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sa\Documents\Telescope Information\Eyepieces\"/>
    </mc:Choice>
  </mc:AlternateContent>
  <xr:revisionPtr revIDLastSave="0" documentId="13_ncr:1_{4DA1DC1A-7064-47F9-8D3C-DCA027E0DB79}" xr6:coauthVersionLast="47" xr6:coauthVersionMax="47" xr10:uidLastSave="{00000000-0000-0000-0000-000000000000}"/>
  <bookViews>
    <workbookView xWindow="-98" yWindow="-98" windowWidth="33946" windowHeight="21975" xr2:uid="{00000000-000D-0000-FFFF-FFFF00000000}"/>
  </bookViews>
  <sheets>
    <sheet name="Eyepieces" sheetId="1" r:id="rId1"/>
    <sheet name="Zooms" sheetId="2" r:id="rId2"/>
  </sheets>
  <definedNames>
    <definedName name="_xlnm._FilterDatabase" localSheetId="0" hidden="1">Eyepieces!$A$5:$T$1587</definedName>
    <definedName name="_xlnm.Print_Area" localSheetId="0">Eyepieces!$A$5:$O$1587</definedName>
    <definedName name="_xlnm.Print_Titles" localSheetId="0">Eyepieces!$5:$5</definedName>
  </definedNames>
  <calcPr calcId="181029"/>
</workbook>
</file>

<file path=xl/calcChain.xml><?xml version="1.0" encoding="utf-8"?>
<calcChain xmlns="http://schemas.openxmlformats.org/spreadsheetml/2006/main">
  <c r="P107" i="1" l="1"/>
  <c r="R107" i="1" s="1"/>
  <c r="Q107" i="1"/>
  <c r="P108" i="1"/>
  <c r="R108" i="1" s="1"/>
  <c r="Q108" i="1"/>
  <c r="P109" i="1"/>
  <c r="R109" i="1" s="1"/>
  <c r="Q109" i="1"/>
  <c r="P110" i="1"/>
  <c r="R110" i="1" s="1"/>
  <c r="Q110" i="1"/>
  <c r="P111" i="1"/>
  <c r="R111" i="1" s="1"/>
  <c r="Q111" i="1"/>
  <c r="P112" i="1"/>
  <c r="R112" i="1" s="1"/>
  <c r="Q112" i="1"/>
  <c r="P113" i="1"/>
  <c r="R113" i="1" s="1"/>
  <c r="Q113" i="1"/>
  <c r="P114" i="1"/>
  <c r="R114" i="1" s="1"/>
  <c r="Q114" i="1"/>
  <c r="P115" i="1"/>
  <c r="R115" i="1" s="1"/>
  <c r="Q115" i="1"/>
  <c r="P116" i="1"/>
  <c r="R116" i="1" s="1"/>
  <c r="Q116" i="1"/>
  <c r="P117" i="1"/>
  <c r="R117" i="1" s="1"/>
  <c r="Q117" i="1"/>
  <c r="P118" i="1"/>
  <c r="R118" i="1" s="1"/>
  <c r="Q118" i="1"/>
  <c r="P119" i="1"/>
  <c r="R119" i="1" s="1"/>
  <c r="Q119" i="1"/>
  <c r="P120" i="1"/>
  <c r="R120" i="1" s="1"/>
  <c r="Q120" i="1"/>
  <c r="P121" i="1"/>
  <c r="R121" i="1" s="1"/>
  <c r="Q121" i="1"/>
  <c r="P122" i="1"/>
  <c r="Q122" i="1"/>
  <c r="R122" i="1"/>
  <c r="P123" i="1"/>
  <c r="Q123" i="1"/>
  <c r="R123" i="1"/>
  <c r="P186" i="1"/>
  <c r="R186" i="1" s="1"/>
  <c r="Q186" i="1"/>
  <c r="P187" i="1"/>
  <c r="R187" i="1" s="1"/>
  <c r="Q187" i="1"/>
  <c r="P188" i="1"/>
  <c r="R188" i="1" s="1"/>
  <c r="Q188" i="1"/>
  <c r="P189" i="1"/>
  <c r="R189" i="1" s="1"/>
  <c r="Q189" i="1"/>
  <c r="P190" i="1"/>
  <c r="R190" i="1" s="1"/>
  <c r="Q190" i="1"/>
  <c r="P191" i="1"/>
  <c r="R191" i="1" s="1"/>
  <c r="Q191" i="1"/>
  <c r="P192" i="1"/>
  <c r="R192" i="1" s="1"/>
  <c r="Q192" i="1"/>
  <c r="P193" i="1"/>
  <c r="Q193" i="1"/>
  <c r="R193" i="1"/>
  <c r="P194" i="1"/>
  <c r="Q194" i="1"/>
  <c r="R194" i="1"/>
  <c r="P195" i="1"/>
  <c r="R195" i="1" s="1"/>
  <c r="Q195" i="1"/>
  <c r="P196" i="1"/>
  <c r="Q196" i="1"/>
  <c r="R196" i="1"/>
  <c r="I187" i="1"/>
  <c r="I188" i="1"/>
  <c r="I189" i="1"/>
  <c r="I190" i="1"/>
  <c r="I191" i="1"/>
  <c r="I192" i="1"/>
  <c r="I193" i="1"/>
  <c r="I194" i="1"/>
  <c r="I195" i="1"/>
  <c r="I186" i="1"/>
  <c r="K186" i="1"/>
  <c r="K187" i="1"/>
  <c r="K188" i="1"/>
  <c r="K189" i="1"/>
  <c r="K190" i="1"/>
  <c r="K191" i="1"/>
  <c r="K192" i="1"/>
  <c r="K193" i="1"/>
  <c r="K194" i="1"/>
  <c r="K195" i="1"/>
  <c r="P690" i="1"/>
  <c r="Q690" i="1"/>
  <c r="R690" i="1"/>
  <c r="P691" i="1"/>
  <c r="Q691" i="1"/>
  <c r="R691" i="1"/>
  <c r="P692" i="1"/>
  <c r="Q692" i="1"/>
  <c r="R692" i="1"/>
  <c r="P693" i="1"/>
  <c r="Q693" i="1"/>
  <c r="R693" i="1"/>
  <c r="P694" i="1"/>
  <c r="Q694" i="1"/>
  <c r="R694" i="1"/>
  <c r="P695" i="1"/>
  <c r="Q695" i="1"/>
  <c r="R695" i="1"/>
  <c r="P696" i="1"/>
  <c r="Q696" i="1"/>
  <c r="R696" i="1"/>
  <c r="P697" i="1"/>
  <c r="Q697" i="1"/>
  <c r="R697" i="1"/>
  <c r="P698" i="1"/>
  <c r="R698" i="1" s="1"/>
  <c r="Q698" i="1"/>
  <c r="P684" i="1"/>
  <c r="R684" i="1" s="1"/>
  <c r="Q684" i="1"/>
  <c r="P685" i="1"/>
  <c r="R685" i="1" s="1"/>
  <c r="Q685" i="1"/>
  <c r="P686" i="1"/>
  <c r="Q686" i="1"/>
  <c r="R686" i="1"/>
  <c r="P687" i="1"/>
  <c r="R687" i="1" s="1"/>
  <c r="Q687" i="1"/>
  <c r="P688" i="1"/>
  <c r="R688" i="1" s="1"/>
  <c r="Q688" i="1"/>
  <c r="P689" i="1"/>
  <c r="R689" i="1" s="1"/>
  <c r="Q689" i="1"/>
  <c r="K697" i="1"/>
  <c r="K696" i="1"/>
  <c r="K695" i="1"/>
  <c r="K694" i="1"/>
  <c r="K693" i="1"/>
  <c r="K692" i="1"/>
  <c r="K691" i="1"/>
  <c r="K690" i="1"/>
  <c r="P449" i="1"/>
  <c r="Q449" i="1"/>
  <c r="R449" i="1"/>
  <c r="P450" i="1"/>
  <c r="Q450" i="1"/>
  <c r="R450" i="1"/>
  <c r="P451" i="1"/>
  <c r="Q451" i="1"/>
  <c r="R451" i="1"/>
  <c r="P452" i="1"/>
  <c r="Q452" i="1"/>
  <c r="R452" i="1"/>
  <c r="P453" i="1"/>
  <c r="R453" i="1" s="1"/>
  <c r="Q453" i="1"/>
  <c r="K452" i="1"/>
  <c r="K451" i="1"/>
  <c r="K450" i="1"/>
  <c r="K449" i="1"/>
  <c r="P440" i="1"/>
  <c r="R440" i="1" s="1"/>
  <c r="Q440" i="1"/>
  <c r="P441" i="1"/>
  <c r="R441" i="1" s="1"/>
  <c r="Q441" i="1"/>
  <c r="P442" i="1"/>
  <c r="R442" i="1" s="1"/>
  <c r="Q442" i="1"/>
  <c r="P443" i="1"/>
  <c r="R443" i="1" s="1"/>
  <c r="Q443" i="1"/>
  <c r="P444" i="1"/>
  <c r="R444" i="1" s="1"/>
  <c r="Q444" i="1"/>
  <c r="P448" i="1"/>
  <c r="R448" i="1" s="1"/>
  <c r="Q448" i="1"/>
  <c r="P445" i="1"/>
  <c r="R445" i="1" s="1"/>
  <c r="Q445" i="1"/>
  <c r="P446" i="1"/>
  <c r="R446" i="1" s="1"/>
  <c r="Q446" i="1"/>
  <c r="P447" i="1"/>
  <c r="R447" i="1" s="1"/>
  <c r="Q447" i="1"/>
  <c r="I441" i="1"/>
  <c r="I442" i="1"/>
  <c r="I443" i="1"/>
  <c r="I444" i="1"/>
  <c r="I448" i="1"/>
  <c r="I445" i="1"/>
  <c r="I446" i="1"/>
  <c r="I447" i="1"/>
  <c r="I440" i="1"/>
  <c r="K447" i="1"/>
  <c r="K446" i="1"/>
  <c r="K445" i="1"/>
  <c r="K448" i="1"/>
  <c r="K444" i="1"/>
  <c r="K443" i="1"/>
  <c r="K442" i="1"/>
  <c r="K441" i="1"/>
  <c r="K440" i="1"/>
  <c r="K810" i="1"/>
  <c r="K818" i="1"/>
  <c r="K817" i="1"/>
  <c r="K816" i="1"/>
  <c r="K815" i="1"/>
  <c r="K814" i="1"/>
  <c r="K813" i="1"/>
  <c r="K812" i="1"/>
  <c r="K811" i="1"/>
  <c r="P811" i="1"/>
  <c r="Q811" i="1"/>
  <c r="R811" i="1"/>
  <c r="P812" i="1"/>
  <c r="Q812" i="1"/>
  <c r="R812" i="1"/>
  <c r="P813" i="1"/>
  <c r="Q813" i="1"/>
  <c r="R813" i="1"/>
  <c r="P814" i="1"/>
  <c r="Q814" i="1"/>
  <c r="R814" i="1"/>
  <c r="P815" i="1"/>
  <c r="Q815" i="1"/>
  <c r="R815" i="1"/>
  <c r="P816" i="1"/>
  <c r="Q816" i="1"/>
  <c r="R816" i="1"/>
  <c r="P817" i="1"/>
  <c r="Q817" i="1"/>
  <c r="R817" i="1"/>
  <c r="P818" i="1"/>
  <c r="Q818" i="1"/>
  <c r="R818" i="1"/>
  <c r="P810" i="1"/>
  <c r="Q810" i="1"/>
  <c r="R810" i="1"/>
  <c r="P822" i="1"/>
  <c r="R822" i="1" s="1"/>
  <c r="Q822" i="1"/>
  <c r="P823" i="1"/>
  <c r="R823" i="1" s="1"/>
  <c r="Q823" i="1"/>
  <c r="P824" i="1"/>
  <c r="R824" i="1" s="1"/>
  <c r="Q824" i="1"/>
  <c r="P825" i="1"/>
  <c r="R825" i="1" s="1"/>
  <c r="Q825" i="1"/>
  <c r="P826" i="1"/>
  <c r="R826" i="1" s="1"/>
  <c r="Q826" i="1"/>
  <c r="P827" i="1"/>
  <c r="R827" i="1" s="1"/>
  <c r="Q827" i="1"/>
  <c r="P828" i="1"/>
  <c r="R828" i="1" s="1"/>
  <c r="Q828" i="1"/>
  <c r="P819" i="1"/>
  <c r="R819" i="1" s="1"/>
  <c r="Q819" i="1"/>
  <c r="P820" i="1"/>
  <c r="R820" i="1" s="1"/>
  <c r="Q820" i="1"/>
  <c r="P821" i="1"/>
  <c r="R821" i="1" s="1"/>
  <c r="Q821" i="1"/>
  <c r="P809" i="1"/>
  <c r="R809" i="1" s="1"/>
  <c r="Q809" i="1"/>
  <c r="P829" i="1"/>
  <c r="Q829" i="1"/>
  <c r="R829" i="1"/>
  <c r="K822" i="1"/>
  <c r="K823" i="1"/>
  <c r="K824" i="1"/>
  <c r="K825" i="1"/>
  <c r="K826" i="1"/>
  <c r="K827" i="1"/>
  <c r="K828" i="1"/>
  <c r="K819" i="1"/>
  <c r="K820" i="1"/>
  <c r="K821" i="1"/>
  <c r="K809" i="1"/>
  <c r="I823" i="1"/>
  <c r="I824" i="1"/>
  <c r="I825" i="1"/>
  <c r="I826" i="1"/>
  <c r="I827" i="1"/>
  <c r="I828" i="1"/>
  <c r="I822" i="1"/>
  <c r="P75" i="1"/>
  <c r="Q75" i="1"/>
  <c r="R75" i="1"/>
  <c r="P64" i="1"/>
  <c r="R64" i="1" s="1"/>
  <c r="Q64" i="1"/>
  <c r="P65" i="1"/>
  <c r="R65" i="1" s="1"/>
  <c r="Q65" i="1"/>
  <c r="P66" i="1"/>
  <c r="R66" i="1" s="1"/>
  <c r="Q66" i="1"/>
  <c r="P76" i="1"/>
  <c r="Q76" i="1"/>
  <c r="R76" i="1"/>
  <c r="K66" i="1"/>
  <c r="K65" i="1"/>
  <c r="K64" i="1"/>
  <c r="P1176" i="1"/>
  <c r="R1176" i="1" s="1"/>
  <c r="Q1176" i="1"/>
  <c r="P1177" i="1"/>
  <c r="R1177" i="1" s="1"/>
  <c r="Q1177" i="1"/>
  <c r="K1153" i="1"/>
  <c r="K1152" i="1"/>
  <c r="K1151" i="1"/>
  <c r="K1150" i="1"/>
  <c r="K1149" i="1"/>
  <c r="K1170" i="1"/>
  <c r="K1171" i="1"/>
  <c r="K1172" i="1"/>
  <c r="K1173" i="1"/>
  <c r="K1174" i="1"/>
  <c r="K1175" i="1"/>
  <c r="K1155" i="1"/>
  <c r="K1156" i="1"/>
  <c r="K1157" i="1"/>
  <c r="K1158" i="1"/>
  <c r="K1159" i="1"/>
  <c r="K1154" i="1"/>
  <c r="K1160" i="1"/>
  <c r="K1161" i="1"/>
  <c r="K1162" i="1"/>
  <c r="K1163" i="1"/>
  <c r="K1164" i="1"/>
  <c r="K1165" i="1"/>
  <c r="K1166" i="1"/>
  <c r="K1167" i="1"/>
  <c r="K1168" i="1"/>
  <c r="K1169" i="1"/>
  <c r="P1170" i="1"/>
  <c r="Q1170" i="1"/>
  <c r="R1170" i="1"/>
  <c r="P1171" i="1"/>
  <c r="Q1171" i="1"/>
  <c r="R1171" i="1"/>
  <c r="P1172" i="1"/>
  <c r="Q1172" i="1"/>
  <c r="R1172" i="1"/>
  <c r="P1173" i="1"/>
  <c r="Q1173" i="1"/>
  <c r="R1173" i="1"/>
  <c r="P1174" i="1"/>
  <c r="Q1174" i="1"/>
  <c r="R1174" i="1"/>
  <c r="P1175" i="1"/>
  <c r="Q1175" i="1"/>
  <c r="R1175" i="1"/>
  <c r="P1155" i="1"/>
  <c r="Q1155" i="1"/>
  <c r="R1155" i="1"/>
  <c r="P1156" i="1"/>
  <c r="Q1156" i="1"/>
  <c r="R1156" i="1"/>
  <c r="P1157" i="1"/>
  <c r="Q1157" i="1"/>
  <c r="R1157" i="1"/>
  <c r="P1158" i="1"/>
  <c r="Q1158" i="1"/>
  <c r="R1158" i="1"/>
  <c r="P1159" i="1"/>
  <c r="Q1159" i="1"/>
  <c r="R1159" i="1"/>
  <c r="P1149" i="1"/>
  <c r="Q1149" i="1"/>
  <c r="R1149" i="1"/>
  <c r="P1150" i="1"/>
  <c r="Q1150" i="1"/>
  <c r="R1150" i="1"/>
  <c r="P1151" i="1"/>
  <c r="Q1151" i="1"/>
  <c r="R1151" i="1"/>
  <c r="P1152" i="1"/>
  <c r="Q1152" i="1"/>
  <c r="R1152" i="1"/>
  <c r="P1153" i="1"/>
  <c r="Q1153" i="1"/>
  <c r="R1153" i="1"/>
  <c r="P1154" i="1"/>
  <c r="Q1154" i="1"/>
  <c r="R1154" i="1"/>
  <c r="P1160" i="1"/>
  <c r="R1160" i="1" s="1"/>
  <c r="Q1160" i="1"/>
  <c r="P1161" i="1"/>
  <c r="R1161" i="1" s="1"/>
  <c r="Q1161" i="1"/>
  <c r="P1162" i="1"/>
  <c r="R1162" i="1" s="1"/>
  <c r="Q1162" i="1"/>
  <c r="P1163" i="1"/>
  <c r="R1163" i="1" s="1"/>
  <c r="Q1163" i="1"/>
  <c r="P1164" i="1"/>
  <c r="R1164" i="1" s="1"/>
  <c r="Q1164" i="1"/>
  <c r="P1165" i="1"/>
  <c r="Q1165" i="1"/>
  <c r="R1165" i="1"/>
  <c r="P1166" i="1"/>
  <c r="R1166" i="1" s="1"/>
  <c r="Q1166" i="1"/>
  <c r="P1167" i="1"/>
  <c r="R1167" i="1" s="1"/>
  <c r="Q1167" i="1"/>
  <c r="P1168" i="1"/>
  <c r="R1168" i="1" s="1"/>
  <c r="Q1168" i="1"/>
  <c r="P1169" i="1"/>
  <c r="R1169" i="1" s="1"/>
  <c r="Q1169" i="1"/>
  <c r="P539" i="1"/>
  <c r="R539" i="1" s="1"/>
  <c r="Q539" i="1"/>
  <c r="P540" i="1"/>
  <c r="R540" i="1" s="1"/>
  <c r="Q540" i="1"/>
  <c r="P541" i="1"/>
  <c r="R541" i="1" s="1"/>
  <c r="Q541" i="1"/>
  <c r="P542" i="1"/>
  <c r="R542" i="1" s="1"/>
  <c r="Q542" i="1"/>
  <c r="P543" i="1"/>
  <c r="R543" i="1" s="1"/>
  <c r="Q543" i="1"/>
  <c r="I540" i="1"/>
  <c r="I541" i="1"/>
  <c r="I542" i="1"/>
  <c r="I539" i="1"/>
  <c r="K542" i="1"/>
  <c r="K541" i="1"/>
  <c r="K540" i="1"/>
  <c r="K1304" i="1"/>
  <c r="K1303" i="1"/>
  <c r="K1275" i="1"/>
  <c r="K1274" i="1"/>
  <c r="K1273" i="1"/>
  <c r="K1272" i="1"/>
  <c r="P1299" i="1"/>
  <c r="Q1299" i="1"/>
  <c r="R1299" i="1"/>
  <c r="P1300" i="1"/>
  <c r="Q1300" i="1"/>
  <c r="R1300" i="1"/>
  <c r="P1301" i="1"/>
  <c r="Q1301" i="1"/>
  <c r="R1301" i="1"/>
  <c r="K1299" i="1"/>
  <c r="K1269" i="1"/>
  <c r="K1270" i="1"/>
  <c r="K1271" i="1"/>
  <c r="K1276" i="1"/>
  <c r="K1277" i="1"/>
  <c r="K1278" i="1"/>
  <c r="K1279" i="1"/>
  <c r="K1280" i="1"/>
  <c r="K1281" i="1"/>
  <c r="K1282" i="1"/>
  <c r="K1283" i="1"/>
  <c r="K1285" i="1"/>
  <c r="K1286" i="1"/>
  <c r="K1287" i="1"/>
  <c r="K1289" i="1"/>
  <c r="K1290" i="1"/>
  <c r="K1293" i="1"/>
  <c r="K1295" i="1"/>
  <c r="K1296" i="1"/>
  <c r="K1284" i="1"/>
  <c r="K1288" i="1"/>
  <c r="K1292" i="1"/>
  <c r="K1291" i="1"/>
  <c r="K1294" i="1"/>
  <c r="K1297" i="1"/>
  <c r="K1298" i="1"/>
  <c r="K1300" i="1"/>
  <c r="K1301" i="1"/>
  <c r="K1302" i="1"/>
  <c r="K1305" i="1"/>
  <c r="K1306" i="1"/>
  <c r="K1307" i="1"/>
  <c r="K1308" i="1"/>
  <c r="K1309" i="1"/>
  <c r="P1268" i="1"/>
  <c r="Q1268" i="1"/>
  <c r="R1268" i="1"/>
  <c r="P1269" i="1"/>
  <c r="R1269" i="1" s="1"/>
  <c r="Q1269" i="1"/>
  <c r="P1270" i="1"/>
  <c r="R1270" i="1" s="1"/>
  <c r="Q1270" i="1"/>
  <c r="P1271" i="1"/>
  <c r="R1271" i="1" s="1"/>
  <c r="Q1271" i="1"/>
  <c r="P1280" i="1"/>
  <c r="R1280" i="1" s="1"/>
  <c r="Q1280" i="1"/>
  <c r="P1281" i="1"/>
  <c r="R1281" i="1" s="1"/>
  <c r="Q1281" i="1"/>
  <c r="P1272" i="1"/>
  <c r="Q1272" i="1"/>
  <c r="R1272" i="1"/>
  <c r="P1273" i="1"/>
  <c r="Q1273" i="1"/>
  <c r="R1273" i="1"/>
  <c r="P1274" i="1"/>
  <c r="Q1274" i="1"/>
  <c r="R1274" i="1"/>
  <c r="P1275" i="1"/>
  <c r="Q1275" i="1"/>
  <c r="R1275" i="1"/>
  <c r="P1276" i="1"/>
  <c r="R1276" i="1" s="1"/>
  <c r="Q1276" i="1"/>
  <c r="P1277" i="1"/>
  <c r="R1277" i="1" s="1"/>
  <c r="Q1277" i="1"/>
  <c r="P1278" i="1"/>
  <c r="R1278" i="1" s="1"/>
  <c r="Q1278" i="1"/>
  <c r="P1279" i="1"/>
  <c r="R1279" i="1" s="1"/>
  <c r="Q1279" i="1"/>
  <c r="P1305" i="1"/>
  <c r="R1305" i="1" s="1"/>
  <c r="Q1305" i="1"/>
  <c r="P1284" i="1"/>
  <c r="Q1284" i="1"/>
  <c r="R1284" i="1"/>
  <c r="P1288" i="1"/>
  <c r="Q1288" i="1"/>
  <c r="R1288" i="1"/>
  <c r="P1292" i="1"/>
  <c r="Q1292" i="1"/>
  <c r="R1292" i="1"/>
  <c r="P1291" i="1"/>
  <c r="Q1291" i="1"/>
  <c r="R1291" i="1"/>
  <c r="P1294" i="1"/>
  <c r="Q1294" i="1"/>
  <c r="R1294" i="1"/>
  <c r="P1297" i="1"/>
  <c r="R1297" i="1" s="1"/>
  <c r="Q1297" i="1"/>
  <c r="P1282" i="1"/>
  <c r="R1282" i="1" s="1"/>
  <c r="Q1282" i="1"/>
  <c r="P1285" i="1"/>
  <c r="R1285" i="1" s="1"/>
  <c r="Q1285" i="1"/>
  <c r="P1293" i="1"/>
  <c r="R1293" i="1" s="1"/>
  <c r="Q1293" i="1"/>
  <c r="P1295" i="1"/>
  <c r="Q1295" i="1"/>
  <c r="R1295" i="1"/>
  <c r="P1286" i="1"/>
  <c r="R1286" i="1" s="1"/>
  <c r="Q1286" i="1"/>
  <c r="P1283" i="1"/>
  <c r="Q1283" i="1"/>
  <c r="R1283" i="1"/>
  <c r="P1287" i="1"/>
  <c r="Q1287" i="1"/>
  <c r="R1287" i="1"/>
  <c r="P1289" i="1"/>
  <c r="Q1289" i="1"/>
  <c r="R1289" i="1"/>
  <c r="P1290" i="1"/>
  <c r="R1290" i="1" s="1"/>
  <c r="Q1290" i="1"/>
  <c r="P1296" i="1"/>
  <c r="Q1296" i="1"/>
  <c r="R1296" i="1"/>
  <c r="P1298" i="1"/>
  <c r="Q1298" i="1"/>
  <c r="R1298" i="1"/>
  <c r="P1302" i="1"/>
  <c r="Q1302" i="1"/>
  <c r="R1302" i="1"/>
  <c r="P1303" i="1"/>
  <c r="Q1303" i="1"/>
  <c r="R1303" i="1"/>
  <c r="P1304" i="1"/>
  <c r="Q1304" i="1"/>
  <c r="R1304" i="1"/>
  <c r="P1306" i="1"/>
  <c r="R1306" i="1" s="1"/>
  <c r="Q1306" i="1"/>
  <c r="P1307" i="1"/>
  <c r="R1307" i="1" s="1"/>
  <c r="Q1307" i="1"/>
  <c r="P1308" i="1"/>
  <c r="R1308" i="1" s="1"/>
  <c r="Q1308" i="1"/>
  <c r="P1309" i="1"/>
  <c r="R1309" i="1" s="1"/>
  <c r="Q1309" i="1"/>
  <c r="P1116" i="1"/>
  <c r="Q1116" i="1"/>
  <c r="R1116" i="1"/>
  <c r="P1117" i="1"/>
  <c r="R1117" i="1" s="1"/>
  <c r="Q1117" i="1"/>
  <c r="P1118" i="1"/>
  <c r="R1118" i="1" s="1"/>
  <c r="Q1118" i="1"/>
  <c r="P1011" i="1"/>
  <c r="Q1011" i="1"/>
  <c r="R1011" i="1"/>
  <c r="P1012" i="1"/>
  <c r="Q1012" i="1"/>
  <c r="R1012" i="1"/>
  <c r="P1013" i="1"/>
  <c r="Q1013" i="1"/>
  <c r="R1013" i="1"/>
  <c r="P1014" i="1"/>
  <c r="Q1014" i="1"/>
  <c r="R1014" i="1"/>
  <c r="P1019" i="1"/>
  <c r="R1019" i="1" s="1"/>
  <c r="Q1019" i="1"/>
  <c r="P1015" i="1"/>
  <c r="R1015" i="1" s="1"/>
  <c r="Q1015" i="1"/>
  <c r="P1020" i="1"/>
  <c r="R1020" i="1" s="1"/>
  <c r="Q1020" i="1"/>
  <c r="P1016" i="1"/>
  <c r="R1016" i="1" s="1"/>
  <c r="Q1016" i="1"/>
  <c r="P1017" i="1"/>
  <c r="R1017" i="1" s="1"/>
  <c r="Q1017" i="1"/>
  <c r="P1018" i="1"/>
  <c r="R1018" i="1" s="1"/>
  <c r="Q1018" i="1"/>
  <c r="P1021" i="1"/>
  <c r="R1021" i="1" s="1"/>
  <c r="Q1021" i="1"/>
  <c r="P1022" i="1"/>
  <c r="R1022" i="1" s="1"/>
  <c r="Q1022" i="1"/>
  <c r="P1023" i="1"/>
  <c r="Q1023" i="1"/>
  <c r="R1023" i="1"/>
  <c r="P1024" i="1"/>
  <c r="Q1024" i="1"/>
  <c r="R1024" i="1"/>
  <c r="P1025" i="1"/>
  <c r="Q1025" i="1"/>
  <c r="R1025" i="1"/>
  <c r="P1026" i="1"/>
  <c r="Q1026" i="1"/>
  <c r="R1026" i="1"/>
  <c r="K1025" i="1"/>
  <c r="K1024" i="1"/>
  <c r="K1023" i="1"/>
  <c r="K1009" i="1"/>
  <c r="K1010" i="1"/>
  <c r="K1011" i="1"/>
  <c r="K1012" i="1"/>
  <c r="K1013" i="1"/>
  <c r="K1014" i="1"/>
  <c r="K1019" i="1"/>
  <c r="K1015" i="1"/>
  <c r="K1020" i="1"/>
  <c r="K1016" i="1"/>
  <c r="K1017" i="1"/>
  <c r="K1018" i="1"/>
  <c r="K1021" i="1"/>
  <c r="K1022" i="1"/>
  <c r="I1022" i="1"/>
  <c r="I1015" i="1"/>
  <c r="I1020" i="1"/>
  <c r="I1016" i="1"/>
  <c r="I1017" i="1"/>
  <c r="I1018" i="1"/>
  <c r="I1021" i="1"/>
  <c r="I1019" i="1"/>
  <c r="P968" i="1"/>
  <c r="R968" i="1" s="1"/>
  <c r="Q968" i="1"/>
  <c r="P969" i="1"/>
  <c r="R969" i="1" s="1"/>
  <c r="Q969" i="1"/>
  <c r="P970" i="1"/>
  <c r="R970" i="1" s="1"/>
  <c r="Q970" i="1"/>
  <c r="P971" i="1"/>
  <c r="Q971" i="1"/>
  <c r="R971" i="1"/>
  <c r="I969" i="1"/>
  <c r="I970" i="1"/>
  <c r="I968" i="1"/>
  <c r="K968" i="1"/>
  <c r="K969" i="1"/>
  <c r="K970" i="1"/>
  <c r="K971" i="1"/>
  <c r="K1125" i="1"/>
  <c r="K1124" i="1"/>
  <c r="P1124" i="1"/>
  <c r="Q1124" i="1"/>
  <c r="R1124" i="1"/>
  <c r="P1125" i="1"/>
  <c r="Q1125" i="1"/>
  <c r="R1125" i="1"/>
  <c r="P1126" i="1"/>
  <c r="R1126" i="1" s="1"/>
  <c r="Q1126" i="1"/>
  <c r="P1127" i="1"/>
  <c r="R1127" i="1" s="1"/>
  <c r="Q1127" i="1"/>
  <c r="P1128" i="1"/>
  <c r="R1128" i="1" s="1"/>
  <c r="Q1128" i="1"/>
  <c r="P1129" i="1"/>
  <c r="R1129" i="1" s="1"/>
  <c r="Q1129" i="1"/>
  <c r="P1130" i="1"/>
  <c r="R1130" i="1" s="1"/>
  <c r="Q1130" i="1"/>
  <c r="P1131" i="1"/>
  <c r="R1131" i="1" s="1"/>
  <c r="Q1131" i="1"/>
  <c r="P1132" i="1"/>
  <c r="R1132" i="1" s="1"/>
  <c r="Q1132" i="1"/>
  <c r="P1133" i="1"/>
  <c r="Q1133" i="1"/>
  <c r="R1133" i="1"/>
  <c r="P1134" i="1"/>
  <c r="Q1134" i="1"/>
  <c r="R1134" i="1"/>
  <c r="P1135" i="1"/>
  <c r="Q1135" i="1"/>
  <c r="R1135" i="1"/>
  <c r="P1136" i="1"/>
  <c r="R1136" i="1" s="1"/>
  <c r="Q1136" i="1"/>
  <c r="P1137" i="1"/>
  <c r="R1137" i="1" s="1"/>
  <c r="Q1137" i="1"/>
  <c r="P1138" i="1"/>
  <c r="R1138" i="1" s="1"/>
  <c r="Q1138" i="1"/>
  <c r="P1139" i="1"/>
  <c r="R1139" i="1" s="1"/>
  <c r="Q1139" i="1"/>
  <c r="P1140" i="1"/>
  <c r="R1140" i="1" s="1"/>
  <c r="Q1140" i="1"/>
  <c r="P1141" i="1"/>
  <c r="R1141" i="1" s="1"/>
  <c r="Q1141" i="1"/>
  <c r="P1142" i="1"/>
  <c r="R1142" i="1" s="1"/>
  <c r="Q1142" i="1"/>
  <c r="P1143" i="1"/>
  <c r="R1143" i="1" s="1"/>
  <c r="Q1143" i="1"/>
  <c r="P1144" i="1"/>
  <c r="R1144" i="1" s="1"/>
  <c r="Q1144" i="1"/>
  <c r="P1145" i="1"/>
  <c r="R1145" i="1" s="1"/>
  <c r="Q1145" i="1"/>
  <c r="P1146" i="1"/>
  <c r="R1146" i="1" s="1"/>
  <c r="Q1146" i="1"/>
  <c r="P1147" i="1"/>
  <c r="R1147" i="1" s="1"/>
  <c r="Q1147" i="1"/>
  <c r="P1148" i="1"/>
  <c r="R1148" i="1" s="1"/>
  <c r="Q1148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I1141" i="1"/>
  <c r="P853" i="1"/>
  <c r="Q853" i="1"/>
  <c r="R853" i="1"/>
  <c r="P854" i="1"/>
  <c r="Q854" i="1"/>
  <c r="R854" i="1"/>
  <c r="P855" i="1"/>
  <c r="Q855" i="1"/>
  <c r="R855" i="1"/>
  <c r="P856" i="1"/>
  <c r="Q856" i="1"/>
  <c r="R856" i="1"/>
  <c r="P846" i="1"/>
  <c r="R846" i="1" s="1"/>
  <c r="Q846" i="1"/>
  <c r="P847" i="1"/>
  <c r="R847" i="1" s="1"/>
  <c r="Q847" i="1"/>
  <c r="P848" i="1"/>
  <c r="R848" i="1" s="1"/>
  <c r="Q848" i="1"/>
  <c r="P849" i="1"/>
  <c r="R849" i="1" s="1"/>
  <c r="Q849" i="1"/>
  <c r="P850" i="1"/>
  <c r="R850" i="1" s="1"/>
  <c r="Q850" i="1"/>
  <c r="P851" i="1"/>
  <c r="Q851" i="1"/>
  <c r="R851" i="1"/>
  <c r="P852" i="1"/>
  <c r="Q852" i="1"/>
  <c r="R852" i="1"/>
  <c r="P857" i="1"/>
  <c r="Q857" i="1"/>
  <c r="R857" i="1"/>
  <c r="K856" i="1"/>
  <c r="K855" i="1"/>
  <c r="K854" i="1"/>
  <c r="K853" i="1"/>
  <c r="K846" i="1"/>
  <c r="K847" i="1"/>
  <c r="K848" i="1"/>
  <c r="K849" i="1"/>
  <c r="K850" i="1"/>
  <c r="K851" i="1"/>
  <c r="K852" i="1"/>
  <c r="I847" i="1"/>
  <c r="I848" i="1"/>
  <c r="I849" i="1"/>
  <c r="I850" i="1"/>
  <c r="I851" i="1"/>
  <c r="I852" i="1"/>
  <c r="I846" i="1"/>
  <c r="I723" i="1"/>
  <c r="I724" i="1"/>
  <c r="I709" i="1"/>
  <c r="I722" i="1"/>
  <c r="P719" i="1"/>
  <c r="R719" i="1" s="1"/>
  <c r="Q719" i="1"/>
  <c r="P720" i="1"/>
  <c r="R720" i="1" s="1"/>
  <c r="Q720" i="1"/>
  <c r="P721" i="1"/>
  <c r="R721" i="1" s="1"/>
  <c r="Q721" i="1"/>
  <c r="P710" i="1"/>
  <c r="R710" i="1" s="1"/>
  <c r="Q710" i="1"/>
  <c r="P711" i="1"/>
  <c r="R711" i="1" s="1"/>
  <c r="Q711" i="1"/>
  <c r="P712" i="1"/>
  <c r="R712" i="1" s="1"/>
  <c r="Q712" i="1"/>
  <c r="P713" i="1"/>
  <c r="R713" i="1" s="1"/>
  <c r="Q713" i="1"/>
  <c r="P714" i="1"/>
  <c r="R714" i="1" s="1"/>
  <c r="Q714" i="1"/>
  <c r="P716" i="1"/>
  <c r="R716" i="1" s="1"/>
  <c r="Q716" i="1"/>
  <c r="P715" i="1"/>
  <c r="R715" i="1" s="1"/>
  <c r="Q715" i="1"/>
  <c r="P717" i="1"/>
  <c r="R717" i="1" s="1"/>
  <c r="Q717" i="1"/>
  <c r="P718" i="1"/>
  <c r="R718" i="1" s="1"/>
  <c r="Q718" i="1"/>
  <c r="P722" i="1"/>
  <c r="R722" i="1" s="1"/>
  <c r="Q722" i="1"/>
  <c r="P723" i="1"/>
  <c r="R723" i="1" s="1"/>
  <c r="Q723" i="1"/>
  <c r="P724" i="1"/>
  <c r="R724" i="1" s="1"/>
  <c r="Q724" i="1"/>
  <c r="P709" i="1"/>
  <c r="R709" i="1" s="1"/>
  <c r="Q709" i="1"/>
  <c r="P725" i="1"/>
  <c r="Q725" i="1"/>
  <c r="R725" i="1"/>
  <c r="P726" i="1"/>
  <c r="Q726" i="1"/>
  <c r="R726" i="1"/>
  <c r="P727" i="1"/>
  <c r="Q727" i="1"/>
  <c r="R727" i="1"/>
  <c r="P728" i="1"/>
  <c r="Q728" i="1"/>
  <c r="R728" i="1"/>
  <c r="P729" i="1"/>
  <c r="Q729" i="1"/>
  <c r="R729" i="1"/>
  <c r="P730" i="1"/>
  <c r="Q730" i="1"/>
  <c r="R730" i="1"/>
  <c r="K719" i="1"/>
  <c r="K720" i="1"/>
  <c r="K721" i="1"/>
  <c r="K710" i="1"/>
  <c r="K711" i="1"/>
  <c r="K712" i="1"/>
  <c r="K713" i="1"/>
  <c r="K714" i="1"/>
  <c r="K716" i="1"/>
  <c r="K715" i="1"/>
  <c r="K717" i="1"/>
  <c r="K718" i="1"/>
  <c r="K722" i="1"/>
  <c r="K723" i="1"/>
  <c r="K724" i="1"/>
  <c r="K709" i="1"/>
  <c r="K725" i="1"/>
  <c r="K726" i="1"/>
  <c r="K727" i="1"/>
  <c r="K728" i="1"/>
  <c r="K729" i="1"/>
  <c r="P1540" i="1"/>
  <c r="R1540" i="1" s="1"/>
  <c r="Q1540" i="1"/>
  <c r="P1541" i="1"/>
  <c r="R1541" i="1" s="1"/>
  <c r="Q1541" i="1"/>
  <c r="P1542" i="1"/>
  <c r="R1542" i="1" s="1"/>
  <c r="Q1542" i="1"/>
  <c r="P1543" i="1"/>
  <c r="R1543" i="1" s="1"/>
  <c r="Q1543" i="1"/>
  <c r="P1544" i="1"/>
  <c r="R1544" i="1" s="1"/>
  <c r="Q1544" i="1"/>
  <c r="P1545" i="1"/>
  <c r="R1545" i="1" s="1"/>
  <c r="Q1545" i="1"/>
  <c r="P1546" i="1"/>
  <c r="R1546" i="1" s="1"/>
  <c r="Q1546" i="1"/>
  <c r="P1547" i="1"/>
  <c r="R1547" i="1" s="1"/>
  <c r="Q1547" i="1"/>
  <c r="P1548" i="1"/>
  <c r="R1548" i="1" s="1"/>
  <c r="Q1548" i="1"/>
  <c r="P1549" i="1"/>
  <c r="R1549" i="1" s="1"/>
  <c r="Q1549" i="1"/>
  <c r="P1550" i="1"/>
  <c r="R1550" i="1" s="1"/>
  <c r="Q1550" i="1"/>
  <c r="K1540" i="1"/>
  <c r="K1541" i="1"/>
  <c r="K1542" i="1"/>
  <c r="K1543" i="1"/>
  <c r="K1544" i="1"/>
  <c r="K1545" i="1"/>
  <c r="K1546" i="1"/>
  <c r="K1547" i="1"/>
  <c r="K1548" i="1"/>
  <c r="P751" i="1"/>
  <c r="R751" i="1" s="1"/>
  <c r="Q751" i="1"/>
  <c r="P752" i="1"/>
  <c r="R752" i="1" s="1"/>
  <c r="Q752" i="1"/>
  <c r="P753" i="1"/>
  <c r="R753" i="1" s="1"/>
  <c r="Q753" i="1"/>
  <c r="P754" i="1"/>
  <c r="R754" i="1" s="1"/>
  <c r="Q754" i="1"/>
  <c r="P742" i="1"/>
  <c r="R742" i="1" s="1"/>
  <c r="Q742" i="1"/>
  <c r="P743" i="1"/>
  <c r="R743" i="1" s="1"/>
  <c r="Q743" i="1"/>
  <c r="P744" i="1"/>
  <c r="R744" i="1" s="1"/>
  <c r="Q744" i="1"/>
  <c r="P745" i="1"/>
  <c r="R745" i="1" s="1"/>
  <c r="Q745" i="1"/>
  <c r="P746" i="1"/>
  <c r="R746" i="1" s="1"/>
  <c r="Q746" i="1"/>
  <c r="P747" i="1"/>
  <c r="R747" i="1" s="1"/>
  <c r="Q747" i="1"/>
  <c r="P748" i="1"/>
  <c r="R748" i="1" s="1"/>
  <c r="Q748" i="1"/>
  <c r="P749" i="1"/>
  <c r="R749" i="1" s="1"/>
  <c r="Q749" i="1"/>
  <c r="P750" i="1"/>
  <c r="R750" i="1" s="1"/>
  <c r="Q750" i="1"/>
  <c r="P755" i="1"/>
  <c r="R755" i="1" s="1"/>
  <c r="Q755" i="1"/>
  <c r="P756" i="1"/>
  <c r="R756" i="1" s="1"/>
  <c r="Q756" i="1"/>
  <c r="P731" i="1"/>
  <c r="Q731" i="1"/>
  <c r="R731" i="1"/>
  <c r="P732" i="1"/>
  <c r="Q732" i="1"/>
  <c r="R732" i="1"/>
  <c r="P733" i="1"/>
  <c r="Q733" i="1"/>
  <c r="R733" i="1"/>
  <c r="P734" i="1"/>
  <c r="Q734" i="1"/>
  <c r="R734" i="1"/>
  <c r="P735" i="1"/>
  <c r="R735" i="1" s="1"/>
  <c r="Q735" i="1"/>
  <c r="P736" i="1"/>
  <c r="R736" i="1" s="1"/>
  <c r="Q736" i="1"/>
  <c r="P737" i="1"/>
  <c r="R737" i="1" s="1"/>
  <c r="Q737" i="1"/>
  <c r="P738" i="1"/>
  <c r="R738" i="1" s="1"/>
  <c r="Q738" i="1"/>
  <c r="P739" i="1"/>
  <c r="R739" i="1" s="1"/>
  <c r="Q739" i="1"/>
  <c r="P740" i="1"/>
  <c r="R740" i="1" s="1"/>
  <c r="Q740" i="1"/>
  <c r="P741" i="1"/>
  <c r="R741" i="1" s="1"/>
  <c r="Q741" i="1"/>
  <c r="P757" i="1"/>
  <c r="R757" i="1" s="1"/>
  <c r="Q757" i="1"/>
  <c r="P758" i="1"/>
  <c r="R758" i="1" s="1"/>
  <c r="Q758" i="1"/>
  <c r="K751" i="1"/>
  <c r="K752" i="1"/>
  <c r="K753" i="1"/>
  <c r="K754" i="1"/>
  <c r="K742" i="1"/>
  <c r="K743" i="1"/>
  <c r="K744" i="1"/>
  <c r="K745" i="1"/>
  <c r="K746" i="1"/>
  <c r="K747" i="1"/>
  <c r="K748" i="1"/>
  <c r="K749" i="1"/>
  <c r="K750" i="1"/>
  <c r="K755" i="1"/>
  <c r="K756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331" i="1"/>
  <c r="K330" i="1"/>
  <c r="K329" i="1"/>
  <c r="K328" i="1"/>
  <c r="K327" i="1"/>
  <c r="K323" i="1"/>
  <c r="K322" i="1"/>
  <c r="K321" i="1"/>
  <c r="P332" i="1"/>
  <c r="R332" i="1" s="1"/>
  <c r="Q332" i="1"/>
  <c r="P333" i="1"/>
  <c r="R333" i="1" s="1"/>
  <c r="Q333" i="1"/>
  <c r="P334" i="1"/>
  <c r="R334" i="1" s="1"/>
  <c r="Q334" i="1"/>
  <c r="P335" i="1"/>
  <c r="R335" i="1" s="1"/>
  <c r="Q335" i="1"/>
  <c r="P324" i="1"/>
  <c r="R324" i="1" s="1"/>
  <c r="Q324" i="1"/>
  <c r="P325" i="1"/>
  <c r="R325" i="1" s="1"/>
  <c r="Q325" i="1"/>
  <c r="P326" i="1"/>
  <c r="R326" i="1" s="1"/>
  <c r="Q326" i="1"/>
  <c r="P327" i="1"/>
  <c r="R327" i="1" s="1"/>
  <c r="Q327" i="1"/>
  <c r="P328" i="1"/>
  <c r="R328" i="1" s="1"/>
  <c r="Q328" i="1"/>
  <c r="P329" i="1"/>
  <c r="R329" i="1" s="1"/>
  <c r="Q329" i="1"/>
  <c r="P330" i="1"/>
  <c r="R330" i="1" s="1"/>
  <c r="Q330" i="1"/>
  <c r="P331" i="1"/>
  <c r="R331" i="1" s="1"/>
  <c r="Q331" i="1"/>
  <c r="P321" i="1"/>
  <c r="Q321" i="1"/>
  <c r="R321" i="1"/>
  <c r="P322" i="1"/>
  <c r="Q322" i="1"/>
  <c r="R322" i="1"/>
  <c r="P323" i="1"/>
  <c r="Q323" i="1"/>
  <c r="R323" i="1"/>
  <c r="P336" i="1"/>
  <c r="Q336" i="1"/>
  <c r="R336" i="1"/>
  <c r="K326" i="1"/>
  <c r="K325" i="1"/>
  <c r="K324" i="1"/>
  <c r="K335" i="1"/>
  <c r="K334" i="1"/>
  <c r="K333" i="1"/>
  <c r="K332" i="1"/>
  <c r="P136" i="1"/>
  <c r="R136" i="1" s="1"/>
  <c r="Q136" i="1"/>
  <c r="P137" i="1"/>
  <c r="R137" i="1" s="1"/>
  <c r="Q137" i="1"/>
  <c r="P138" i="1"/>
  <c r="R138" i="1" s="1"/>
  <c r="Q138" i="1"/>
  <c r="P139" i="1"/>
  <c r="R139" i="1" s="1"/>
  <c r="Q139" i="1"/>
  <c r="P140" i="1"/>
  <c r="R140" i="1" s="1"/>
  <c r="Q140" i="1"/>
  <c r="P141" i="1"/>
  <c r="R141" i="1" s="1"/>
  <c r="Q141" i="1"/>
  <c r="P142" i="1"/>
  <c r="R142" i="1" s="1"/>
  <c r="Q142" i="1"/>
  <c r="P143" i="1"/>
  <c r="R143" i="1" s="1"/>
  <c r="Q143" i="1"/>
  <c r="P144" i="1"/>
  <c r="R144" i="1" s="1"/>
  <c r="Q144" i="1"/>
  <c r="P145" i="1"/>
  <c r="R145" i="1" s="1"/>
  <c r="Q145" i="1"/>
  <c r="P146" i="1"/>
  <c r="R146" i="1" s="1"/>
  <c r="Q146" i="1"/>
  <c r="P147" i="1"/>
  <c r="R147" i="1" s="1"/>
  <c r="Q147" i="1"/>
  <c r="P148" i="1"/>
  <c r="R148" i="1" s="1"/>
  <c r="Q148" i="1"/>
  <c r="P149" i="1"/>
  <c r="R149" i="1" s="1"/>
  <c r="Q149" i="1"/>
  <c r="P150" i="1"/>
  <c r="R150" i="1" s="1"/>
  <c r="Q150" i="1"/>
  <c r="K136" i="1"/>
  <c r="K137" i="1"/>
  <c r="K138" i="1"/>
  <c r="K139" i="1"/>
  <c r="K140" i="1"/>
  <c r="I137" i="1"/>
  <c r="I138" i="1"/>
  <c r="I139" i="1"/>
  <c r="I140" i="1"/>
  <c r="I136" i="1"/>
  <c r="P881" i="1"/>
  <c r="R881" i="1" s="1"/>
  <c r="Q881" i="1"/>
  <c r="P882" i="1"/>
  <c r="R882" i="1" s="1"/>
  <c r="Q882" i="1"/>
  <c r="P883" i="1"/>
  <c r="R883" i="1" s="1"/>
  <c r="Q883" i="1"/>
  <c r="K70" i="1"/>
  <c r="K71" i="1"/>
  <c r="K56" i="1"/>
  <c r="K57" i="1"/>
  <c r="K58" i="1"/>
  <c r="K59" i="1"/>
  <c r="K60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56" i="1"/>
  <c r="Q56" i="1"/>
  <c r="R56" i="1"/>
  <c r="P57" i="1"/>
  <c r="Q57" i="1"/>
  <c r="R57" i="1"/>
  <c r="P58" i="1"/>
  <c r="Q58" i="1"/>
  <c r="R58" i="1"/>
  <c r="P59" i="1"/>
  <c r="R59" i="1" s="1"/>
  <c r="Q59" i="1"/>
  <c r="P60" i="1"/>
  <c r="R60" i="1" s="1"/>
  <c r="Q60" i="1"/>
  <c r="P61" i="1"/>
  <c r="R61" i="1" s="1"/>
  <c r="Q61" i="1"/>
  <c r="P62" i="1"/>
  <c r="Q62" i="1"/>
  <c r="R62" i="1"/>
  <c r="P63" i="1"/>
  <c r="Q63" i="1"/>
  <c r="R63" i="1"/>
  <c r="P72" i="1"/>
  <c r="Q72" i="1"/>
  <c r="R72" i="1"/>
  <c r="P73" i="1"/>
  <c r="Q73" i="1"/>
  <c r="R73" i="1"/>
  <c r="P74" i="1"/>
  <c r="Q74" i="1"/>
  <c r="R74" i="1"/>
  <c r="K54" i="1"/>
  <c r="K55" i="1"/>
  <c r="K67" i="1"/>
  <c r="K68" i="1"/>
  <c r="K69" i="1"/>
  <c r="K61" i="1"/>
  <c r="K62" i="1"/>
  <c r="K63" i="1"/>
  <c r="I60" i="1"/>
  <c r="I61" i="1"/>
  <c r="I62" i="1"/>
  <c r="I63" i="1"/>
  <c r="I59" i="1"/>
  <c r="K75" i="1"/>
  <c r="K74" i="1"/>
  <c r="K73" i="1"/>
  <c r="K72" i="1"/>
  <c r="P94" i="1"/>
  <c r="R94" i="1" s="1"/>
  <c r="Q94" i="1"/>
  <c r="P95" i="1"/>
  <c r="R95" i="1" s="1"/>
  <c r="Q95" i="1"/>
  <c r="P96" i="1"/>
  <c r="R96" i="1" s="1"/>
  <c r="Q96" i="1"/>
  <c r="P97" i="1"/>
  <c r="R97" i="1" s="1"/>
  <c r="Q97" i="1"/>
  <c r="P98" i="1"/>
  <c r="R98" i="1" s="1"/>
  <c r="Q98" i="1"/>
  <c r="P99" i="1"/>
  <c r="R99" i="1" s="1"/>
  <c r="Q99" i="1"/>
  <c r="P100" i="1"/>
  <c r="R100" i="1" s="1"/>
  <c r="Q100" i="1"/>
  <c r="P101" i="1"/>
  <c r="R101" i="1" s="1"/>
  <c r="Q101" i="1"/>
  <c r="P102" i="1"/>
  <c r="R102" i="1" s="1"/>
  <c r="Q102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R81" i="1" s="1"/>
  <c r="Q81" i="1"/>
  <c r="P82" i="1"/>
  <c r="Q82" i="1"/>
  <c r="R82" i="1"/>
  <c r="P83" i="1"/>
  <c r="R83" i="1" s="1"/>
  <c r="Q83" i="1"/>
  <c r="P84" i="1"/>
  <c r="R84" i="1" s="1"/>
  <c r="Q84" i="1"/>
  <c r="P85" i="1"/>
  <c r="R85" i="1" s="1"/>
  <c r="Q85" i="1"/>
  <c r="P86" i="1"/>
  <c r="R86" i="1" s="1"/>
  <c r="Q86" i="1"/>
  <c r="P87" i="1"/>
  <c r="R87" i="1" s="1"/>
  <c r="Q87" i="1"/>
  <c r="P88" i="1"/>
  <c r="R88" i="1" s="1"/>
  <c r="Q88" i="1"/>
  <c r="P89" i="1"/>
  <c r="R89" i="1" s="1"/>
  <c r="Q89" i="1"/>
  <c r="P90" i="1"/>
  <c r="R90" i="1" s="1"/>
  <c r="Q90" i="1"/>
  <c r="P91" i="1"/>
  <c r="R91" i="1" s="1"/>
  <c r="Q91" i="1"/>
  <c r="P92" i="1"/>
  <c r="R92" i="1" s="1"/>
  <c r="Q92" i="1"/>
  <c r="P93" i="1"/>
  <c r="R93" i="1" s="1"/>
  <c r="Q93" i="1"/>
  <c r="K83" i="1"/>
  <c r="P1208" i="1"/>
  <c r="R1208" i="1" s="1"/>
  <c r="Q1208" i="1"/>
  <c r="P1209" i="1"/>
  <c r="R1209" i="1" s="1"/>
  <c r="Q1209" i="1"/>
  <c r="P1210" i="1"/>
  <c r="R1210" i="1" s="1"/>
  <c r="Q1210" i="1"/>
  <c r="P1211" i="1"/>
  <c r="R1211" i="1" s="1"/>
  <c r="Q1211" i="1"/>
  <c r="P1212" i="1"/>
  <c r="R1212" i="1" s="1"/>
  <c r="Q1212" i="1"/>
  <c r="P1213" i="1"/>
  <c r="R1213" i="1" s="1"/>
  <c r="Q1213" i="1"/>
  <c r="P1214" i="1"/>
  <c r="R1214" i="1" s="1"/>
  <c r="Q1214" i="1"/>
  <c r="P1215" i="1"/>
  <c r="R1215" i="1" s="1"/>
  <c r="Q1215" i="1"/>
  <c r="P1216" i="1"/>
  <c r="R1216" i="1" s="1"/>
  <c r="Q1216" i="1"/>
  <c r="P1217" i="1"/>
  <c r="R1217" i="1" s="1"/>
  <c r="Q1217" i="1"/>
  <c r="P1218" i="1"/>
  <c r="R1218" i="1" s="1"/>
  <c r="Q1218" i="1"/>
  <c r="P1219" i="1"/>
  <c r="R1219" i="1" s="1"/>
  <c r="Q1219" i="1"/>
  <c r="P1220" i="1"/>
  <c r="R1220" i="1" s="1"/>
  <c r="Q1220" i="1"/>
  <c r="P1221" i="1"/>
  <c r="R1221" i="1" s="1"/>
  <c r="Q1221" i="1"/>
  <c r="P1222" i="1"/>
  <c r="R1222" i="1" s="1"/>
  <c r="Q1222" i="1"/>
  <c r="P1223" i="1"/>
  <c r="R1223" i="1" s="1"/>
  <c r="Q1223" i="1"/>
  <c r="P1224" i="1"/>
  <c r="R1224" i="1" s="1"/>
  <c r="Q1224" i="1"/>
  <c r="P1225" i="1"/>
  <c r="R1225" i="1" s="1"/>
  <c r="Q1225" i="1"/>
  <c r="P1226" i="1"/>
  <c r="R1226" i="1" s="1"/>
  <c r="Q1226" i="1"/>
  <c r="P1178" i="1"/>
  <c r="R1178" i="1" s="1"/>
  <c r="Q1178" i="1"/>
  <c r="P1182" i="1"/>
  <c r="R1182" i="1" s="1"/>
  <c r="Q1182" i="1"/>
  <c r="P1183" i="1"/>
  <c r="R1183" i="1" s="1"/>
  <c r="Q1183" i="1"/>
  <c r="P1184" i="1"/>
  <c r="R1184" i="1" s="1"/>
  <c r="Q1184" i="1"/>
  <c r="P1185" i="1"/>
  <c r="R1185" i="1" s="1"/>
  <c r="Q1185" i="1"/>
  <c r="P1186" i="1"/>
  <c r="R1186" i="1" s="1"/>
  <c r="Q1186" i="1"/>
  <c r="P1190" i="1"/>
  <c r="R1190" i="1" s="1"/>
  <c r="Q1190" i="1"/>
  <c r="P1191" i="1"/>
  <c r="R1191" i="1" s="1"/>
  <c r="Q1191" i="1"/>
  <c r="P1192" i="1"/>
  <c r="R1192" i="1" s="1"/>
  <c r="Q1192" i="1"/>
  <c r="P1193" i="1"/>
  <c r="R1193" i="1" s="1"/>
  <c r="Q1193" i="1"/>
  <c r="P1194" i="1"/>
  <c r="R1194" i="1" s="1"/>
  <c r="Q1194" i="1"/>
  <c r="P1195" i="1"/>
  <c r="R1195" i="1" s="1"/>
  <c r="Q1195" i="1"/>
  <c r="P1187" i="1"/>
  <c r="R1187" i="1" s="1"/>
  <c r="Q1187" i="1"/>
  <c r="P1188" i="1"/>
  <c r="R1188" i="1" s="1"/>
  <c r="Q1188" i="1"/>
  <c r="P1189" i="1"/>
  <c r="R1189" i="1" s="1"/>
  <c r="Q1189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176" i="1"/>
  <c r="K1177" i="1"/>
  <c r="K1178" i="1"/>
  <c r="K1182" i="1"/>
  <c r="K1183" i="1"/>
  <c r="K1184" i="1"/>
  <c r="K1185" i="1"/>
  <c r="K1186" i="1"/>
  <c r="K1190" i="1"/>
  <c r="K1191" i="1"/>
  <c r="K1192" i="1"/>
  <c r="K1193" i="1"/>
  <c r="K1194" i="1"/>
  <c r="K1195" i="1"/>
  <c r="K1187" i="1"/>
  <c r="K1188" i="1"/>
  <c r="K1189" i="1"/>
  <c r="R1587" i="1"/>
  <c r="Q1587" i="1"/>
  <c r="P1587" i="1"/>
  <c r="Q1586" i="1"/>
  <c r="P1586" i="1"/>
  <c r="R1586" i="1" s="1"/>
  <c r="K1586" i="1"/>
  <c r="R1585" i="1"/>
  <c r="Q1585" i="1"/>
  <c r="P1585" i="1"/>
  <c r="K1585" i="1"/>
  <c r="R1584" i="1"/>
  <c r="Q1584" i="1"/>
  <c r="P1584" i="1"/>
  <c r="K1584" i="1"/>
  <c r="R1583" i="1"/>
  <c r="Q1583" i="1"/>
  <c r="P1583" i="1"/>
  <c r="K1583" i="1"/>
  <c r="R1582" i="1"/>
  <c r="Q1582" i="1"/>
  <c r="P1582" i="1"/>
  <c r="K1582" i="1"/>
  <c r="Q1581" i="1"/>
  <c r="P1581" i="1"/>
  <c r="R1581" i="1" s="1"/>
  <c r="K1581" i="1"/>
  <c r="Q1580" i="1"/>
  <c r="P1580" i="1"/>
  <c r="R1580" i="1" s="1"/>
  <c r="K1580" i="1"/>
  <c r="Q1579" i="1"/>
  <c r="P1579" i="1"/>
  <c r="R1579" i="1" s="1"/>
  <c r="K1579" i="1"/>
  <c r="Q1578" i="1"/>
  <c r="P1578" i="1"/>
  <c r="R1578" i="1" s="1"/>
  <c r="K1578" i="1"/>
  <c r="Q1577" i="1"/>
  <c r="P1577" i="1"/>
  <c r="R1577" i="1" s="1"/>
  <c r="K1577" i="1"/>
  <c r="Q1576" i="1"/>
  <c r="P1576" i="1"/>
  <c r="R1576" i="1" s="1"/>
  <c r="K1576" i="1"/>
  <c r="Q1575" i="1"/>
  <c r="P1575" i="1"/>
  <c r="R1575" i="1" s="1"/>
  <c r="K1575" i="1"/>
  <c r="Q1574" i="1"/>
  <c r="P1574" i="1"/>
  <c r="R1574" i="1" s="1"/>
  <c r="K1574" i="1"/>
  <c r="Q1573" i="1"/>
  <c r="P1573" i="1"/>
  <c r="R1573" i="1" s="1"/>
  <c r="K1573" i="1"/>
  <c r="Q1572" i="1"/>
  <c r="P1572" i="1"/>
  <c r="R1572" i="1" s="1"/>
  <c r="K1572" i="1"/>
  <c r="Q1571" i="1"/>
  <c r="P1571" i="1"/>
  <c r="R1571" i="1" s="1"/>
  <c r="K1571" i="1"/>
  <c r="Q1570" i="1"/>
  <c r="P1570" i="1"/>
  <c r="R1570" i="1" s="1"/>
  <c r="K1570" i="1"/>
  <c r="Q1569" i="1"/>
  <c r="P1569" i="1"/>
  <c r="R1569" i="1" s="1"/>
  <c r="K1569" i="1"/>
  <c r="Q1568" i="1"/>
  <c r="P1568" i="1"/>
  <c r="R1568" i="1" s="1"/>
  <c r="K1568" i="1"/>
  <c r="Q1567" i="1"/>
  <c r="P1567" i="1"/>
  <c r="R1567" i="1" s="1"/>
  <c r="K1567" i="1"/>
  <c r="Q1566" i="1"/>
  <c r="P1566" i="1"/>
  <c r="R1566" i="1" s="1"/>
  <c r="K1566" i="1"/>
  <c r="Q1565" i="1"/>
  <c r="P1565" i="1"/>
  <c r="R1565" i="1" s="1"/>
  <c r="K1565" i="1"/>
  <c r="Q1564" i="1"/>
  <c r="P1564" i="1"/>
  <c r="R1564" i="1" s="1"/>
  <c r="K1564" i="1"/>
  <c r="Q1563" i="1"/>
  <c r="P1563" i="1"/>
  <c r="R1563" i="1" s="1"/>
  <c r="K1563" i="1"/>
  <c r="Q1562" i="1"/>
  <c r="P1562" i="1"/>
  <c r="R1562" i="1" s="1"/>
  <c r="K1562" i="1"/>
  <c r="Q1561" i="1"/>
  <c r="P1561" i="1"/>
  <c r="R1561" i="1" s="1"/>
  <c r="K1561" i="1"/>
  <c r="Q1560" i="1"/>
  <c r="P1560" i="1"/>
  <c r="R1560" i="1" s="1"/>
  <c r="K1560" i="1"/>
  <c r="Q1559" i="1"/>
  <c r="P1559" i="1"/>
  <c r="R1559" i="1" s="1"/>
  <c r="K1559" i="1"/>
  <c r="Q1558" i="1"/>
  <c r="P1558" i="1"/>
  <c r="R1558" i="1" s="1"/>
  <c r="K1558" i="1"/>
  <c r="Q1557" i="1"/>
  <c r="P1557" i="1"/>
  <c r="R1557" i="1" s="1"/>
  <c r="K1557" i="1"/>
  <c r="Q1556" i="1"/>
  <c r="P1556" i="1"/>
  <c r="R1556" i="1" s="1"/>
  <c r="K1556" i="1"/>
  <c r="Q1555" i="1"/>
  <c r="P1555" i="1"/>
  <c r="R1555" i="1" s="1"/>
  <c r="K1555" i="1"/>
  <c r="Q1554" i="1"/>
  <c r="P1554" i="1"/>
  <c r="R1554" i="1" s="1"/>
  <c r="K1554" i="1"/>
  <c r="Q1553" i="1"/>
  <c r="P1553" i="1"/>
  <c r="R1553" i="1" s="1"/>
  <c r="K1553" i="1"/>
  <c r="Q1552" i="1"/>
  <c r="P1552" i="1"/>
  <c r="R1552" i="1" s="1"/>
  <c r="K1552" i="1"/>
  <c r="Q1551" i="1"/>
  <c r="P1551" i="1"/>
  <c r="R1551" i="1" s="1"/>
  <c r="K1551" i="1"/>
  <c r="K1550" i="1"/>
  <c r="K1549" i="1"/>
  <c r="R1539" i="1"/>
  <c r="Q1539" i="1"/>
  <c r="P1539" i="1"/>
  <c r="K1539" i="1"/>
  <c r="R1538" i="1"/>
  <c r="Q1538" i="1"/>
  <c r="P1538" i="1"/>
  <c r="K1538" i="1"/>
  <c r="R1537" i="1"/>
  <c r="Q1537" i="1"/>
  <c r="P1537" i="1"/>
  <c r="K1537" i="1"/>
  <c r="R1536" i="1"/>
  <c r="Q1536" i="1"/>
  <c r="P1536" i="1"/>
  <c r="K1536" i="1"/>
  <c r="R1535" i="1"/>
  <c r="Q1535" i="1"/>
  <c r="P1535" i="1"/>
  <c r="K1535" i="1"/>
  <c r="R1534" i="1"/>
  <c r="Q1534" i="1"/>
  <c r="P1534" i="1"/>
  <c r="K1534" i="1"/>
  <c r="R1533" i="1"/>
  <c r="Q1533" i="1"/>
  <c r="P1533" i="1"/>
  <c r="K1533" i="1"/>
  <c r="R1532" i="1"/>
  <c r="Q1532" i="1"/>
  <c r="P1532" i="1"/>
  <c r="K1532" i="1"/>
  <c r="R1531" i="1"/>
  <c r="Q1531" i="1"/>
  <c r="P1531" i="1"/>
  <c r="K1531" i="1"/>
  <c r="R1530" i="1"/>
  <c r="Q1530" i="1"/>
  <c r="P1530" i="1"/>
  <c r="K1530" i="1"/>
  <c r="R1529" i="1"/>
  <c r="Q1529" i="1"/>
  <c r="P1529" i="1"/>
  <c r="K1529" i="1"/>
  <c r="R1528" i="1"/>
  <c r="Q1528" i="1"/>
  <c r="P1528" i="1"/>
  <c r="K1528" i="1"/>
  <c r="R1527" i="1"/>
  <c r="Q1527" i="1"/>
  <c r="P1527" i="1"/>
  <c r="K1527" i="1"/>
  <c r="R1526" i="1"/>
  <c r="Q1526" i="1"/>
  <c r="P1526" i="1"/>
  <c r="K1526" i="1"/>
  <c r="R1525" i="1"/>
  <c r="Q1525" i="1"/>
  <c r="P1525" i="1"/>
  <c r="K1525" i="1"/>
  <c r="R1524" i="1"/>
  <c r="Q1524" i="1"/>
  <c r="P1524" i="1"/>
  <c r="K1524" i="1"/>
  <c r="R1523" i="1"/>
  <c r="Q1523" i="1"/>
  <c r="P1523" i="1"/>
  <c r="K1523" i="1"/>
  <c r="R1522" i="1"/>
  <c r="Q1522" i="1"/>
  <c r="P1522" i="1"/>
  <c r="K1522" i="1"/>
  <c r="R1521" i="1"/>
  <c r="Q1521" i="1"/>
  <c r="P1521" i="1"/>
  <c r="K1521" i="1"/>
  <c r="R1520" i="1"/>
  <c r="Q1520" i="1"/>
  <c r="P1520" i="1"/>
  <c r="K1520" i="1"/>
  <c r="R1519" i="1"/>
  <c r="Q1519" i="1"/>
  <c r="P1519" i="1"/>
  <c r="K1519" i="1"/>
  <c r="R1518" i="1"/>
  <c r="Q1518" i="1"/>
  <c r="P1518" i="1"/>
  <c r="K1518" i="1"/>
  <c r="R1517" i="1"/>
  <c r="Q1517" i="1"/>
  <c r="P1517" i="1"/>
  <c r="K1517" i="1"/>
  <c r="R1516" i="1"/>
  <c r="Q1516" i="1"/>
  <c r="P1516" i="1"/>
  <c r="K1516" i="1"/>
  <c r="R1515" i="1"/>
  <c r="Q1515" i="1"/>
  <c r="P1515" i="1"/>
  <c r="K1515" i="1"/>
  <c r="R1514" i="1"/>
  <c r="Q1514" i="1"/>
  <c r="P1514" i="1"/>
  <c r="K1514" i="1"/>
  <c r="R1513" i="1"/>
  <c r="Q1513" i="1"/>
  <c r="P1513" i="1"/>
  <c r="K1513" i="1"/>
  <c r="R1512" i="1"/>
  <c r="Q1512" i="1"/>
  <c r="P1512" i="1"/>
  <c r="K1512" i="1"/>
  <c r="R1511" i="1"/>
  <c r="Q1511" i="1"/>
  <c r="P1511" i="1"/>
  <c r="K1511" i="1"/>
  <c r="R1510" i="1"/>
  <c r="Q1510" i="1"/>
  <c r="P1510" i="1"/>
  <c r="K1510" i="1"/>
  <c r="R1509" i="1"/>
  <c r="Q1509" i="1"/>
  <c r="P1509" i="1"/>
  <c r="K1509" i="1"/>
  <c r="R1508" i="1"/>
  <c r="Q1508" i="1"/>
  <c r="P1508" i="1"/>
  <c r="K1508" i="1"/>
  <c r="R1507" i="1"/>
  <c r="Q1507" i="1"/>
  <c r="P1507" i="1"/>
  <c r="K1507" i="1"/>
  <c r="R1506" i="1"/>
  <c r="Q1506" i="1"/>
  <c r="P1506" i="1"/>
  <c r="K1506" i="1"/>
  <c r="R1505" i="1"/>
  <c r="Q1505" i="1"/>
  <c r="P1505" i="1"/>
  <c r="K1505" i="1"/>
  <c r="R1504" i="1"/>
  <c r="Q1504" i="1"/>
  <c r="P1504" i="1"/>
  <c r="K1504" i="1"/>
  <c r="R1503" i="1"/>
  <c r="Q1503" i="1"/>
  <c r="P1503" i="1"/>
  <c r="K1503" i="1"/>
  <c r="R1502" i="1"/>
  <c r="Q1502" i="1"/>
  <c r="P1502" i="1"/>
  <c r="K1502" i="1"/>
  <c r="R1501" i="1"/>
  <c r="Q1501" i="1"/>
  <c r="P1501" i="1"/>
  <c r="K1501" i="1"/>
  <c r="R1500" i="1"/>
  <c r="Q1500" i="1"/>
  <c r="P1500" i="1"/>
  <c r="K1500" i="1"/>
  <c r="R1499" i="1"/>
  <c r="Q1499" i="1"/>
  <c r="P1499" i="1"/>
  <c r="K1499" i="1"/>
  <c r="R1498" i="1"/>
  <c r="Q1498" i="1"/>
  <c r="P1498" i="1"/>
  <c r="K1498" i="1"/>
  <c r="R1497" i="1"/>
  <c r="Q1497" i="1"/>
  <c r="P1497" i="1"/>
  <c r="K1497" i="1"/>
  <c r="R1496" i="1"/>
  <c r="Q1496" i="1"/>
  <c r="P1496" i="1"/>
  <c r="K1496" i="1"/>
  <c r="R1495" i="1"/>
  <c r="Q1495" i="1"/>
  <c r="P1495" i="1"/>
  <c r="K1495" i="1"/>
  <c r="R1494" i="1"/>
  <c r="Q1494" i="1"/>
  <c r="P1494" i="1"/>
  <c r="K1494" i="1"/>
  <c r="R1493" i="1"/>
  <c r="Q1493" i="1"/>
  <c r="P1493" i="1"/>
  <c r="K1493" i="1"/>
  <c r="Q1492" i="1"/>
  <c r="P1492" i="1"/>
  <c r="R1492" i="1" s="1"/>
  <c r="K1492" i="1"/>
  <c r="R1491" i="1"/>
  <c r="Q1491" i="1"/>
  <c r="P1491" i="1"/>
  <c r="K1491" i="1"/>
  <c r="R1490" i="1"/>
  <c r="Q1490" i="1"/>
  <c r="P1490" i="1"/>
  <c r="K1490" i="1"/>
  <c r="Q1489" i="1"/>
  <c r="P1489" i="1"/>
  <c r="R1489" i="1" s="1"/>
  <c r="K1489" i="1"/>
  <c r="Q1488" i="1"/>
  <c r="P1488" i="1"/>
  <c r="R1488" i="1" s="1"/>
  <c r="K1488" i="1"/>
  <c r="Q1487" i="1"/>
  <c r="P1487" i="1"/>
  <c r="R1487" i="1" s="1"/>
  <c r="K1487" i="1"/>
  <c r="Q1486" i="1"/>
  <c r="P1486" i="1"/>
  <c r="R1486" i="1" s="1"/>
  <c r="K1486" i="1"/>
  <c r="R1485" i="1"/>
  <c r="Q1485" i="1"/>
  <c r="P1485" i="1"/>
  <c r="K1485" i="1"/>
  <c r="R1484" i="1"/>
  <c r="Q1484" i="1"/>
  <c r="P1484" i="1"/>
  <c r="K1484" i="1"/>
  <c r="R1483" i="1"/>
  <c r="Q1483" i="1"/>
  <c r="P1483" i="1"/>
  <c r="K1483" i="1"/>
  <c r="R1482" i="1"/>
  <c r="Q1482" i="1"/>
  <c r="P1482" i="1"/>
  <c r="K1482" i="1"/>
  <c r="R1481" i="1"/>
  <c r="Q1481" i="1"/>
  <c r="P1481" i="1"/>
  <c r="K1481" i="1"/>
  <c r="R1480" i="1"/>
  <c r="Q1480" i="1"/>
  <c r="P1480" i="1"/>
  <c r="K1480" i="1"/>
  <c r="R1479" i="1"/>
  <c r="Q1479" i="1"/>
  <c r="P1479" i="1"/>
  <c r="K1479" i="1"/>
  <c r="R1478" i="1"/>
  <c r="Q1478" i="1"/>
  <c r="P1478" i="1"/>
  <c r="K1478" i="1"/>
  <c r="R1477" i="1"/>
  <c r="Q1477" i="1"/>
  <c r="P1477" i="1"/>
  <c r="K1477" i="1"/>
  <c r="Q1476" i="1"/>
  <c r="P1476" i="1"/>
  <c r="R1476" i="1" s="1"/>
  <c r="K1476" i="1"/>
  <c r="Q1475" i="1"/>
  <c r="P1475" i="1"/>
  <c r="R1475" i="1" s="1"/>
  <c r="K1475" i="1"/>
  <c r="Q1474" i="1"/>
  <c r="P1474" i="1"/>
  <c r="R1474" i="1" s="1"/>
  <c r="K1474" i="1"/>
  <c r="Q1473" i="1"/>
  <c r="P1473" i="1"/>
  <c r="R1473" i="1" s="1"/>
  <c r="K1473" i="1"/>
  <c r="Q1472" i="1"/>
  <c r="P1472" i="1"/>
  <c r="R1472" i="1" s="1"/>
  <c r="K1472" i="1"/>
  <c r="Q1471" i="1"/>
  <c r="P1471" i="1"/>
  <c r="R1471" i="1" s="1"/>
  <c r="K1471" i="1"/>
  <c r="Q1470" i="1"/>
  <c r="P1470" i="1"/>
  <c r="R1470" i="1" s="1"/>
  <c r="K1470" i="1"/>
  <c r="Q1469" i="1"/>
  <c r="P1469" i="1"/>
  <c r="R1469" i="1" s="1"/>
  <c r="K1469" i="1"/>
  <c r="Q1468" i="1"/>
  <c r="P1468" i="1"/>
  <c r="R1468" i="1" s="1"/>
  <c r="K1468" i="1"/>
  <c r="Q1467" i="1"/>
  <c r="P1467" i="1"/>
  <c r="R1467" i="1" s="1"/>
  <c r="K1467" i="1"/>
  <c r="Q1466" i="1"/>
  <c r="P1466" i="1"/>
  <c r="R1466" i="1" s="1"/>
  <c r="K1466" i="1"/>
  <c r="Q1465" i="1"/>
  <c r="P1465" i="1"/>
  <c r="R1465" i="1" s="1"/>
  <c r="K1465" i="1"/>
  <c r="Q1464" i="1"/>
  <c r="P1464" i="1"/>
  <c r="R1464" i="1" s="1"/>
  <c r="K1464" i="1"/>
  <c r="Q1463" i="1"/>
  <c r="P1463" i="1"/>
  <c r="R1463" i="1" s="1"/>
  <c r="K1463" i="1"/>
  <c r="Q1462" i="1"/>
  <c r="P1462" i="1"/>
  <c r="R1462" i="1" s="1"/>
  <c r="K1462" i="1"/>
  <c r="Q1461" i="1"/>
  <c r="P1461" i="1"/>
  <c r="R1461" i="1" s="1"/>
  <c r="K1461" i="1"/>
  <c r="Q1460" i="1"/>
  <c r="P1460" i="1"/>
  <c r="R1460" i="1" s="1"/>
  <c r="K1460" i="1"/>
  <c r="Q1459" i="1"/>
  <c r="P1459" i="1"/>
  <c r="R1459" i="1" s="1"/>
  <c r="K1459" i="1"/>
  <c r="I1459" i="1"/>
  <c r="Q1458" i="1"/>
  <c r="P1458" i="1"/>
  <c r="R1458" i="1" s="1"/>
  <c r="K1458" i="1"/>
  <c r="I1458" i="1"/>
  <c r="Q1457" i="1"/>
  <c r="P1457" i="1"/>
  <c r="R1457" i="1" s="1"/>
  <c r="K1457" i="1"/>
  <c r="I1457" i="1"/>
  <c r="Q1456" i="1"/>
  <c r="P1456" i="1"/>
  <c r="R1456" i="1" s="1"/>
  <c r="K1456" i="1"/>
  <c r="I1456" i="1"/>
  <c r="Q1455" i="1"/>
  <c r="P1455" i="1"/>
  <c r="R1455" i="1" s="1"/>
  <c r="K1455" i="1"/>
  <c r="I1455" i="1"/>
  <c r="Q1454" i="1"/>
  <c r="P1454" i="1"/>
  <c r="R1454" i="1" s="1"/>
  <c r="K1454" i="1"/>
  <c r="I1454" i="1"/>
  <c r="Q1453" i="1"/>
  <c r="P1453" i="1"/>
  <c r="R1453" i="1" s="1"/>
  <c r="K1453" i="1"/>
  <c r="I1453" i="1"/>
  <c r="Q1452" i="1"/>
  <c r="P1452" i="1"/>
  <c r="R1452" i="1" s="1"/>
  <c r="K1452" i="1"/>
  <c r="I1452" i="1"/>
  <c r="Q1451" i="1"/>
  <c r="P1451" i="1"/>
  <c r="R1451" i="1" s="1"/>
  <c r="K1451" i="1"/>
  <c r="I1451" i="1"/>
  <c r="Q1450" i="1"/>
  <c r="P1450" i="1"/>
  <c r="R1450" i="1" s="1"/>
  <c r="K1450" i="1"/>
  <c r="I1450" i="1"/>
  <c r="Q1449" i="1"/>
  <c r="P1449" i="1"/>
  <c r="R1449" i="1" s="1"/>
  <c r="K1449" i="1"/>
  <c r="I1449" i="1"/>
  <c r="Q1448" i="1"/>
  <c r="P1448" i="1"/>
  <c r="R1448" i="1" s="1"/>
  <c r="K1448" i="1"/>
  <c r="I1448" i="1"/>
  <c r="Q1447" i="1"/>
  <c r="P1447" i="1"/>
  <c r="R1447" i="1" s="1"/>
  <c r="K1447" i="1"/>
  <c r="I1447" i="1"/>
  <c r="Q1446" i="1"/>
  <c r="P1446" i="1"/>
  <c r="R1446" i="1" s="1"/>
  <c r="K1446" i="1"/>
  <c r="I1446" i="1"/>
  <c r="Q1445" i="1"/>
  <c r="P1445" i="1"/>
  <c r="R1445" i="1" s="1"/>
  <c r="K1445" i="1"/>
  <c r="I1445" i="1"/>
  <c r="Q1444" i="1"/>
  <c r="P1444" i="1"/>
  <c r="R1444" i="1" s="1"/>
  <c r="K1444" i="1"/>
  <c r="I1444" i="1"/>
  <c r="Q1443" i="1"/>
  <c r="P1443" i="1"/>
  <c r="R1443" i="1" s="1"/>
  <c r="K1443" i="1"/>
  <c r="I1443" i="1"/>
  <c r="Q1442" i="1"/>
  <c r="P1442" i="1"/>
  <c r="R1442" i="1" s="1"/>
  <c r="K1442" i="1"/>
  <c r="I1442" i="1"/>
  <c r="Q1441" i="1"/>
  <c r="P1441" i="1"/>
  <c r="R1441" i="1" s="1"/>
  <c r="K1441" i="1"/>
  <c r="I1441" i="1"/>
  <c r="Q1440" i="1"/>
  <c r="P1440" i="1"/>
  <c r="R1440" i="1" s="1"/>
  <c r="K1440" i="1"/>
  <c r="Q1439" i="1"/>
  <c r="P1439" i="1"/>
  <c r="R1439" i="1" s="1"/>
  <c r="K1439" i="1"/>
  <c r="Q1438" i="1"/>
  <c r="P1438" i="1"/>
  <c r="R1438" i="1" s="1"/>
  <c r="K1438" i="1"/>
  <c r="Q1437" i="1"/>
  <c r="P1437" i="1"/>
  <c r="R1437" i="1" s="1"/>
  <c r="K1437" i="1"/>
  <c r="Q1436" i="1"/>
  <c r="P1436" i="1"/>
  <c r="R1436" i="1" s="1"/>
  <c r="K1436" i="1"/>
  <c r="Q1435" i="1"/>
  <c r="P1435" i="1"/>
  <c r="R1435" i="1" s="1"/>
  <c r="K1435" i="1"/>
  <c r="Q1434" i="1"/>
  <c r="P1434" i="1"/>
  <c r="R1434" i="1" s="1"/>
  <c r="K1434" i="1"/>
  <c r="Q1433" i="1"/>
  <c r="P1433" i="1"/>
  <c r="R1433" i="1" s="1"/>
  <c r="K1433" i="1"/>
  <c r="Q1432" i="1"/>
  <c r="P1432" i="1"/>
  <c r="R1432" i="1" s="1"/>
  <c r="K1432" i="1"/>
  <c r="Q1431" i="1"/>
  <c r="P1431" i="1"/>
  <c r="R1431" i="1" s="1"/>
  <c r="K1431" i="1"/>
  <c r="Q1430" i="1"/>
  <c r="P1430" i="1"/>
  <c r="R1430" i="1" s="1"/>
  <c r="K1430" i="1"/>
  <c r="Q1429" i="1"/>
  <c r="P1429" i="1"/>
  <c r="R1429" i="1" s="1"/>
  <c r="K1429" i="1"/>
  <c r="Q1428" i="1"/>
  <c r="P1428" i="1"/>
  <c r="R1428" i="1" s="1"/>
  <c r="K1428" i="1"/>
  <c r="Q1427" i="1"/>
  <c r="P1427" i="1"/>
  <c r="R1427" i="1" s="1"/>
  <c r="K1427" i="1"/>
  <c r="Q1426" i="1"/>
  <c r="P1426" i="1"/>
  <c r="R1426" i="1" s="1"/>
  <c r="K1426" i="1"/>
  <c r="Q1425" i="1"/>
  <c r="P1425" i="1"/>
  <c r="R1425" i="1" s="1"/>
  <c r="K1425" i="1"/>
  <c r="Q1424" i="1"/>
  <c r="P1424" i="1"/>
  <c r="R1424" i="1" s="1"/>
  <c r="K1424" i="1"/>
  <c r="Q1423" i="1"/>
  <c r="P1423" i="1"/>
  <c r="R1423" i="1" s="1"/>
  <c r="K1423" i="1"/>
  <c r="Q1422" i="1"/>
  <c r="P1422" i="1"/>
  <c r="R1422" i="1" s="1"/>
  <c r="K1422" i="1"/>
  <c r="Q1421" i="1"/>
  <c r="P1421" i="1"/>
  <c r="R1421" i="1" s="1"/>
  <c r="K1421" i="1"/>
  <c r="Q1420" i="1"/>
  <c r="P1420" i="1"/>
  <c r="R1420" i="1" s="1"/>
  <c r="K1420" i="1"/>
  <c r="R1419" i="1"/>
  <c r="Q1419" i="1"/>
  <c r="P1419" i="1"/>
  <c r="K1419" i="1"/>
  <c r="R1418" i="1"/>
  <c r="Q1418" i="1"/>
  <c r="P1418" i="1"/>
  <c r="K1418" i="1"/>
  <c r="R1417" i="1"/>
  <c r="Q1417" i="1"/>
  <c r="P1417" i="1"/>
  <c r="K1417" i="1"/>
  <c r="R1416" i="1"/>
  <c r="Q1416" i="1"/>
  <c r="P1416" i="1"/>
  <c r="K1416" i="1"/>
  <c r="Q1415" i="1"/>
  <c r="P1415" i="1"/>
  <c r="R1415" i="1" s="1"/>
  <c r="K1415" i="1"/>
  <c r="Q1414" i="1"/>
  <c r="P1414" i="1"/>
  <c r="R1414" i="1" s="1"/>
  <c r="K1414" i="1"/>
  <c r="Q1413" i="1"/>
  <c r="P1413" i="1"/>
  <c r="R1413" i="1" s="1"/>
  <c r="K1413" i="1"/>
  <c r="Q1412" i="1"/>
  <c r="P1412" i="1"/>
  <c r="R1412" i="1" s="1"/>
  <c r="K1412" i="1"/>
  <c r="Q1411" i="1"/>
  <c r="P1411" i="1"/>
  <c r="R1411" i="1" s="1"/>
  <c r="K1411" i="1"/>
  <c r="Q1410" i="1"/>
  <c r="P1410" i="1"/>
  <c r="R1410" i="1" s="1"/>
  <c r="K1410" i="1"/>
  <c r="Q1409" i="1"/>
  <c r="P1409" i="1"/>
  <c r="R1409" i="1" s="1"/>
  <c r="K1409" i="1"/>
  <c r="Q1408" i="1"/>
  <c r="P1408" i="1"/>
  <c r="R1408" i="1" s="1"/>
  <c r="K1408" i="1"/>
  <c r="Q1407" i="1"/>
  <c r="P1407" i="1"/>
  <c r="R1407" i="1" s="1"/>
  <c r="K1407" i="1"/>
  <c r="Q1406" i="1"/>
  <c r="P1406" i="1"/>
  <c r="R1406" i="1" s="1"/>
  <c r="K1406" i="1"/>
  <c r="Q1405" i="1"/>
  <c r="P1405" i="1"/>
  <c r="R1405" i="1" s="1"/>
  <c r="K1405" i="1"/>
  <c r="Q1404" i="1"/>
  <c r="P1404" i="1"/>
  <c r="R1404" i="1" s="1"/>
  <c r="K1404" i="1"/>
  <c r="Q1403" i="1"/>
  <c r="P1403" i="1"/>
  <c r="R1403" i="1" s="1"/>
  <c r="K1403" i="1"/>
  <c r="R1402" i="1"/>
  <c r="Q1402" i="1"/>
  <c r="P1402" i="1"/>
  <c r="K1402" i="1"/>
  <c r="Q1401" i="1"/>
  <c r="P1401" i="1"/>
  <c r="R1401" i="1" s="1"/>
  <c r="K1401" i="1"/>
  <c r="Q1400" i="1"/>
  <c r="P1400" i="1"/>
  <c r="R1400" i="1" s="1"/>
  <c r="K1400" i="1"/>
  <c r="Q1399" i="1"/>
  <c r="P1399" i="1"/>
  <c r="R1399" i="1" s="1"/>
  <c r="K1399" i="1"/>
  <c r="R1398" i="1"/>
  <c r="Q1398" i="1"/>
  <c r="P1398" i="1"/>
  <c r="K1398" i="1"/>
  <c r="Q1397" i="1"/>
  <c r="P1397" i="1"/>
  <c r="R1397" i="1" s="1"/>
  <c r="K1397" i="1"/>
  <c r="Q1396" i="1"/>
  <c r="P1396" i="1"/>
  <c r="R1396" i="1" s="1"/>
  <c r="K1396" i="1"/>
  <c r="Q1395" i="1"/>
  <c r="P1395" i="1"/>
  <c r="R1395" i="1" s="1"/>
  <c r="K1395" i="1"/>
  <c r="R1394" i="1"/>
  <c r="Q1394" i="1"/>
  <c r="P1394" i="1"/>
  <c r="K1394" i="1"/>
  <c r="Q1393" i="1"/>
  <c r="P1393" i="1"/>
  <c r="R1393" i="1" s="1"/>
  <c r="K1393" i="1"/>
  <c r="Q1392" i="1"/>
  <c r="P1392" i="1"/>
  <c r="R1392" i="1" s="1"/>
  <c r="K1392" i="1"/>
  <c r="Q1391" i="1"/>
  <c r="P1391" i="1"/>
  <c r="R1391" i="1" s="1"/>
  <c r="K1391" i="1"/>
  <c r="Q1390" i="1"/>
  <c r="P1390" i="1"/>
  <c r="R1390" i="1" s="1"/>
  <c r="K1390" i="1"/>
  <c r="Q1389" i="1"/>
  <c r="P1389" i="1"/>
  <c r="R1389" i="1" s="1"/>
  <c r="K1389" i="1"/>
  <c r="R1388" i="1"/>
  <c r="Q1388" i="1"/>
  <c r="P1388" i="1"/>
  <c r="K1388" i="1"/>
  <c r="R1387" i="1"/>
  <c r="Q1387" i="1"/>
  <c r="P1387" i="1"/>
  <c r="K1387" i="1"/>
  <c r="Q1386" i="1"/>
  <c r="P1386" i="1"/>
  <c r="R1386" i="1" s="1"/>
  <c r="K1386" i="1"/>
  <c r="Q1385" i="1"/>
  <c r="P1385" i="1"/>
  <c r="R1385" i="1" s="1"/>
  <c r="K1385" i="1"/>
  <c r="R1384" i="1"/>
  <c r="Q1384" i="1"/>
  <c r="P1384" i="1"/>
  <c r="K1384" i="1"/>
  <c r="Q1383" i="1"/>
  <c r="P1383" i="1"/>
  <c r="R1383" i="1" s="1"/>
  <c r="K1383" i="1"/>
  <c r="Q1382" i="1"/>
  <c r="P1382" i="1"/>
  <c r="R1382" i="1" s="1"/>
  <c r="K1382" i="1"/>
  <c r="Q1381" i="1"/>
  <c r="P1381" i="1"/>
  <c r="R1381" i="1" s="1"/>
  <c r="K1381" i="1"/>
  <c r="Q1380" i="1"/>
  <c r="P1380" i="1"/>
  <c r="R1380" i="1" s="1"/>
  <c r="K1380" i="1"/>
  <c r="Q1379" i="1"/>
  <c r="P1379" i="1"/>
  <c r="R1379" i="1" s="1"/>
  <c r="K1379" i="1"/>
  <c r="Q1378" i="1"/>
  <c r="P1378" i="1"/>
  <c r="R1378" i="1" s="1"/>
  <c r="K1378" i="1"/>
  <c r="Q1377" i="1"/>
  <c r="P1377" i="1"/>
  <c r="R1377" i="1" s="1"/>
  <c r="K1377" i="1"/>
  <c r="Q1376" i="1"/>
  <c r="P1376" i="1"/>
  <c r="R1376" i="1" s="1"/>
  <c r="K1376" i="1"/>
  <c r="Q1375" i="1"/>
  <c r="P1375" i="1"/>
  <c r="R1375" i="1" s="1"/>
  <c r="K1375" i="1"/>
  <c r="Q1374" i="1"/>
  <c r="P1374" i="1"/>
  <c r="R1374" i="1" s="1"/>
  <c r="K1374" i="1"/>
  <c r="Q1373" i="1"/>
  <c r="P1373" i="1"/>
  <c r="R1373" i="1" s="1"/>
  <c r="K1373" i="1"/>
  <c r="I1373" i="1"/>
  <c r="Q1372" i="1"/>
  <c r="P1372" i="1"/>
  <c r="R1372" i="1" s="1"/>
  <c r="K1372" i="1"/>
  <c r="I1372" i="1"/>
  <c r="Q1371" i="1"/>
  <c r="P1371" i="1"/>
  <c r="R1371" i="1" s="1"/>
  <c r="K1371" i="1"/>
  <c r="I1371" i="1"/>
  <c r="Q1370" i="1"/>
  <c r="P1370" i="1"/>
  <c r="R1370" i="1" s="1"/>
  <c r="K1370" i="1"/>
  <c r="I1370" i="1"/>
  <c r="Q1369" i="1"/>
  <c r="P1369" i="1"/>
  <c r="R1369" i="1" s="1"/>
  <c r="K1369" i="1"/>
  <c r="I1369" i="1"/>
  <c r="Q1368" i="1"/>
  <c r="P1368" i="1"/>
  <c r="R1368" i="1" s="1"/>
  <c r="K1368" i="1"/>
  <c r="I1368" i="1"/>
  <c r="Q1367" i="1"/>
  <c r="P1367" i="1"/>
  <c r="R1367" i="1" s="1"/>
  <c r="K1367" i="1"/>
  <c r="I1367" i="1"/>
  <c r="Q1366" i="1"/>
  <c r="P1366" i="1"/>
  <c r="R1366" i="1" s="1"/>
  <c r="K1366" i="1"/>
  <c r="I1366" i="1"/>
  <c r="Q1365" i="1"/>
  <c r="P1365" i="1"/>
  <c r="R1365" i="1" s="1"/>
  <c r="K1365" i="1"/>
  <c r="I1365" i="1"/>
  <c r="R1364" i="1"/>
  <c r="Q1364" i="1"/>
  <c r="P1364" i="1"/>
  <c r="K1364" i="1"/>
  <c r="R1363" i="1"/>
  <c r="Q1363" i="1"/>
  <c r="P1363" i="1"/>
  <c r="K1363" i="1"/>
  <c r="R1362" i="1"/>
  <c r="Q1362" i="1"/>
  <c r="P1362" i="1"/>
  <c r="K1362" i="1"/>
  <c r="R1361" i="1"/>
  <c r="Q1361" i="1"/>
  <c r="P1361" i="1"/>
  <c r="K1361" i="1"/>
  <c r="R1360" i="1"/>
  <c r="Q1360" i="1"/>
  <c r="P1360" i="1"/>
  <c r="K1360" i="1"/>
  <c r="Q1359" i="1"/>
  <c r="P1359" i="1"/>
  <c r="R1359" i="1" s="1"/>
  <c r="K1359" i="1"/>
  <c r="Q1358" i="1"/>
  <c r="P1358" i="1"/>
  <c r="R1358" i="1" s="1"/>
  <c r="K1358" i="1"/>
  <c r="Q1357" i="1"/>
  <c r="P1357" i="1"/>
  <c r="R1357" i="1" s="1"/>
  <c r="K1357" i="1"/>
  <c r="Q1356" i="1"/>
  <c r="P1356" i="1"/>
  <c r="R1356" i="1" s="1"/>
  <c r="K1356" i="1"/>
  <c r="Q1355" i="1"/>
  <c r="P1355" i="1"/>
  <c r="R1355" i="1" s="1"/>
  <c r="K1355" i="1"/>
  <c r="Q1354" i="1"/>
  <c r="P1354" i="1"/>
  <c r="R1354" i="1" s="1"/>
  <c r="K1354" i="1"/>
  <c r="Q1353" i="1"/>
  <c r="P1353" i="1"/>
  <c r="R1353" i="1" s="1"/>
  <c r="K1353" i="1"/>
  <c r="Q1352" i="1"/>
  <c r="P1352" i="1"/>
  <c r="R1352" i="1" s="1"/>
  <c r="K1352" i="1"/>
  <c r="Q1351" i="1"/>
  <c r="P1351" i="1"/>
  <c r="R1351" i="1" s="1"/>
  <c r="K1351" i="1"/>
  <c r="Q1350" i="1"/>
  <c r="P1350" i="1"/>
  <c r="R1350" i="1" s="1"/>
  <c r="K1350" i="1"/>
  <c r="Q1349" i="1"/>
  <c r="P1349" i="1"/>
  <c r="R1349" i="1" s="1"/>
  <c r="K1349" i="1"/>
  <c r="Q1348" i="1"/>
  <c r="P1348" i="1"/>
  <c r="R1348" i="1" s="1"/>
  <c r="K1348" i="1"/>
  <c r="Q1347" i="1"/>
  <c r="P1347" i="1"/>
  <c r="R1347" i="1" s="1"/>
  <c r="K1347" i="1"/>
  <c r="Q1346" i="1"/>
  <c r="P1346" i="1"/>
  <c r="R1346" i="1" s="1"/>
  <c r="K1346" i="1"/>
  <c r="Q1345" i="1"/>
  <c r="P1345" i="1"/>
  <c r="R1345" i="1" s="1"/>
  <c r="K1345" i="1"/>
  <c r="Q1344" i="1"/>
  <c r="P1344" i="1"/>
  <c r="R1344" i="1" s="1"/>
  <c r="K1344" i="1"/>
  <c r="R1343" i="1"/>
  <c r="Q1343" i="1"/>
  <c r="P1343" i="1"/>
  <c r="K1343" i="1"/>
  <c r="R1342" i="1"/>
  <c r="Q1342" i="1"/>
  <c r="P1342" i="1"/>
  <c r="K1342" i="1"/>
  <c r="R1341" i="1"/>
  <c r="Q1341" i="1"/>
  <c r="P1341" i="1"/>
  <c r="K1341" i="1"/>
  <c r="R1340" i="1"/>
  <c r="Q1340" i="1"/>
  <c r="P1340" i="1"/>
  <c r="K1340" i="1"/>
  <c r="R1339" i="1"/>
  <c r="Q1339" i="1"/>
  <c r="P1339" i="1"/>
  <c r="K1339" i="1"/>
  <c r="Q1338" i="1"/>
  <c r="P1338" i="1"/>
  <c r="R1338" i="1" s="1"/>
  <c r="K1338" i="1"/>
  <c r="Q1337" i="1"/>
  <c r="P1337" i="1"/>
  <c r="R1337" i="1" s="1"/>
  <c r="K1337" i="1"/>
  <c r="Q1336" i="1"/>
  <c r="P1336" i="1"/>
  <c r="R1336" i="1" s="1"/>
  <c r="K1336" i="1"/>
  <c r="Q1335" i="1"/>
  <c r="P1335" i="1"/>
  <c r="R1335" i="1" s="1"/>
  <c r="K1335" i="1"/>
  <c r="Q1334" i="1"/>
  <c r="P1334" i="1"/>
  <c r="R1334" i="1" s="1"/>
  <c r="K1334" i="1"/>
  <c r="Q1333" i="1"/>
  <c r="P1333" i="1"/>
  <c r="R1333" i="1" s="1"/>
  <c r="K1333" i="1"/>
  <c r="Q1332" i="1"/>
  <c r="P1332" i="1"/>
  <c r="R1332" i="1" s="1"/>
  <c r="K1332" i="1"/>
  <c r="Q1331" i="1"/>
  <c r="P1331" i="1"/>
  <c r="R1331" i="1" s="1"/>
  <c r="K1331" i="1"/>
  <c r="R1330" i="1"/>
  <c r="Q1330" i="1"/>
  <c r="P1330" i="1"/>
  <c r="K1330" i="1"/>
  <c r="Q1329" i="1"/>
  <c r="P1329" i="1"/>
  <c r="R1329" i="1" s="1"/>
  <c r="K1329" i="1"/>
  <c r="Q1328" i="1"/>
  <c r="P1328" i="1"/>
  <c r="R1328" i="1" s="1"/>
  <c r="K1328" i="1"/>
  <c r="Q1327" i="1"/>
  <c r="P1327" i="1"/>
  <c r="R1327" i="1" s="1"/>
  <c r="K1327" i="1"/>
  <c r="Q1326" i="1"/>
  <c r="P1326" i="1"/>
  <c r="R1326" i="1" s="1"/>
  <c r="K1326" i="1"/>
  <c r="R1325" i="1"/>
  <c r="Q1325" i="1"/>
  <c r="P1325" i="1"/>
  <c r="K1325" i="1"/>
  <c r="Q1324" i="1"/>
  <c r="P1324" i="1"/>
  <c r="R1324" i="1" s="1"/>
  <c r="K1324" i="1"/>
  <c r="Q1323" i="1"/>
  <c r="P1323" i="1"/>
  <c r="R1323" i="1" s="1"/>
  <c r="K1323" i="1"/>
  <c r="R1322" i="1"/>
  <c r="Q1322" i="1"/>
  <c r="P1322" i="1"/>
  <c r="K1322" i="1"/>
  <c r="R1321" i="1"/>
  <c r="Q1321" i="1"/>
  <c r="P1321" i="1"/>
  <c r="K1321" i="1"/>
  <c r="R1320" i="1"/>
  <c r="Q1320" i="1"/>
  <c r="P1320" i="1"/>
  <c r="K1320" i="1"/>
  <c r="Q1319" i="1"/>
  <c r="P1319" i="1"/>
  <c r="R1319" i="1" s="1"/>
  <c r="K1319" i="1"/>
  <c r="R1318" i="1"/>
  <c r="Q1318" i="1"/>
  <c r="P1318" i="1"/>
  <c r="K1318" i="1"/>
  <c r="Q1317" i="1"/>
  <c r="P1317" i="1"/>
  <c r="R1317" i="1" s="1"/>
  <c r="K1317" i="1"/>
  <c r="Q1316" i="1"/>
  <c r="P1316" i="1"/>
  <c r="R1316" i="1" s="1"/>
  <c r="K1316" i="1"/>
  <c r="I1316" i="1"/>
  <c r="Q1315" i="1"/>
  <c r="P1315" i="1"/>
  <c r="R1315" i="1" s="1"/>
  <c r="K1315" i="1"/>
  <c r="I1315" i="1"/>
  <c r="Q1314" i="1"/>
  <c r="P1314" i="1"/>
  <c r="R1314" i="1" s="1"/>
  <c r="K1314" i="1"/>
  <c r="I1314" i="1"/>
  <c r="Q1313" i="1"/>
  <c r="P1313" i="1"/>
  <c r="R1313" i="1" s="1"/>
  <c r="K1313" i="1"/>
  <c r="I1313" i="1"/>
  <c r="Q1312" i="1"/>
  <c r="P1312" i="1"/>
  <c r="R1312" i="1" s="1"/>
  <c r="K1312" i="1"/>
  <c r="I1312" i="1"/>
  <c r="Q1311" i="1"/>
  <c r="P1311" i="1"/>
  <c r="R1311" i="1" s="1"/>
  <c r="K1311" i="1"/>
  <c r="I1311" i="1"/>
  <c r="Q1310" i="1"/>
  <c r="P1310" i="1"/>
  <c r="R1310" i="1" s="1"/>
  <c r="K1310" i="1"/>
  <c r="I1310" i="1"/>
  <c r="R1267" i="1"/>
  <c r="Q1267" i="1"/>
  <c r="P1267" i="1"/>
  <c r="K1267" i="1"/>
  <c r="Q1266" i="1"/>
  <c r="P1266" i="1"/>
  <c r="R1266" i="1" s="1"/>
  <c r="K1266" i="1"/>
  <c r="Q1265" i="1"/>
  <c r="P1265" i="1"/>
  <c r="R1265" i="1" s="1"/>
  <c r="K1265" i="1"/>
  <c r="Q1264" i="1"/>
  <c r="P1264" i="1"/>
  <c r="R1264" i="1" s="1"/>
  <c r="K1264" i="1"/>
  <c r="Q1263" i="1"/>
  <c r="P1263" i="1"/>
  <c r="R1263" i="1" s="1"/>
  <c r="K1263" i="1"/>
  <c r="Q1262" i="1"/>
  <c r="P1262" i="1"/>
  <c r="R1262" i="1" s="1"/>
  <c r="K1262" i="1"/>
  <c r="R1261" i="1"/>
  <c r="Q1261" i="1"/>
  <c r="P1261" i="1"/>
  <c r="K1261" i="1"/>
  <c r="R1260" i="1"/>
  <c r="Q1260" i="1"/>
  <c r="P1260" i="1"/>
  <c r="K1260" i="1"/>
  <c r="R1259" i="1"/>
  <c r="Q1259" i="1"/>
  <c r="P1259" i="1"/>
  <c r="K1259" i="1"/>
  <c r="R1258" i="1"/>
  <c r="Q1258" i="1"/>
  <c r="P1258" i="1"/>
  <c r="K1258" i="1"/>
  <c r="R1257" i="1"/>
  <c r="Q1257" i="1"/>
  <c r="P1257" i="1"/>
  <c r="K1257" i="1"/>
  <c r="R1256" i="1"/>
  <c r="Q1256" i="1"/>
  <c r="P1256" i="1"/>
  <c r="K1256" i="1"/>
  <c r="R1255" i="1"/>
  <c r="Q1255" i="1"/>
  <c r="P1255" i="1"/>
  <c r="K1255" i="1"/>
  <c r="Q1254" i="1"/>
  <c r="P1254" i="1"/>
  <c r="R1254" i="1" s="1"/>
  <c r="K1254" i="1"/>
  <c r="Q1253" i="1"/>
  <c r="P1253" i="1"/>
  <c r="R1253" i="1" s="1"/>
  <c r="K1253" i="1"/>
  <c r="R1252" i="1"/>
  <c r="Q1252" i="1"/>
  <c r="P1252" i="1"/>
  <c r="K1252" i="1"/>
  <c r="Q1251" i="1"/>
  <c r="P1251" i="1"/>
  <c r="R1251" i="1" s="1"/>
  <c r="K1251" i="1"/>
  <c r="Q1250" i="1"/>
  <c r="P1250" i="1"/>
  <c r="R1250" i="1" s="1"/>
  <c r="K1250" i="1"/>
  <c r="Q1249" i="1"/>
  <c r="P1249" i="1"/>
  <c r="R1249" i="1" s="1"/>
  <c r="K1249" i="1"/>
  <c r="Q1248" i="1"/>
  <c r="P1248" i="1"/>
  <c r="R1248" i="1" s="1"/>
  <c r="K1248" i="1"/>
  <c r="Q1247" i="1"/>
  <c r="P1247" i="1"/>
  <c r="R1247" i="1" s="1"/>
  <c r="K1247" i="1"/>
  <c r="Q1246" i="1"/>
  <c r="P1246" i="1"/>
  <c r="R1246" i="1" s="1"/>
  <c r="K1246" i="1"/>
  <c r="Q1245" i="1"/>
  <c r="P1245" i="1"/>
  <c r="R1245" i="1" s="1"/>
  <c r="K1245" i="1"/>
  <c r="Q1244" i="1"/>
  <c r="P1244" i="1"/>
  <c r="R1244" i="1" s="1"/>
  <c r="K1244" i="1"/>
  <c r="Q1243" i="1"/>
  <c r="P1243" i="1"/>
  <c r="R1243" i="1" s="1"/>
  <c r="K1243" i="1"/>
  <c r="Q1242" i="1"/>
  <c r="P1242" i="1"/>
  <c r="R1242" i="1" s="1"/>
  <c r="K1242" i="1"/>
  <c r="Q1241" i="1"/>
  <c r="P1241" i="1"/>
  <c r="R1241" i="1" s="1"/>
  <c r="K1241" i="1"/>
  <c r="Q1240" i="1"/>
  <c r="P1240" i="1"/>
  <c r="R1240" i="1" s="1"/>
  <c r="K1240" i="1"/>
  <c r="Q1239" i="1"/>
  <c r="P1239" i="1"/>
  <c r="R1239" i="1" s="1"/>
  <c r="K1239" i="1"/>
  <c r="Q1238" i="1"/>
  <c r="P1238" i="1"/>
  <c r="R1238" i="1" s="1"/>
  <c r="K1238" i="1"/>
  <c r="Q1237" i="1"/>
  <c r="P1237" i="1"/>
  <c r="R1237" i="1" s="1"/>
  <c r="K1237" i="1"/>
  <c r="Q1236" i="1"/>
  <c r="P1236" i="1"/>
  <c r="R1236" i="1" s="1"/>
  <c r="K1236" i="1"/>
  <c r="Q1235" i="1"/>
  <c r="P1235" i="1"/>
  <c r="R1235" i="1" s="1"/>
  <c r="K1235" i="1"/>
  <c r="Q1234" i="1"/>
  <c r="P1234" i="1"/>
  <c r="R1234" i="1" s="1"/>
  <c r="K1234" i="1"/>
  <c r="Q1233" i="1"/>
  <c r="P1233" i="1"/>
  <c r="R1233" i="1" s="1"/>
  <c r="K1233" i="1"/>
  <c r="Q1232" i="1"/>
  <c r="P1232" i="1"/>
  <c r="R1232" i="1" s="1"/>
  <c r="K1232" i="1"/>
  <c r="R1231" i="1"/>
  <c r="Q1231" i="1"/>
  <c r="P1231" i="1"/>
  <c r="K1231" i="1"/>
  <c r="R1230" i="1"/>
  <c r="Q1230" i="1"/>
  <c r="P1230" i="1"/>
  <c r="K1230" i="1"/>
  <c r="R1229" i="1"/>
  <c r="Q1229" i="1"/>
  <c r="P1229" i="1"/>
  <c r="K1229" i="1"/>
  <c r="R1228" i="1"/>
  <c r="Q1228" i="1"/>
  <c r="P1228" i="1"/>
  <c r="K1228" i="1"/>
  <c r="R1227" i="1"/>
  <c r="Q1227" i="1"/>
  <c r="P1227" i="1"/>
  <c r="K1227" i="1"/>
  <c r="I1222" i="1"/>
  <c r="I1221" i="1"/>
  <c r="I1220" i="1"/>
  <c r="I1219" i="1"/>
  <c r="I1218" i="1"/>
  <c r="I1217" i="1"/>
  <c r="I1216" i="1"/>
  <c r="I1215" i="1"/>
  <c r="I1214" i="1"/>
  <c r="Q1207" i="1"/>
  <c r="P1207" i="1"/>
  <c r="R1207" i="1" s="1"/>
  <c r="K1207" i="1"/>
  <c r="Q1206" i="1"/>
  <c r="P1206" i="1"/>
  <c r="R1206" i="1" s="1"/>
  <c r="K1206" i="1"/>
  <c r="Q1205" i="1"/>
  <c r="P1205" i="1"/>
  <c r="R1205" i="1" s="1"/>
  <c r="K1205" i="1"/>
  <c r="Q1204" i="1"/>
  <c r="P1204" i="1"/>
  <c r="R1204" i="1" s="1"/>
  <c r="K1204" i="1"/>
  <c r="Q1203" i="1"/>
  <c r="P1203" i="1"/>
  <c r="R1203" i="1" s="1"/>
  <c r="K1203" i="1"/>
  <c r="Q1202" i="1"/>
  <c r="P1202" i="1"/>
  <c r="R1202" i="1" s="1"/>
  <c r="K1202" i="1"/>
  <c r="Q1201" i="1"/>
  <c r="P1201" i="1"/>
  <c r="R1201" i="1" s="1"/>
  <c r="K1201" i="1"/>
  <c r="Q1200" i="1"/>
  <c r="P1200" i="1"/>
  <c r="R1200" i="1" s="1"/>
  <c r="K1200" i="1"/>
  <c r="Q1199" i="1"/>
  <c r="P1199" i="1"/>
  <c r="R1199" i="1" s="1"/>
  <c r="K1199" i="1"/>
  <c r="R1198" i="1"/>
  <c r="Q1198" i="1"/>
  <c r="P1198" i="1"/>
  <c r="K1198" i="1"/>
  <c r="Q1197" i="1"/>
  <c r="P1197" i="1"/>
  <c r="R1197" i="1" s="1"/>
  <c r="K1197" i="1"/>
  <c r="R1196" i="1"/>
  <c r="Q1196" i="1"/>
  <c r="P1196" i="1"/>
  <c r="K1196" i="1"/>
  <c r="Q1181" i="1"/>
  <c r="P1181" i="1"/>
  <c r="R1181" i="1" s="1"/>
  <c r="K1181" i="1"/>
  <c r="Q1180" i="1"/>
  <c r="P1180" i="1"/>
  <c r="R1180" i="1" s="1"/>
  <c r="K1180" i="1"/>
  <c r="Q1179" i="1"/>
  <c r="P1179" i="1"/>
  <c r="R1179" i="1" s="1"/>
  <c r="K1179" i="1"/>
  <c r="Q1123" i="1"/>
  <c r="P1123" i="1"/>
  <c r="R1123" i="1" s="1"/>
  <c r="K1123" i="1"/>
  <c r="Q1122" i="1"/>
  <c r="P1122" i="1"/>
  <c r="R1122" i="1" s="1"/>
  <c r="K1122" i="1"/>
  <c r="I1122" i="1"/>
  <c r="Q1121" i="1"/>
  <c r="P1121" i="1"/>
  <c r="R1121" i="1" s="1"/>
  <c r="K1121" i="1"/>
  <c r="I1121" i="1"/>
  <c r="Q1120" i="1"/>
  <c r="P1120" i="1"/>
  <c r="R1120" i="1" s="1"/>
  <c r="K1120" i="1"/>
  <c r="I1120" i="1"/>
  <c r="Q1119" i="1"/>
  <c r="P1119" i="1"/>
  <c r="R1119" i="1" s="1"/>
  <c r="K1119" i="1"/>
  <c r="I1119" i="1"/>
  <c r="K1118" i="1"/>
  <c r="I1118" i="1"/>
  <c r="K1117" i="1"/>
  <c r="I1117" i="1"/>
  <c r="Q1115" i="1"/>
  <c r="P1115" i="1"/>
  <c r="R1115" i="1" s="1"/>
  <c r="K1115" i="1"/>
  <c r="R1114" i="1"/>
  <c r="Q1114" i="1"/>
  <c r="P1114" i="1"/>
  <c r="K1114" i="1"/>
  <c r="R1113" i="1"/>
  <c r="Q1113" i="1"/>
  <c r="P1113" i="1"/>
  <c r="K1113" i="1"/>
  <c r="R1112" i="1"/>
  <c r="Q1112" i="1"/>
  <c r="P1112" i="1"/>
  <c r="K1112" i="1"/>
  <c r="R1111" i="1"/>
  <c r="Q1111" i="1"/>
  <c r="P1111" i="1"/>
  <c r="K1111" i="1"/>
  <c r="R1110" i="1"/>
  <c r="Q1110" i="1"/>
  <c r="P1110" i="1"/>
  <c r="K1110" i="1"/>
  <c r="R1109" i="1"/>
  <c r="Q1109" i="1"/>
  <c r="P1109" i="1"/>
  <c r="K1109" i="1"/>
  <c r="R1108" i="1"/>
  <c r="Q1108" i="1"/>
  <c r="P1108" i="1"/>
  <c r="K1108" i="1"/>
  <c r="R1107" i="1"/>
  <c r="Q1107" i="1"/>
  <c r="P1107" i="1"/>
  <c r="K1107" i="1"/>
  <c r="R1106" i="1"/>
  <c r="Q1106" i="1"/>
  <c r="P1106" i="1"/>
  <c r="K1106" i="1"/>
  <c r="R1105" i="1"/>
  <c r="Q1105" i="1"/>
  <c r="P1105" i="1"/>
  <c r="K1105" i="1"/>
  <c r="R1104" i="1"/>
  <c r="Q1104" i="1"/>
  <c r="P1104" i="1"/>
  <c r="K1104" i="1"/>
  <c r="R1103" i="1"/>
  <c r="Q1103" i="1"/>
  <c r="P1103" i="1"/>
  <c r="K1103" i="1"/>
  <c r="R1102" i="1"/>
  <c r="Q1102" i="1"/>
  <c r="P1102" i="1"/>
  <c r="K1102" i="1"/>
  <c r="R1101" i="1"/>
  <c r="Q1101" i="1"/>
  <c r="P1101" i="1"/>
  <c r="K1101" i="1"/>
  <c r="R1100" i="1"/>
  <c r="Q1100" i="1"/>
  <c r="P1100" i="1"/>
  <c r="K1100" i="1"/>
  <c r="Q1099" i="1"/>
  <c r="P1099" i="1"/>
  <c r="Q1098" i="1"/>
  <c r="P1098" i="1"/>
  <c r="Q1097" i="1"/>
  <c r="P1097" i="1"/>
  <c r="Q1096" i="1"/>
  <c r="P1096" i="1"/>
  <c r="Q1095" i="1"/>
  <c r="P1095" i="1"/>
  <c r="Q1093" i="1"/>
  <c r="P1093" i="1"/>
  <c r="R1093" i="1" s="1"/>
  <c r="K1093" i="1"/>
  <c r="I1093" i="1"/>
  <c r="Q1092" i="1"/>
  <c r="P1092" i="1"/>
  <c r="R1092" i="1" s="1"/>
  <c r="K1092" i="1"/>
  <c r="I1092" i="1"/>
  <c r="Q1091" i="1"/>
  <c r="P1091" i="1"/>
  <c r="R1091" i="1" s="1"/>
  <c r="K1091" i="1"/>
  <c r="I1091" i="1"/>
  <c r="Q1090" i="1"/>
  <c r="P1090" i="1"/>
  <c r="R1090" i="1" s="1"/>
  <c r="K1090" i="1"/>
  <c r="I1090" i="1"/>
  <c r="Q1089" i="1"/>
  <c r="P1089" i="1"/>
  <c r="R1089" i="1" s="1"/>
  <c r="K1089" i="1"/>
  <c r="I1089" i="1"/>
  <c r="Q1088" i="1"/>
  <c r="P1088" i="1"/>
  <c r="R1088" i="1" s="1"/>
  <c r="K1088" i="1"/>
  <c r="I1088" i="1"/>
  <c r="Q1087" i="1"/>
  <c r="P1087" i="1"/>
  <c r="R1087" i="1" s="1"/>
  <c r="K1087" i="1"/>
  <c r="I1087" i="1"/>
  <c r="Q1094" i="1"/>
  <c r="P1094" i="1"/>
  <c r="Q1086" i="1"/>
  <c r="P1086" i="1"/>
  <c r="Q1085" i="1"/>
  <c r="P1085" i="1"/>
  <c r="Q1084" i="1"/>
  <c r="P1084" i="1"/>
  <c r="Q1083" i="1"/>
  <c r="P1083" i="1"/>
  <c r="Q1082" i="1"/>
  <c r="P1082" i="1"/>
  <c r="R1082" i="1" s="1"/>
  <c r="K1082" i="1"/>
  <c r="I1082" i="1"/>
  <c r="Q1081" i="1"/>
  <c r="P1081" i="1"/>
  <c r="R1081" i="1" s="1"/>
  <c r="K1081" i="1"/>
  <c r="I1081" i="1"/>
  <c r="Q1080" i="1"/>
  <c r="P1080" i="1"/>
  <c r="R1080" i="1" s="1"/>
  <c r="K1080" i="1"/>
  <c r="I1080" i="1"/>
  <c r="Q1079" i="1"/>
  <c r="P1079" i="1"/>
  <c r="R1079" i="1" s="1"/>
  <c r="K1079" i="1"/>
  <c r="I1079" i="1"/>
  <c r="Q1078" i="1"/>
  <c r="P1078" i="1"/>
  <c r="R1078" i="1" s="1"/>
  <c r="K1078" i="1"/>
  <c r="I1078" i="1"/>
  <c r="Q1077" i="1"/>
  <c r="P1077" i="1"/>
  <c r="R1077" i="1" s="1"/>
  <c r="K1077" i="1"/>
  <c r="I1077" i="1"/>
  <c r="Q1076" i="1"/>
  <c r="P1076" i="1"/>
  <c r="R1076" i="1" s="1"/>
  <c r="K1076" i="1"/>
  <c r="I1076" i="1"/>
  <c r="Q1075" i="1"/>
  <c r="P1075" i="1"/>
  <c r="R1075" i="1" s="1"/>
  <c r="K1075" i="1"/>
  <c r="I1075" i="1"/>
  <c r="Q1074" i="1"/>
  <c r="P1074" i="1"/>
  <c r="R1074" i="1" s="1"/>
  <c r="K1074" i="1"/>
  <c r="I1074" i="1"/>
  <c r="Q1073" i="1"/>
  <c r="P1073" i="1"/>
  <c r="R1073" i="1" s="1"/>
  <c r="K1073" i="1"/>
  <c r="I1073" i="1"/>
  <c r="Q1072" i="1"/>
  <c r="P1072" i="1"/>
  <c r="R1072" i="1" s="1"/>
  <c r="K1072" i="1"/>
  <c r="I1072" i="1"/>
  <c r="Q1071" i="1"/>
  <c r="P1071" i="1"/>
  <c r="Q1070" i="1"/>
  <c r="P1070" i="1"/>
  <c r="Q1069" i="1"/>
  <c r="P1069" i="1"/>
  <c r="Q1068" i="1"/>
  <c r="P1068" i="1"/>
  <c r="Q1067" i="1"/>
  <c r="P1067" i="1"/>
  <c r="R1067" i="1" s="1"/>
  <c r="K1067" i="1"/>
  <c r="Q1066" i="1"/>
  <c r="P1066" i="1"/>
  <c r="R1066" i="1" s="1"/>
  <c r="K1066" i="1"/>
  <c r="Q1065" i="1"/>
  <c r="P1065" i="1"/>
  <c r="R1065" i="1" s="1"/>
  <c r="K1065" i="1"/>
  <c r="Q1064" i="1"/>
  <c r="P1064" i="1"/>
  <c r="R1064" i="1" s="1"/>
  <c r="K1064" i="1"/>
  <c r="Q1063" i="1"/>
  <c r="P1063" i="1"/>
  <c r="R1063" i="1" s="1"/>
  <c r="K1063" i="1"/>
  <c r="Q1062" i="1"/>
  <c r="P1062" i="1"/>
  <c r="R1062" i="1" s="1"/>
  <c r="K1062" i="1"/>
  <c r="Q1061" i="1"/>
  <c r="P1061" i="1"/>
  <c r="R1061" i="1" s="1"/>
  <c r="K1061" i="1"/>
  <c r="Q1060" i="1"/>
  <c r="P1060" i="1"/>
  <c r="R1060" i="1" s="1"/>
  <c r="K1060" i="1"/>
  <c r="Q1059" i="1"/>
  <c r="P1059" i="1"/>
  <c r="R1059" i="1" s="1"/>
  <c r="K1059" i="1"/>
  <c r="Q1058" i="1"/>
  <c r="P1058" i="1"/>
  <c r="R1058" i="1" s="1"/>
  <c r="K1058" i="1"/>
  <c r="Q1057" i="1"/>
  <c r="P1057" i="1"/>
  <c r="R1057" i="1" s="1"/>
  <c r="K1057" i="1"/>
  <c r="Q1056" i="1"/>
  <c r="P1056" i="1"/>
  <c r="R1056" i="1" s="1"/>
  <c r="K1056" i="1"/>
  <c r="R1055" i="1"/>
  <c r="Q1055" i="1"/>
  <c r="P1055" i="1"/>
  <c r="K1055" i="1"/>
  <c r="R1054" i="1"/>
  <c r="Q1054" i="1"/>
  <c r="P1054" i="1"/>
  <c r="K1054" i="1"/>
  <c r="R1053" i="1"/>
  <c r="Q1053" i="1"/>
  <c r="P1053" i="1"/>
  <c r="K1053" i="1"/>
  <c r="R1052" i="1"/>
  <c r="Q1052" i="1"/>
  <c r="P1052" i="1"/>
  <c r="K1052" i="1"/>
  <c r="R1051" i="1"/>
  <c r="Q1051" i="1"/>
  <c r="P1051" i="1"/>
  <c r="K1051" i="1"/>
  <c r="R1050" i="1"/>
  <c r="Q1050" i="1"/>
  <c r="P1050" i="1"/>
  <c r="K1050" i="1"/>
  <c r="Q1049" i="1"/>
  <c r="P1049" i="1"/>
  <c r="R1049" i="1" s="1"/>
  <c r="K1049" i="1"/>
  <c r="R1048" i="1"/>
  <c r="Q1048" i="1"/>
  <c r="P1048" i="1"/>
  <c r="K1048" i="1"/>
  <c r="R1047" i="1"/>
  <c r="Q1047" i="1"/>
  <c r="P1047" i="1"/>
  <c r="K1047" i="1"/>
  <c r="R1046" i="1"/>
  <c r="Q1046" i="1"/>
  <c r="P1046" i="1"/>
  <c r="K1046" i="1"/>
  <c r="R1045" i="1"/>
  <c r="Q1045" i="1"/>
  <c r="P1045" i="1"/>
  <c r="K1045" i="1"/>
  <c r="Q1044" i="1"/>
  <c r="P1044" i="1"/>
  <c r="R1044" i="1" s="1"/>
  <c r="K1044" i="1"/>
  <c r="Q1043" i="1"/>
  <c r="P1043" i="1"/>
  <c r="R1043" i="1" s="1"/>
  <c r="K1043" i="1"/>
  <c r="R1042" i="1"/>
  <c r="Q1042" i="1"/>
  <c r="P1042" i="1"/>
  <c r="K1042" i="1"/>
  <c r="R1041" i="1"/>
  <c r="Q1041" i="1"/>
  <c r="P1041" i="1"/>
  <c r="K1041" i="1"/>
  <c r="R1040" i="1"/>
  <c r="Q1040" i="1"/>
  <c r="P1040" i="1"/>
  <c r="K1040" i="1"/>
  <c r="R1039" i="1"/>
  <c r="Q1039" i="1"/>
  <c r="P1039" i="1"/>
  <c r="K1039" i="1"/>
  <c r="R1038" i="1"/>
  <c r="Q1038" i="1"/>
  <c r="P1038" i="1"/>
  <c r="K1038" i="1"/>
  <c r="R1037" i="1"/>
  <c r="Q1037" i="1"/>
  <c r="P1037" i="1"/>
  <c r="K1037" i="1"/>
  <c r="Q1036" i="1"/>
  <c r="P1036" i="1"/>
  <c r="R1036" i="1" s="1"/>
  <c r="K1036" i="1"/>
  <c r="Q1035" i="1"/>
  <c r="P1035" i="1"/>
  <c r="R1035" i="1" s="1"/>
  <c r="K1035" i="1"/>
  <c r="Q1034" i="1"/>
  <c r="P1034" i="1"/>
  <c r="R1034" i="1" s="1"/>
  <c r="K1034" i="1"/>
  <c r="R1033" i="1"/>
  <c r="Q1033" i="1"/>
  <c r="P1033" i="1"/>
  <c r="K1033" i="1"/>
  <c r="Q1032" i="1"/>
  <c r="P1032" i="1"/>
  <c r="R1032" i="1" s="1"/>
  <c r="K1032" i="1"/>
  <c r="Q1031" i="1"/>
  <c r="P1031" i="1"/>
  <c r="R1031" i="1" s="1"/>
  <c r="K1031" i="1"/>
  <c r="Q1030" i="1"/>
  <c r="P1030" i="1"/>
  <c r="R1030" i="1" s="1"/>
  <c r="K1030" i="1"/>
  <c r="R1029" i="1"/>
  <c r="Q1029" i="1"/>
  <c r="P1029" i="1"/>
  <c r="K1029" i="1"/>
  <c r="R1028" i="1"/>
  <c r="Q1028" i="1"/>
  <c r="P1028" i="1"/>
  <c r="K1028" i="1"/>
  <c r="R1027" i="1"/>
  <c r="Q1027" i="1"/>
  <c r="P1027" i="1"/>
  <c r="K1027" i="1"/>
  <c r="K1026" i="1"/>
  <c r="R1010" i="1"/>
  <c r="Q1010" i="1"/>
  <c r="P1010" i="1"/>
  <c r="Q1009" i="1"/>
  <c r="P1009" i="1"/>
  <c r="R1009" i="1" s="1"/>
  <c r="Q1008" i="1"/>
  <c r="P1008" i="1"/>
  <c r="R1008" i="1" s="1"/>
  <c r="K1008" i="1"/>
  <c r="R1007" i="1"/>
  <c r="Q1007" i="1"/>
  <c r="P1007" i="1"/>
  <c r="K1007" i="1"/>
  <c r="R1006" i="1"/>
  <c r="Q1006" i="1"/>
  <c r="P1006" i="1"/>
  <c r="K1006" i="1"/>
  <c r="R1005" i="1"/>
  <c r="Q1005" i="1"/>
  <c r="P1005" i="1"/>
  <c r="K1005" i="1"/>
  <c r="R1004" i="1"/>
  <c r="Q1004" i="1"/>
  <c r="P1004" i="1"/>
  <c r="K1004" i="1"/>
  <c r="R1003" i="1"/>
  <c r="Q1003" i="1"/>
  <c r="P1003" i="1"/>
  <c r="K1003" i="1"/>
  <c r="R1002" i="1"/>
  <c r="Q1002" i="1"/>
  <c r="P1002" i="1"/>
  <c r="K1002" i="1"/>
  <c r="R1001" i="1"/>
  <c r="Q1001" i="1"/>
  <c r="P1001" i="1"/>
  <c r="K1001" i="1"/>
  <c r="R1000" i="1"/>
  <c r="Q1000" i="1"/>
  <c r="P1000" i="1"/>
  <c r="K1000" i="1"/>
  <c r="R999" i="1"/>
  <c r="Q999" i="1"/>
  <c r="P999" i="1"/>
  <c r="K999" i="1"/>
  <c r="R998" i="1"/>
  <c r="Q998" i="1"/>
  <c r="P998" i="1"/>
  <c r="K998" i="1"/>
  <c r="R997" i="1"/>
  <c r="Q997" i="1"/>
  <c r="P997" i="1"/>
  <c r="K997" i="1"/>
  <c r="R996" i="1"/>
  <c r="Q996" i="1"/>
  <c r="P996" i="1"/>
  <c r="K996" i="1"/>
  <c r="Q995" i="1"/>
  <c r="P995" i="1"/>
  <c r="R995" i="1" s="1"/>
  <c r="K995" i="1"/>
  <c r="Q994" i="1"/>
  <c r="P994" i="1"/>
  <c r="R994" i="1" s="1"/>
  <c r="K994" i="1"/>
  <c r="Q993" i="1"/>
  <c r="P993" i="1"/>
  <c r="R993" i="1" s="1"/>
  <c r="K993" i="1"/>
  <c r="Q992" i="1"/>
  <c r="P992" i="1"/>
  <c r="R992" i="1" s="1"/>
  <c r="K992" i="1"/>
  <c r="Q991" i="1"/>
  <c r="P991" i="1"/>
  <c r="R991" i="1" s="1"/>
  <c r="K991" i="1"/>
  <c r="R990" i="1"/>
  <c r="Q990" i="1"/>
  <c r="P990" i="1"/>
  <c r="K990" i="1"/>
  <c r="R989" i="1"/>
  <c r="Q989" i="1"/>
  <c r="P989" i="1"/>
  <c r="K989" i="1"/>
  <c r="R988" i="1"/>
  <c r="Q988" i="1"/>
  <c r="P988" i="1"/>
  <c r="K988" i="1"/>
  <c r="R987" i="1"/>
  <c r="Q987" i="1"/>
  <c r="P987" i="1"/>
  <c r="K987" i="1"/>
  <c r="Q986" i="1"/>
  <c r="P986" i="1"/>
  <c r="R986" i="1" s="1"/>
  <c r="K986" i="1"/>
  <c r="Q985" i="1"/>
  <c r="P985" i="1"/>
  <c r="R985" i="1" s="1"/>
  <c r="K985" i="1"/>
  <c r="R984" i="1"/>
  <c r="Q984" i="1"/>
  <c r="P984" i="1"/>
  <c r="K984" i="1"/>
  <c r="R983" i="1"/>
  <c r="Q983" i="1"/>
  <c r="P983" i="1"/>
  <c r="K983" i="1"/>
  <c r="R982" i="1"/>
  <c r="Q982" i="1"/>
  <c r="P982" i="1"/>
  <c r="K982" i="1"/>
  <c r="R981" i="1"/>
  <c r="Q981" i="1"/>
  <c r="P981" i="1"/>
  <c r="K981" i="1"/>
  <c r="R980" i="1"/>
  <c r="Q980" i="1"/>
  <c r="P980" i="1"/>
  <c r="K980" i="1"/>
  <c r="Q979" i="1"/>
  <c r="P979" i="1"/>
  <c r="R979" i="1" s="1"/>
  <c r="K979" i="1"/>
  <c r="Q978" i="1"/>
  <c r="P978" i="1"/>
  <c r="R978" i="1" s="1"/>
  <c r="K978" i="1"/>
  <c r="Q977" i="1"/>
  <c r="P977" i="1"/>
  <c r="R977" i="1" s="1"/>
  <c r="K977" i="1"/>
  <c r="Q976" i="1"/>
  <c r="P976" i="1"/>
  <c r="R976" i="1" s="1"/>
  <c r="K976" i="1"/>
  <c r="Q975" i="1"/>
  <c r="P975" i="1"/>
  <c r="R975" i="1" s="1"/>
  <c r="K975" i="1"/>
  <c r="Q974" i="1"/>
  <c r="P974" i="1"/>
  <c r="R974" i="1" s="1"/>
  <c r="K974" i="1"/>
  <c r="R973" i="1"/>
  <c r="Q973" i="1"/>
  <c r="P973" i="1"/>
  <c r="K973" i="1"/>
  <c r="R972" i="1"/>
  <c r="Q972" i="1"/>
  <c r="P972" i="1"/>
  <c r="K972" i="1"/>
  <c r="Q967" i="1"/>
  <c r="P967" i="1"/>
  <c r="R967" i="1" s="1"/>
  <c r="K967" i="1"/>
  <c r="I967" i="1"/>
  <c r="Q966" i="1"/>
  <c r="P966" i="1"/>
  <c r="R966" i="1" s="1"/>
  <c r="K966" i="1"/>
  <c r="I966" i="1"/>
  <c r="Q965" i="1"/>
  <c r="P965" i="1"/>
  <c r="R965" i="1" s="1"/>
  <c r="K965" i="1"/>
  <c r="I965" i="1"/>
  <c r="Q964" i="1"/>
  <c r="P964" i="1"/>
  <c r="R964" i="1" s="1"/>
  <c r="K964" i="1"/>
  <c r="I964" i="1"/>
  <c r="Q963" i="1"/>
  <c r="P963" i="1"/>
  <c r="R963" i="1" s="1"/>
  <c r="K963" i="1"/>
  <c r="I963" i="1"/>
  <c r="Q962" i="1"/>
  <c r="P962" i="1"/>
  <c r="R962" i="1" s="1"/>
  <c r="K962" i="1"/>
  <c r="I962" i="1"/>
  <c r="Q961" i="1"/>
  <c r="P961" i="1"/>
  <c r="R961" i="1" s="1"/>
  <c r="K961" i="1"/>
  <c r="Q960" i="1"/>
  <c r="P960" i="1"/>
  <c r="R960" i="1" s="1"/>
  <c r="K960" i="1"/>
  <c r="Q959" i="1"/>
  <c r="P959" i="1"/>
  <c r="R959" i="1" s="1"/>
  <c r="K959" i="1"/>
  <c r="Q958" i="1"/>
  <c r="P958" i="1"/>
  <c r="R958" i="1" s="1"/>
  <c r="K958" i="1"/>
  <c r="Q957" i="1"/>
  <c r="P957" i="1"/>
  <c r="R957" i="1" s="1"/>
  <c r="K957" i="1"/>
  <c r="Q956" i="1"/>
  <c r="P956" i="1"/>
  <c r="R956" i="1" s="1"/>
  <c r="K956" i="1"/>
  <c r="Q955" i="1"/>
  <c r="P955" i="1"/>
  <c r="R955" i="1" s="1"/>
  <c r="K955" i="1"/>
  <c r="Q954" i="1"/>
  <c r="P954" i="1"/>
  <c r="R954" i="1" s="1"/>
  <c r="K954" i="1"/>
  <c r="Q953" i="1"/>
  <c r="P953" i="1"/>
  <c r="R953" i="1" s="1"/>
  <c r="K953" i="1"/>
  <c r="Q952" i="1"/>
  <c r="P952" i="1"/>
  <c r="R952" i="1" s="1"/>
  <c r="K952" i="1"/>
  <c r="R951" i="1"/>
  <c r="Q951" i="1"/>
  <c r="P951" i="1"/>
  <c r="K951" i="1"/>
  <c r="R950" i="1"/>
  <c r="Q950" i="1"/>
  <c r="P950" i="1"/>
  <c r="K950" i="1"/>
  <c r="R949" i="1"/>
  <c r="Q949" i="1"/>
  <c r="P949" i="1"/>
  <c r="K949" i="1"/>
  <c r="R948" i="1"/>
  <c r="Q948" i="1"/>
  <c r="P948" i="1"/>
  <c r="K948" i="1"/>
  <c r="R947" i="1"/>
  <c r="Q947" i="1"/>
  <c r="P947" i="1"/>
  <c r="K947" i="1"/>
  <c r="Q946" i="1"/>
  <c r="P946" i="1"/>
  <c r="R946" i="1" s="1"/>
  <c r="K946" i="1"/>
  <c r="Q945" i="1"/>
  <c r="P945" i="1"/>
  <c r="R945" i="1" s="1"/>
  <c r="K945" i="1"/>
  <c r="Q944" i="1"/>
  <c r="P944" i="1"/>
  <c r="R944" i="1" s="1"/>
  <c r="K944" i="1"/>
  <c r="Q943" i="1"/>
  <c r="P943" i="1"/>
  <c r="R943" i="1" s="1"/>
  <c r="K943" i="1"/>
  <c r="Q942" i="1"/>
  <c r="P942" i="1"/>
  <c r="R942" i="1" s="1"/>
  <c r="K942" i="1"/>
  <c r="Q941" i="1"/>
  <c r="P941" i="1"/>
  <c r="R941" i="1" s="1"/>
  <c r="K941" i="1"/>
  <c r="Q940" i="1"/>
  <c r="P940" i="1"/>
  <c r="R940" i="1" s="1"/>
  <c r="K940" i="1"/>
  <c r="Q939" i="1"/>
  <c r="P939" i="1"/>
  <c r="R939" i="1" s="1"/>
  <c r="K939" i="1"/>
  <c r="Q938" i="1"/>
  <c r="P938" i="1"/>
  <c r="R938" i="1" s="1"/>
  <c r="K938" i="1"/>
  <c r="Q937" i="1"/>
  <c r="P937" i="1"/>
  <c r="R937" i="1" s="1"/>
  <c r="K937" i="1"/>
  <c r="Q936" i="1"/>
  <c r="P936" i="1"/>
  <c r="R936" i="1" s="1"/>
  <c r="K936" i="1"/>
  <c r="Q935" i="1"/>
  <c r="P935" i="1"/>
  <c r="R935" i="1" s="1"/>
  <c r="K935" i="1"/>
  <c r="Q934" i="1"/>
  <c r="P934" i="1"/>
  <c r="R934" i="1" s="1"/>
  <c r="K934" i="1"/>
  <c r="Q933" i="1"/>
  <c r="P933" i="1"/>
  <c r="R933" i="1" s="1"/>
  <c r="K933" i="1"/>
  <c r="Q932" i="1"/>
  <c r="P932" i="1"/>
  <c r="R932" i="1" s="1"/>
  <c r="K932" i="1"/>
  <c r="I932" i="1"/>
  <c r="Q931" i="1"/>
  <c r="P931" i="1"/>
  <c r="R931" i="1" s="1"/>
  <c r="K931" i="1"/>
  <c r="I931" i="1"/>
  <c r="Q930" i="1"/>
  <c r="P930" i="1"/>
  <c r="R930" i="1" s="1"/>
  <c r="K930" i="1"/>
  <c r="I930" i="1"/>
  <c r="Q929" i="1"/>
  <c r="P929" i="1"/>
  <c r="R929" i="1" s="1"/>
  <c r="K929" i="1"/>
  <c r="I929" i="1"/>
  <c r="Q928" i="1"/>
  <c r="P928" i="1"/>
  <c r="R928" i="1" s="1"/>
  <c r="K928" i="1"/>
  <c r="I928" i="1"/>
  <c r="Q927" i="1"/>
  <c r="P927" i="1"/>
  <c r="R927" i="1" s="1"/>
  <c r="K927" i="1"/>
  <c r="I927" i="1"/>
  <c r="Q926" i="1"/>
  <c r="P926" i="1"/>
  <c r="R926" i="1" s="1"/>
  <c r="K926" i="1"/>
  <c r="I926" i="1"/>
  <c r="Q925" i="1"/>
  <c r="P925" i="1"/>
  <c r="R925" i="1" s="1"/>
  <c r="K925" i="1"/>
  <c r="I925" i="1"/>
  <c r="Q924" i="1"/>
  <c r="P924" i="1"/>
  <c r="R924" i="1" s="1"/>
  <c r="K924" i="1"/>
  <c r="I924" i="1"/>
  <c r="Q923" i="1"/>
  <c r="P923" i="1"/>
  <c r="R923" i="1" s="1"/>
  <c r="K923" i="1"/>
  <c r="I923" i="1"/>
  <c r="R918" i="1"/>
  <c r="Q918" i="1"/>
  <c r="P918" i="1"/>
  <c r="K918" i="1"/>
  <c r="R922" i="1"/>
  <c r="Q922" i="1"/>
  <c r="P922" i="1"/>
  <c r="K922" i="1"/>
  <c r="R921" i="1"/>
  <c r="Q921" i="1"/>
  <c r="P921" i="1"/>
  <c r="K921" i="1"/>
  <c r="R920" i="1"/>
  <c r="Q920" i="1"/>
  <c r="P920" i="1"/>
  <c r="K920" i="1"/>
  <c r="R919" i="1"/>
  <c r="Q919" i="1"/>
  <c r="P919" i="1"/>
  <c r="K919" i="1"/>
  <c r="R917" i="1"/>
  <c r="Q917" i="1"/>
  <c r="P917" i="1"/>
  <c r="K917" i="1"/>
  <c r="R916" i="1"/>
  <c r="Q916" i="1"/>
  <c r="P916" i="1"/>
  <c r="K916" i="1"/>
  <c r="Q915" i="1"/>
  <c r="P915" i="1"/>
  <c r="R915" i="1" s="1"/>
  <c r="K915" i="1"/>
  <c r="Q914" i="1"/>
  <c r="P914" i="1"/>
  <c r="R914" i="1" s="1"/>
  <c r="K914" i="1"/>
  <c r="Q913" i="1"/>
  <c r="P913" i="1"/>
  <c r="R913" i="1" s="1"/>
  <c r="K913" i="1"/>
  <c r="Q912" i="1"/>
  <c r="P912" i="1"/>
  <c r="R912" i="1" s="1"/>
  <c r="K912" i="1"/>
  <c r="Q911" i="1"/>
  <c r="P911" i="1"/>
  <c r="R911" i="1" s="1"/>
  <c r="K911" i="1"/>
  <c r="Q910" i="1"/>
  <c r="P910" i="1"/>
  <c r="R910" i="1" s="1"/>
  <c r="K910" i="1"/>
  <c r="I910" i="1"/>
  <c r="Q909" i="1"/>
  <c r="P909" i="1"/>
  <c r="R909" i="1" s="1"/>
  <c r="K909" i="1"/>
  <c r="I909" i="1"/>
  <c r="Q908" i="1"/>
  <c r="P908" i="1"/>
  <c r="R908" i="1" s="1"/>
  <c r="K908" i="1"/>
  <c r="I908" i="1"/>
  <c r="Q907" i="1"/>
  <c r="P907" i="1"/>
  <c r="R907" i="1" s="1"/>
  <c r="K907" i="1"/>
  <c r="I907" i="1"/>
  <c r="Q906" i="1"/>
  <c r="P906" i="1"/>
  <c r="R906" i="1" s="1"/>
  <c r="K906" i="1"/>
  <c r="I906" i="1"/>
  <c r="Q905" i="1"/>
  <c r="P905" i="1"/>
  <c r="R905" i="1" s="1"/>
  <c r="K905" i="1"/>
  <c r="I905" i="1"/>
  <c r="Q904" i="1"/>
  <c r="P904" i="1"/>
  <c r="R904" i="1" s="1"/>
  <c r="K904" i="1"/>
  <c r="I904" i="1"/>
  <c r="Q903" i="1"/>
  <c r="P903" i="1"/>
  <c r="R903" i="1" s="1"/>
  <c r="K903" i="1"/>
  <c r="I903" i="1"/>
  <c r="Q902" i="1"/>
  <c r="P902" i="1"/>
  <c r="R902" i="1" s="1"/>
  <c r="K902" i="1"/>
  <c r="I902" i="1"/>
  <c r="Q901" i="1"/>
  <c r="P901" i="1"/>
  <c r="R901" i="1" s="1"/>
  <c r="K901" i="1"/>
  <c r="I901" i="1"/>
  <c r="Q900" i="1"/>
  <c r="P900" i="1"/>
  <c r="R900" i="1" s="1"/>
  <c r="K900" i="1"/>
  <c r="Q899" i="1"/>
  <c r="P899" i="1"/>
  <c r="R899" i="1" s="1"/>
  <c r="K899" i="1"/>
  <c r="Q898" i="1"/>
  <c r="P898" i="1"/>
  <c r="R898" i="1" s="1"/>
  <c r="K898" i="1"/>
  <c r="Q897" i="1"/>
  <c r="P897" i="1"/>
  <c r="R897" i="1" s="1"/>
  <c r="K897" i="1"/>
  <c r="Q896" i="1"/>
  <c r="P896" i="1"/>
  <c r="R896" i="1" s="1"/>
  <c r="K896" i="1"/>
  <c r="Q895" i="1"/>
  <c r="P895" i="1"/>
  <c r="R895" i="1" s="1"/>
  <c r="K895" i="1"/>
  <c r="Q894" i="1"/>
  <c r="P894" i="1"/>
  <c r="R894" i="1" s="1"/>
  <c r="K894" i="1"/>
  <c r="Q893" i="1"/>
  <c r="P893" i="1"/>
  <c r="R893" i="1" s="1"/>
  <c r="K893" i="1"/>
  <c r="Q892" i="1"/>
  <c r="P892" i="1"/>
  <c r="R892" i="1" s="1"/>
  <c r="K892" i="1"/>
  <c r="Q891" i="1"/>
  <c r="P891" i="1"/>
  <c r="R891" i="1" s="1"/>
  <c r="K891" i="1"/>
  <c r="Q890" i="1"/>
  <c r="P890" i="1"/>
  <c r="R890" i="1" s="1"/>
  <c r="K890" i="1"/>
  <c r="Q889" i="1"/>
  <c r="P889" i="1"/>
  <c r="R889" i="1" s="1"/>
  <c r="K889" i="1"/>
  <c r="Q888" i="1"/>
  <c r="P888" i="1"/>
  <c r="R888" i="1" s="1"/>
  <c r="K888" i="1"/>
  <c r="Q887" i="1"/>
  <c r="P887" i="1"/>
  <c r="R887" i="1" s="1"/>
  <c r="K887" i="1"/>
  <c r="Q886" i="1"/>
  <c r="P886" i="1"/>
  <c r="R886" i="1" s="1"/>
  <c r="K886" i="1"/>
  <c r="Q885" i="1"/>
  <c r="P885" i="1"/>
  <c r="R885" i="1" s="1"/>
  <c r="K885" i="1"/>
  <c r="Q884" i="1"/>
  <c r="P884" i="1"/>
  <c r="R884" i="1" s="1"/>
  <c r="K884" i="1"/>
  <c r="K883" i="1"/>
  <c r="K882" i="1"/>
  <c r="K881" i="1"/>
  <c r="Q880" i="1"/>
  <c r="P880" i="1"/>
  <c r="R880" i="1" s="1"/>
  <c r="K880" i="1"/>
  <c r="R879" i="1"/>
  <c r="Q879" i="1"/>
  <c r="P879" i="1"/>
  <c r="K879" i="1"/>
  <c r="R878" i="1"/>
  <c r="Q878" i="1"/>
  <c r="P878" i="1"/>
  <c r="K878" i="1"/>
  <c r="R877" i="1"/>
  <c r="Q877" i="1"/>
  <c r="P877" i="1"/>
  <c r="K877" i="1"/>
  <c r="R876" i="1"/>
  <c r="Q876" i="1"/>
  <c r="P876" i="1"/>
  <c r="K876" i="1"/>
  <c r="R875" i="1"/>
  <c r="Q875" i="1"/>
  <c r="P875" i="1"/>
  <c r="K875" i="1"/>
  <c r="Q874" i="1"/>
  <c r="P874" i="1"/>
  <c r="R874" i="1" s="1"/>
  <c r="K874" i="1"/>
  <c r="Q873" i="1"/>
  <c r="P873" i="1"/>
  <c r="R873" i="1" s="1"/>
  <c r="K873" i="1"/>
  <c r="Q872" i="1"/>
  <c r="P872" i="1"/>
  <c r="R872" i="1" s="1"/>
  <c r="K872" i="1"/>
  <c r="Q871" i="1"/>
  <c r="P871" i="1"/>
  <c r="R871" i="1" s="1"/>
  <c r="K871" i="1"/>
  <c r="Q870" i="1"/>
  <c r="P870" i="1"/>
  <c r="R870" i="1" s="1"/>
  <c r="K870" i="1"/>
  <c r="Q869" i="1"/>
  <c r="P869" i="1"/>
  <c r="R869" i="1" s="1"/>
  <c r="K869" i="1"/>
  <c r="Q868" i="1"/>
  <c r="P868" i="1"/>
  <c r="R868" i="1" s="1"/>
  <c r="K868" i="1"/>
  <c r="Q867" i="1"/>
  <c r="P867" i="1"/>
  <c r="R867" i="1" s="1"/>
  <c r="K867" i="1"/>
  <c r="Q866" i="1"/>
  <c r="P866" i="1"/>
  <c r="R866" i="1" s="1"/>
  <c r="K866" i="1"/>
  <c r="Q865" i="1"/>
  <c r="P865" i="1"/>
  <c r="R865" i="1" s="1"/>
  <c r="K865" i="1"/>
  <c r="R864" i="1"/>
  <c r="Q864" i="1"/>
  <c r="P864" i="1"/>
  <c r="K864" i="1"/>
  <c r="R863" i="1"/>
  <c r="Q863" i="1"/>
  <c r="P863" i="1"/>
  <c r="K863" i="1"/>
  <c r="R862" i="1"/>
  <c r="Q862" i="1"/>
  <c r="P862" i="1"/>
  <c r="K862" i="1"/>
  <c r="R861" i="1"/>
  <c r="Q861" i="1"/>
  <c r="P861" i="1"/>
  <c r="K861" i="1"/>
  <c r="R860" i="1"/>
  <c r="Q860" i="1"/>
  <c r="P860" i="1"/>
  <c r="K860" i="1"/>
  <c r="R859" i="1"/>
  <c r="Q859" i="1"/>
  <c r="P859" i="1"/>
  <c r="K859" i="1"/>
  <c r="R858" i="1"/>
  <c r="Q858" i="1"/>
  <c r="P858" i="1"/>
  <c r="K858" i="1"/>
  <c r="K857" i="1"/>
  <c r="Q845" i="1"/>
  <c r="P845" i="1"/>
  <c r="R845" i="1" s="1"/>
  <c r="K845" i="1"/>
  <c r="I845" i="1"/>
  <c r="Q844" i="1"/>
  <c r="P844" i="1"/>
  <c r="R844" i="1" s="1"/>
  <c r="K844" i="1"/>
  <c r="I844" i="1"/>
  <c r="R843" i="1"/>
  <c r="Q843" i="1"/>
  <c r="P843" i="1"/>
  <c r="K843" i="1"/>
  <c r="I843" i="1"/>
  <c r="Q842" i="1"/>
  <c r="P842" i="1"/>
  <c r="R842" i="1" s="1"/>
  <c r="K842" i="1"/>
  <c r="I842" i="1"/>
  <c r="Q841" i="1"/>
  <c r="P841" i="1"/>
  <c r="R841" i="1" s="1"/>
  <c r="K841" i="1"/>
  <c r="I841" i="1"/>
  <c r="Q840" i="1"/>
  <c r="P840" i="1"/>
  <c r="R840" i="1" s="1"/>
  <c r="K840" i="1"/>
  <c r="I840" i="1"/>
  <c r="R839" i="1"/>
  <c r="Q839" i="1"/>
  <c r="P839" i="1"/>
  <c r="K839" i="1"/>
  <c r="I839" i="1"/>
  <c r="R838" i="1"/>
  <c r="Q838" i="1"/>
  <c r="P838" i="1"/>
  <c r="K838" i="1"/>
  <c r="I838" i="1"/>
  <c r="Q837" i="1"/>
  <c r="P837" i="1"/>
  <c r="R837" i="1" s="1"/>
  <c r="K837" i="1"/>
  <c r="R836" i="1"/>
  <c r="Q836" i="1"/>
  <c r="P836" i="1"/>
  <c r="K836" i="1"/>
  <c r="Q835" i="1"/>
  <c r="P835" i="1"/>
  <c r="R835" i="1" s="1"/>
  <c r="K835" i="1"/>
  <c r="Q834" i="1"/>
  <c r="P834" i="1"/>
  <c r="R834" i="1" s="1"/>
  <c r="K834" i="1"/>
  <c r="R833" i="1"/>
  <c r="Q833" i="1"/>
  <c r="P833" i="1"/>
  <c r="K833" i="1"/>
  <c r="R832" i="1"/>
  <c r="Q832" i="1"/>
  <c r="P832" i="1"/>
  <c r="K832" i="1"/>
  <c r="R831" i="1"/>
  <c r="Q831" i="1"/>
  <c r="P831" i="1"/>
  <c r="K831" i="1"/>
  <c r="Q830" i="1"/>
  <c r="P830" i="1"/>
  <c r="R830" i="1" s="1"/>
  <c r="K830" i="1"/>
  <c r="K829" i="1"/>
  <c r="R808" i="1"/>
  <c r="Q808" i="1"/>
  <c r="P808" i="1"/>
  <c r="K808" i="1"/>
  <c r="Q807" i="1"/>
  <c r="P807" i="1"/>
  <c r="R807" i="1" s="1"/>
  <c r="K807" i="1"/>
  <c r="R806" i="1"/>
  <c r="Q806" i="1"/>
  <c r="P806" i="1"/>
  <c r="K806" i="1"/>
  <c r="Q805" i="1"/>
  <c r="P805" i="1"/>
  <c r="R805" i="1" s="1"/>
  <c r="K805" i="1"/>
  <c r="R804" i="1"/>
  <c r="Q804" i="1"/>
  <c r="P804" i="1"/>
  <c r="K804" i="1"/>
  <c r="R803" i="1"/>
  <c r="Q803" i="1"/>
  <c r="P803" i="1"/>
  <c r="K803" i="1"/>
  <c r="R802" i="1"/>
  <c r="Q802" i="1"/>
  <c r="P802" i="1"/>
  <c r="K802" i="1"/>
  <c r="R801" i="1"/>
  <c r="Q801" i="1"/>
  <c r="P801" i="1"/>
  <c r="K801" i="1"/>
  <c r="R800" i="1"/>
  <c r="Q800" i="1"/>
  <c r="P800" i="1"/>
  <c r="K800" i="1"/>
  <c r="R799" i="1"/>
  <c r="Q799" i="1"/>
  <c r="P799" i="1"/>
  <c r="K799" i="1"/>
  <c r="R798" i="1"/>
  <c r="Q798" i="1"/>
  <c r="P798" i="1"/>
  <c r="K798" i="1"/>
  <c r="R797" i="1"/>
  <c r="Q797" i="1"/>
  <c r="P797" i="1"/>
  <c r="K797" i="1"/>
  <c r="R796" i="1"/>
  <c r="Q796" i="1"/>
  <c r="P796" i="1"/>
  <c r="K796" i="1"/>
  <c r="R795" i="1"/>
  <c r="Q795" i="1"/>
  <c r="P795" i="1"/>
  <c r="K795" i="1"/>
  <c r="R794" i="1"/>
  <c r="Q794" i="1"/>
  <c r="P794" i="1"/>
  <c r="K794" i="1"/>
  <c r="R793" i="1"/>
  <c r="Q793" i="1"/>
  <c r="P793" i="1"/>
  <c r="K793" i="1"/>
  <c r="R792" i="1"/>
  <c r="Q792" i="1"/>
  <c r="P792" i="1"/>
  <c r="K792" i="1"/>
  <c r="R791" i="1"/>
  <c r="Q791" i="1"/>
  <c r="P791" i="1"/>
  <c r="K791" i="1"/>
  <c r="R790" i="1"/>
  <c r="Q790" i="1"/>
  <c r="P790" i="1"/>
  <c r="K790" i="1"/>
  <c r="Q789" i="1"/>
  <c r="P789" i="1"/>
  <c r="R789" i="1" s="1"/>
  <c r="K789" i="1"/>
  <c r="Q788" i="1"/>
  <c r="P788" i="1"/>
  <c r="R788" i="1" s="1"/>
  <c r="K788" i="1"/>
  <c r="Q787" i="1"/>
  <c r="P787" i="1"/>
  <c r="R787" i="1" s="1"/>
  <c r="K787" i="1"/>
  <c r="Q786" i="1"/>
  <c r="P786" i="1"/>
  <c r="R786" i="1" s="1"/>
  <c r="K786" i="1"/>
  <c r="Q785" i="1"/>
  <c r="P785" i="1"/>
  <c r="R785" i="1" s="1"/>
  <c r="K785" i="1"/>
  <c r="Q784" i="1"/>
  <c r="P784" i="1"/>
  <c r="R784" i="1" s="1"/>
  <c r="K784" i="1"/>
  <c r="Q783" i="1"/>
  <c r="P783" i="1"/>
  <c r="R783" i="1" s="1"/>
  <c r="K783" i="1"/>
  <c r="Q782" i="1"/>
  <c r="P782" i="1"/>
  <c r="R782" i="1" s="1"/>
  <c r="K782" i="1"/>
  <c r="R781" i="1"/>
  <c r="Q781" i="1"/>
  <c r="P781" i="1"/>
  <c r="K781" i="1"/>
  <c r="R780" i="1"/>
  <c r="Q780" i="1"/>
  <c r="P780" i="1"/>
  <c r="K780" i="1"/>
  <c r="R779" i="1"/>
  <c r="Q779" i="1"/>
  <c r="P779" i="1"/>
  <c r="K779" i="1"/>
  <c r="R778" i="1"/>
  <c r="Q778" i="1"/>
  <c r="P778" i="1"/>
  <c r="K778" i="1"/>
  <c r="R777" i="1"/>
  <c r="Q777" i="1"/>
  <c r="P777" i="1"/>
  <c r="K777" i="1"/>
  <c r="Q776" i="1"/>
  <c r="P776" i="1"/>
  <c r="R776" i="1" s="1"/>
  <c r="K776" i="1"/>
  <c r="Q775" i="1"/>
  <c r="P775" i="1"/>
  <c r="R775" i="1" s="1"/>
  <c r="K775" i="1"/>
  <c r="Q774" i="1"/>
  <c r="P774" i="1"/>
  <c r="R774" i="1" s="1"/>
  <c r="K774" i="1"/>
  <c r="Q773" i="1"/>
  <c r="P773" i="1"/>
  <c r="R773" i="1" s="1"/>
  <c r="K773" i="1"/>
  <c r="Q772" i="1"/>
  <c r="P772" i="1"/>
  <c r="R772" i="1" s="1"/>
  <c r="K772" i="1"/>
  <c r="Q771" i="1"/>
  <c r="P771" i="1"/>
  <c r="R771" i="1" s="1"/>
  <c r="K771" i="1"/>
  <c r="Q770" i="1"/>
  <c r="P770" i="1"/>
  <c r="R770" i="1" s="1"/>
  <c r="K770" i="1"/>
  <c r="Q769" i="1"/>
  <c r="P769" i="1"/>
  <c r="R769" i="1" s="1"/>
  <c r="K769" i="1"/>
  <c r="Q768" i="1"/>
  <c r="P768" i="1"/>
  <c r="R768" i="1" s="1"/>
  <c r="K768" i="1"/>
  <c r="Q767" i="1"/>
  <c r="P767" i="1"/>
  <c r="R767" i="1" s="1"/>
  <c r="K767" i="1"/>
  <c r="Q766" i="1"/>
  <c r="P766" i="1"/>
  <c r="R766" i="1" s="1"/>
  <c r="K766" i="1"/>
  <c r="Q765" i="1"/>
  <c r="P765" i="1"/>
  <c r="R765" i="1" s="1"/>
  <c r="K765" i="1"/>
  <c r="Q764" i="1"/>
  <c r="P764" i="1"/>
  <c r="R764" i="1" s="1"/>
  <c r="K764" i="1"/>
  <c r="Q763" i="1"/>
  <c r="P763" i="1"/>
  <c r="R763" i="1" s="1"/>
  <c r="K763" i="1"/>
  <c r="Q762" i="1"/>
  <c r="P762" i="1"/>
  <c r="R762" i="1" s="1"/>
  <c r="K762" i="1"/>
  <c r="Q761" i="1"/>
  <c r="P761" i="1"/>
  <c r="R761" i="1" s="1"/>
  <c r="K761" i="1"/>
  <c r="Q760" i="1"/>
  <c r="P760" i="1"/>
  <c r="R760" i="1" s="1"/>
  <c r="K760" i="1"/>
  <c r="Q759" i="1"/>
  <c r="P759" i="1"/>
  <c r="R759" i="1" s="1"/>
  <c r="K759" i="1"/>
  <c r="K758" i="1"/>
  <c r="K757" i="1"/>
  <c r="Q708" i="1"/>
  <c r="P708" i="1"/>
  <c r="R708" i="1" s="1"/>
  <c r="K708" i="1"/>
  <c r="Q707" i="1"/>
  <c r="P707" i="1"/>
  <c r="R707" i="1" s="1"/>
  <c r="K707" i="1"/>
  <c r="Q706" i="1"/>
  <c r="P706" i="1"/>
  <c r="R706" i="1" s="1"/>
  <c r="K706" i="1"/>
  <c r="Q705" i="1"/>
  <c r="P705" i="1"/>
  <c r="R705" i="1" s="1"/>
  <c r="K705" i="1"/>
  <c r="Q704" i="1"/>
  <c r="P704" i="1"/>
  <c r="R704" i="1" s="1"/>
  <c r="K704" i="1"/>
  <c r="Q703" i="1"/>
  <c r="P703" i="1"/>
  <c r="R703" i="1" s="1"/>
  <c r="K703" i="1"/>
  <c r="Q702" i="1"/>
  <c r="P702" i="1"/>
  <c r="R702" i="1" s="1"/>
  <c r="K702" i="1"/>
  <c r="Q701" i="1"/>
  <c r="P701" i="1"/>
  <c r="R701" i="1" s="1"/>
  <c r="K701" i="1"/>
  <c r="Q700" i="1"/>
  <c r="P700" i="1"/>
  <c r="R700" i="1" s="1"/>
  <c r="K700" i="1"/>
  <c r="Q699" i="1"/>
  <c r="P699" i="1"/>
  <c r="R699" i="1" s="1"/>
  <c r="K699" i="1"/>
  <c r="K698" i="1"/>
  <c r="K689" i="1"/>
  <c r="K688" i="1"/>
  <c r="K687" i="1"/>
  <c r="K686" i="1"/>
  <c r="K685" i="1"/>
  <c r="K684" i="1"/>
  <c r="Q683" i="1"/>
  <c r="P683" i="1"/>
  <c r="R683" i="1" s="1"/>
  <c r="K683" i="1"/>
  <c r="Q682" i="1"/>
  <c r="P682" i="1"/>
  <c r="R682" i="1" s="1"/>
  <c r="K682" i="1"/>
  <c r="Q681" i="1"/>
  <c r="P681" i="1"/>
  <c r="R681" i="1" s="1"/>
  <c r="K681" i="1"/>
  <c r="Q680" i="1"/>
  <c r="P680" i="1"/>
  <c r="R680" i="1" s="1"/>
  <c r="K680" i="1"/>
  <c r="Q679" i="1"/>
  <c r="P679" i="1"/>
  <c r="R679" i="1" s="1"/>
  <c r="K679" i="1"/>
  <c r="Q678" i="1"/>
  <c r="P678" i="1"/>
  <c r="R678" i="1" s="1"/>
  <c r="K678" i="1"/>
  <c r="Q677" i="1"/>
  <c r="P677" i="1"/>
  <c r="R677" i="1" s="1"/>
  <c r="K677" i="1"/>
  <c r="Q676" i="1"/>
  <c r="P676" i="1"/>
  <c r="R676" i="1" s="1"/>
  <c r="K676" i="1"/>
  <c r="Q675" i="1"/>
  <c r="P675" i="1"/>
  <c r="R675" i="1" s="1"/>
  <c r="K675" i="1"/>
  <c r="Q674" i="1"/>
  <c r="P674" i="1"/>
  <c r="R674" i="1" s="1"/>
  <c r="K674" i="1"/>
  <c r="Q673" i="1"/>
  <c r="P673" i="1"/>
  <c r="R673" i="1" s="1"/>
  <c r="K673" i="1"/>
  <c r="Q672" i="1"/>
  <c r="P672" i="1"/>
  <c r="R672" i="1" s="1"/>
  <c r="K672" i="1"/>
  <c r="Q671" i="1"/>
  <c r="P671" i="1"/>
  <c r="R671" i="1" s="1"/>
  <c r="K671" i="1"/>
  <c r="Q670" i="1"/>
  <c r="P670" i="1"/>
  <c r="R670" i="1" s="1"/>
  <c r="K670" i="1"/>
  <c r="Q669" i="1"/>
  <c r="P669" i="1"/>
  <c r="R669" i="1" s="1"/>
  <c r="K669" i="1"/>
  <c r="Q668" i="1"/>
  <c r="P668" i="1"/>
  <c r="R668" i="1" s="1"/>
  <c r="K668" i="1"/>
  <c r="Q667" i="1"/>
  <c r="P667" i="1"/>
  <c r="R667" i="1" s="1"/>
  <c r="K667" i="1"/>
  <c r="Q666" i="1"/>
  <c r="P666" i="1"/>
  <c r="R666" i="1" s="1"/>
  <c r="K666" i="1"/>
  <c r="Q665" i="1"/>
  <c r="P665" i="1"/>
  <c r="R665" i="1" s="1"/>
  <c r="K665" i="1"/>
  <c r="Q664" i="1"/>
  <c r="P664" i="1"/>
  <c r="R664" i="1" s="1"/>
  <c r="K664" i="1"/>
  <c r="Q663" i="1"/>
  <c r="P663" i="1"/>
  <c r="R663" i="1" s="1"/>
  <c r="K663" i="1"/>
  <c r="Q662" i="1"/>
  <c r="P662" i="1"/>
  <c r="R662" i="1" s="1"/>
  <c r="K662" i="1"/>
  <c r="Q661" i="1"/>
  <c r="P661" i="1"/>
  <c r="R661" i="1" s="1"/>
  <c r="K661" i="1"/>
  <c r="Q660" i="1"/>
  <c r="P660" i="1"/>
  <c r="R660" i="1" s="1"/>
  <c r="K660" i="1"/>
  <c r="Q659" i="1"/>
  <c r="P659" i="1"/>
  <c r="R659" i="1" s="1"/>
  <c r="K659" i="1"/>
  <c r="Q658" i="1"/>
  <c r="P658" i="1"/>
  <c r="R658" i="1" s="1"/>
  <c r="K658" i="1"/>
  <c r="Q657" i="1"/>
  <c r="P657" i="1"/>
  <c r="R657" i="1" s="1"/>
  <c r="K657" i="1"/>
  <c r="Q656" i="1"/>
  <c r="P656" i="1"/>
  <c r="R656" i="1" s="1"/>
  <c r="K656" i="1"/>
  <c r="Q655" i="1"/>
  <c r="P655" i="1"/>
  <c r="R655" i="1" s="1"/>
  <c r="K655" i="1"/>
  <c r="Q654" i="1"/>
  <c r="P654" i="1"/>
  <c r="R654" i="1" s="1"/>
  <c r="K654" i="1"/>
  <c r="Q653" i="1"/>
  <c r="P653" i="1"/>
  <c r="R653" i="1" s="1"/>
  <c r="K653" i="1"/>
  <c r="Q652" i="1"/>
  <c r="P652" i="1"/>
  <c r="R652" i="1" s="1"/>
  <c r="K652" i="1"/>
  <c r="Q651" i="1"/>
  <c r="P651" i="1"/>
  <c r="R651" i="1" s="1"/>
  <c r="K651" i="1"/>
  <c r="Q650" i="1"/>
  <c r="P650" i="1"/>
  <c r="R650" i="1" s="1"/>
  <c r="K650" i="1"/>
  <c r="Q649" i="1"/>
  <c r="P649" i="1"/>
  <c r="R649" i="1" s="1"/>
  <c r="K649" i="1"/>
  <c r="Q648" i="1"/>
  <c r="P648" i="1"/>
  <c r="R648" i="1" s="1"/>
  <c r="K648" i="1"/>
  <c r="Q647" i="1"/>
  <c r="P647" i="1"/>
  <c r="R647" i="1" s="1"/>
  <c r="K647" i="1"/>
  <c r="Q646" i="1"/>
  <c r="P646" i="1"/>
  <c r="R646" i="1" s="1"/>
  <c r="K646" i="1"/>
  <c r="Q645" i="1"/>
  <c r="P645" i="1"/>
  <c r="R645" i="1" s="1"/>
  <c r="K645" i="1"/>
  <c r="Q644" i="1"/>
  <c r="P644" i="1"/>
  <c r="R644" i="1" s="1"/>
  <c r="K644" i="1"/>
  <c r="Q643" i="1"/>
  <c r="P643" i="1"/>
  <c r="R643" i="1" s="1"/>
  <c r="K643" i="1"/>
  <c r="Q642" i="1"/>
  <c r="P642" i="1"/>
  <c r="R642" i="1" s="1"/>
  <c r="K642" i="1"/>
  <c r="Q641" i="1"/>
  <c r="P641" i="1"/>
  <c r="R641" i="1" s="1"/>
  <c r="K641" i="1"/>
  <c r="Q640" i="1"/>
  <c r="P640" i="1"/>
  <c r="R640" i="1" s="1"/>
  <c r="K640" i="1"/>
  <c r="Q639" i="1"/>
  <c r="P639" i="1"/>
  <c r="R639" i="1" s="1"/>
  <c r="K639" i="1"/>
  <c r="Q638" i="1"/>
  <c r="P638" i="1"/>
  <c r="R638" i="1" s="1"/>
  <c r="K638" i="1"/>
  <c r="Q637" i="1"/>
  <c r="P637" i="1"/>
  <c r="R637" i="1" s="1"/>
  <c r="K637" i="1"/>
  <c r="Q636" i="1"/>
  <c r="P636" i="1"/>
  <c r="R636" i="1" s="1"/>
  <c r="K636" i="1"/>
  <c r="Q635" i="1"/>
  <c r="P635" i="1"/>
  <c r="R635" i="1" s="1"/>
  <c r="K635" i="1"/>
  <c r="Q634" i="1"/>
  <c r="P634" i="1"/>
  <c r="R634" i="1" s="1"/>
  <c r="K634" i="1"/>
  <c r="Q633" i="1"/>
  <c r="P633" i="1"/>
  <c r="R633" i="1" s="1"/>
  <c r="Q632" i="1"/>
  <c r="P632" i="1"/>
  <c r="R632" i="1" s="1"/>
  <c r="Q631" i="1"/>
  <c r="P631" i="1"/>
  <c r="R631" i="1" s="1"/>
  <c r="Q630" i="1"/>
  <c r="P630" i="1"/>
  <c r="R630" i="1" s="1"/>
  <c r="Q629" i="1"/>
  <c r="P629" i="1"/>
  <c r="R629" i="1" s="1"/>
  <c r="Q628" i="1"/>
  <c r="P628" i="1"/>
  <c r="R628" i="1" s="1"/>
  <c r="Q627" i="1"/>
  <c r="P627" i="1"/>
  <c r="R627" i="1" s="1"/>
  <c r="Q626" i="1"/>
  <c r="P626" i="1"/>
  <c r="R626" i="1" s="1"/>
  <c r="Q625" i="1"/>
  <c r="P625" i="1"/>
  <c r="R625" i="1" s="1"/>
  <c r="Q624" i="1"/>
  <c r="P624" i="1"/>
  <c r="R624" i="1" s="1"/>
  <c r="K624" i="1"/>
  <c r="Q623" i="1"/>
  <c r="P623" i="1"/>
  <c r="R623" i="1" s="1"/>
  <c r="K623" i="1"/>
  <c r="Q622" i="1"/>
  <c r="P622" i="1"/>
  <c r="R622" i="1" s="1"/>
  <c r="K622" i="1"/>
  <c r="Q621" i="1"/>
  <c r="P621" i="1"/>
  <c r="R621" i="1" s="1"/>
  <c r="K621" i="1"/>
  <c r="Q620" i="1"/>
  <c r="P620" i="1"/>
  <c r="R620" i="1" s="1"/>
  <c r="K620" i="1"/>
  <c r="Q619" i="1"/>
  <c r="P619" i="1"/>
  <c r="R619" i="1" s="1"/>
  <c r="K619" i="1"/>
  <c r="Q618" i="1"/>
  <c r="P618" i="1"/>
  <c r="R618" i="1" s="1"/>
  <c r="K618" i="1"/>
  <c r="Q617" i="1"/>
  <c r="P617" i="1"/>
  <c r="R617" i="1" s="1"/>
  <c r="K617" i="1"/>
  <c r="Q616" i="1"/>
  <c r="P616" i="1"/>
  <c r="R616" i="1" s="1"/>
  <c r="K616" i="1"/>
  <c r="Q615" i="1"/>
  <c r="P615" i="1"/>
  <c r="R615" i="1" s="1"/>
  <c r="K615" i="1"/>
  <c r="Q614" i="1"/>
  <c r="P614" i="1"/>
  <c r="R614" i="1" s="1"/>
  <c r="K614" i="1"/>
  <c r="Q613" i="1"/>
  <c r="P613" i="1"/>
  <c r="R613" i="1" s="1"/>
  <c r="K613" i="1"/>
  <c r="Q612" i="1"/>
  <c r="P612" i="1"/>
  <c r="R612" i="1" s="1"/>
  <c r="K612" i="1"/>
  <c r="Q611" i="1"/>
  <c r="P611" i="1"/>
  <c r="R611" i="1" s="1"/>
  <c r="K611" i="1"/>
  <c r="Q610" i="1"/>
  <c r="P610" i="1"/>
  <c r="R610" i="1" s="1"/>
  <c r="K610" i="1"/>
  <c r="Q609" i="1"/>
  <c r="P609" i="1"/>
  <c r="R609" i="1" s="1"/>
  <c r="K609" i="1"/>
  <c r="Q608" i="1"/>
  <c r="P608" i="1"/>
  <c r="R608" i="1" s="1"/>
  <c r="K608" i="1"/>
  <c r="Q607" i="1"/>
  <c r="P607" i="1"/>
  <c r="R607" i="1" s="1"/>
  <c r="K607" i="1"/>
  <c r="Q606" i="1"/>
  <c r="P606" i="1"/>
  <c r="R606" i="1" s="1"/>
  <c r="K606" i="1"/>
  <c r="Q605" i="1"/>
  <c r="P605" i="1"/>
  <c r="R605" i="1" s="1"/>
  <c r="K605" i="1"/>
  <c r="Q604" i="1"/>
  <c r="P604" i="1"/>
  <c r="R604" i="1" s="1"/>
  <c r="K604" i="1"/>
  <c r="Q603" i="1"/>
  <c r="P603" i="1"/>
  <c r="R603" i="1" s="1"/>
  <c r="K603" i="1"/>
  <c r="Q602" i="1"/>
  <c r="P602" i="1"/>
  <c r="R602" i="1" s="1"/>
  <c r="K602" i="1"/>
  <c r="Q601" i="1"/>
  <c r="P601" i="1"/>
  <c r="R601" i="1" s="1"/>
  <c r="K601" i="1"/>
  <c r="Q600" i="1"/>
  <c r="P600" i="1"/>
  <c r="R600" i="1" s="1"/>
  <c r="K600" i="1"/>
  <c r="Q599" i="1"/>
  <c r="P599" i="1"/>
  <c r="R599" i="1" s="1"/>
  <c r="K599" i="1"/>
  <c r="Q598" i="1"/>
  <c r="P598" i="1"/>
  <c r="R598" i="1" s="1"/>
  <c r="K598" i="1"/>
  <c r="R596" i="1"/>
  <c r="Q596" i="1"/>
  <c r="P596" i="1"/>
  <c r="K596" i="1"/>
  <c r="R595" i="1"/>
  <c r="Q595" i="1"/>
  <c r="P595" i="1"/>
  <c r="K595" i="1"/>
  <c r="R597" i="1"/>
  <c r="Q597" i="1"/>
  <c r="P597" i="1"/>
  <c r="K597" i="1"/>
  <c r="Q594" i="1"/>
  <c r="P594" i="1"/>
  <c r="R594" i="1" s="1"/>
  <c r="K594" i="1"/>
  <c r="Q593" i="1"/>
  <c r="P593" i="1"/>
  <c r="R593" i="1" s="1"/>
  <c r="K593" i="1"/>
  <c r="R592" i="1"/>
  <c r="Q592" i="1"/>
  <c r="P592" i="1"/>
  <c r="K592" i="1"/>
  <c r="R591" i="1"/>
  <c r="Q591" i="1"/>
  <c r="P591" i="1"/>
  <c r="K591" i="1"/>
  <c r="R590" i="1"/>
  <c r="Q590" i="1"/>
  <c r="P590" i="1"/>
  <c r="K590" i="1"/>
  <c r="Q589" i="1"/>
  <c r="P589" i="1"/>
  <c r="R589" i="1" s="1"/>
  <c r="K589" i="1"/>
  <c r="Q588" i="1"/>
  <c r="P588" i="1"/>
  <c r="R588" i="1" s="1"/>
  <c r="K588" i="1"/>
  <c r="R587" i="1"/>
  <c r="Q587" i="1"/>
  <c r="P587" i="1"/>
  <c r="K587" i="1"/>
  <c r="R586" i="1"/>
  <c r="Q586" i="1"/>
  <c r="P586" i="1"/>
  <c r="K586" i="1"/>
  <c r="R585" i="1"/>
  <c r="Q585" i="1"/>
  <c r="P585" i="1"/>
  <c r="K585" i="1"/>
  <c r="Q584" i="1"/>
  <c r="P584" i="1"/>
  <c r="R584" i="1" s="1"/>
  <c r="K584" i="1"/>
  <c r="Q583" i="1"/>
  <c r="P583" i="1"/>
  <c r="R583" i="1" s="1"/>
  <c r="K583" i="1"/>
  <c r="R582" i="1"/>
  <c r="Q582" i="1"/>
  <c r="P582" i="1"/>
  <c r="K582" i="1"/>
  <c r="R581" i="1"/>
  <c r="Q581" i="1"/>
  <c r="P581" i="1"/>
  <c r="K581" i="1"/>
  <c r="R580" i="1"/>
  <c r="Q580" i="1"/>
  <c r="P580" i="1"/>
  <c r="K580" i="1"/>
  <c r="Q579" i="1"/>
  <c r="P579" i="1"/>
  <c r="R579" i="1" s="1"/>
  <c r="K579" i="1"/>
  <c r="Q578" i="1"/>
  <c r="P578" i="1"/>
  <c r="R578" i="1" s="1"/>
  <c r="K578" i="1"/>
  <c r="R577" i="1"/>
  <c r="Q577" i="1"/>
  <c r="P577" i="1"/>
  <c r="K577" i="1"/>
  <c r="R576" i="1"/>
  <c r="Q576" i="1"/>
  <c r="P576" i="1"/>
  <c r="K576" i="1"/>
  <c r="R575" i="1"/>
  <c r="Q575" i="1"/>
  <c r="P575" i="1"/>
  <c r="K575" i="1"/>
  <c r="R574" i="1"/>
  <c r="Q574" i="1"/>
  <c r="P574" i="1"/>
  <c r="K574" i="1"/>
  <c r="R573" i="1"/>
  <c r="Q573" i="1"/>
  <c r="P573" i="1"/>
  <c r="K573" i="1"/>
  <c r="R572" i="1"/>
  <c r="Q572" i="1"/>
  <c r="P572" i="1"/>
  <c r="K572" i="1"/>
  <c r="R571" i="1"/>
  <c r="Q571" i="1"/>
  <c r="P571" i="1"/>
  <c r="K571" i="1"/>
  <c r="R570" i="1"/>
  <c r="Q570" i="1"/>
  <c r="P570" i="1"/>
  <c r="K570" i="1"/>
  <c r="R566" i="1"/>
  <c r="Q566" i="1"/>
  <c r="P566" i="1"/>
  <c r="K566" i="1"/>
  <c r="R565" i="1"/>
  <c r="Q565" i="1"/>
  <c r="P565" i="1"/>
  <c r="K565" i="1"/>
  <c r="R569" i="1"/>
  <c r="Q569" i="1"/>
  <c r="P569" i="1"/>
  <c r="K569" i="1"/>
  <c r="R568" i="1"/>
  <c r="Q568" i="1"/>
  <c r="P568" i="1"/>
  <c r="K568" i="1"/>
  <c r="R567" i="1"/>
  <c r="Q567" i="1"/>
  <c r="P567" i="1"/>
  <c r="K567" i="1"/>
  <c r="R564" i="1"/>
  <c r="Q564" i="1"/>
  <c r="P564" i="1"/>
  <c r="K564" i="1"/>
  <c r="R563" i="1"/>
  <c r="Q563" i="1"/>
  <c r="P563" i="1"/>
  <c r="K563" i="1"/>
  <c r="R562" i="1"/>
  <c r="Q562" i="1"/>
  <c r="P562" i="1"/>
  <c r="K562" i="1"/>
  <c r="R561" i="1"/>
  <c r="Q561" i="1"/>
  <c r="P561" i="1"/>
  <c r="K561" i="1"/>
  <c r="R560" i="1"/>
  <c r="Q560" i="1"/>
  <c r="P560" i="1"/>
  <c r="K560" i="1"/>
  <c r="R559" i="1"/>
  <c r="Q559" i="1"/>
  <c r="P559" i="1"/>
  <c r="K559" i="1"/>
  <c r="R558" i="1"/>
  <c r="Q558" i="1"/>
  <c r="P558" i="1"/>
  <c r="K558" i="1"/>
  <c r="R557" i="1"/>
  <c r="Q557" i="1"/>
  <c r="P557" i="1"/>
  <c r="K557" i="1"/>
  <c r="Q556" i="1"/>
  <c r="P556" i="1"/>
  <c r="R556" i="1" s="1"/>
  <c r="K556" i="1"/>
  <c r="R555" i="1"/>
  <c r="Q555" i="1"/>
  <c r="P555" i="1"/>
  <c r="K555" i="1"/>
  <c r="Q554" i="1"/>
  <c r="P554" i="1"/>
  <c r="R554" i="1" s="1"/>
  <c r="K554" i="1"/>
  <c r="R553" i="1"/>
  <c r="Q553" i="1"/>
  <c r="P553" i="1"/>
  <c r="K553" i="1"/>
  <c r="Q552" i="1"/>
  <c r="P552" i="1"/>
  <c r="R552" i="1" s="1"/>
  <c r="K552" i="1"/>
  <c r="Q551" i="1"/>
  <c r="P551" i="1"/>
  <c r="R551" i="1" s="1"/>
  <c r="K551" i="1"/>
  <c r="I551" i="1"/>
  <c r="R550" i="1"/>
  <c r="Q550" i="1"/>
  <c r="P550" i="1"/>
  <c r="K550" i="1"/>
  <c r="I550" i="1"/>
  <c r="Q549" i="1"/>
  <c r="P549" i="1"/>
  <c r="R549" i="1" s="1"/>
  <c r="K549" i="1"/>
  <c r="I549" i="1"/>
  <c r="Q548" i="1"/>
  <c r="P548" i="1"/>
  <c r="R548" i="1" s="1"/>
  <c r="K548" i="1"/>
  <c r="I548" i="1"/>
  <c r="Q547" i="1"/>
  <c r="P547" i="1"/>
  <c r="R547" i="1" s="1"/>
  <c r="K547" i="1"/>
  <c r="I547" i="1"/>
  <c r="Q546" i="1"/>
  <c r="P546" i="1"/>
  <c r="R546" i="1" s="1"/>
  <c r="K546" i="1"/>
  <c r="I546" i="1"/>
  <c r="Q545" i="1"/>
  <c r="P545" i="1"/>
  <c r="R545" i="1" s="1"/>
  <c r="K545" i="1"/>
  <c r="I545" i="1"/>
  <c r="Q544" i="1"/>
  <c r="P544" i="1"/>
  <c r="R544" i="1" s="1"/>
  <c r="K544" i="1"/>
  <c r="I544" i="1"/>
  <c r="K543" i="1"/>
  <c r="I543" i="1"/>
  <c r="K539" i="1"/>
  <c r="R538" i="1"/>
  <c r="Q538" i="1"/>
  <c r="P538" i="1"/>
  <c r="K538" i="1"/>
  <c r="R537" i="1"/>
  <c r="Q537" i="1"/>
  <c r="P537" i="1"/>
  <c r="K537" i="1"/>
  <c r="R536" i="1"/>
  <c r="Q536" i="1"/>
  <c r="P536" i="1"/>
  <c r="K536" i="1"/>
  <c r="R535" i="1"/>
  <c r="Q535" i="1"/>
  <c r="P535" i="1"/>
  <c r="K535" i="1"/>
  <c r="R534" i="1"/>
  <c r="Q534" i="1"/>
  <c r="P534" i="1"/>
  <c r="K534" i="1"/>
  <c r="R533" i="1"/>
  <c r="Q533" i="1"/>
  <c r="P533" i="1"/>
  <c r="K533" i="1"/>
  <c r="R532" i="1"/>
  <c r="Q532" i="1"/>
  <c r="P532" i="1"/>
  <c r="K532" i="1"/>
  <c r="R531" i="1"/>
  <c r="Q531" i="1"/>
  <c r="P531" i="1"/>
  <c r="K531" i="1"/>
  <c r="Q530" i="1"/>
  <c r="P530" i="1"/>
  <c r="R530" i="1" s="1"/>
  <c r="K530" i="1"/>
  <c r="R529" i="1"/>
  <c r="Q529" i="1"/>
  <c r="P529" i="1"/>
  <c r="K529" i="1"/>
  <c r="R528" i="1"/>
  <c r="Q528" i="1"/>
  <c r="P528" i="1"/>
  <c r="K528" i="1"/>
  <c r="R527" i="1"/>
  <c r="Q527" i="1"/>
  <c r="P527" i="1"/>
  <c r="K527" i="1"/>
  <c r="Q526" i="1"/>
  <c r="P526" i="1"/>
  <c r="R526" i="1" s="1"/>
  <c r="K526" i="1"/>
  <c r="R525" i="1"/>
  <c r="Q525" i="1"/>
  <c r="P525" i="1"/>
  <c r="K525" i="1"/>
  <c r="R524" i="1"/>
  <c r="Q524" i="1"/>
  <c r="P524" i="1"/>
  <c r="K524" i="1"/>
  <c r="R523" i="1"/>
  <c r="Q523" i="1"/>
  <c r="P523" i="1"/>
  <c r="K523" i="1"/>
  <c r="R522" i="1"/>
  <c r="Q522" i="1"/>
  <c r="P522" i="1"/>
  <c r="K522" i="1"/>
  <c r="R521" i="1"/>
  <c r="Q521" i="1"/>
  <c r="P521" i="1"/>
  <c r="K521" i="1"/>
  <c r="Q520" i="1"/>
  <c r="P520" i="1"/>
  <c r="R520" i="1" s="1"/>
  <c r="K520" i="1"/>
  <c r="R519" i="1"/>
  <c r="Q519" i="1"/>
  <c r="P519" i="1"/>
  <c r="K519" i="1"/>
  <c r="R518" i="1"/>
  <c r="Q518" i="1"/>
  <c r="P518" i="1"/>
  <c r="K518" i="1"/>
  <c r="R517" i="1"/>
  <c r="Q517" i="1"/>
  <c r="P517" i="1"/>
  <c r="K517" i="1"/>
  <c r="R516" i="1"/>
  <c r="Q516" i="1"/>
  <c r="P516" i="1"/>
  <c r="K516" i="1"/>
  <c r="R515" i="1"/>
  <c r="Q515" i="1"/>
  <c r="P515" i="1"/>
  <c r="K515" i="1"/>
  <c r="R514" i="1"/>
  <c r="Q514" i="1"/>
  <c r="P514" i="1"/>
  <c r="K514" i="1"/>
  <c r="R513" i="1"/>
  <c r="Q513" i="1"/>
  <c r="P513" i="1"/>
  <c r="K513" i="1"/>
  <c r="R512" i="1"/>
  <c r="Q512" i="1"/>
  <c r="P512" i="1"/>
  <c r="K512" i="1"/>
  <c r="R511" i="1"/>
  <c r="Q511" i="1"/>
  <c r="P511" i="1"/>
  <c r="K511" i="1"/>
  <c r="R510" i="1"/>
  <c r="Q510" i="1"/>
  <c r="P510" i="1"/>
  <c r="K510" i="1"/>
  <c r="Q509" i="1"/>
  <c r="P509" i="1"/>
  <c r="R509" i="1" s="1"/>
  <c r="K509" i="1"/>
  <c r="Q508" i="1"/>
  <c r="P508" i="1"/>
  <c r="R508" i="1" s="1"/>
  <c r="K508" i="1"/>
  <c r="Q507" i="1"/>
  <c r="P507" i="1"/>
  <c r="R507" i="1" s="1"/>
  <c r="K507" i="1"/>
  <c r="R506" i="1"/>
  <c r="Q506" i="1"/>
  <c r="P506" i="1"/>
  <c r="K506" i="1"/>
  <c r="R505" i="1"/>
  <c r="Q505" i="1"/>
  <c r="P505" i="1"/>
  <c r="K505" i="1"/>
  <c r="R504" i="1"/>
  <c r="Q504" i="1"/>
  <c r="P504" i="1"/>
  <c r="K504" i="1"/>
  <c r="R503" i="1"/>
  <c r="Q503" i="1"/>
  <c r="P503" i="1"/>
  <c r="K503" i="1"/>
  <c r="R502" i="1"/>
  <c r="Q502" i="1"/>
  <c r="P502" i="1"/>
  <c r="K502" i="1"/>
  <c r="R501" i="1"/>
  <c r="Q501" i="1"/>
  <c r="P501" i="1"/>
  <c r="K501" i="1"/>
  <c r="R500" i="1"/>
  <c r="Q500" i="1"/>
  <c r="P500" i="1"/>
  <c r="K500" i="1"/>
  <c r="R499" i="1"/>
  <c r="Q499" i="1"/>
  <c r="P499" i="1"/>
  <c r="K499" i="1"/>
  <c r="R498" i="1"/>
  <c r="Q498" i="1"/>
  <c r="P498" i="1"/>
  <c r="K498" i="1"/>
  <c r="R497" i="1"/>
  <c r="Q497" i="1"/>
  <c r="P497" i="1"/>
  <c r="K497" i="1"/>
  <c r="R496" i="1"/>
  <c r="Q496" i="1"/>
  <c r="P496" i="1"/>
  <c r="K496" i="1"/>
  <c r="R495" i="1"/>
  <c r="Q495" i="1"/>
  <c r="P495" i="1"/>
  <c r="K495" i="1"/>
  <c r="R494" i="1"/>
  <c r="Q494" i="1"/>
  <c r="P494" i="1"/>
  <c r="K494" i="1"/>
  <c r="R493" i="1"/>
  <c r="Q493" i="1"/>
  <c r="P493" i="1"/>
  <c r="K493" i="1"/>
  <c r="R492" i="1"/>
  <c r="Q492" i="1"/>
  <c r="P492" i="1"/>
  <c r="K492" i="1"/>
  <c r="Q491" i="1"/>
  <c r="P491" i="1"/>
  <c r="R491" i="1" s="1"/>
  <c r="K491" i="1"/>
  <c r="R490" i="1"/>
  <c r="Q490" i="1"/>
  <c r="P490" i="1"/>
  <c r="K490" i="1"/>
  <c r="Q489" i="1"/>
  <c r="P489" i="1"/>
  <c r="R489" i="1" s="1"/>
  <c r="K489" i="1"/>
  <c r="R488" i="1"/>
  <c r="Q488" i="1"/>
  <c r="P488" i="1"/>
  <c r="K488" i="1"/>
  <c r="R487" i="1"/>
  <c r="Q487" i="1"/>
  <c r="P487" i="1"/>
  <c r="K487" i="1"/>
  <c r="R486" i="1"/>
  <c r="Q486" i="1"/>
  <c r="P486" i="1"/>
  <c r="K486" i="1"/>
  <c r="R485" i="1"/>
  <c r="Q485" i="1"/>
  <c r="P485" i="1"/>
  <c r="K485" i="1"/>
  <c r="R484" i="1"/>
  <c r="Q484" i="1"/>
  <c r="P484" i="1"/>
  <c r="K484" i="1"/>
  <c r="R483" i="1"/>
  <c r="Q483" i="1"/>
  <c r="P483" i="1"/>
  <c r="K483" i="1"/>
  <c r="R482" i="1"/>
  <c r="Q482" i="1"/>
  <c r="P482" i="1"/>
  <c r="K482" i="1"/>
  <c r="R481" i="1"/>
  <c r="Q481" i="1"/>
  <c r="P481" i="1"/>
  <c r="K481" i="1"/>
  <c r="R480" i="1"/>
  <c r="Q480" i="1"/>
  <c r="P480" i="1"/>
  <c r="K480" i="1"/>
  <c r="R479" i="1"/>
  <c r="Q479" i="1"/>
  <c r="P479" i="1"/>
  <c r="K479" i="1"/>
  <c r="R478" i="1"/>
  <c r="Q478" i="1"/>
  <c r="P478" i="1"/>
  <c r="K478" i="1"/>
  <c r="R477" i="1"/>
  <c r="Q477" i="1"/>
  <c r="P477" i="1"/>
  <c r="K477" i="1"/>
  <c r="R476" i="1"/>
  <c r="Q476" i="1"/>
  <c r="P476" i="1"/>
  <c r="K476" i="1"/>
  <c r="R475" i="1"/>
  <c r="Q475" i="1"/>
  <c r="P475" i="1"/>
  <c r="K475" i="1"/>
  <c r="R474" i="1"/>
  <c r="Q474" i="1"/>
  <c r="P474" i="1"/>
  <c r="K474" i="1"/>
  <c r="Q473" i="1"/>
  <c r="P473" i="1"/>
  <c r="R473" i="1" s="1"/>
  <c r="K473" i="1"/>
  <c r="Q472" i="1"/>
  <c r="P472" i="1"/>
  <c r="R472" i="1" s="1"/>
  <c r="K472" i="1"/>
  <c r="Q471" i="1"/>
  <c r="P471" i="1"/>
  <c r="R471" i="1" s="1"/>
  <c r="K471" i="1"/>
  <c r="Q470" i="1"/>
  <c r="P470" i="1"/>
  <c r="R470" i="1" s="1"/>
  <c r="K470" i="1"/>
  <c r="Q469" i="1"/>
  <c r="P469" i="1"/>
  <c r="R469" i="1" s="1"/>
  <c r="K469" i="1"/>
  <c r="I469" i="1"/>
  <c r="Q468" i="1"/>
  <c r="P468" i="1"/>
  <c r="R468" i="1" s="1"/>
  <c r="K468" i="1"/>
  <c r="I468" i="1"/>
  <c r="Q467" i="1"/>
  <c r="P467" i="1"/>
  <c r="R467" i="1" s="1"/>
  <c r="K467" i="1"/>
  <c r="I467" i="1"/>
  <c r="Q466" i="1"/>
  <c r="P466" i="1"/>
  <c r="R466" i="1" s="1"/>
  <c r="K466" i="1"/>
  <c r="I466" i="1"/>
  <c r="Q465" i="1"/>
  <c r="P465" i="1"/>
  <c r="R465" i="1" s="1"/>
  <c r="K465" i="1"/>
  <c r="I465" i="1"/>
  <c r="Q464" i="1"/>
  <c r="P464" i="1"/>
  <c r="R464" i="1" s="1"/>
  <c r="K464" i="1"/>
  <c r="I464" i="1"/>
  <c r="Q463" i="1"/>
  <c r="P463" i="1"/>
  <c r="R463" i="1" s="1"/>
  <c r="K463" i="1"/>
  <c r="I463" i="1"/>
  <c r="Q462" i="1"/>
  <c r="P462" i="1"/>
  <c r="R462" i="1" s="1"/>
  <c r="K462" i="1"/>
  <c r="I462" i="1"/>
  <c r="Q461" i="1"/>
  <c r="P461" i="1"/>
  <c r="R461" i="1" s="1"/>
  <c r="K461" i="1"/>
  <c r="I461" i="1"/>
  <c r="R460" i="1"/>
  <c r="Q460" i="1"/>
  <c r="P460" i="1"/>
  <c r="K460" i="1"/>
  <c r="R459" i="1"/>
  <c r="Q459" i="1"/>
  <c r="P459" i="1"/>
  <c r="K459" i="1"/>
  <c r="R458" i="1"/>
  <c r="Q458" i="1"/>
  <c r="P458" i="1"/>
  <c r="K458" i="1"/>
  <c r="Q457" i="1"/>
  <c r="P457" i="1"/>
  <c r="R457" i="1" s="1"/>
  <c r="K457" i="1"/>
  <c r="R456" i="1"/>
  <c r="Q456" i="1"/>
  <c r="P456" i="1"/>
  <c r="K456" i="1"/>
  <c r="Q455" i="1"/>
  <c r="P455" i="1"/>
  <c r="R455" i="1" s="1"/>
  <c r="K455" i="1"/>
  <c r="Q454" i="1"/>
  <c r="P454" i="1"/>
  <c r="R454" i="1" s="1"/>
  <c r="K454" i="1"/>
  <c r="K453" i="1"/>
  <c r="R439" i="1"/>
  <c r="Q439" i="1"/>
  <c r="P439" i="1"/>
  <c r="K439" i="1"/>
  <c r="R438" i="1"/>
  <c r="Q438" i="1"/>
  <c r="P438" i="1"/>
  <c r="K438" i="1"/>
  <c r="R437" i="1"/>
  <c r="Q437" i="1"/>
  <c r="P437" i="1"/>
  <c r="K437" i="1"/>
  <c r="R436" i="1"/>
  <c r="Q436" i="1"/>
  <c r="P436" i="1"/>
  <c r="K436" i="1"/>
  <c r="R435" i="1"/>
  <c r="Q435" i="1"/>
  <c r="P435" i="1"/>
  <c r="K435" i="1"/>
  <c r="R434" i="1"/>
  <c r="Q434" i="1"/>
  <c r="P434" i="1"/>
  <c r="K434" i="1"/>
  <c r="R433" i="1"/>
  <c r="Q433" i="1"/>
  <c r="P433" i="1"/>
  <c r="K433" i="1"/>
  <c r="R432" i="1"/>
  <c r="Q432" i="1"/>
  <c r="P432" i="1"/>
  <c r="K432" i="1"/>
  <c r="R431" i="1"/>
  <c r="Q431" i="1"/>
  <c r="P431" i="1"/>
  <c r="K431" i="1"/>
  <c r="Q430" i="1"/>
  <c r="P430" i="1"/>
  <c r="R430" i="1" s="1"/>
  <c r="K430" i="1"/>
  <c r="Q429" i="1"/>
  <c r="P429" i="1"/>
  <c r="R429" i="1" s="1"/>
  <c r="K429" i="1"/>
  <c r="R428" i="1"/>
  <c r="Q428" i="1"/>
  <c r="P428" i="1"/>
  <c r="K428" i="1"/>
  <c r="Q427" i="1"/>
  <c r="P427" i="1"/>
  <c r="R427" i="1" s="1"/>
  <c r="K427" i="1"/>
  <c r="Q426" i="1"/>
  <c r="P426" i="1"/>
  <c r="R426" i="1" s="1"/>
  <c r="K426" i="1"/>
  <c r="Q425" i="1"/>
  <c r="P425" i="1"/>
  <c r="R425" i="1" s="1"/>
  <c r="K425" i="1"/>
  <c r="R424" i="1"/>
  <c r="Q424" i="1"/>
  <c r="P424" i="1"/>
  <c r="K424" i="1"/>
  <c r="Q423" i="1"/>
  <c r="P423" i="1"/>
  <c r="R423" i="1" s="1"/>
  <c r="K423" i="1"/>
  <c r="Q422" i="1"/>
  <c r="P422" i="1"/>
  <c r="R422" i="1" s="1"/>
  <c r="K422" i="1"/>
  <c r="Q421" i="1"/>
  <c r="P421" i="1"/>
  <c r="R421" i="1" s="1"/>
  <c r="K421" i="1"/>
  <c r="Q420" i="1"/>
  <c r="P420" i="1"/>
  <c r="R420" i="1" s="1"/>
  <c r="K420" i="1"/>
  <c r="Q419" i="1"/>
  <c r="P419" i="1"/>
  <c r="R419" i="1" s="1"/>
  <c r="K419" i="1"/>
  <c r="Q418" i="1"/>
  <c r="P418" i="1"/>
  <c r="R418" i="1" s="1"/>
  <c r="K418" i="1"/>
  <c r="Q417" i="1"/>
  <c r="P417" i="1"/>
  <c r="R417" i="1" s="1"/>
  <c r="K417" i="1"/>
  <c r="Q416" i="1"/>
  <c r="P416" i="1"/>
  <c r="R416" i="1" s="1"/>
  <c r="K416" i="1"/>
  <c r="Q415" i="1"/>
  <c r="P415" i="1"/>
  <c r="R415" i="1" s="1"/>
  <c r="K415" i="1"/>
  <c r="Q414" i="1"/>
  <c r="P414" i="1"/>
  <c r="R414" i="1" s="1"/>
  <c r="K414" i="1"/>
  <c r="Q413" i="1"/>
  <c r="P413" i="1"/>
  <c r="R413" i="1" s="1"/>
  <c r="K413" i="1"/>
  <c r="Q412" i="1"/>
  <c r="P412" i="1"/>
  <c r="R412" i="1" s="1"/>
  <c r="K412" i="1"/>
  <c r="Q411" i="1"/>
  <c r="P411" i="1"/>
  <c r="R411" i="1" s="1"/>
  <c r="K411" i="1"/>
  <c r="Q410" i="1"/>
  <c r="P410" i="1"/>
  <c r="R410" i="1" s="1"/>
  <c r="K410" i="1"/>
  <c r="Q409" i="1"/>
  <c r="P409" i="1"/>
  <c r="R409" i="1" s="1"/>
  <c r="K409" i="1"/>
  <c r="Q408" i="1"/>
  <c r="P408" i="1"/>
  <c r="R408" i="1" s="1"/>
  <c r="K408" i="1"/>
  <c r="R407" i="1"/>
  <c r="Q407" i="1"/>
  <c r="P407" i="1"/>
  <c r="K407" i="1"/>
  <c r="R406" i="1"/>
  <c r="Q406" i="1"/>
  <c r="P406" i="1"/>
  <c r="K406" i="1"/>
  <c r="R405" i="1"/>
  <c r="Q405" i="1"/>
  <c r="P405" i="1"/>
  <c r="K405" i="1"/>
  <c r="R404" i="1"/>
  <c r="Q404" i="1"/>
  <c r="P404" i="1"/>
  <c r="K404" i="1"/>
  <c r="R403" i="1"/>
  <c r="Q403" i="1"/>
  <c r="P403" i="1"/>
  <c r="K403" i="1"/>
  <c r="Q402" i="1"/>
  <c r="P402" i="1"/>
  <c r="R402" i="1" s="1"/>
  <c r="K402" i="1"/>
  <c r="Q401" i="1"/>
  <c r="P401" i="1"/>
  <c r="R401" i="1" s="1"/>
  <c r="K401" i="1"/>
  <c r="Q400" i="1"/>
  <c r="P400" i="1"/>
  <c r="R400" i="1" s="1"/>
  <c r="K400" i="1"/>
  <c r="Q399" i="1"/>
  <c r="P399" i="1"/>
  <c r="R399" i="1" s="1"/>
  <c r="K399" i="1"/>
  <c r="Q398" i="1"/>
  <c r="P398" i="1"/>
  <c r="R398" i="1" s="1"/>
  <c r="K398" i="1"/>
  <c r="Q397" i="1"/>
  <c r="P397" i="1"/>
  <c r="R397" i="1" s="1"/>
  <c r="K397" i="1"/>
  <c r="Q396" i="1"/>
  <c r="P396" i="1"/>
  <c r="R396" i="1" s="1"/>
  <c r="K396" i="1"/>
  <c r="Q395" i="1"/>
  <c r="P395" i="1"/>
  <c r="R395" i="1" s="1"/>
  <c r="K395" i="1"/>
  <c r="Q394" i="1"/>
  <c r="P394" i="1"/>
  <c r="R394" i="1" s="1"/>
  <c r="K394" i="1"/>
  <c r="Q393" i="1"/>
  <c r="P393" i="1"/>
  <c r="R393" i="1" s="1"/>
  <c r="K393" i="1"/>
  <c r="Q392" i="1"/>
  <c r="P392" i="1"/>
  <c r="R392" i="1" s="1"/>
  <c r="K392" i="1"/>
  <c r="Q391" i="1"/>
  <c r="P391" i="1"/>
  <c r="R391" i="1" s="1"/>
  <c r="K391" i="1"/>
  <c r="Q390" i="1"/>
  <c r="P390" i="1"/>
  <c r="R390" i="1" s="1"/>
  <c r="K390" i="1"/>
  <c r="I390" i="1"/>
  <c r="Q389" i="1"/>
  <c r="P389" i="1"/>
  <c r="R389" i="1" s="1"/>
  <c r="K389" i="1"/>
  <c r="I389" i="1"/>
  <c r="Q388" i="1"/>
  <c r="P388" i="1"/>
  <c r="R388" i="1" s="1"/>
  <c r="K388" i="1"/>
  <c r="I388" i="1"/>
  <c r="Q387" i="1"/>
  <c r="P387" i="1"/>
  <c r="R387" i="1" s="1"/>
  <c r="K387" i="1"/>
  <c r="I387" i="1"/>
  <c r="Q386" i="1"/>
  <c r="P386" i="1"/>
  <c r="R386" i="1" s="1"/>
  <c r="K386" i="1"/>
  <c r="I386" i="1"/>
  <c r="Q385" i="1"/>
  <c r="P385" i="1"/>
  <c r="R385" i="1" s="1"/>
  <c r="K385" i="1"/>
  <c r="I385" i="1"/>
  <c r="Q384" i="1"/>
  <c r="P384" i="1"/>
  <c r="R384" i="1" s="1"/>
  <c r="K384" i="1"/>
  <c r="I384" i="1"/>
  <c r="Q383" i="1"/>
  <c r="P383" i="1"/>
  <c r="R383" i="1" s="1"/>
  <c r="K383" i="1"/>
  <c r="I383" i="1"/>
  <c r="R382" i="1"/>
  <c r="Q382" i="1"/>
  <c r="P382" i="1"/>
  <c r="K382" i="1"/>
  <c r="R381" i="1"/>
  <c r="Q381" i="1"/>
  <c r="P381" i="1"/>
  <c r="K381" i="1"/>
  <c r="R380" i="1"/>
  <c r="Q380" i="1"/>
  <c r="P380" i="1"/>
  <c r="K380" i="1"/>
  <c r="R379" i="1"/>
  <c r="Q379" i="1"/>
  <c r="P379" i="1"/>
  <c r="K379" i="1"/>
  <c r="R378" i="1"/>
  <c r="Q378" i="1"/>
  <c r="P378" i="1"/>
  <c r="K378" i="1"/>
  <c r="R377" i="1"/>
  <c r="Q377" i="1"/>
  <c r="P377" i="1"/>
  <c r="K377" i="1"/>
  <c r="R376" i="1"/>
  <c r="Q376" i="1"/>
  <c r="P376" i="1"/>
  <c r="K376" i="1"/>
  <c r="R375" i="1"/>
  <c r="Q375" i="1"/>
  <c r="P375" i="1"/>
  <c r="K375" i="1"/>
  <c r="Q374" i="1"/>
  <c r="P374" i="1"/>
  <c r="R374" i="1" s="1"/>
  <c r="K374" i="1"/>
  <c r="R373" i="1"/>
  <c r="Q373" i="1"/>
  <c r="P373" i="1"/>
  <c r="K373" i="1"/>
  <c r="Q372" i="1"/>
  <c r="P372" i="1"/>
  <c r="R372" i="1" s="1"/>
  <c r="K372" i="1"/>
  <c r="R371" i="1"/>
  <c r="Q371" i="1"/>
  <c r="P371" i="1"/>
  <c r="K371" i="1"/>
  <c r="Q370" i="1"/>
  <c r="P370" i="1"/>
  <c r="R370" i="1" s="1"/>
  <c r="K370" i="1"/>
  <c r="Q369" i="1"/>
  <c r="P369" i="1"/>
  <c r="R369" i="1" s="1"/>
  <c r="K369" i="1"/>
  <c r="Q368" i="1"/>
  <c r="P368" i="1"/>
  <c r="R368" i="1" s="1"/>
  <c r="K368" i="1"/>
  <c r="Q367" i="1"/>
  <c r="P367" i="1"/>
  <c r="R367" i="1" s="1"/>
  <c r="K367" i="1"/>
  <c r="Q366" i="1"/>
  <c r="P366" i="1"/>
  <c r="R366" i="1" s="1"/>
  <c r="K366" i="1"/>
  <c r="Q365" i="1"/>
  <c r="P365" i="1"/>
  <c r="R365" i="1" s="1"/>
  <c r="K365" i="1"/>
  <c r="Q364" i="1"/>
  <c r="P364" i="1"/>
  <c r="R364" i="1" s="1"/>
  <c r="K364" i="1"/>
  <c r="Q363" i="1"/>
  <c r="P363" i="1"/>
  <c r="R363" i="1" s="1"/>
  <c r="K363" i="1"/>
  <c r="Q362" i="1"/>
  <c r="P362" i="1"/>
  <c r="R362" i="1" s="1"/>
  <c r="K362" i="1"/>
  <c r="I362" i="1"/>
  <c r="Q361" i="1"/>
  <c r="P361" i="1"/>
  <c r="R361" i="1" s="1"/>
  <c r="K361" i="1"/>
  <c r="I361" i="1"/>
  <c r="Q360" i="1"/>
  <c r="P360" i="1"/>
  <c r="R360" i="1" s="1"/>
  <c r="K360" i="1"/>
  <c r="I360" i="1"/>
  <c r="Q359" i="1"/>
  <c r="P359" i="1"/>
  <c r="R359" i="1" s="1"/>
  <c r="K359" i="1"/>
  <c r="I359" i="1"/>
  <c r="Q358" i="1"/>
  <c r="P358" i="1"/>
  <c r="R358" i="1" s="1"/>
  <c r="K358" i="1"/>
  <c r="I358" i="1"/>
  <c r="Q357" i="1"/>
  <c r="P357" i="1"/>
  <c r="R357" i="1" s="1"/>
  <c r="K357" i="1"/>
  <c r="I357" i="1"/>
  <c r="Q356" i="1"/>
  <c r="P356" i="1"/>
  <c r="R356" i="1" s="1"/>
  <c r="K356" i="1"/>
  <c r="I356" i="1"/>
  <c r="Q355" i="1"/>
  <c r="P355" i="1"/>
  <c r="R355" i="1" s="1"/>
  <c r="K355" i="1"/>
  <c r="I355" i="1"/>
  <c r="R354" i="1"/>
  <c r="Q354" i="1"/>
  <c r="P354" i="1"/>
  <c r="K354" i="1"/>
  <c r="R353" i="1"/>
  <c r="Q353" i="1"/>
  <c r="P353" i="1"/>
  <c r="K353" i="1"/>
  <c r="R352" i="1"/>
  <c r="Q352" i="1"/>
  <c r="P352" i="1"/>
  <c r="K352" i="1"/>
  <c r="R351" i="1"/>
  <c r="Q351" i="1"/>
  <c r="P351" i="1"/>
  <c r="K351" i="1"/>
  <c r="R350" i="1"/>
  <c r="Q350" i="1"/>
  <c r="P350" i="1"/>
  <c r="K350" i="1"/>
  <c r="R349" i="1"/>
  <c r="Q349" i="1"/>
  <c r="P349" i="1"/>
  <c r="K349" i="1"/>
  <c r="R348" i="1"/>
  <c r="Q348" i="1"/>
  <c r="P348" i="1"/>
  <c r="K348" i="1"/>
  <c r="R347" i="1"/>
  <c r="Q347" i="1"/>
  <c r="P347" i="1"/>
  <c r="K347" i="1"/>
  <c r="R346" i="1"/>
  <c r="Q346" i="1"/>
  <c r="P346" i="1"/>
  <c r="K346" i="1"/>
  <c r="R345" i="1"/>
  <c r="Q345" i="1"/>
  <c r="P345" i="1"/>
  <c r="K345" i="1"/>
  <c r="R344" i="1"/>
  <c r="Q344" i="1"/>
  <c r="P344" i="1"/>
  <c r="K344" i="1"/>
  <c r="R343" i="1"/>
  <c r="Q343" i="1"/>
  <c r="P343" i="1"/>
  <c r="K343" i="1"/>
  <c r="R342" i="1"/>
  <c r="Q342" i="1"/>
  <c r="P342" i="1"/>
  <c r="K342" i="1"/>
  <c r="R341" i="1"/>
  <c r="Q341" i="1"/>
  <c r="P341" i="1"/>
  <c r="K341" i="1"/>
  <c r="R340" i="1"/>
  <c r="Q340" i="1"/>
  <c r="P340" i="1"/>
  <c r="K340" i="1"/>
  <c r="R339" i="1"/>
  <c r="Q339" i="1"/>
  <c r="P339" i="1"/>
  <c r="K339" i="1"/>
  <c r="I339" i="1"/>
  <c r="R338" i="1"/>
  <c r="Q338" i="1"/>
  <c r="P338" i="1"/>
  <c r="K338" i="1"/>
  <c r="I338" i="1"/>
  <c r="R337" i="1"/>
  <c r="Q337" i="1"/>
  <c r="P337" i="1"/>
  <c r="K337" i="1"/>
  <c r="I337" i="1"/>
  <c r="K336" i="1"/>
  <c r="I336" i="1"/>
  <c r="Q320" i="1"/>
  <c r="P320" i="1"/>
  <c r="R320" i="1" s="1"/>
  <c r="K320" i="1"/>
  <c r="R319" i="1"/>
  <c r="Q319" i="1"/>
  <c r="P319" i="1"/>
  <c r="K319" i="1"/>
  <c r="Q318" i="1"/>
  <c r="P318" i="1"/>
  <c r="R318" i="1" s="1"/>
  <c r="K318" i="1"/>
  <c r="R317" i="1"/>
  <c r="Q317" i="1"/>
  <c r="P317" i="1"/>
  <c r="K317" i="1"/>
  <c r="R316" i="1"/>
  <c r="Q316" i="1"/>
  <c r="P316" i="1"/>
  <c r="K316" i="1"/>
  <c r="Q315" i="1"/>
  <c r="P315" i="1"/>
  <c r="R315" i="1" s="1"/>
  <c r="K315" i="1"/>
  <c r="Q314" i="1"/>
  <c r="P314" i="1"/>
  <c r="R314" i="1" s="1"/>
  <c r="K314" i="1"/>
  <c r="Q313" i="1"/>
  <c r="P313" i="1"/>
  <c r="R313" i="1" s="1"/>
  <c r="K313" i="1"/>
  <c r="Q312" i="1"/>
  <c r="P312" i="1"/>
  <c r="R312" i="1" s="1"/>
  <c r="K312" i="1"/>
  <c r="Q311" i="1"/>
  <c r="P311" i="1"/>
  <c r="R311" i="1" s="1"/>
  <c r="K311" i="1"/>
  <c r="Q310" i="1"/>
  <c r="P310" i="1"/>
  <c r="R310" i="1" s="1"/>
  <c r="K310" i="1"/>
  <c r="R309" i="1"/>
  <c r="Q309" i="1"/>
  <c r="P309" i="1"/>
  <c r="K309" i="1"/>
  <c r="R308" i="1"/>
  <c r="Q308" i="1"/>
  <c r="P308" i="1"/>
  <c r="K308" i="1"/>
  <c r="R307" i="1"/>
  <c r="Q307" i="1"/>
  <c r="P307" i="1"/>
  <c r="K307" i="1"/>
  <c r="R306" i="1"/>
  <c r="Q306" i="1"/>
  <c r="P306" i="1"/>
  <c r="K306" i="1"/>
  <c r="Q305" i="1"/>
  <c r="P305" i="1"/>
  <c r="R305" i="1" s="1"/>
  <c r="K305" i="1"/>
  <c r="Q304" i="1"/>
  <c r="P304" i="1"/>
  <c r="R304" i="1" s="1"/>
  <c r="K304" i="1"/>
  <c r="Q303" i="1"/>
  <c r="P303" i="1"/>
  <c r="R303" i="1" s="1"/>
  <c r="K303" i="1"/>
  <c r="Q302" i="1"/>
  <c r="P302" i="1"/>
  <c r="R302" i="1" s="1"/>
  <c r="K302" i="1"/>
  <c r="Q301" i="1"/>
  <c r="P301" i="1"/>
  <c r="R301" i="1" s="1"/>
  <c r="K301" i="1"/>
  <c r="Q300" i="1"/>
  <c r="P300" i="1"/>
  <c r="R300" i="1" s="1"/>
  <c r="K300" i="1"/>
  <c r="R299" i="1"/>
  <c r="Q299" i="1"/>
  <c r="P299" i="1"/>
  <c r="K299" i="1"/>
  <c r="Q292" i="1"/>
  <c r="P292" i="1"/>
  <c r="R292" i="1" s="1"/>
  <c r="K292" i="1"/>
  <c r="Q291" i="1"/>
  <c r="P291" i="1"/>
  <c r="R291" i="1" s="1"/>
  <c r="K291" i="1"/>
  <c r="Q290" i="1"/>
  <c r="P290" i="1"/>
  <c r="R290" i="1" s="1"/>
  <c r="K290" i="1"/>
  <c r="Q289" i="1"/>
  <c r="P289" i="1"/>
  <c r="R289" i="1" s="1"/>
  <c r="K289" i="1"/>
  <c r="Q288" i="1"/>
  <c r="P288" i="1"/>
  <c r="R288" i="1" s="1"/>
  <c r="K288" i="1"/>
  <c r="Q287" i="1"/>
  <c r="P287" i="1"/>
  <c r="R287" i="1" s="1"/>
  <c r="K287" i="1"/>
  <c r="Q286" i="1"/>
  <c r="P286" i="1"/>
  <c r="R286" i="1" s="1"/>
  <c r="K286" i="1"/>
  <c r="Q285" i="1"/>
  <c r="P285" i="1"/>
  <c r="R285" i="1" s="1"/>
  <c r="K285" i="1"/>
  <c r="Q284" i="1"/>
  <c r="P284" i="1"/>
  <c r="R284" i="1" s="1"/>
  <c r="K284" i="1"/>
  <c r="R283" i="1"/>
  <c r="Q283" i="1"/>
  <c r="P283" i="1"/>
  <c r="K283" i="1"/>
  <c r="Q298" i="1"/>
  <c r="P298" i="1"/>
  <c r="R298" i="1" s="1"/>
  <c r="K298" i="1"/>
  <c r="Q297" i="1"/>
  <c r="P297" i="1"/>
  <c r="R297" i="1" s="1"/>
  <c r="K297" i="1"/>
  <c r="Q282" i="1"/>
  <c r="P282" i="1"/>
  <c r="R282" i="1" s="1"/>
  <c r="K282" i="1"/>
  <c r="Q296" i="1"/>
  <c r="P296" i="1"/>
  <c r="R296" i="1" s="1"/>
  <c r="K296" i="1"/>
  <c r="Q281" i="1"/>
  <c r="P281" i="1"/>
  <c r="R281" i="1" s="1"/>
  <c r="K281" i="1"/>
  <c r="Q295" i="1"/>
  <c r="P295" i="1"/>
  <c r="R295" i="1" s="1"/>
  <c r="K295" i="1"/>
  <c r="Q280" i="1"/>
  <c r="P280" i="1"/>
  <c r="R280" i="1" s="1"/>
  <c r="K280" i="1"/>
  <c r="Q294" i="1"/>
  <c r="P294" i="1"/>
  <c r="R294" i="1" s="1"/>
  <c r="K294" i="1"/>
  <c r="Q279" i="1"/>
  <c r="P279" i="1"/>
  <c r="R279" i="1" s="1"/>
  <c r="K279" i="1"/>
  <c r="Q293" i="1"/>
  <c r="P293" i="1"/>
  <c r="R293" i="1" s="1"/>
  <c r="K293" i="1"/>
  <c r="Q278" i="1"/>
  <c r="P278" i="1"/>
  <c r="R278" i="1" s="1"/>
  <c r="K278" i="1"/>
  <c r="Q277" i="1"/>
  <c r="P277" i="1"/>
  <c r="R277" i="1" s="1"/>
  <c r="K277" i="1"/>
  <c r="Q276" i="1"/>
  <c r="P276" i="1"/>
  <c r="R276" i="1" s="1"/>
  <c r="K276" i="1"/>
  <c r="I276" i="1"/>
  <c r="Q275" i="1"/>
  <c r="P275" i="1"/>
  <c r="R275" i="1" s="1"/>
  <c r="K275" i="1"/>
  <c r="I275" i="1"/>
  <c r="Q274" i="1"/>
  <c r="P274" i="1"/>
  <c r="R274" i="1" s="1"/>
  <c r="K274" i="1"/>
  <c r="I274" i="1"/>
  <c r="Q273" i="1"/>
  <c r="P273" i="1"/>
  <c r="R273" i="1" s="1"/>
  <c r="K273" i="1"/>
  <c r="I273" i="1"/>
  <c r="Q272" i="1"/>
  <c r="P272" i="1"/>
  <c r="R272" i="1" s="1"/>
  <c r="K272" i="1"/>
  <c r="I272" i="1"/>
  <c r="Q271" i="1"/>
  <c r="P271" i="1"/>
  <c r="R271" i="1" s="1"/>
  <c r="K271" i="1"/>
  <c r="I271" i="1"/>
  <c r="Q270" i="1"/>
  <c r="P270" i="1"/>
  <c r="R270" i="1" s="1"/>
  <c r="K270" i="1"/>
  <c r="I270" i="1"/>
  <c r="Q269" i="1"/>
  <c r="P269" i="1"/>
  <c r="R269" i="1" s="1"/>
  <c r="K269" i="1"/>
  <c r="I269" i="1"/>
  <c r="Q268" i="1"/>
  <c r="P268" i="1"/>
  <c r="R268" i="1" s="1"/>
  <c r="K268" i="1"/>
  <c r="I268" i="1"/>
  <c r="Q267" i="1"/>
  <c r="P267" i="1"/>
  <c r="R267" i="1" s="1"/>
  <c r="K267" i="1"/>
  <c r="I267" i="1"/>
  <c r="Q266" i="1"/>
  <c r="P266" i="1"/>
  <c r="R266" i="1" s="1"/>
  <c r="K266" i="1"/>
  <c r="I266" i="1"/>
  <c r="Q265" i="1"/>
  <c r="P265" i="1"/>
  <c r="R265" i="1" s="1"/>
  <c r="K265" i="1"/>
  <c r="I265" i="1"/>
  <c r="R264" i="1"/>
  <c r="Q264" i="1"/>
  <c r="P264" i="1"/>
  <c r="K264" i="1"/>
  <c r="R263" i="1"/>
  <c r="Q263" i="1"/>
  <c r="P263" i="1"/>
  <c r="K263" i="1"/>
  <c r="R262" i="1"/>
  <c r="Q262" i="1"/>
  <c r="P262" i="1"/>
  <c r="K262" i="1"/>
  <c r="R261" i="1"/>
  <c r="Q261" i="1"/>
  <c r="P261" i="1"/>
  <c r="K261" i="1"/>
  <c r="Q260" i="1"/>
  <c r="P260" i="1"/>
  <c r="R260" i="1" s="1"/>
  <c r="K260" i="1"/>
  <c r="I260" i="1"/>
  <c r="Q259" i="1"/>
  <c r="P259" i="1"/>
  <c r="R259" i="1" s="1"/>
  <c r="K259" i="1"/>
  <c r="I259" i="1"/>
  <c r="Q258" i="1"/>
  <c r="P258" i="1"/>
  <c r="R258" i="1" s="1"/>
  <c r="K258" i="1"/>
  <c r="I258" i="1"/>
  <c r="Q257" i="1"/>
  <c r="P257" i="1"/>
  <c r="R257" i="1" s="1"/>
  <c r="K257" i="1"/>
  <c r="I257" i="1"/>
  <c r="Q256" i="1"/>
  <c r="P256" i="1"/>
  <c r="R256" i="1" s="1"/>
  <c r="K256" i="1"/>
  <c r="I256" i="1"/>
  <c r="Q255" i="1"/>
  <c r="P255" i="1"/>
  <c r="R255" i="1" s="1"/>
  <c r="K255" i="1"/>
  <c r="I255" i="1"/>
  <c r="Q254" i="1"/>
  <c r="P254" i="1"/>
  <c r="R254" i="1" s="1"/>
  <c r="K254" i="1"/>
  <c r="I254" i="1"/>
  <c r="Q253" i="1"/>
  <c r="P253" i="1"/>
  <c r="R253" i="1" s="1"/>
  <c r="K253" i="1"/>
  <c r="I253" i="1"/>
  <c r="Q252" i="1"/>
  <c r="P252" i="1"/>
  <c r="R252" i="1" s="1"/>
  <c r="K252" i="1"/>
  <c r="I252" i="1"/>
  <c r="Q251" i="1"/>
  <c r="P251" i="1"/>
  <c r="R251" i="1" s="1"/>
  <c r="K251" i="1"/>
  <c r="I251" i="1"/>
  <c r="Q250" i="1"/>
  <c r="P250" i="1"/>
  <c r="R250" i="1" s="1"/>
  <c r="K250" i="1"/>
  <c r="I250" i="1"/>
  <c r="Q249" i="1"/>
  <c r="P249" i="1"/>
  <c r="R249" i="1" s="1"/>
  <c r="K249" i="1"/>
  <c r="I249" i="1"/>
  <c r="Q248" i="1"/>
  <c r="P248" i="1"/>
  <c r="R248" i="1" s="1"/>
  <c r="K248" i="1"/>
  <c r="I248" i="1"/>
  <c r="Q247" i="1"/>
  <c r="P247" i="1"/>
  <c r="R247" i="1" s="1"/>
  <c r="K247" i="1"/>
  <c r="Q246" i="1"/>
  <c r="P246" i="1"/>
  <c r="R246" i="1" s="1"/>
  <c r="K246" i="1"/>
  <c r="Q245" i="1"/>
  <c r="P245" i="1"/>
  <c r="R245" i="1" s="1"/>
  <c r="K245" i="1"/>
  <c r="Q244" i="1"/>
  <c r="P244" i="1"/>
  <c r="R244" i="1" s="1"/>
  <c r="K244" i="1"/>
  <c r="Q243" i="1"/>
  <c r="P243" i="1"/>
  <c r="R243" i="1" s="1"/>
  <c r="K243" i="1"/>
  <c r="Q242" i="1"/>
  <c r="P242" i="1"/>
  <c r="R242" i="1" s="1"/>
  <c r="K242" i="1"/>
  <c r="Q241" i="1"/>
  <c r="P241" i="1"/>
  <c r="R241" i="1" s="1"/>
  <c r="K241" i="1"/>
  <c r="Q240" i="1"/>
  <c r="P240" i="1"/>
  <c r="R240" i="1" s="1"/>
  <c r="K240" i="1"/>
  <c r="Q239" i="1"/>
  <c r="P239" i="1"/>
  <c r="R239" i="1" s="1"/>
  <c r="K239" i="1"/>
  <c r="Q238" i="1"/>
  <c r="P238" i="1"/>
  <c r="R238" i="1" s="1"/>
  <c r="K238" i="1"/>
  <c r="Q237" i="1"/>
  <c r="P237" i="1"/>
  <c r="R237" i="1" s="1"/>
  <c r="K237" i="1"/>
  <c r="Q236" i="1"/>
  <c r="P236" i="1"/>
  <c r="R236" i="1" s="1"/>
  <c r="K236" i="1"/>
  <c r="Q235" i="1"/>
  <c r="P235" i="1"/>
  <c r="R235" i="1" s="1"/>
  <c r="K235" i="1"/>
  <c r="Q234" i="1"/>
  <c r="P234" i="1"/>
  <c r="R234" i="1" s="1"/>
  <c r="K234" i="1"/>
  <c r="Q233" i="1"/>
  <c r="P233" i="1"/>
  <c r="R233" i="1" s="1"/>
  <c r="K233" i="1"/>
  <c r="Q232" i="1"/>
  <c r="P232" i="1"/>
  <c r="R232" i="1" s="1"/>
  <c r="K232" i="1"/>
  <c r="R231" i="1"/>
  <c r="Q231" i="1"/>
  <c r="P231" i="1"/>
  <c r="K231" i="1"/>
  <c r="R230" i="1"/>
  <c r="Q230" i="1"/>
  <c r="P230" i="1"/>
  <c r="K230" i="1"/>
  <c r="R229" i="1"/>
  <c r="Q229" i="1"/>
  <c r="P229" i="1"/>
  <c r="K229" i="1"/>
  <c r="R228" i="1"/>
  <c r="Q228" i="1"/>
  <c r="P228" i="1"/>
  <c r="K228" i="1"/>
  <c r="R227" i="1"/>
  <c r="Q227" i="1"/>
  <c r="P227" i="1"/>
  <c r="K227" i="1"/>
  <c r="Q226" i="1"/>
  <c r="P226" i="1"/>
  <c r="R226" i="1" s="1"/>
  <c r="K226" i="1"/>
  <c r="I226" i="1"/>
  <c r="R225" i="1"/>
  <c r="Q225" i="1"/>
  <c r="P225" i="1"/>
  <c r="K225" i="1"/>
  <c r="Q224" i="1"/>
  <c r="P224" i="1"/>
  <c r="R224" i="1" s="1"/>
  <c r="K224" i="1"/>
  <c r="Q223" i="1"/>
  <c r="P223" i="1"/>
  <c r="R223" i="1" s="1"/>
  <c r="K223" i="1"/>
  <c r="Q222" i="1"/>
  <c r="P222" i="1"/>
  <c r="R222" i="1" s="1"/>
  <c r="K222" i="1"/>
  <c r="Q221" i="1"/>
  <c r="P221" i="1"/>
  <c r="R221" i="1" s="1"/>
  <c r="K221" i="1"/>
  <c r="Q220" i="1"/>
  <c r="P220" i="1"/>
  <c r="R220" i="1" s="1"/>
  <c r="K220" i="1"/>
  <c r="R219" i="1"/>
  <c r="Q219" i="1"/>
  <c r="P219" i="1"/>
  <c r="K219" i="1"/>
  <c r="R218" i="1"/>
  <c r="Q218" i="1"/>
  <c r="P218" i="1"/>
  <c r="K218" i="1"/>
  <c r="R217" i="1"/>
  <c r="Q217" i="1"/>
  <c r="P217" i="1"/>
  <c r="K217" i="1"/>
  <c r="R216" i="1"/>
  <c r="Q216" i="1"/>
  <c r="P216" i="1"/>
  <c r="K216" i="1"/>
  <c r="R215" i="1"/>
  <c r="Q215" i="1"/>
  <c r="P215" i="1"/>
  <c r="K215" i="1"/>
  <c r="R214" i="1"/>
  <c r="Q214" i="1"/>
  <c r="P214" i="1"/>
  <c r="K214" i="1"/>
  <c r="R213" i="1"/>
  <c r="Q213" i="1"/>
  <c r="P213" i="1"/>
  <c r="K213" i="1"/>
  <c r="R212" i="1"/>
  <c r="Q212" i="1"/>
  <c r="P212" i="1"/>
  <c r="K212" i="1"/>
  <c r="R211" i="1"/>
  <c r="Q211" i="1"/>
  <c r="P211" i="1"/>
  <c r="K211" i="1"/>
  <c r="R210" i="1"/>
  <c r="Q210" i="1"/>
  <c r="P210" i="1"/>
  <c r="K210" i="1"/>
  <c r="R209" i="1"/>
  <c r="Q209" i="1"/>
  <c r="P209" i="1"/>
  <c r="K209" i="1"/>
  <c r="Q208" i="1"/>
  <c r="P208" i="1"/>
  <c r="R208" i="1" s="1"/>
  <c r="K208" i="1"/>
  <c r="Q207" i="1"/>
  <c r="P207" i="1"/>
  <c r="R207" i="1" s="1"/>
  <c r="K207" i="1"/>
  <c r="Q206" i="1"/>
  <c r="P206" i="1"/>
  <c r="R206" i="1" s="1"/>
  <c r="K206" i="1"/>
  <c r="Q205" i="1"/>
  <c r="P205" i="1"/>
  <c r="R205" i="1" s="1"/>
  <c r="K205" i="1"/>
  <c r="Q204" i="1"/>
  <c r="P204" i="1"/>
  <c r="R204" i="1" s="1"/>
  <c r="K204" i="1"/>
  <c r="Q203" i="1"/>
  <c r="P203" i="1"/>
  <c r="R203" i="1" s="1"/>
  <c r="K203" i="1"/>
  <c r="Q202" i="1"/>
  <c r="P202" i="1"/>
  <c r="R202" i="1" s="1"/>
  <c r="K202" i="1"/>
  <c r="R201" i="1"/>
  <c r="Q201" i="1"/>
  <c r="P201" i="1"/>
  <c r="K201" i="1"/>
  <c r="R200" i="1"/>
  <c r="Q200" i="1"/>
  <c r="P200" i="1"/>
  <c r="K200" i="1"/>
  <c r="R199" i="1"/>
  <c r="Q199" i="1"/>
  <c r="P199" i="1"/>
  <c r="K199" i="1"/>
  <c r="R198" i="1"/>
  <c r="Q198" i="1"/>
  <c r="P198" i="1"/>
  <c r="K198" i="1"/>
  <c r="R197" i="1"/>
  <c r="Q197" i="1"/>
  <c r="P197" i="1"/>
  <c r="K197" i="1"/>
  <c r="K196" i="1"/>
  <c r="Q185" i="1"/>
  <c r="P185" i="1"/>
  <c r="R185" i="1" s="1"/>
  <c r="K185" i="1"/>
  <c r="Q184" i="1"/>
  <c r="P184" i="1"/>
  <c r="R184" i="1" s="1"/>
  <c r="K184" i="1"/>
  <c r="R183" i="1"/>
  <c r="Q183" i="1"/>
  <c r="P183" i="1"/>
  <c r="K183" i="1"/>
  <c r="Q182" i="1"/>
  <c r="P182" i="1"/>
  <c r="R182" i="1" s="1"/>
  <c r="K182" i="1"/>
  <c r="R181" i="1"/>
  <c r="Q181" i="1"/>
  <c r="P181" i="1"/>
  <c r="K181" i="1"/>
  <c r="R180" i="1"/>
  <c r="Q180" i="1"/>
  <c r="P180" i="1"/>
  <c r="K180" i="1"/>
  <c r="R179" i="1"/>
  <c r="Q179" i="1"/>
  <c r="P179" i="1"/>
  <c r="K179" i="1"/>
  <c r="Q178" i="1"/>
  <c r="P178" i="1"/>
  <c r="R178" i="1" s="1"/>
  <c r="K178" i="1"/>
  <c r="Q177" i="1"/>
  <c r="P177" i="1"/>
  <c r="R177" i="1" s="1"/>
  <c r="K177" i="1"/>
  <c r="Q176" i="1"/>
  <c r="P176" i="1"/>
  <c r="R176" i="1" s="1"/>
  <c r="K176" i="1"/>
  <c r="Q175" i="1"/>
  <c r="P175" i="1"/>
  <c r="R175" i="1" s="1"/>
  <c r="K175" i="1"/>
  <c r="Q174" i="1"/>
  <c r="P174" i="1"/>
  <c r="R174" i="1" s="1"/>
  <c r="K174" i="1"/>
  <c r="Q173" i="1"/>
  <c r="P173" i="1"/>
  <c r="R173" i="1" s="1"/>
  <c r="K173" i="1"/>
  <c r="Q172" i="1"/>
  <c r="P172" i="1"/>
  <c r="R172" i="1" s="1"/>
  <c r="K172" i="1"/>
  <c r="Q171" i="1"/>
  <c r="P171" i="1"/>
  <c r="R171" i="1" s="1"/>
  <c r="K171" i="1"/>
  <c r="Q170" i="1"/>
  <c r="P170" i="1"/>
  <c r="R170" i="1" s="1"/>
  <c r="K170" i="1"/>
  <c r="Q169" i="1"/>
  <c r="P169" i="1"/>
  <c r="R169" i="1" s="1"/>
  <c r="K169" i="1"/>
  <c r="Q168" i="1"/>
  <c r="P168" i="1"/>
  <c r="R168" i="1" s="1"/>
  <c r="K168" i="1"/>
  <c r="Q167" i="1"/>
  <c r="P167" i="1"/>
  <c r="R167" i="1" s="1"/>
  <c r="K167" i="1"/>
  <c r="Q166" i="1"/>
  <c r="P166" i="1"/>
  <c r="R166" i="1" s="1"/>
  <c r="K166" i="1"/>
  <c r="Q165" i="1"/>
  <c r="P165" i="1"/>
  <c r="R165" i="1" s="1"/>
  <c r="K165" i="1"/>
  <c r="Q164" i="1"/>
  <c r="P164" i="1"/>
  <c r="R164" i="1" s="1"/>
  <c r="K164" i="1"/>
  <c r="Q163" i="1"/>
  <c r="P163" i="1"/>
  <c r="R163" i="1" s="1"/>
  <c r="K163" i="1"/>
  <c r="Q162" i="1"/>
  <c r="P162" i="1"/>
  <c r="R162" i="1" s="1"/>
  <c r="K162" i="1"/>
  <c r="Q161" i="1"/>
  <c r="P161" i="1"/>
  <c r="R161" i="1" s="1"/>
  <c r="K161" i="1"/>
  <c r="R160" i="1"/>
  <c r="Q160" i="1"/>
  <c r="P160" i="1"/>
  <c r="K160" i="1"/>
  <c r="I160" i="1"/>
  <c r="R159" i="1"/>
  <c r="Q159" i="1"/>
  <c r="P159" i="1"/>
  <c r="K159" i="1"/>
  <c r="I159" i="1"/>
  <c r="Q158" i="1"/>
  <c r="P158" i="1"/>
  <c r="R158" i="1" s="1"/>
  <c r="K158" i="1"/>
  <c r="I158" i="1"/>
  <c r="Q157" i="1"/>
  <c r="P157" i="1"/>
  <c r="R157" i="1" s="1"/>
  <c r="K157" i="1"/>
  <c r="I157" i="1"/>
  <c r="Q156" i="1"/>
  <c r="P156" i="1"/>
  <c r="R156" i="1" s="1"/>
  <c r="K156" i="1"/>
  <c r="Q155" i="1"/>
  <c r="P155" i="1"/>
  <c r="R155" i="1" s="1"/>
  <c r="K155" i="1"/>
  <c r="Q154" i="1"/>
  <c r="P154" i="1"/>
  <c r="R154" i="1" s="1"/>
  <c r="K154" i="1"/>
  <c r="Q153" i="1"/>
  <c r="P153" i="1"/>
  <c r="R153" i="1" s="1"/>
  <c r="K153" i="1"/>
  <c r="Q152" i="1"/>
  <c r="P152" i="1"/>
  <c r="R152" i="1" s="1"/>
  <c r="K152" i="1"/>
  <c r="Q151" i="1"/>
  <c r="P151" i="1"/>
  <c r="R151" i="1" s="1"/>
  <c r="K151" i="1"/>
  <c r="K150" i="1"/>
  <c r="R135" i="1"/>
  <c r="Q135" i="1"/>
  <c r="P135" i="1"/>
  <c r="K135" i="1"/>
  <c r="R134" i="1"/>
  <c r="Q134" i="1"/>
  <c r="P134" i="1"/>
  <c r="K134" i="1"/>
  <c r="R133" i="1"/>
  <c r="Q133" i="1"/>
  <c r="P133" i="1"/>
  <c r="K133" i="1"/>
  <c r="R132" i="1"/>
  <c r="Q132" i="1"/>
  <c r="P132" i="1"/>
  <c r="K132" i="1"/>
  <c r="R131" i="1"/>
  <c r="Q131" i="1"/>
  <c r="P131" i="1"/>
  <c r="K131" i="1"/>
  <c r="R130" i="1"/>
  <c r="Q130" i="1"/>
  <c r="P130" i="1"/>
  <c r="K130" i="1"/>
  <c r="R129" i="1"/>
  <c r="Q129" i="1"/>
  <c r="P129" i="1"/>
  <c r="K129" i="1"/>
  <c r="R128" i="1"/>
  <c r="Q128" i="1"/>
  <c r="P128" i="1"/>
  <c r="K128" i="1"/>
  <c r="R127" i="1"/>
  <c r="Q127" i="1"/>
  <c r="P127" i="1"/>
  <c r="R126" i="1"/>
  <c r="Q126" i="1"/>
  <c r="P126" i="1"/>
  <c r="K126" i="1"/>
  <c r="R125" i="1"/>
  <c r="Q125" i="1"/>
  <c r="P125" i="1"/>
  <c r="K125" i="1"/>
  <c r="R124" i="1"/>
  <c r="Q124" i="1"/>
  <c r="P124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R106" i="1"/>
  <c r="Q106" i="1"/>
  <c r="P106" i="1"/>
  <c r="K106" i="1"/>
  <c r="R105" i="1"/>
  <c r="Q105" i="1"/>
  <c r="P105" i="1"/>
  <c r="K105" i="1"/>
  <c r="Q104" i="1"/>
  <c r="P104" i="1"/>
  <c r="R104" i="1" s="1"/>
  <c r="K104" i="1"/>
  <c r="Q103" i="1"/>
  <c r="P103" i="1"/>
  <c r="R103" i="1" s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2" i="1"/>
  <c r="I82" i="1"/>
  <c r="K81" i="1"/>
  <c r="I81" i="1"/>
  <c r="K80" i="1"/>
  <c r="I80" i="1"/>
  <c r="K79" i="1"/>
  <c r="I79" i="1"/>
  <c r="K78" i="1"/>
  <c r="I78" i="1"/>
  <c r="K77" i="1"/>
  <c r="I77" i="1"/>
  <c r="K76" i="1"/>
  <c r="I76" i="1"/>
  <c r="Q55" i="1"/>
  <c r="P55" i="1"/>
  <c r="R55" i="1" s="1"/>
  <c r="Q54" i="1"/>
  <c r="P54" i="1"/>
  <c r="R54" i="1" s="1"/>
  <c r="Q53" i="1"/>
  <c r="P53" i="1"/>
  <c r="R53" i="1" s="1"/>
  <c r="K53" i="1"/>
  <c r="Q52" i="1"/>
  <c r="P52" i="1"/>
  <c r="R52" i="1" s="1"/>
  <c r="K52" i="1"/>
  <c r="Q51" i="1"/>
  <c r="P51" i="1"/>
  <c r="R51" i="1" s="1"/>
  <c r="K51" i="1"/>
  <c r="R50" i="1"/>
  <c r="Q50" i="1"/>
  <c r="P50" i="1"/>
  <c r="K50" i="1"/>
  <c r="R49" i="1"/>
  <c r="Q49" i="1"/>
  <c r="P49" i="1"/>
  <c r="K49" i="1"/>
  <c r="Q48" i="1"/>
  <c r="P48" i="1"/>
  <c r="R48" i="1" s="1"/>
  <c r="K48" i="1"/>
  <c r="R47" i="1"/>
  <c r="Q47" i="1"/>
  <c r="P47" i="1"/>
  <c r="K47" i="1"/>
  <c r="R46" i="1"/>
  <c r="Q46" i="1"/>
  <c r="P46" i="1"/>
  <c r="K46" i="1"/>
  <c r="Q45" i="1"/>
  <c r="P45" i="1"/>
  <c r="R45" i="1" s="1"/>
  <c r="K45" i="1"/>
  <c r="Q44" i="1"/>
  <c r="P44" i="1"/>
  <c r="R44" i="1" s="1"/>
  <c r="K44" i="1"/>
  <c r="Q43" i="1"/>
  <c r="P43" i="1"/>
  <c r="R43" i="1" s="1"/>
  <c r="K43" i="1"/>
  <c r="Q42" i="1"/>
  <c r="P42" i="1"/>
  <c r="R42" i="1" s="1"/>
  <c r="K42" i="1"/>
  <c r="Q41" i="1"/>
  <c r="P41" i="1"/>
  <c r="R41" i="1" s="1"/>
  <c r="K41" i="1"/>
  <c r="Q40" i="1"/>
  <c r="P40" i="1"/>
  <c r="R40" i="1" s="1"/>
  <c r="K40" i="1"/>
  <c r="Q39" i="1"/>
  <c r="P39" i="1"/>
  <c r="R39" i="1" s="1"/>
  <c r="K39" i="1"/>
  <c r="Q38" i="1"/>
  <c r="P38" i="1"/>
  <c r="R38" i="1" s="1"/>
  <c r="K38" i="1"/>
  <c r="Q37" i="1"/>
  <c r="P37" i="1"/>
  <c r="R37" i="1" s="1"/>
  <c r="K37" i="1"/>
  <c r="Q36" i="1"/>
  <c r="P36" i="1"/>
  <c r="R36" i="1" s="1"/>
  <c r="K36" i="1"/>
  <c r="Q35" i="1"/>
  <c r="P35" i="1"/>
  <c r="R35" i="1" s="1"/>
  <c r="K35" i="1"/>
  <c r="Q34" i="1"/>
  <c r="P34" i="1"/>
  <c r="R34" i="1" s="1"/>
  <c r="K34" i="1"/>
  <c r="Q33" i="1"/>
  <c r="P33" i="1"/>
  <c r="R33" i="1" s="1"/>
  <c r="K33" i="1"/>
  <c r="Q32" i="1"/>
  <c r="P32" i="1"/>
  <c r="R32" i="1" s="1"/>
  <c r="K32" i="1"/>
  <c r="Q31" i="1"/>
  <c r="P31" i="1"/>
  <c r="R31" i="1" s="1"/>
  <c r="K31" i="1"/>
  <c r="R30" i="1"/>
  <c r="Q30" i="1"/>
  <c r="P30" i="1"/>
  <c r="K30" i="1"/>
  <c r="R29" i="1"/>
  <c r="Q29" i="1"/>
  <c r="P29" i="1"/>
  <c r="K29" i="1"/>
  <c r="R28" i="1"/>
  <c r="Q28" i="1"/>
  <c r="P28" i="1"/>
  <c r="K28" i="1"/>
  <c r="R27" i="1"/>
  <c r="Q27" i="1"/>
  <c r="P27" i="1"/>
  <c r="K27" i="1"/>
  <c r="R26" i="1"/>
  <c r="Q26" i="1"/>
  <c r="P26" i="1"/>
  <c r="K26" i="1"/>
  <c r="R25" i="1"/>
  <c r="Q25" i="1"/>
  <c r="P25" i="1"/>
  <c r="K25" i="1"/>
  <c r="Q24" i="1"/>
  <c r="P24" i="1"/>
  <c r="R24" i="1" s="1"/>
  <c r="K24" i="1"/>
  <c r="R23" i="1"/>
  <c r="Q23" i="1"/>
  <c r="P23" i="1"/>
  <c r="K23" i="1"/>
  <c r="R22" i="1"/>
  <c r="Q22" i="1"/>
  <c r="P22" i="1"/>
  <c r="K22" i="1"/>
  <c r="R21" i="1"/>
  <c r="Q21" i="1"/>
  <c r="P21" i="1"/>
  <c r="K21" i="1"/>
  <c r="Q20" i="1"/>
  <c r="P20" i="1"/>
  <c r="R20" i="1" s="1"/>
  <c r="K20" i="1"/>
  <c r="Q19" i="1"/>
  <c r="P19" i="1"/>
  <c r="R19" i="1" s="1"/>
  <c r="K19" i="1"/>
  <c r="Q18" i="1"/>
  <c r="P18" i="1"/>
  <c r="R18" i="1" s="1"/>
  <c r="K18" i="1"/>
  <c r="Q17" i="1"/>
  <c r="P17" i="1"/>
  <c r="R17" i="1" s="1"/>
  <c r="K17" i="1"/>
  <c r="Q16" i="1"/>
  <c r="P16" i="1"/>
  <c r="R16" i="1" s="1"/>
  <c r="K16" i="1"/>
  <c r="Q15" i="1"/>
  <c r="P15" i="1"/>
  <c r="R15" i="1" s="1"/>
  <c r="K15" i="1"/>
  <c r="Q14" i="1"/>
  <c r="P14" i="1"/>
  <c r="R14" i="1" s="1"/>
  <c r="K14" i="1"/>
  <c r="Q13" i="1"/>
  <c r="P13" i="1"/>
  <c r="R13" i="1" s="1"/>
  <c r="K13" i="1"/>
  <c r="R12" i="1"/>
  <c r="Q12" i="1"/>
  <c r="P12" i="1"/>
  <c r="K12" i="1"/>
  <c r="Q11" i="1"/>
  <c r="P11" i="1"/>
  <c r="R11" i="1" s="1"/>
  <c r="K11" i="1"/>
  <c r="Q10" i="1"/>
  <c r="P10" i="1"/>
  <c r="R10" i="1" s="1"/>
  <c r="K10" i="1"/>
  <c r="R9" i="1"/>
  <c r="Q9" i="1"/>
  <c r="P9" i="1"/>
  <c r="K9" i="1"/>
  <c r="R8" i="1"/>
  <c r="Q8" i="1"/>
  <c r="P8" i="1"/>
  <c r="K8" i="1"/>
  <c r="R7" i="1"/>
  <c r="Q7" i="1"/>
  <c r="P7" i="1"/>
  <c r="K7" i="1"/>
  <c r="R6" i="1"/>
  <c r="Q6" i="1"/>
  <c r="P6" i="1"/>
  <c r="K6" i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6" i="1" l="1"/>
  <c r="S108" i="1" s="1"/>
  <c r="S110" i="1" s="1"/>
  <c r="S112" i="1" s="1"/>
  <c r="S114" i="1" s="1"/>
  <c r="S116" i="1" s="1"/>
  <c r="S118" i="1" s="1"/>
  <c r="S120" i="1" s="1"/>
  <c r="S122" i="1" s="1"/>
  <c r="S105" i="1"/>
  <c r="S107" i="1" s="1"/>
  <c r="S109" i="1" s="1"/>
  <c r="S111" i="1" s="1"/>
  <c r="S113" i="1" s="1"/>
  <c r="S115" i="1" s="1"/>
  <c r="S117" i="1" s="1"/>
  <c r="S119" i="1" s="1"/>
  <c r="S121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T105" i="1"/>
  <c r="T107" i="1" s="1"/>
  <c r="T109" i="1" s="1"/>
  <c r="T111" i="1" s="1"/>
  <c r="T113" i="1" s="1"/>
  <c r="T115" i="1" s="1"/>
  <c r="T117" i="1" s="1"/>
  <c r="T119" i="1" s="1"/>
  <c r="T121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T853" i="1" s="1"/>
  <c r="T854" i="1" s="1"/>
  <c r="T855" i="1" s="1"/>
  <c r="T856" i="1" s="1"/>
  <c r="T857" i="1" s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70" i="1" s="1"/>
  <c r="T871" i="1" s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T1003" i="1" s="1"/>
  <c r="T1004" i="1" s="1"/>
  <c r="T1005" i="1" s="1"/>
  <c r="T1006" i="1" s="1"/>
  <c r="T1007" i="1" s="1"/>
  <c r="T1008" i="1" s="1"/>
  <c r="T1009" i="1" s="1"/>
  <c r="T1010" i="1" s="1"/>
  <c r="T1011" i="1" s="1"/>
  <c r="T1012" i="1" s="1"/>
  <c r="T1013" i="1" s="1"/>
  <c r="T1014" i="1" s="1"/>
  <c r="T1015" i="1" s="1"/>
  <c r="T1016" i="1" s="1"/>
  <c r="T1017" i="1" s="1"/>
  <c r="T1018" i="1" s="1"/>
  <c r="T1019" i="1" s="1"/>
  <c r="T1020" i="1" s="1"/>
  <c r="T1021" i="1" s="1"/>
  <c r="T1022" i="1" s="1"/>
  <c r="T1023" i="1" s="1"/>
  <c r="T1024" i="1" s="1"/>
  <c r="T1025" i="1" s="1"/>
  <c r="T1026" i="1" s="1"/>
  <c r="T1027" i="1" s="1"/>
  <c r="T1028" i="1" s="1"/>
  <c r="T1029" i="1" s="1"/>
  <c r="T1030" i="1" s="1"/>
  <c r="T1031" i="1" s="1"/>
  <c r="T1032" i="1" s="1"/>
  <c r="T1033" i="1" s="1"/>
  <c r="T1034" i="1" s="1"/>
  <c r="T1035" i="1" s="1"/>
  <c r="T1036" i="1" s="1"/>
  <c r="T1037" i="1" s="1"/>
  <c r="T1038" i="1" s="1"/>
  <c r="T1039" i="1" s="1"/>
  <c r="T1040" i="1" s="1"/>
  <c r="T1041" i="1" s="1"/>
  <c r="T1042" i="1" s="1"/>
  <c r="T1043" i="1" s="1"/>
  <c r="T1044" i="1" s="1"/>
  <c r="T106" i="1"/>
  <c r="T108" i="1" s="1"/>
  <c r="T110" i="1" s="1"/>
  <c r="T112" i="1" s="1"/>
  <c r="T114" i="1" s="1"/>
  <c r="T116" i="1" s="1"/>
  <c r="T118" i="1" s="1"/>
  <c r="T120" i="1" s="1"/>
  <c r="T122" i="1" s="1"/>
  <c r="T1045" i="1" l="1"/>
  <c r="T1046" i="1" s="1"/>
  <c r="T1047" i="1"/>
  <c r="T1048" i="1" s="1"/>
  <c r="T1049" i="1" s="1"/>
  <c r="T1050" i="1" s="1"/>
  <c r="T1051" i="1" s="1"/>
  <c r="T1052" i="1" s="1"/>
  <c r="T1053" i="1" s="1"/>
  <c r="T1054" i="1" s="1"/>
  <c r="T1055" i="1" s="1"/>
  <c r="T1056" i="1" s="1"/>
  <c r="T1057" i="1" s="1"/>
  <c r="T1058" i="1" s="1"/>
  <c r="T1059" i="1" s="1"/>
  <c r="T1060" i="1" s="1"/>
  <c r="T1061" i="1" s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T1074" i="1" s="1"/>
  <c r="T1075" i="1" s="1"/>
  <c r="T1076" i="1" s="1"/>
  <c r="T1077" i="1" s="1"/>
  <c r="T1078" i="1" s="1"/>
  <c r="T1079" i="1" s="1"/>
  <c r="T1080" i="1" s="1"/>
  <c r="T1081" i="1" s="1"/>
  <c r="T1082" i="1" s="1"/>
  <c r="T1083" i="1" s="1"/>
  <c r="T1084" i="1" s="1"/>
  <c r="T1085" i="1" s="1"/>
  <c r="T1086" i="1" s="1"/>
  <c r="T1087" i="1" s="1"/>
  <c r="T1088" i="1" s="1"/>
  <c r="T1089" i="1" s="1"/>
  <c r="T1090" i="1" s="1"/>
  <c r="T1091" i="1" s="1"/>
  <c r="T1092" i="1" s="1"/>
  <c r="T1093" i="1" s="1"/>
  <c r="T1094" i="1" s="1"/>
  <c r="T1095" i="1" s="1"/>
  <c r="T1096" i="1" s="1"/>
  <c r="T1097" i="1" s="1"/>
  <c r="T1098" i="1" s="1"/>
  <c r="T1099" i="1" s="1"/>
  <c r="T1100" i="1" s="1"/>
  <c r="T1101" i="1" s="1"/>
  <c r="T1102" i="1" s="1"/>
  <c r="T1103" i="1" s="1"/>
  <c r="T1104" i="1" s="1"/>
  <c r="T1105" i="1" s="1"/>
  <c r="T1106" i="1" s="1"/>
  <c r="T1107" i="1" s="1"/>
  <c r="T1108" i="1" s="1"/>
  <c r="T1109" i="1" s="1"/>
  <c r="T1110" i="1" s="1"/>
  <c r="T1111" i="1" s="1"/>
  <c r="T1112" i="1" s="1"/>
  <c r="T1113" i="1" s="1"/>
  <c r="T1114" i="1" s="1"/>
  <c r="T1115" i="1" s="1"/>
  <c r="T1116" i="1" s="1"/>
  <c r="T1117" i="1" s="1"/>
  <c r="T1118" i="1" s="1"/>
  <c r="T1119" i="1" s="1"/>
  <c r="T1120" i="1" s="1"/>
  <c r="T1121" i="1" s="1"/>
  <c r="T1122" i="1" s="1"/>
  <c r="T1123" i="1" s="1"/>
  <c r="T1124" i="1" s="1"/>
  <c r="T1125" i="1" s="1"/>
  <c r="T1126" i="1" s="1"/>
  <c r="T1127" i="1" s="1"/>
  <c r="T1128" i="1" s="1"/>
  <c r="T1129" i="1" s="1"/>
  <c r="T1130" i="1" s="1"/>
  <c r="T1131" i="1" s="1"/>
  <c r="T1132" i="1" s="1"/>
  <c r="T1133" i="1" s="1"/>
  <c r="T1134" i="1" s="1"/>
  <c r="T1135" i="1" s="1"/>
  <c r="T1136" i="1" s="1"/>
  <c r="T1137" i="1" s="1"/>
  <c r="T1138" i="1" s="1"/>
  <c r="T1139" i="1" s="1"/>
  <c r="T1140" i="1" s="1"/>
  <c r="T1141" i="1" s="1"/>
  <c r="T1142" i="1" s="1"/>
  <c r="T1143" i="1" s="1"/>
  <c r="T1144" i="1" s="1"/>
  <c r="T1145" i="1" s="1"/>
  <c r="T1146" i="1" s="1"/>
  <c r="T1147" i="1" s="1"/>
  <c r="T1148" i="1" s="1"/>
  <c r="T1149" i="1" s="1"/>
  <c r="T1150" i="1" s="1"/>
  <c r="T1151" i="1" s="1"/>
  <c r="T1152" i="1" s="1"/>
  <c r="T1153" i="1" s="1"/>
  <c r="T1154" i="1" s="1"/>
  <c r="T1155" i="1" s="1"/>
  <c r="T1156" i="1" s="1"/>
  <c r="T1157" i="1" s="1"/>
  <c r="T1158" i="1" s="1"/>
  <c r="T1159" i="1" s="1"/>
  <c r="T1160" i="1" s="1"/>
  <c r="T1161" i="1" s="1"/>
  <c r="T1162" i="1" s="1"/>
  <c r="T1163" i="1" s="1"/>
  <c r="T1164" i="1" s="1"/>
  <c r="T1165" i="1" s="1"/>
  <c r="T1166" i="1" s="1"/>
  <c r="T1167" i="1" s="1"/>
  <c r="T1168" i="1" s="1"/>
  <c r="T1169" i="1" s="1"/>
  <c r="T1170" i="1" s="1"/>
  <c r="T1171" i="1" s="1"/>
  <c r="T1172" i="1" s="1"/>
  <c r="T1173" i="1" s="1"/>
  <c r="T1174" i="1" s="1"/>
  <c r="T1175" i="1" s="1"/>
  <c r="T1176" i="1" s="1"/>
  <c r="T1177" i="1" s="1"/>
  <c r="T1178" i="1" s="1"/>
  <c r="T1179" i="1" s="1"/>
  <c r="T1180" i="1" s="1"/>
  <c r="T1181" i="1" s="1"/>
  <c r="T1182" i="1" s="1"/>
  <c r="T1183" i="1" s="1"/>
  <c r="T1184" i="1" s="1"/>
  <c r="T1185" i="1" s="1"/>
  <c r="T1186" i="1" s="1"/>
  <c r="T1187" i="1" s="1"/>
  <c r="T1188" i="1" s="1"/>
  <c r="T1189" i="1" s="1"/>
  <c r="T1190" i="1" s="1"/>
  <c r="T1191" i="1" s="1"/>
  <c r="T1192" i="1" s="1"/>
  <c r="T1193" i="1" s="1"/>
  <c r="T1194" i="1" s="1"/>
  <c r="T1195" i="1" s="1"/>
  <c r="T1196" i="1" s="1"/>
  <c r="T1197" i="1" s="1"/>
  <c r="T1198" i="1" s="1"/>
  <c r="T1199" i="1" s="1"/>
  <c r="T1200" i="1" s="1"/>
  <c r="T1201" i="1" s="1"/>
  <c r="T1202" i="1" s="1"/>
  <c r="T1203" i="1" s="1"/>
  <c r="T1204" i="1" s="1"/>
  <c r="T1205" i="1" s="1"/>
  <c r="T1206" i="1" s="1"/>
  <c r="T1207" i="1" s="1"/>
  <c r="T1208" i="1" s="1"/>
  <c r="T1209" i="1" s="1"/>
  <c r="S1210" i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T1210" i="1" l="1"/>
  <c r="T1211" i="1" s="1"/>
  <c r="T1212" i="1" s="1"/>
  <c r="T1213" i="1" s="1"/>
  <c r="T1214" i="1" s="1"/>
  <c r="T1215" i="1" s="1"/>
  <c r="T1216" i="1" s="1"/>
  <c r="T1217" i="1" s="1"/>
  <c r="T1218" i="1" s="1"/>
  <c r="T1219" i="1" s="1"/>
  <c r="T1220" i="1" s="1"/>
  <c r="T1221" i="1" s="1"/>
  <c r="T1222" i="1" s="1"/>
  <c r="T1223" i="1" s="1"/>
  <c r="T1224" i="1" s="1"/>
  <c r="T1225" i="1" s="1"/>
  <c r="T1226" i="1" s="1"/>
  <c r="T1227" i="1"/>
  <c r="T1228" i="1" s="1"/>
  <c r="T1229" i="1" s="1"/>
  <c r="T1230" i="1" s="1"/>
  <c r="T1231" i="1" s="1"/>
  <c r="T1232" i="1" s="1"/>
  <c r="T1233" i="1" s="1"/>
  <c r="T1234" i="1" s="1"/>
  <c r="T1235" i="1" s="1"/>
  <c r="T1236" i="1" s="1"/>
  <c r="T1237" i="1" s="1"/>
  <c r="T1238" i="1" s="1"/>
  <c r="T1239" i="1" s="1"/>
  <c r="T1240" i="1" s="1"/>
  <c r="T1241" i="1" s="1"/>
  <c r="T1242" i="1" s="1"/>
  <c r="T1243" i="1" s="1"/>
  <c r="T1244" i="1" s="1"/>
  <c r="T1245" i="1" s="1"/>
  <c r="T1246" i="1" s="1"/>
  <c r="T1247" i="1" s="1"/>
  <c r="T1248" i="1" s="1"/>
  <c r="T1249" i="1" s="1"/>
  <c r="T1250" i="1" s="1"/>
  <c r="T1251" i="1" s="1"/>
  <c r="T1252" i="1" s="1"/>
  <c r="T1253" i="1" s="1"/>
  <c r="T1254" i="1" s="1"/>
  <c r="T1255" i="1" s="1"/>
  <c r="T1256" i="1" s="1"/>
  <c r="T1257" i="1" s="1"/>
  <c r="T1258" i="1" s="1"/>
  <c r="T1259" i="1" s="1"/>
  <c r="T1260" i="1" s="1"/>
  <c r="T1261" i="1" s="1"/>
  <c r="T1262" i="1" s="1"/>
  <c r="T1263" i="1" s="1"/>
  <c r="T1264" i="1" s="1"/>
  <c r="T1265" i="1" s="1"/>
  <c r="T1266" i="1" s="1"/>
  <c r="T1267" i="1" s="1"/>
  <c r="T1268" i="1" s="1"/>
  <c r="T1269" i="1" s="1"/>
  <c r="S1310" i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270" i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403" i="1" l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377" i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T1270" i="1"/>
  <c r="T1271" i="1" s="1"/>
  <c r="T1272" i="1" s="1"/>
  <c r="T1273" i="1" s="1"/>
  <c r="T1274" i="1" s="1"/>
  <c r="T1275" i="1" s="1"/>
  <c r="T1276" i="1" s="1"/>
  <c r="T1277" i="1" s="1"/>
  <c r="T1278" i="1" s="1"/>
  <c r="T1279" i="1" s="1"/>
  <c r="T1280" i="1" s="1"/>
  <c r="T1281" i="1" s="1"/>
  <c r="T1282" i="1" s="1"/>
  <c r="T1283" i="1" s="1"/>
  <c r="T1284" i="1" s="1"/>
  <c r="T1285" i="1" s="1"/>
  <c r="T1286" i="1" s="1"/>
  <c r="T1287" i="1" s="1"/>
  <c r="T1288" i="1" s="1"/>
  <c r="T1289" i="1" s="1"/>
  <c r="T1290" i="1" s="1"/>
  <c r="T1291" i="1" s="1"/>
  <c r="T1292" i="1" s="1"/>
  <c r="T1293" i="1" s="1"/>
  <c r="T1294" i="1" s="1"/>
  <c r="T1295" i="1" s="1"/>
  <c r="T1296" i="1" s="1"/>
  <c r="T1297" i="1" s="1"/>
  <c r="T1298" i="1" s="1"/>
  <c r="T1299" i="1" s="1"/>
  <c r="T1300" i="1" s="1"/>
  <c r="T1301" i="1" s="1"/>
  <c r="T1302" i="1" s="1"/>
  <c r="T1303" i="1" s="1"/>
  <c r="T1304" i="1" s="1"/>
  <c r="T1305" i="1" s="1"/>
  <c r="T1306" i="1" s="1"/>
  <c r="T1307" i="1" s="1"/>
  <c r="T1308" i="1" s="1"/>
  <c r="T1309" i="1" s="1"/>
  <c r="T1310" i="1"/>
  <c r="T1311" i="1" s="1"/>
  <c r="T1312" i="1" s="1"/>
  <c r="T1313" i="1" s="1"/>
  <c r="T1314" i="1" s="1"/>
  <c r="T1315" i="1" s="1"/>
  <c r="T1316" i="1" s="1"/>
  <c r="T1317" i="1" s="1"/>
  <c r="T1318" i="1" s="1"/>
  <c r="T1319" i="1" s="1"/>
  <c r="T1320" i="1" s="1"/>
  <c r="T1321" i="1" s="1"/>
  <c r="T1322" i="1" s="1"/>
  <c r="T1323" i="1" s="1"/>
  <c r="T1324" i="1" s="1"/>
  <c r="T1325" i="1" s="1"/>
  <c r="T1326" i="1" s="1"/>
  <c r="T1327" i="1" s="1"/>
  <c r="T1328" i="1" s="1"/>
  <c r="T1329" i="1" s="1"/>
  <c r="T1330" i="1" s="1"/>
  <c r="T1331" i="1" s="1"/>
  <c r="T1332" i="1" s="1"/>
  <c r="T1333" i="1" s="1"/>
  <c r="T1334" i="1" s="1"/>
  <c r="T1335" i="1" s="1"/>
  <c r="T1336" i="1" s="1"/>
  <c r="T1337" i="1" s="1"/>
  <c r="T1338" i="1" s="1"/>
  <c r="T1339" i="1" s="1"/>
  <c r="T1340" i="1" s="1"/>
  <c r="T1341" i="1" s="1"/>
  <c r="T1342" i="1" s="1"/>
  <c r="T1343" i="1" s="1"/>
  <c r="T1344" i="1" s="1"/>
  <c r="T1345" i="1" s="1"/>
  <c r="T1346" i="1" s="1"/>
  <c r="T1347" i="1" s="1"/>
  <c r="T1348" i="1" s="1"/>
  <c r="T1349" i="1" s="1"/>
  <c r="T1350" i="1" s="1"/>
  <c r="T1351" i="1" s="1"/>
  <c r="T1352" i="1" s="1"/>
  <c r="T1353" i="1" s="1"/>
  <c r="T1354" i="1" s="1"/>
  <c r="T1355" i="1" s="1"/>
  <c r="T1356" i="1" s="1"/>
  <c r="T1357" i="1" s="1"/>
  <c r="T1358" i="1" s="1"/>
  <c r="T1359" i="1" s="1"/>
  <c r="T1360" i="1" s="1"/>
  <c r="T1361" i="1" s="1"/>
  <c r="T1362" i="1" s="1"/>
  <c r="T1363" i="1" s="1"/>
  <c r="T1364" i="1" s="1"/>
  <c r="T1365" i="1" s="1"/>
  <c r="T1366" i="1" s="1"/>
  <c r="T1367" i="1" s="1"/>
  <c r="T1368" i="1" s="1"/>
  <c r="T1369" i="1" s="1"/>
  <c r="T1370" i="1" s="1"/>
  <c r="T1371" i="1" s="1"/>
  <c r="T1372" i="1" s="1"/>
  <c r="T1373" i="1" s="1"/>
  <c r="T1374" i="1" s="1"/>
  <c r="T1375" i="1" s="1"/>
  <c r="T1376" i="1" s="1"/>
  <c r="T1403" i="1" l="1"/>
  <c r="T1404" i="1" s="1"/>
  <c r="T1405" i="1" s="1"/>
  <c r="T1406" i="1" s="1"/>
  <c r="T1407" i="1" s="1"/>
  <c r="T1408" i="1" s="1"/>
  <c r="T1409" i="1" s="1"/>
  <c r="T1410" i="1" s="1"/>
  <c r="T1411" i="1" s="1"/>
  <c r="T1412" i="1" s="1"/>
  <c r="T1413" i="1" s="1"/>
  <c r="T1414" i="1" s="1"/>
  <c r="T1415" i="1" s="1"/>
  <c r="T1416" i="1" s="1"/>
  <c r="T1417" i="1" s="1"/>
  <c r="T1418" i="1" s="1"/>
  <c r="T1419" i="1" s="1"/>
  <c r="T1420" i="1" s="1"/>
  <c r="T1421" i="1" s="1"/>
  <c r="T1422" i="1" s="1"/>
  <c r="T1423" i="1" s="1"/>
  <c r="T1424" i="1" s="1"/>
  <c r="T1425" i="1" s="1"/>
  <c r="T1426" i="1" s="1"/>
  <c r="T1427" i="1" s="1"/>
  <c r="T1428" i="1" s="1"/>
  <c r="T1429" i="1" s="1"/>
  <c r="T1430" i="1" s="1"/>
  <c r="T1431" i="1" s="1"/>
  <c r="T1432" i="1" s="1"/>
  <c r="T1433" i="1" s="1"/>
  <c r="T1434" i="1" s="1"/>
  <c r="T1435" i="1" s="1"/>
  <c r="T1436" i="1" s="1"/>
  <c r="T1437" i="1" s="1"/>
  <c r="T1438" i="1" s="1"/>
  <c r="T1439" i="1" s="1"/>
  <c r="T1440" i="1" s="1"/>
  <c r="T1441" i="1" s="1"/>
  <c r="T1442" i="1" s="1"/>
  <c r="T1443" i="1" s="1"/>
  <c r="T1444" i="1" s="1"/>
  <c r="T1445" i="1" s="1"/>
  <c r="T1446" i="1" s="1"/>
  <c r="T1447" i="1" s="1"/>
  <c r="T1448" i="1" s="1"/>
  <c r="T1449" i="1" s="1"/>
  <c r="T1450" i="1" s="1"/>
  <c r="T1451" i="1" s="1"/>
  <c r="T1452" i="1" s="1"/>
  <c r="T1453" i="1" s="1"/>
  <c r="T1454" i="1" s="1"/>
  <c r="T1455" i="1" s="1"/>
  <c r="T1456" i="1" s="1"/>
  <c r="T1457" i="1" s="1"/>
  <c r="T1458" i="1" s="1"/>
  <c r="T1459" i="1" s="1"/>
  <c r="T1460" i="1" s="1"/>
  <c r="T1461" i="1" s="1"/>
  <c r="T1462" i="1" s="1"/>
  <c r="T1463" i="1" s="1"/>
  <c r="T1464" i="1" s="1"/>
  <c r="T1465" i="1" s="1"/>
  <c r="T1466" i="1" s="1"/>
  <c r="T1467" i="1" s="1"/>
  <c r="T1468" i="1" s="1"/>
  <c r="T1469" i="1" s="1"/>
  <c r="T1470" i="1" s="1"/>
  <c r="T1471" i="1" s="1"/>
  <c r="T1472" i="1" s="1"/>
  <c r="T1473" i="1" s="1"/>
  <c r="T1474" i="1" s="1"/>
  <c r="T1475" i="1" s="1"/>
  <c r="T1476" i="1" s="1"/>
  <c r="T1477" i="1" s="1"/>
  <c r="T1478" i="1" s="1"/>
  <c r="T1479" i="1" s="1"/>
  <c r="T1480" i="1" s="1"/>
  <c r="T1481" i="1" s="1"/>
  <c r="T1482" i="1" s="1"/>
  <c r="T1483" i="1" s="1"/>
  <c r="T1484" i="1" s="1"/>
  <c r="T1485" i="1" s="1"/>
  <c r="T1377" i="1"/>
  <c r="T1378" i="1" s="1"/>
  <c r="T1379" i="1" s="1"/>
  <c r="T1380" i="1" s="1"/>
  <c r="T1381" i="1" s="1"/>
  <c r="T1382" i="1" s="1"/>
  <c r="T1383" i="1" s="1"/>
  <c r="T1384" i="1" s="1"/>
  <c r="T1385" i="1" s="1"/>
  <c r="T1386" i="1" s="1"/>
  <c r="T1387" i="1" s="1"/>
  <c r="T1388" i="1" s="1"/>
  <c r="T1389" i="1" s="1"/>
  <c r="T1390" i="1" s="1"/>
  <c r="T1391" i="1" s="1"/>
  <c r="T1392" i="1" s="1"/>
  <c r="T1393" i="1" s="1"/>
  <c r="T1394" i="1" s="1"/>
  <c r="T1395" i="1" s="1"/>
  <c r="T1396" i="1" s="1"/>
  <c r="T1397" i="1" s="1"/>
  <c r="S1402" i="1"/>
  <c r="S1398" i="1"/>
  <c r="S1399" i="1" s="1"/>
  <c r="S1400" i="1" s="1"/>
  <c r="S1401" i="1" s="1"/>
  <c r="S1494" i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486" i="1"/>
  <c r="S1487" i="1" s="1"/>
  <c r="S1488" i="1" s="1"/>
  <c r="S1489" i="1" s="1"/>
  <c r="S1490" i="1" s="1"/>
  <c r="S1491" i="1" s="1"/>
  <c r="S1492" i="1" s="1"/>
  <c r="S1493" i="1" s="1"/>
  <c r="T1398" i="1" l="1"/>
  <c r="T1399" i="1" s="1"/>
  <c r="T1400" i="1" s="1"/>
  <c r="T1401" i="1" s="1"/>
  <c r="T1402" i="1"/>
  <c r="T1494" i="1"/>
  <c r="T1495" i="1" s="1"/>
  <c r="T1496" i="1" s="1"/>
  <c r="T1497" i="1" s="1"/>
  <c r="T1498" i="1" s="1"/>
  <c r="T1499" i="1" s="1"/>
  <c r="T1500" i="1" s="1"/>
  <c r="T1501" i="1" s="1"/>
  <c r="T1502" i="1" s="1"/>
  <c r="T1503" i="1" s="1"/>
  <c r="T1504" i="1" s="1"/>
  <c r="T1505" i="1" s="1"/>
  <c r="T1506" i="1" s="1"/>
  <c r="T1507" i="1" s="1"/>
  <c r="T1508" i="1" s="1"/>
  <c r="T1509" i="1" s="1"/>
  <c r="T1510" i="1" s="1"/>
  <c r="T1511" i="1" s="1"/>
  <c r="T1512" i="1" s="1"/>
  <c r="T1513" i="1" s="1"/>
  <c r="T1514" i="1" s="1"/>
  <c r="T1515" i="1" s="1"/>
  <c r="T1516" i="1" s="1"/>
  <c r="T1517" i="1" s="1"/>
  <c r="T1518" i="1" s="1"/>
  <c r="T1519" i="1" s="1"/>
  <c r="T1520" i="1" s="1"/>
  <c r="T1521" i="1" s="1"/>
  <c r="T1522" i="1" s="1"/>
  <c r="T1523" i="1" s="1"/>
  <c r="T1524" i="1" s="1"/>
  <c r="T1525" i="1" s="1"/>
  <c r="T1526" i="1" s="1"/>
  <c r="T1527" i="1" s="1"/>
  <c r="T1528" i="1" s="1"/>
  <c r="T1529" i="1" s="1"/>
  <c r="T1530" i="1" s="1"/>
  <c r="T1531" i="1" s="1"/>
  <c r="T1532" i="1" s="1"/>
  <c r="T1533" i="1" s="1"/>
  <c r="T1534" i="1" s="1"/>
  <c r="T1535" i="1" s="1"/>
  <c r="T1536" i="1" s="1"/>
  <c r="T1537" i="1" s="1"/>
  <c r="T1538" i="1" s="1"/>
  <c r="T1539" i="1" s="1"/>
  <c r="T1540" i="1" s="1"/>
  <c r="T1541" i="1" s="1"/>
  <c r="T1542" i="1" s="1"/>
  <c r="T1543" i="1" s="1"/>
  <c r="T1544" i="1" s="1"/>
  <c r="T1545" i="1" s="1"/>
  <c r="T1546" i="1" s="1"/>
  <c r="T1547" i="1" s="1"/>
  <c r="T1548" i="1" s="1"/>
  <c r="T1549" i="1" s="1"/>
  <c r="T1550" i="1" s="1"/>
  <c r="T1551" i="1" s="1"/>
  <c r="T1552" i="1" s="1"/>
  <c r="T1553" i="1" s="1"/>
  <c r="T1554" i="1" s="1"/>
  <c r="T1555" i="1" s="1"/>
  <c r="T1556" i="1" s="1"/>
  <c r="T1557" i="1" s="1"/>
  <c r="T1558" i="1" s="1"/>
  <c r="T1559" i="1" s="1"/>
  <c r="T1560" i="1" s="1"/>
  <c r="T1561" i="1" s="1"/>
  <c r="T1562" i="1" s="1"/>
  <c r="T1563" i="1" s="1"/>
  <c r="T1564" i="1" s="1"/>
  <c r="T1565" i="1" s="1"/>
  <c r="T1566" i="1" s="1"/>
  <c r="T1567" i="1" s="1"/>
  <c r="T1568" i="1" s="1"/>
  <c r="T1569" i="1" s="1"/>
  <c r="T1570" i="1" s="1"/>
  <c r="T1571" i="1" s="1"/>
  <c r="T1572" i="1" s="1"/>
  <c r="T1573" i="1" s="1"/>
  <c r="T1574" i="1" s="1"/>
  <c r="T1575" i="1" s="1"/>
  <c r="T1576" i="1" s="1"/>
  <c r="T1577" i="1" s="1"/>
  <c r="T1578" i="1" s="1"/>
  <c r="T1579" i="1" s="1"/>
  <c r="T1580" i="1" s="1"/>
  <c r="T1581" i="1" s="1"/>
  <c r="T1582" i="1" s="1"/>
  <c r="T1583" i="1" s="1"/>
  <c r="T1584" i="1" s="1"/>
  <c r="T1585" i="1" s="1"/>
  <c r="T1586" i="1" s="1"/>
  <c r="T1587" i="1" s="1"/>
  <c r="T1486" i="1"/>
  <c r="T1487" i="1" s="1"/>
  <c r="T1488" i="1" s="1"/>
  <c r="T1489" i="1" s="1"/>
  <c r="T1490" i="1" s="1"/>
  <c r="T1491" i="1" s="1"/>
  <c r="T1492" i="1" s="1"/>
  <c r="T1493" i="1" s="1"/>
</calcChain>
</file>

<file path=xl/sharedStrings.xml><?xml version="1.0" encoding="utf-8"?>
<sst xmlns="http://schemas.openxmlformats.org/spreadsheetml/2006/main" count="12515" uniqueCount="452">
  <si>
    <t>Y</t>
  </si>
  <si>
    <t>Model</t>
  </si>
  <si>
    <t>Antares</t>
  </si>
  <si>
    <t>Erfle</t>
  </si>
  <si>
    <t>Plossl</t>
  </si>
  <si>
    <t>Zoom</t>
  </si>
  <si>
    <t>Orthoscopic</t>
  </si>
  <si>
    <t>Celestron</t>
  </si>
  <si>
    <t>Omni</t>
  </si>
  <si>
    <t>Kellner</t>
  </si>
  <si>
    <t>Meade</t>
  </si>
  <si>
    <t>Nikon</t>
  </si>
  <si>
    <t>Orion</t>
  </si>
  <si>
    <t>Expanse</t>
  </si>
  <si>
    <t>Sirius</t>
  </si>
  <si>
    <t>Pentax</t>
  </si>
  <si>
    <t>SMC-XW</t>
  </si>
  <si>
    <t>Takahashi</t>
  </si>
  <si>
    <t>TeleVue</t>
  </si>
  <si>
    <t>Panoptic</t>
  </si>
  <si>
    <t>Brandon</t>
  </si>
  <si>
    <t>Vixen</t>
  </si>
  <si>
    <t xml:space="preserve"> </t>
  </si>
  <si>
    <t>Coatings</t>
  </si>
  <si>
    <t>Edge black</t>
  </si>
  <si>
    <t>FMC</t>
  </si>
  <si>
    <t>W70</t>
  </si>
  <si>
    <t>MC</t>
  </si>
  <si>
    <t>?</t>
  </si>
  <si>
    <t>SuperPlossl</t>
  </si>
  <si>
    <t>8-24</t>
  </si>
  <si>
    <t>DeepView</t>
  </si>
  <si>
    <t>C</t>
  </si>
  <si>
    <t>7-21</t>
  </si>
  <si>
    <t>1.25/2.00</t>
  </si>
  <si>
    <t>SuperWideAngle</t>
  </si>
  <si>
    <t>UltraWideAngle</t>
  </si>
  <si>
    <t>Series4000SuperPlossl</t>
  </si>
  <si>
    <t>Nagler4</t>
  </si>
  <si>
    <t>Nagler5</t>
  </si>
  <si>
    <t>Nagler6</t>
  </si>
  <si>
    <t>3-6</t>
  </si>
  <si>
    <t>15-20</t>
  </si>
  <si>
    <t>Leica</t>
  </si>
  <si>
    <t>60-38</t>
  </si>
  <si>
    <t>Superview</t>
  </si>
  <si>
    <t>Harry Siebert Optics</t>
  </si>
  <si>
    <t>Wide Angle</t>
  </si>
  <si>
    <t>Observatory Series</t>
  </si>
  <si>
    <t>Super Plossl</t>
  </si>
  <si>
    <t>Stellarvue</t>
  </si>
  <si>
    <t>TAL</t>
  </si>
  <si>
    <t>William Optics</t>
  </si>
  <si>
    <t>N</t>
  </si>
  <si>
    <t>16-33</t>
  </si>
  <si>
    <t>Diam.</t>
  </si>
  <si>
    <t>Denkmeier Optical</t>
  </si>
  <si>
    <t>Coronado</t>
  </si>
  <si>
    <t>CeMax</t>
  </si>
  <si>
    <t>Baader Planetarium</t>
  </si>
  <si>
    <t>12-18</t>
  </si>
  <si>
    <t>Swan</t>
  </si>
  <si>
    <t>XF ZOOM</t>
  </si>
  <si>
    <t>6.5-19.5</t>
  </si>
  <si>
    <t>60-42</t>
  </si>
  <si>
    <t>11-15</t>
  </si>
  <si>
    <t>Bresser</t>
  </si>
  <si>
    <t>Discovery</t>
  </si>
  <si>
    <t>Series 70</t>
  </si>
  <si>
    <t>40-60</t>
  </si>
  <si>
    <t>15-18</t>
  </si>
  <si>
    <t>XL Zoom</t>
  </si>
  <si>
    <t>Hyperion</t>
  </si>
  <si>
    <t>Planetary</t>
  </si>
  <si>
    <t>LER</t>
  </si>
  <si>
    <t>Super Wide Angle SWA</t>
  </si>
  <si>
    <t>Telescope Service</t>
  </si>
  <si>
    <t>Series 500</t>
  </si>
  <si>
    <t>Q70</t>
  </si>
  <si>
    <t>Agena</t>
  </si>
  <si>
    <t>Planetary HR</t>
  </si>
  <si>
    <t>Ethos</t>
  </si>
  <si>
    <t>NPL</t>
  </si>
  <si>
    <t>Edge-On Planetary</t>
  </si>
  <si>
    <t>Astro Tech</t>
  </si>
  <si>
    <t>FL</t>
  </si>
  <si>
    <t>Elem.</t>
  </si>
  <si>
    <t>Calc.FieldStop</t>
  </si>
  <si>
    <t>Explore Scientific</t>
  </si>
  <si>
    <t>82 Series</t>
  </si>
  <si>
    <t>Long Eye Relief</t>
  </si>
  <si>
    <t>100 Series</t>
  </si>
  <si>
    <t>7.2-21.5</t>
  </si>
  <si>
    <t>NAV-SW</t>
  </si>
  <si>
    <t>8.9-17.8</t>
  </si>
  <si>
    <t>X-CEL LX</t>
  </si>
  <si>
    <t>NAV-HW</t>
  </si>
  <si>
    <t>Delos</t>
  </si>
  <si>
    <t>FC</t>
  </si>
  <si>
    <t>Enhanced Wide Angle</t>
  </si>
  <si>
    <t>Arcturus</t>
  </si>
  <si>
    <t>68 Series</t>
  </si>
  <si>
    <t>120 Series</t>
  </si>
  <si>
    <t>3" Series</t>
  </si>
  <si>
    <t>Ethos SX</t>
  </si>
  <si>
    <t>Flatfield</t>
  </si>
  <si>
    <t>Value Line Plossl</t>
  </si>
  <si>
    <t>Classic Ortho</t>
  </si>
  <si>
    <t>Classic Plossl</t>
  </si>
  <si>
    <t>43-66</t>
  </si>
  <si>
    <t>Luminos</t>
  </si>
  <si>
    <t>E-Series</t>
  </si>
  <si>
    <t xml:space="preserve">N </t>
  </si>
  <si>
    <t>XF ED</t>
  </si>
  <si>
    <t>36-65</t>
  </si>
  <si>
    <t>33-54</t>
  </si>
  <si>
    <t>16.6-16.7</t>
  </si>
  <si>
    <t>10.4-11.4</t>
  </si>
  <si>
    <t>Wollensak (Surplus Shed)</t>
  </si>
  <si>
    <t xml:space="preserve">Planetary </t>
  </si>
  <si>
    <t>Flat Field</t>
  </si>
  <si>
    <t>Starsplitter SS3 Series</t>
  </si>
  <si>
    <t>Performance +</t>
  </si>
  <si>
    <t>Ultra</t>
  </si>
  <si>
    <t>Observatory Elite Series</t>
  </si>
  <si>
    <t>Planesphere BK7</t>
  </si>
  <si>
    <t>Planesphere Fused Silica</t>
  </si>
  <si>
    <t>Use w/barlow 1.7/2/2.5/3/3.5/4</t>
  </si>
  <si>
    <t>GSO (Guan Sheng Optical)</t>
  </si>
  <si>
    <t>7.5-22.5</t>
  </si>
  <si>
    <t>42-66</t>
  </si>
  <si>
    <t>Lunt</t>
  </si>
  <si>
    <t>Aspherical Zoom</t>
  </si>
  <si>
    <t>UWA</t>
  </si>
  <si>
    <t>Standard Plossl</t>
  </si>
  <si>
    <t xml:space="preserve">ED  </t>
  </si>
  <si>
    <t>Expanse ED</t>
  </si>
  <si>
    <t>30-43</t>
  </si>
  <si>
    <t>PanaView</t>
  </si>
  <si>
    <t>Hyperflex Zoom</t>
  </si>
  <si>
    <t>9-27</t>
  </si>
  <si>
    <t>ExtraFlat Wide Angle</t>
  </si>
  <si>
    <t>Nirvana 82</t>
  </si>
  <si>
    <t>Astro Professional</t>
  </si>
  <si>
    <t>Edmund Optics</t>
  </si>
  <si>
    <t>Mag.</t>
  </si>
  <si>
    <t xml:space="preserve">Mfr's Field Stop </t>
  </si>
  <si>
    <t>SuperView</t>
  </si>
  <si>
    <t>58 degree Series</t>
  </si>
  <si>
    <t>HD Orthoscopic</t>
  </si>
  <si>
    <t>SLV</t>
  </si>
  <si>
    <t>XWA</t>
  </si>
  <si>
    <t>18-15</t>
  </si>
  <si>
    <t>Omegon</t>
  </si>
  <si>
    <t>Cronus</t>
  </si>
  <si>
    <t>Flatfield ED</t>
  </si>
  <si>
    <t>LE Planetary</t>
  </si>
  <si>
    <t>Redline</t>
  </si>
  <si>
    <t xml:space="preserve">Super LE  </t>
  </si>
  <si>
    <t>SWA</t>
  </si>
  <si>
    <t>Monocentric (add $199 for barlow)</t>
  </si>
  <si>
    <t>?-15</t>
  </si>
  <si>
    <t>18.5-19</t>
  </si>
  <si>
    <t>Sky Panorama</t>
  </si>
  <si>
    <t>Brandon Orthoscopic</t>
  </si>
  <si>
    <t xml:space="preserve">ED </t>
  </si>
  <si>
    <t>Private label various Chinese clones</t>
  </si>
  <si>
    <t>Ortho</t>
  </si>
  <si>
    <t>DeLite</t>
  </si>
  <si>
    <t>none</t>
  </si>
  <si>
    <t>Altair Astro (UK)</t>
  </si>
  <si>
    <t>Andrews (AUS)</t>
  </si>
  <si>
    <t>Lightwave LER</t>
  </si>
  <si>
    <t>Lightwave LER Premium</t>
  </si>
  <si>
    <t>Lightwave Zoom Premium</t>
  </si>
  <si>
    <t>Morpheus</t>
  </si>
  <si>
    <t>92 Series</t>
  </si>
  <si>
    <t>Optimus</t>
  </si>
  <si>
    <t>Astromania</t>
  </si>
  <si>
    <t>Lavendura</t>
  </si>
  <si>
    <t>Ebony</t>
  </si>
  <si>
    <t>RPL</t>
  </si>
  <si>
    <t>Paradigm Dual ED</t>
  </si>
  <si>
    <t>Kitakaruizawa Observatory</t>
  </si>
  <si>
    <t>SuperView (Erfle)</t>
  </si>
  <si>
    <t>Skywatcher</t>
  </si>
  <si>
    <t>Wide Angle(also called Ultrawide Angle)</t>
  </si>
  <si>
    <t>Huygens/Kellner/Plossl/Erfle/etc.</t>
  </si>
  <si>
    <t>varies</t>
  </si>
  <si>
    <t>4 to 80mm</t>
  </si>
  <si>
    <t>Seben (see Orbinar) the seller of Orbinar</t>
  </si>
  <si>
    <t>Masuyama</t>
  </si>
  <si>
    <t>62 Series</t>
  </si>
  <si>
    <t>Ultra Flat Field</t>
  </si>
  <si>
    <t>APM</t>
  </si>
  <si>
    <t>Orbinar (from Seben),EU/UK, eBay/Amazon seller</t>
  </si>
  <si>
    <t>TFOV</t>
  </si>
  <si>
    <t xml:space="preserve">KSON </t>
  </si>
  <si>
    <t>Mark IV Zoom w/click-stops</t>
  </si>
  <si>
    <t>16-19</t>
  </si>
  <si>
    <t>Oberon</t>
  </si>
  <si>
    <t>LHD</t>
  </si>
  <si>
    <t>D14-pr</t>
  </si>
  <si>
    <t>D21-pr</t>
  </si>
  <si>
    <t>365 Astronomy</t>
  </si>
  <si>
    <t>Andromeda Extra Flat</t>
  </si>
  <si>
    <t>Magellan Wide Angle</t>
  </si>
  <si>
    <t>Columbus Ultra Wide Angle</t>
  </si>
  <si>
    <t>OpticStar(Ascension Brand)</t>
  </si>
  <si>
    <t>OpticStar (Opticstar Brand)</t>
  </si>
  <si>
    <t>Various eyepieces, stock changes)</t>
  </si>
  <si>
    <t>Gosky</t>
  </si>
  <si>
    <t>SVBONY</t>
  </si>
  <si>
    <t>1 Brand</t>
  </si>
  <si>
    <t>Panorama II</t>
  </si>
  <si>
    <t>ATC (Czech)</t>
  </si>
  <si>
    <t>Eye Relief</t>
  </si>
  <si>
    <t>Exit Pupil</t>
  </si>
  <si>
    <t>AFOV</t>
  </si>
  <si>
    <t>XWA HDC</t>
  </si>
  <si>
    <t>Sky Mentor (Khan Scope, Canada)</t>
  </si>
  <si>
    <t>Oberwerk</t>
  </si>
  <si>
    <t>52 Series</t>
  </si>
  <si>
    <t xml:space="preserve">Kitakaru  </t>
  </si>
  <si>
    <t>Wide Field</t>
  </si>
  <si>
    <t>29-42</t>
  </si>
  <si>
    <t>16-32</t>
  </si>
  <si>
    <t>BST (Barsta)</t>
  </si>
  <si>
    <t>EF</t>
  </si>
  <si>
    <t>Lanthanum Zoom</t>
  </si>
  <si>
    <t>Wt.</t>
  </si>
  <si>
    <t>UltraFlat</t>
  </si>
  <si>
    <t>Premium Flatfield</t>
  </si>
  <si>
    <t>UltraWide 80</t>
  </si>
  <si>
    <t>7-23</t>
  </si>
  <si>
    <t>Series 4000 Zoom</t>
  </si>
  <si>
    <t>SWA (Speers Waler II)</t>
  </si>
  <si>
    <t>SWA (Speers Waler 3)</t>
  </si>
  <si>
    <t>"Solar Eyepieces", Flat field</t>
  </si>
  <si>
    <t>Ultra Flat</t>
  </si>
  <si>
    <t>Super Lens (Super MA)</t>
  </si>
  <si>
    <t>TPO (from OPT)</t>
  </si>
  <si>
    <t>44-68</t>
  </si>
  <si>
    <t>Starbase Orthoscopic</t>
  </si>
  <si>
    <t>82 LER Series</t>
  </si>
  <si>
    <t>Hyperion Aspheric</t>
  </si>
  <si>
    <t>SWA (Speers Waler 4)</t>
  </si>
  <si>
    <t>Fujiyama (Kokusi Kohki)</t>
  </si>
  <si>
    <t>Apertura</t>
  </si>
  <si>
    <t>Meoptex</t>
  </si>
  <si>
    <t>Magnum Zoom</t>
  </si>
  <si>
    <t>OVL (First Light Optics)</t>
  </si>
  <si>
    <t>Extra Flat</t>
  </si>
  <si>
    <t>Nirvana 82°</t>
  </si>
  <si>
    <t>Panaview</t>
  </si>
  <si>
    <t>E-Series Zoom</t>
  </si>
  <si>
    <t>40-57</t>
  </si>
  <si>
    <t>16.3-18</t>
  </si>
  <si>
    <t>Starbase Kellner</t>
  </si>
  <si>
    <t>Widefield (sold in pairs only)</t>
  </si>
  <si>
    <t>Long Eye Relief Widefield</t>
  </si>
  <si>
    <t>XS Super Wide angle</t>
  </si>
  <si>
    <t>XL Ultra Wide Angle</t>
  </si>
  <si>
    <t>18-19.5</t>
  </si>
  <si>
    <t xml:space="preserve">ED   </t>
  </si>
  <si>
    <t>UFL</t>
  </si>
  <si>
    <t xml:space="preserve">RK  </t>
  </si>
  <si>
    <t>Saxon Australia</t>
  </si>
  <si>
    <t>y</t>
  </si>
  <si>
    <t>Cielo HD</t>
  </si>
  <si>
    <t>39-63</t>
  </si>
  <si>
    <t>Series 5000 PWA</t>
  </si>
  <si>
    <t>Series 5000 UHD</t>
  </si>
  <si>
    <t>Sky Optic (France)</t>
  </si>
  <si>
    <t>Ultima Edge</t>
  </si>
  <si>
    <t>Artesky</t>
  </si>
  <si>
    <t>Tecnosky</t>
  </si>
  <si>
    <t>7.2-21.6</t>
  </si>
  <si>
    <t xml:space="preserve">UW </t>
  </si>
  <si>
    <t>FF</t>
  </si>
  <si>
    <t>18-20</t>
  </si>
  <si>
    <t>Super Wide Angle</t>
  </si>
  <si>
    <t>Super ED</t>
  </si>
  <si>
    <t>EWA</t>
  </si>
  <si>
    <t>Planetary SW</t>
  </si>
  <si>
    <t>LOA 3D-Pair of 1 3D and 1 Neutral</t>
  </si>
  <si>
    <t>RKE (Rank-Kaspereit-Erfle)</t>
  </si>
  <si>
    <t>42-65</t>
  </si>
  <si>
    <t>Binocular Eyepieces XL (Pair)</t>
  </si>
  <si>
    <t>UltraFlatField</t>
  </si>
  <si>
    <t>Stella Lyra (FLO)</t>
  </si>
  <si>
    <t>Premium Zoom</t>
  </si>
  <si>
    <t>Wide Angle for Camera</t>
  </si>
  <si>
    <t>Super Zoom</t>
  </si>
  <si>
    <t>7.7-15.4</t>
  </si>
  <si>
    <t>Astro Hutech</t>
  </si>
  <si>
    <t>Scopetech orthoscopic</t>
  </si>
  <si>
    <t>50</t>
  </si>
  <si>
    <t>Bintel</t>
  </si>
  <si>
    <t>425/475</t>
  </si>
  <si>
    <t>Premium Flat Field</t>
  </si>
  <si>
    <t>LER Zoom</t>
  </si>
  <si>
    <t>DLX LER Zoom</t>
  </si>
  <si>
    <t>40-56</t>
  </si>
  <si>
    <t>40-62</t>
  </si>
  <si>
    <t>Plössl</t>
  </si>
  <si>
    <t>Premium LER</t>
  </si>
  <si>
    <t>40-50</t>
  </si>
  <si>
    <t>Superview for Camera</t>
  </si>
  <si>
    <t>Deluxe Zoom</t>
  </si>
  <si>
    <t>UWA (OLD) AF82</t>
  </si>
  <si>
    <t>Starsplitter SS4 Series</t>
  </si>
  <si>
    <t>80° LER UWA</t>
  </si>
  <si>
    <t>68° LER WA</t>
  </si>
  <si>
    <t>57-78</t>
  </si>
  <si>
    <t>Long Perng</t>
  </si>
  <si>
    <t>80° Series LER</t>
  </si>
  <si>
    <t>Starguider Dual ED</t>
  </si>
  <si>
    <t>38.3-56.5</t>
  </si>
  <si>
    <t>Hi-FW</t>
  </si>
  <si>
    <t>SMC-XW-R</t>
  </si>
  <si>
    <t>Noblex (Docter)</t>
  </si>
  <si>
    <t>34-51</t>
  </si>
  <si>
    <t>64.7-66</t>
  </si>
  <si>
    <t>Founder Optics</t>
  </si>
  <si>
    <t>Alien</t>
  </si>
  <si>
    <t>Marvel</t>
  </si>
  <si>
    <t>Auriga</t>
  </si>
  <si>
    <t>Super Plossl Zoom</t>
  </si>
  <si>
    <t>Nagler Zoom</t>
  </si>
  <si>
    <t>"Solar Eyepieces"  Zoom</t>
  </si>
  <si>
    <t>Lightwave Hyperwide Premium (same as Meade MWA)</t>
  </si>
  <si>
    <t>Undercuts?</t>
  </si>
  <si>
    <t>Sky Rover</t>
  </si>
  <si>
    <t>MaxVision</t>
  </si>
  <si>
    <t>Aspheric Zoom</t>
  </si>
  <si>
    <t>SMC-XW85</t>
  </si>
  <si>
    <t>TOE</t>
  </si>
  <si>
    <t>Abbe Orthoscopic</t>
  </si>
  <si>
    <t>LE</t>
  </si>
  <si>
    <t>E-Lux Kellner</t>
  </si>
  <si>
    <t>LOA Neutral-ea</t>
  </si>
  <si>
    <t>Plossl-pr</t>
  </si>
  <si>
    <t>Plossl-ea</t>
  </si>
  <si>
    <t>Category</t>
  </si>
  <si>
    <t>Narrowfield</t>
  </si>
  <si>
    <t>Medium Field</t>
  </si>
  <si>
    <t>WideField</t>
  </si>
  <si>
    <t>UltraWideField</t>
  </si>
  <si>
    <t>Hyper Wide Field (XWA)</t>
  </si>
  <si>
    <t>NarrowField</t>
  </si>
  <si>
    <t>Long Perng (Kitakaru design)</t>
  </si>
  <si>
    <t>Lanthanum Orthoscopic</t>
  </si>
  <si>
    <t>Wide Angle 68°</t>
  </si>
  <si>
    <t>8.2-24.2</t>
  </si>
  <si>
    <t>29.8-?</t>
  </si>
  <si>
    <t>N(2")/Y(1.25")</t>
  </si>
  <si>
    <t>Kellner EX</t>
  </si>
  <si>
    <t>UWS</t>
  </si>
  <si>
    <t>ES</t>
  </si>
  <si>
    <t>ES(EX)</t>
  </si>
  <si>
    <t>ES(EX) Plossl</t>
  </si>
  <si>
    <t>Plossl (EX)</t>
  </si>
  <si>
    <t>Lacerta</t>
  </si>
  <si>
    <t>UWAN 82 (New)</t>
  </si>
  <si>
    <t>Y(1.25)N(2.0)</t>
  </si>
  <si>
    <t>Silver Plossl</t>
  </si>
  <si>
    <t>WA</t>
  </si>
  <si>
    <t>1.25/2.0</t>
  </si>
  <si>
    <t>ED1</t>
  </si>
  <si>
    <t>ED2</t>
  </si>
  <si>
    <t>ED3</t>
  </si>
  <si>
    <t>Super</t>
  </si>
  <si>
    <t>SWE 100</t>
  </si>
  <si>
    <t>SWA 82</t>
  </si>
  <si>
    <t>Super Wide Angle (older style)</t>
  </si>
  <si>
    <t>N/A</t>
  </si>
  <si>
    <t xml:space="preserve">N/A </t>
  </si>
  <si>
    <t>Planetary ED</t>
  </si>
  <si>
    <t>Ortho Wide Field</t>
  </si>
  <si>
    <t>Superwide HD</t>
  </si>
  <si>
    <t>2" long eye relief</t>
  </si>
  <si>
    <t>Long Eye relief</t>
  </si>
  <si>
    <t>LET</t>
  </si>
  <si>
    <t>LER 2"</t>
  </si>
  <si>
    <t>Wide Angle Red or Gold Ring</t>
  </si>
  <si>
    <t>Angeleyes (eBay/Ali Express)</t>
  </si>
  <si>
    <t>Y(1.25")N(2")</t>
  </si>
  <si>
    <t xml:space="preserve">Super LE </t>
  </si>
  <si>
    <t>SW</t>
  </si>
  <si>
    <t>Aquila</t>
  </si>
  <si>
    <t>Acouto Zoom</t>
  </si>
  <si>
    <t>40-66</t>
  </si>
  <si>
    <t>40-55</t>
  </si>
  <si>
    <t>Aspherical Zoom (needs adapter)</t>
  </si>
  <si>
    <t>Super Planetary</t>
  </si>
  <si>
    <t>SWA70</t>
  </si>
  <si>
    <t>Planetary II</t>
  </si>
  <si>
    <t>TMB (Sky's the Limit, UK)</t>
  </si>
  <si>
    <t>LE Abbe Orthoscopic</t>
  </si>
  <si>
    <t>Super Plössl</t>
  </si>
  <si>
    <t>5-element eyepiece</t>
  </si>
  <si>
    <t>Surplus Shed (see Wollensak)</t>
  </si>
  <si>
    <t>2" LER</t>
  </si>
  <si>
    <t>Elyth</t>
  </si>
  <si>
    <t>Seben</t>
  </si>
  <si>
    <t>HR Plossl</t>
  </si>
  <si>
    <t>Ostara UK</t>
  </si>
  <si>
    <t>S-HR Plossl</t>
  </si>
  <si>
    <t>Aspheric Wide Angle</t>
  </si>
  <si>
    <t>Long Eye Relief Wide Angle Gold Ring</t>
  </si>
  <si>
    <t>Long Eye Relief Wide Angle Red Ring</t>
  </si>
  <si>
    <t>Svbony</t>
  </si>
  <si>
    <t>10-30</t>
  </si>
  <si>
    <t>3-8</t>
  </si>
  <si>
    <t>38-56</t>
  </si>
  <si>
    <t>33-51</t>
  </si>
  <si>
    <t>56</t>
  </si>
  <si>
    <t>17-18.5</t>
  </si>
  <si>
    <t>N(1.25")Y(2")</t>
  </si>
  <si>
    <t>4</t>
  </si>
  <si>
    <t xml:space="preserve">SWA </t>
  </si>
  <si>
    <t>Wide Angle Plossl</t>
  </si>
  <si>
    <t>Plano</t>
  </si>
  <si>
    <t>Datyson</t>
  </si>
  <si>
    <t>N AND Y</t>
  </si>
  <si>
    <t>Plossl w/Gold ring</t>
  </si>
  <si>
    <t xml:space="preserve">Plossl   </t>
  </si>
  <si>
    <t>Wide Angle Long Eye Relief</t>
  </si>
  <si>
    <t>silver band Zoom</t>
  </si>
  <si>
    <t>Gold Band Zoom</t>
  </si>
  <si>
    <t>Hercules</t>
  </si>
  <si>
    <t>Astro Essentials</t>
  </si>
  <si>
    <t>Super SR</t>
  </si>
  <si>
    <t>Plano Zoom</t>
  </si>
  <si>
    <t>50-70</t>
  </si>
  <si>
    <t>MFR</t>
  </si>
  <si>
    <t>BST</t>
  </si>
  <si>
    <t>KUO</t>
  </si>
  <si>
    <t>JOC</t>
  </si>
  <si>
    <t>LP</t>
  </si>
  <si>
    <t>NIK</t>
  </si>
  <si>
    <t>HSO</t>
  </si>
  <si>
    <t>TVO</t>
  </si>
  <si>
    <t>OHI</t>
  </si>
  <si>
    <t>VIX</t>
  </si>
  <si>
    <t>SPEERS</t>
  </si>
  <si>
    <t>UWA-NEW</t>
  </si>
  <si>
    <t>ATC</t>
  </si>
  <si>
    <t>RICOH</t>
  </si>
  <si>
    <t>PUT TELESCOPE FOCAL LENGTH HERE</t>
  </si>
  <si>
    <t>PUT TELESCOPE F/RATIO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</si>
</sst>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0"/>
      <name val="MS Sans Serif"/>
    </font>
    <font>
      <sz val="10"/>
      <name val="MS Sans Serif"/>
      <family val="2"/>
    </font>
    <font>
      <b/>
      <sz val="9"/>
      <name val="Tahoma"/>
      <family val="2"/>
    </font>
    <font>
      <b/>
      <sz val="9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2" borderId="16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164" fontId="2" fillId="2" borderId="13" xfId="0" applyNumberFormat="1" applyFont="1" applyFill="1" applyBorder="1" applyAlignment="1">
      <alignment horizontal="left"/>
    </xf>
    <xf numFmtId="2" fontId="2" fillId="2" borderId="13" xfId="0" applyNumberFormat="1" applyFont="1" applyFill="1" applyBorder="1" applyAlignment="1">
      <alignment horizontal="left"/>
    </xf>
    <xf numFmtId="49" fontId="2" fillId="2" borderId="13" xfId="0" applyNumberFormat="1" applyFont="1" applyFill="1" applyBorder="1" applyAlignment="1">
      <alignment horizontal="center"/>
    </xf>
    <xf numFmtId="1" fontId="2" fillId="2" borderId="13" xfId="0" applyNumberFormat="1" applyFont="1" applyFill="1" applyBorder="1" applyAlignment="1">
      <alignment horizontal="center"/>
    </xf>
    <xf numFmtId="164" fontId="2" fillId="2" borderId="13" xfId="0" applyNumberFormat="1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wrapText="1"/>
    </xf>
    <xf numFmtId="2" fontId="2" fillId="2" borderId="13" xfId="0" applyNumberFormat="1" applyFont="1" applyFill="1" applyBorder="1" applyAlignment="1">
      <alignment horizontal="center" wrapText="1"/>
    </xf>
    <xf numFmtId="1" fontId="2" fillId="2" borderId="13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3" fillId="0" borderId="6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2" borderId="14" xfId="0" applyFont="1" applyFill="1" applyBorder="1"/>
    <xf numFmtId="2" fontId="2" fillId="2" borderId="14" xfId="0" applyNumberFormat="1" applyFont="1" applyFill="1" applyBorder="1" applyAlignment="1">
      <alignment horizontal="left"/>
    </xf>
    <xf numFmtId="49" fontId="2" fillId="2" borderId="14" xfId="0" applyNumberFormat="1" applyFont="1" applyFill="1" applyBorder="1"/>
    <xf numFmtId="1" fontId="2" fillId="2" borderId="14" xfId="0" applyNumberFormat="1" applyFont="1" applyFill="1" applyBorder="1"/>
    <xf numFmtId="164" fontId="2" fillId="2" borderId="14" xfId="0" applyNumberFormat="1" applyFont="1" applyFill="1" applyBorder="1" applyAlignment="1">
      <alignment horizontal="left" wrapText="1"/>
    </xf>
    <xf numFmtId="0" fontId="2" fillId="2" borderId="14" xfId="0" applyFont="1" applyFill="1" applyBorder="1" applyAlignment="1">
      <alignment wrapText="1"/>
    </xf>
    <xf numFmtId="49" fontId="2" fillId="2" borderId="14" xfId="0" applyNumberFormat="1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164" fontId="2" fillId="2" borderId="14" xfId="0" applyNumberFormat="1" applyFont="1" applyFill="1" applyBorder="1" applyAlignment="1">
      <alignment horizontal="center" wrapText="1"/>
    </xf>
    <xf numFmtId="164" fontId="2" fillId="0" borderId="6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left"/>
    </xf>
    <xf numFmtId="2" fontId="2" fillId="0" borderId="6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4" fontId="2" fillId="0" borderId="1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left"/>
    </xf>
    <xf numFmtId="2" fontId="2" fillId="0" borderId="1" xfId="1" applyNumberFormat="1" applyFont="1" applyFill="1" applyBorder="1" applyAlignment="1">
      <alignment horizontal="left"/>
    </xf>
    <xf numFmtId="164" fontId="2" fillId="0" borderId="1" xfId="0" applyNumberFormat="1" applyFont="1" applyBorder="1" applyAlignment="1">
      <alignment horizontal="center" wrapText="1"/>
    </xf>
    <xf numFmtId="0" fontId="2" fillId="0" borderId="13" xfId="0" applyFont="1" applyBorder="1"/>
    <xf numFmtId="0" fontId="2" fillId="0" borderId="1" xfId="0" applyFont="1" applyBorder="1"/>
    <xf numFmtId="2" fontId="2" fillId="0" borderId="13" xfId="0" applyNumberFormat="1" applyFont="1" applyBorder="1" applyAlignment="1">
      <alignment horizontal="left"/>
    </xf>
    <xf numFmtId="49" fontId="2" fillId="0" borderId="13" xfId="0" applyNumberFormat="1" applyFont="1" applyBorder="1"/>
    <xf numFmtId="1" fontId="2" fillId="0" borderId="13" xfId="0" applyNumberFormat="1" applyFont="1" applyBorder="1"/>
    <xf numFmtId="164" fontId="2" fillId="0" borderId="13" xfId="0" applyNumberFormat="1" applyFont="1" applyBorder="1" applyAlignment="1">
      <alignment horizontal="left" wrapText="1"/>
    </xf>
    <xf numFmtId="164" fontId="2" fillId="0" borderId="13" xfId="0" applyNumberFormat="1" applyFont="1" applyBorder="1" applyAlignment="1">
      <alignment horizontal="center" wrapText="1"/>
    </xf>
    <xf numFmtId="0" fontId="2" fillId="0" borderId="13" xfId="0" applyFont="1" applyBorder="1" applyAlignment="1">
      <alignment wrapText="1"/>
    </xf>
    <xf numFmtId="49" fontId="2" fillId="0" borderId="13" xfId="0" applyNumberFormat="1" applyFont="1" applyBorder="1" applyAlignment="1">
      <alignment horizontal="center"/>
    </xf>
    <xf numFmtId="49" fontId="2" fillId="0" borderId="1" xfId="0" applyNumberFormat="1" applyFont="1" applyBorder="1"/>
    <xf numFmtId="1" fontId="2" fillId="0" borderId="1" xfId="0" applyNumberFormat="1" applyFont="1" applyBorder="1"/>
    <xf numFmtId="49" fontId="2" fillId="0" borderId="6" xfId="0" applyNumberFormat="1" applyFont="1" applyBorder="1" applyAlignment="1">
      <alignment horizontal="left"/>
    </xf>
    <xf numFmtId="0" fontId="3" fillId="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587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24" defaultRowHeight="11.25" x14ac:dyDescent="0.3"/>
  <cols>
    <col min="1" max="1" width="44.140625" style="13" bestFit="1" customWidth="1"/>
    <col min="2" max="2" width="48.0703125" style="13" bestFit="1" customWidth="1"/>
    <col min="3" max="3" width="7.42578125" style="13" bestFit="1" customWidth="1"/>
    <col min="4" max="4" width="21.640625" style="33" bestFit="1" customWidth="1"/>
    <col min="5" max="5" width="10.0703125" style="34" bestFit="1" customWidth="1"/>
    <col min="6" max="6" width="9.35546875" style="35" bestFit="1" customWidth="1"/>
    <col min="7" max="7" width="10.0703125" style="36" bestFit="1" customWidth="1"/>
    <col min="8" max="8" width="8.5703125" style="37" bestFit="1" customWidth="1"/>
    <col min="9" max="9" width="13.92578125" style="41" bestFit="1" customWidth="1"/>
    <col min="10" max="10" width="18.78515625" style="41" bestFit="1" customWidth="1"/>
    <col min="11" max="11" width="17.7109375" style="41" bestFit="1" customWidth="1"/>
    <col min="12" max="12" width="15.2109375" style="41" bestFit="1" customWidth="1"/>
    <col min="13" max="13" width="12.92578125" style="38" bestFit="1" customWidth="1"/>
    <col min="14" max="14" width="14.7109375" style="38" bestFit="1" customWidth="1"/>
    <col min="15" max="15" width="10.28515625" style="36" bestFit="1" customWidth="1"/>
    <col min="16" max="16" width="9.640625" style="37" bestFit="1" customWidth="1"/>
    <col min="17" max="17" width="13.640625" style="42" bestFit="1" customWidth="1"/>
    <col min="18" max="18" width="10" style="43" bestFit="1" customWidth="1"/>
    <col min="19" max="19" width="7.42578125" style="39" bestFit="1" customWidth="1"/>
    <col min="20" max="20" width="6.92578125" style="35" bestFit="1" customWidth="1"/>
    <col min="21" max="16384" width="24" style="13"/>
  </cols>
  <sheetData>
    <row r="1" spans="1:21" ht="11.65" thickBot="1" x14ac:dyDescent="0.35">
      <c r="A1" s="1"/>
      <c r="B1" s="2"/>
      <c r="C1" s="53"/>
      <c r="D1" s="3"/>
      <c r="E1" s="4"/>
      <c r="F1" s="5"/>
      <c r="G1" s="6"/>
      <c r="H1" s="7"/>
      <c r="I1" s="8"/>
      <c r="J1" s="8"/>
      <c r="K1" s="8"/>
      <c r="L1" s="8"/>
      <c r="M1" s="9"/>
      <c r="N1" s="9"/>
      <c r="O1" s="6"/>
      <c r="P1" s="7"/>
      <c r="Q1" s="8"/>
      <c r="R1" s="10"/>
      <c r="S1" s="11"/>
      <c r="T1" s="5"/>
      <c r="U1" s="12"/>
    </row>
    <row r="2" spans="1:21" ht="11.65" thickBot="1" x14ac:dyDescent="0.35">
      <c r="A2" s="14" t="s">
        <v>450</v>
      </c>
      <c r="B2" s="15" t="s">
        <v>451</v>
      </c>
      <c r="C2" s="83"/>
      <c r="D2" s="16"/>
      <c r="E2" s="4"/>
      <c r="F2" s="5"/>
      <c r="G2" s="6"/>
      <c r="H2" s="7"/>
      <c r="I2" s="8"/>
      <c r="J2" s="8"/>
      <c r="K2" s="8"/>
      <c r="L2" s="8"/>
      <c r="M2" s="9"/>
      <c r="N2" s="9"/>
      <c r="O2" s="6"/>
      <c r="P2" s="7"/>
      <c r="Q2" s="8"/>
      <c r="R2" s="10"/>
      <c r="S2" s="11"/>
      <c r="T2" s="5"/>
      <c r="U2" s="12"/>
    </row>
    <row r="3" spans="1:21" x14ac:dyDescent="0.3">
      <c r="A3" s="17"/>
      <c r="B3" s="18"/>
      <c r="C3" s="53"/>
      <c r="D3" s="3"/>
      <c r="E3" s="4"/>
      <c r="F3" s="5"/>
      <c r="G3" s="6"/>
      <c r="H3" s="7"/>
      <c r="I3" s="8"/>
      <c r="J3" s="8"/>
      <c r="K3" s="8"/>
      <c r="L3" s="8"/>
      <c r="M3" s="9"/>
      <c r="N3" s="9"/>
      <c r="O3" s="6"/>
      <c r="P3" s="7"/>
      <c r="Q3" s="8"/>
      <c r="R3" s="10"/>
      <c r="S3" s="11"/>
      <c r="T3" s="5"/>
      <c r="U3" s="12"/>
    </row>
    <row r="4" spans="1:21" s="22" customFormat="1" x14ac:dyDescent="0.3">
      <c r="A4" s="19"/>
      <c r="B4" s="20"/>
      <c r="C4" s="53"/>
      <c r="D4" s="3"/>
      <c r="E4" s="4"/>
      <c r="F4" s="5"/>
      <c r="G4" s="6"/>
      <c r="H4" s="7"/>
      <c r="I4" s="8"/>
      <c r="J4" s="8"/>
      <c r="K4" s="8"/>
      <c r="L4" s="8"/>
      <c r="M4" s="9"/>
      <c r="N4" s="9"/>
      <c r="O4" s="6"/>
      <c r="P4" s="7"/>
      <c r="Q4" s="8"/>
      <c r="R4" s="10"/>
      <c r="S4" s="11"/>
      <c r="T4" s="5"/>
      <c r="U4" s="21"/>
    </row>
    <row r="5" spans="1:21" s="22" customFormat="1" x14ac:dyDescent="0.3">
      <c r="A5" s="23" t="s">
        <v>213</v>
      </c>
      <c r="B5" s="23" t="s">
        <v>1</v>
      </c>
      <c r="C5" s="23" t="s">
        <v>436</v>
      </c>
      <c r="D5" s="23" t="s">
        <v>344</v>
      </c>
      <c r="E5" s="24" t="s">
        <v>85</v>
      </c>
      <c r="F5" s="25" t="s">
        <v>55</v>
      </c>
      <c r="G5" s="26" t="s">
        <v>218</v>
      </c>
      <c r="H5" s="27" t="s">
        <v>230</v>
      </c>
      <c r="I5" s="28" t="s">
        <v>216</v>
      </c>
      <c r="J5" s="28" t="s">
        <v>146</v>
      </c>
      <c r="K5" s="28" t="s">
        <v>87</v>
      </c>
      <c r="L5" s="28" t="s">
        <v>332</v>
      </c>
      <c r="M5" s="29" t="s">
        <v>23</v>
      </c>
      <c r="N5" s="30" t="s">
        <v>24</v>
      </c>
      <c r="O5" s="26" t="s">
        <v>86</v>
      </c>
      <c r="P5" s="27" t="s">
        <v>145</v>
      </c>
      <c r="Q5" s="28" t="s">
        <v>217</v>
      </c>
      <c r="R5" s="31" t="s">
        <v>196</v>
      </c>
      <c r="S5" s="32" t="str">
        <f>A2</f>
        <v>PUT TELESCOPE FOCAL LENGTH HERE</v>
      </c>
      <c r="T5" s="25" t="str">
        <f>B2</f>
        <v>PUT TELESCOPE F/RATIO HERE</v>
      </c>
    </row>
    <row r="6" spans="1:21" s="40" customFormat="1" x14ac:dyDescent="0.3">
      <c r="A6" s="61" t="s">
        <v>204</v>
      </c>
      <c r="B6" s="61" t="s">
        <v>205</v>
      </c>
      <c r="C6" s="61" t="s">
        <v>437</v>
      </c>
      <c r="D6" s="61" t="s">
        <v>346</v>
      </c>
      <c r="E6" s="63">
        <v>8</v>
      </c>
      <c r="F6" s="60">
        <v>1.25</v>
      </c>
      <c r="G6" s="64">
        <v>60</v>
      </c>
      <c r="H6" s="56"/>
      <c r="I6" s="55">
        <v>9.5</v>
      </c>
      <c r="J6" s="55">
        <v>9.6</v>
      </c>
      <c r="K6" s="55">
        <f>(G6/57.2958)*E6</f>
        <v>8.3775774140512915</v>
      </c>
      <c r="L6" s="55" t="s">
        <v>0</v>
      </c>
      <c r="M6" s="64" t="s">
        <v>25</v>
      </c>
      <c r="N6" s="65" t="s">
        <v>28</v>
      </c>
      <c r="O6" s="66" t="s">
        <v>28</v>
      </c>
      <c r="P6" s="56" t="e">
        <f>IF(ISNUMBER(E6),$A$2/E6,"N/A")</f>
        <v>#VALUE!</v>
      </c>
      <c r="Q6" s="57" t="e">
        <f>IF(ISNUMBER(E6),E6/$B$2,"N/A")</f>
        <v>#VALUE!</v>
      </c>
      <c r="R6" s="58" t="e">
        <f>IF(J6="?",IF(ISNUMBER(E6),G6/P6,"N/A"),IF(ISNUMBER(J6),J6/$A$2*57.296,"N/A"))</f>
        <v>#VALUE!</v>
      </c>
      <c r="S6" s="59" t="str">
        <f>S5</f>
        <v>PUT TELESCOPE FOCAL LENGTH HERE</v>
      </c>
      <c r="T6" s="60" t="str">
        <f>T5</f>
        <v>PUT TELESCOPE F/RATIO HERE</v>
      </c>
    </row>
    <row r="7" spans="1:21" s="33" customFormat="1" x14ac:dyDescent="0.3">
      <c r="A7" s="13" t="s">
        <v>204</v>
      </c>
      <c r="B7" s="13" t="s">
        <v>205</v>
      </c>
      <c r="C7" s="61" t="s">
        <v>437</v>
      </c>
      <c r="D7" s="61" t="s">
        <v>346</v>
      </c>
      <c r="E7" s="34">
        <v>12</v>
      </c>
      <c r="F7" s="35">
        <v>1.25</v>
      </c>
      <c r="G7" s="38">
        <v>60</v>
      </c>
      <c r="H7" s="37"/>
      <c r="I7" s="41">
        <v>11</v>
      </c>
      <c r="J7" s="41">
        <v>15.2</v>
      </c>
      <c r="K7" s="55">
        <f>(G7/57.2958)*E7</f>
        <v>12.566366121076937</v>
      </c>
      <c r="L7" s="55" t="s">
        <v>0</v>
      </c>
      <c r="M7" s="38" t="s">
        <v>25</v>
      </c>
      <c r="N7" s="67" t="s">
        <v>28</v>
      </c>
      <c r="O7" s="36" t="s">
        <v>28</v>
      </c>
      <c r="P7" s="56" t="e">
        <f>IF(ISNUMBER(E7),$A$2/E7,"N/A")</f>
        <v>#VALUE!</v>
      </c>
      <c r="Q7" s="57" t="e">
        <f>IF(ISNUMBER(E7),E7/$B$2,"N/A")</f>
        <v>#VALUE!</v>
      </c>
      <c r="R7" s="58" t="e">
        <f>IF(J7="?",IF(ISNUMBER(E7),G7/P7,"N/A"),IF(ISNUMBER(J7),J7/$A$2*57.296,"N/A"))</f>
        <v>#VALUE!</v>
      </c>
      <c r="S7" s="59" t="str">
        <f>S6</f>
        <v>PUT TELESCOPE FOCAL LENGTH HERE</v>
      </c>
      <c r="T7" s="60" t="str">
        <f>T6</f>
        <v>PUT TELESCOPE F/RATIO HERE</v>
      </c>
    </row>
    <row r="8" spans="1:21" s="33" customFormat="1" x14ac:dyDescent="0.3">
      <c r="A8" s="13" t="s">
        <v>204</v>
      </c>
      <c r="B8" s="13" t="s">
        <v>205</v>
      </c>
      <c r="C8" s="61" t="s">
        <v>437</v>
      </c>
      <c r="D8" s="61" t="s">
        <v>346</v>
      </c>
      <c r="E8" s="34">
        <v>16</v>
      </c>
      <c r="F8" s="35">
        <v>1.25</v>
      </c>
      <c r="G8" s="38">
        <v>60</v>
      </c>
      <c r="H8" s="37"/>
      <c r="I8" s="41">
        <v>19</v>
      </c>
      <c r="J8" s="41">
        <v>16.5</v>
      </c>
      <c r="K8" s="55">
        <f>(G8/57.2958)*E8</f>
        <v>16.755154828102583</v>
      </c>
      <c r="L8" s="55" t="s">
        <v>0</v>
      </c>
      <c r="M8" s="38" t="s">
        <v>25</v>
      </c>
      <c r="N8" s="67" t="s">
        <v>28</v>
      </c>
      <c r="O8" s="36" t="s">
        <v>28</v>
      </c>
      <c r="P8" s="56" t="e">
        <f>IF(ISNUMBER(E8),$A$2/E8,"N/A")</f>
        <v>#VALUE!</v>
      </c>
      <c r="Q8" s="57" t="e">
        <f>IF(ISNUMBER(E8),E8/$B$2,"N/A")</f>
        <v>#VALUE!</v>
      </c>
      <c r="R8" s="58" t="e">
        <f>IF(J8="?",IF(ISNUMBER(E8),G8/P8,"N/A"),IF(ISNUMBER(J8),J8/$A$2*57.296,"N/A"))</f>
        <v>#VALUE!</v>
      </c>
      <c r="S8" s="59" t="str">
        <f>S7</f>
        <v>PUT TELESCOPE FOCAL LENGTH HERE</v>
      </c>
      <c r="T8" s="60" t="str">
        <f>T7</f>
        <v>PUT TELESCOPE F/RATIO HERE</v>
      </c>
    </row>
    <row r="9" spans="1:21" s="33" customFormat="1" x14ac:dyDescent="0.3">
      <c r="A9" s="13" t="s">
        <v>204</v>
      </c>
      <c r="B9" s="13" t="s">
        <v>205</v>
      </c>
      <c r="C9" s="61" t="s">
        <v>437</v>
      </c>
      <c r="D9" s="60" t="s">
        <v>347</v>
      </c>
      <c r="E9" s="34">
        <v>19</v>
      </c>
      <c r="F9" s="35">
        <v>1.25</v>
      </c>
      <c r="G9" s="38">
        <v>65</v>
      </c>
      <c r="H9" s="37"/>
      <c r="I9" s="41">
        <v>18.5</v>
      </c>
      <c r="J9" s="41">
        <v>21.2</v>
      </c>
      <c r="K9" s="55">
        <f>(G9/57.2958)*E9</f>
        <v>21.554808554902802</v>
      </c>
      <c r="L9" s="55" t="s">
        <v>0</v>
      </c>
      <c r="M9" s="38" t="s">
        <v>25</v>
      </c>
      <c r="N9" s="67" t="s">
        <v>28</v>
      </c>
      <c r="O9" s="36" t="s">
        <v>28</v>
      </c>
      <c r="P9" s="56" t="e">
        <f>IF(ISNUMBER(E9),$A$2/E9,"N/A")</f>
        <v>#VALUE!</v>
      </c>
      <c r="Q9" s="57" t="e">
        <f>IF(ISNUMBER(E9),E9/$B$2,"N/A")</f>
        <v>#VALUE!</v>
      </c>
      <c r="R9" s="58" t="e">
        <f>IF(J9="?",IF(ISNUMBER(E9),G9/P9,"N/A"),IF(ISNUMBER(J9),J9/$A$2*57.296,"N/A"))</f>
        <v>#VALUE!</v>
      </c>
      <c r="S9" s="59" t="str">
        <f>S8</f>
        <v>PUT TELESCOPE FOCAL LENGTH HERE</v>
      </c>
      <c r="T9" s="60" t="str">
        <f>T8</f>
        <v>PUT TELESCOPE F/RATIO HERE</v>
      </c>
    </row>
    <row r="10" spans="1:21" s="33" customFormat="1" x14ac:dyDescent="0.3">
      <c r="A10" s="13" t="s">
        <v>204</v>
      </c>
      <c r="B10" s="13" t="s">
        <v>207</v>
      </c>
      <c r="C10" s="61"/>
      <c r="D10" s="60" t="s">
        <v>348</v>
      </c>
      <c r="E10" s="34">
        <v>11</v>
      </c>
      <c r="F10" s="35">
        <v>1.25</v>
      </c>
      <c r="G10" s="38">
        <v>80</v>
      </c>
      <c r="H10" s="37"/>
      <c r="I10" s="41">
        <v>9</v>
      </c>
      <c r="J10" s="41" t="s">
        <v>28</v>
      </c>
      <c r="K10" s="55">
        <f>(G10/57.2958)*E10</f>
        <v>15.358891925760702</v>
      </c>
      <c r="L10" s="55" t="s">
        <v>0</v>
      </c>
      <c r="M10" s="38" t="s">
        <v>25</v>
      </c>
      <c r="N10" s="67" t="s">
        <v>0</v>
      </c>
      <c r="O10" s="38">
        <v>5</v>
      </c>
      <c r="P10" s="56" t="e">
        <f>IF(ISNUMBER(E10),$A$2/E10,"N/A")</f>
        <v>#VALUE!</v>
      </c>
      <c r="Q10" s="57" t="e">
        <f>IF(ISNUMBER(E10),E10/$B$2,"N/A")</f>
        <v>#VALUE!</v>
      </c>
      <c r="R10" s="58" t="e">
        <f>IF(J10="?",IF(ISNUMBER(E10),G10/P10,"N/A"),IF(ISNUMBER(J10),J10/$A$2*57.296,"N/A"))</f>
        <v>#VALUE!</v>
      </c>
      <c r="S10" s="59" t="str">
        <f>S9</f>
        <v>PUT TELESCOPE FOCAL LENGTH HERE</v>
      </c>
      <c r="T10" s="60" t="str">
        <f>T9</f>
        <v>PUT TELESCOPE F/RATIO HERE</v>
      </c>
    </row>
    <row r="11" spans="1:21" s="33" customFormat="1" x14ac:dyDescent="0.3">
      <c r="A11" s="13" t="s">
        <v>204</v>
      </c>
      <c r="B11" s="13" t="s">
        <v>207</v>
      </c>
      <c r="C11" s="61"/>
      <c r="D11" s="60" t="s">
        <v>348</v>
      </c>
      <c r="E11" s="34">
        <v>16</v>
      </c>
      <c r="F11" s="35">
        <v>1.25</v>
      </c>
      <c r="G11" s="38">
        <v>80</v>
      </c>
      <c r="H11" s="37"/>
      <c r="I11" s="41">
        <v>9</v>
      </c>
      <c r="J11" s="41" t="s">
        <v>28</v>
      </c>
      <c r="K11" s="55">
        <f>(G11/57.2958)*E11</f>
        <v>22.340206437470112</v>
      </c>
      <c r="L11" s="55" t="s">
        <v>0</v>
      </c>
      <c r="M11" s="38" t="s">
        <v>25</v>
      </c>
      <c r="N11" s="67" t="s">
        <v>0</v>
      </c>
      <c r="O11" s="38">
        <v>5</v>
      </c>
      <c r="P11" s="56" t="e">
        <f>IF(ISNUMBER(E11),$A$2/E11,"N/A")</f>
        <v>#VALUE!</v>
      </c>
      <c r="Q11" s="57" t="e">
        <f>IF(ISNUMBER(E11),E11/$B$2,"N/A")</f>
        <v>#VALUE!</v>
      </c>
      <c r="R11" s="58" t="e">
        <f>IF(J11="?",IF(ISNUMBER(E11),G11/P11,"N/A"),IF(ISNUMBER(J11),J11/$A$2*57.296,"N/A"))</f>
        <v>#VALUE!</v>
      </c>
      <c r="S11" s="59" t="str">
        <f>S10</f>
        <v>PUT TELESCOPE FOCAL LENGTH HERE</v>
      </c>
      <c r="T11" s="60" t="str">
        <f>T10</f>
        <v>PUT TELESCOPE F/RATIO HERE</v>
      </c>
    </row>
    <row r="12" spans="1:21" s="33" customFormat="1" x14ac:dyDescent="0.3">
      <c r="A12" s="13" t="s">
        <v>204</v>
      </c>
      <c r="B12" s="13" t="s">
        <v>206</v>
      </c>
      <c r="C12" s="61"/>
      <c r="D12" s="61" t="s">
        <v>346</v>
      </c>
      <c r="E12" s="34">
        <v>8</v>
      </c>
      <c r="F12" s="35">
        <v>1.25</v>
      </c>
      <c r="G12" s="38">
        <v>60</v>
      </c>
      <c r="H12" s="37"/>
      <c r="I12" s="41">
        <v>9</v>
      </c>
      <c r="J12" s="41">
        <v>13</v>
      </c>
      <c r="K12" s="55">
        <f>(G12/57.2958)*E12</f>
        <v>8.3775774140512915</v>
      </c>
      <c r="L12" s="55" t="s">
        <v>0</v>
      </c>
      <c r="M12" s="38" t="s">
        <v>25</v>
      </c>
      <c r="N12" s="67" t="s">
        <v>28</v>
      </c>
      <c r="O12" s="36" t="s">
        <v>28</v>
      </c>
      <c r="P12" s="56" t="e">
        <f>IF(ISNUMBER(E12),$A$2/E12,"N/A")</f>
        <v>#VALUE!</v>
      </c>
      <c r="Q12" s="57" t="e">
        <f>IF(ISNUMBER(E12),E12/$B$2,"N/A")</f>
        <v>#VALUE!</v>
      </c>
      <c r="R12" s="58" t="e">
        <f>IF(J12="?",IF(ISNUMBER(E12),G12/P12,"N/A"),IF(ISNUMBER(J12),J12/$A$2*57.296,"N/A"))</f>
        <v>#VALUE!</v>
      </c>
      <c r="S12" s="59" t="str">
        <f>S11</f>
        <v>PUT TELESCOPE FOCAL LENGTH HERE</v>
      </c>
      <c r="T12" s="60" t="str">
        <f>T11</f>
        <v>PUT TELESCOPE F/RATIO HERE</v>
      </c>
    </row>
    <row r="13" spans="1:21" s="33" customFormat="1" x14ac:dyDescent="0.3">
      <c r="A13" s="13" t="s">
        <v>204</v>
      </c>
      <c r="B13" s="13" t="s">
        <v>6</v>
      </c>
      <c r="C13" s="61"/>
      <c r="D13" s="61" t="s">
        <v>345</v>
      </c>
      <c r="E13" s="34">
        <v>4.8</v>
      </c>
      <c r="F13" s="35">
        <v>1.25</v>
      </c>
      <c r="G13" s="38">
        <v>48</v>
      </c>
      <c r="H13" s="37"/>
      <c r="I13" s="41">
        <v>4.2</v>
      </c>
      <c r="J13" s="41" t="s">
        <v>28</v>
      </c>
      <c r="K13" s="55">
        <f>(G13/57.2958)*E13</f>
        <v>4.0212371587446194</v>
      </c>
      <c r="L13" s="55" t="s">
        <v>0</v>
      </c>
      <c r="M13" s="38" t="s">
        <v>25</v>
      </c>
      <c r="N13" s="67" t="s">
        <v>28</v>
      </c>
      <c r="O13" s="38">
        <v>4</v>
      </c>
      <c r="P13" s="56" t="e">
        <f>IF(ISNUMBER(E13),$A$2/E13,"N/A")</f>
        <v>#VALUE!</v>
      </c>
      <c r="Q13" s="57" t="e">
        <f>IF(ISNUMBER(E13),E13/$B$2,"N/A")</f>
        <v>#VALUE!</v>
      </c>
      <c r="R13" s="58" t="e">
        <f>IF(J13="?",IF(ISNUMBER(E13),G13/P13,"N/A"),IF(ISNUMBER(J13),J13/$A$2*57.296,"N/A"))</f>
        <v>#VALUE!</v>
      </c>
      <c r="S13" s="59" t="str">
        <f>S12</f>
        <v>PUT TELESCOPE FOCAL LENGTH HERE</v>
      </c>
      <c r="T13" s="60" t="str">
        <f>T12</f>
        <v>PUT TELESCOPE F/RATIO HERE</v>
      </c>
    </row>
    <row r="14" spans="1:21" s="33" customFormat="1" x14ac:dyDescent="0.3">
      <c r="A14" s="13" t="s">
        <v>79</v>
      </c>
      <c r="B14" s="13" t="s">
        <v>99</v>
      </c>
      <c r="C14" s="61"/>
      <c r="D14" s="60" t="s">
        <v>347</v>
      </c>
      <c r="E14" s="34">
        <v>6</v>
      </c>
      <c r="F14" s="35">
        <v>1.25</v>
      </c>
      <c r="G14" s="38">
        <v>66</v>
      </c>
      <c r="H14" s="37">
        <v>116</v>
      </c>
      <c r="I14" s="41">
        <v>14.8</v>
      </c>
      <c r="J14" s="41" t="s">
        <v>28</v>
      </c>
      <c r="K14" s="55">
        <f>(G14/57.2958)*E14</f>
        <v>6.9115013665923151</v>
      </c>
      <c r="L14" s="55" t="s">
        <v>0</v>
      </c>
      <c r="M14" s="38" t="s">
        <v>25</v>
      </c>
      <c r="N14" s="38" t="s">
        <v>0</v>
      </c>
      <c r="O14" s="38">
        <v>5</v>
      </c>
      <c r="P14" s="56" t="e">
        <f>IF(ISNUMBER(E14),$A$2/E14,"N/A")</f>
        <v>#VALUE!</v>
      </c>
      <c r="Q14" s="57" t="e">
        <f>IF(ISNUMBER(E14),E14/$B$2,"N/A")</f>
        <v>#VALUE!</v>
      </c>
      <c r="R14" s="58" t="e">
        <f>IF(J14="?",IF(ISNUMBER(E14),G14/P14,"N/A"),IF(ISNUMBER(J14),J14/$A$2*57.296,"N/A"))</f>
        <v>#VALUE!</v>
      </c>
      <c r="S14" s="59" t="str">
        <f>S13</f>
        <v>PUT TELESCOPE FOCAL LENGTH HERE</v>
      </c>
      <c r="T14" s="60" t="str">
        <f>T13</f>
        <v>PUT TELESCOPE F/RATIO HERE</v>
      </c>
    </row>
    <row r="15" spans="1:21" s="33" customFormat="1" x14ac:dyDescent="0.3">
      <c r="A15" s="13" t="s">
        <v>79</v>
      </c>
      <c r="B15" s="13" t="s">
        <v>99</v>
      </c>
      <c r="C15" s="61"/>
      <c r="D15" s="60" t="s">
        <v>347</v>
      </c>
      <c r="E15" s="34">
        <v>9</v>
      </c>
      <c r="F15" s="35">
        <v>1.25</v>
      </c>
      <c r="G15" s="38">
        <v>66</v>
      </c>
      <c r="H15" s="37">
        <v>113</v>
      </c>
      <c r="I15" s="41">
        <v>15</v>
      </c>
      <c r="J15" s="41" t="s">
        <v>28</v>
      </c>
      <c r="K15" s="55">
        <f>(G15/57.2958)*E15</f>
        <v>10.367252049888473</v>
      </c>
      <c r="L15" s="55" t="s">
        <v>0</v>
      </c>
      <c r="M15" s="38" t="s">
        <v>25</v>
      </c>
      <c r="N15" s="38" t="s">
        <v>0</v>
      </c>
      <c r="O15" s="38">
        <v>6</v>
      </c>
      <c r="P15" s="56" t="e">
        <f>IF(ISNUMBER(E15),$A$2/E15,"N/A")</f>
        <v>#VALUE!</v>
      </c>
      <c r="Q15" s="57" t="e">
        <f>IF(ISNUMBER(E15),E15/$B$2,"N/A")</f>
        <v>#VALUE!</v>
      </c>
      <c r="R15" s="58" t="e">
        <f>IF(J15="?",IF(ISNUMBER(E15),G15/P15,"N/A"),IF(ISNUMBER(J15),J15/$A$2*57.296,"N/A"))</f>
        <v>#VALUE!</v>
      </c>
      <c r="S15" s="59" t="str">
        <f>S14</f>
        <v>PUT TELESCOPE FOCAL LENGTH HERE</v>
      </c>
      <c r="T15" s="60" t="str">
        <f>T14</f>
        <v>PUT TELESCOPE F/RATIO HERE</v>
      </c>
    </row>
    <row r="16" spans="1:21" s="33" customFormat="1" x14ac:dyDescent="0.3">
      <c r="A16" s="13" t="s">
        <v>79</v>
      </c>
      <c r="B16" s="13" t="s">
        <v>99</v>
      </c>
      <c r="C16" s="61"/>
      <c r="D16" s="60" t="s">
        <v>347</v>
      </c>
      <c r="E16" s="34">
        <v>15</v>
      </c>
      <c r="F16" s="35">
        <v>1.25</v>
      </c>
      <c r="G16" s="38">
        <v>66</v>
      </c>
      <c r="H16" s="37">
        <v>79</v>
      </c>
      <c r="I16" s="41">
        <v>13</v>
      </c>
      <c r="J16" s="41" t="s">
        <v>28</v>
      </c>
      <c r="K16" s="55">
        <f>(G16/57.2958)*E16</f>
        <v>17.278753416480789</v>
      </c>
      <c r="L16" s="55" t="s">
        <v>0</v>
      </c>
      <c r="M16" s="38" t="s">
        <v>25</v>
      </c>
      <c r="N16" s="38" t="s">
        <v>0</v>
      </c>
      <c r="O16" s="38">
        <v>4</v>
      </c>
      <c r="P16" s="56" t="e">
        <f>IF(ISNUMBER(E16),$A$2/E16,"N/A")</f>
        <v>#VALUE!</v>
      </c>
      <c r="Q16" s="57" t="e">
        <f>IF(ISNUMBER(E16),E16/$B$2,"N/A")</f>
        <v>#VALUE!</v>
      </c>
      <c r="R16" s="58" t="e">
        <f>IF(J16="?",IF(ISNUMBER(E16),G16/P16,"N/A"),IF(ISNUMBER(J16),J16/$A$2*57.296,"N/A"))</f>
        <v>#VALUE!</v>
      </c>
      <c r="S16" s="59" t="str">
        <f>S15</f>
        <v>PUT TELESCOPE FOCAL LENGTH HERE</v>
      </c>
      <c r="T16" s="60" t="str">
        <f>T15</f>
        <v>PUT TELESCOPE F/RATIO HERE</v>
      </c>
    </row>
    <row r="17" spans="1:20" s="33" customFormat="1" x14ac:dyDescent="0.3">
      <c r="A17" s="13" t="s">
        <v>79</v>
      </c>
      <c r="B17" s="13" t="s">
        <v>99</v>
      </c>
      <c r="C17" s="61"/>
      <c r="D17" s="60" t="s">
        <v>347</v>
      </c>
      <c r="E17" s="34">
        <v>20</v>
      </c>
      <c r="F17" s="35">
        <v>1.25</v>
      </c>
      <c r="G17" s="38">
        <v>66</v>
      </c>
      <c r="H17" s="37">
        <v>108</v>
      </c>
      <c r="I17" s="41">
        <v>18</v>
      </c>
      <c r="J17" s="41" t="s">
        <v>28</v>
      </c>
      <c r="K17" s="55">
        <f>(G17/57.2958)*E17</f>
        <v>23.038337888641053</v>
      </c>
      <c r="L17" s="55" t="s">
        <v>0</v>
      </c>
      <c r="M17" s="38" t="s">
        <v>25</v>
      </c>
      <c r="N17" s="38" t="s">
        <v>0</v>
      </c>
      <c r="O17" s="38">
        <v>5</v>
      </c>
      <c r="P17" s="56" t="e">
        <f>IF(ISNUMBER(E17),$A$2/E17,"N/A")</f>
        <v>#VALUE!</v>
      </c>
      <c r="Q17" s="57" t="e">
        <f>IF(ISNUMBER(E17),E17/$B$2,"N/A")</f>
        <v>#VALUE!</v>
      </c>
      <c r="R17" s="58" t="e">
        <f>IF(J17="?",IF(ISNUMBER(E17),G17/P17,"N/A"),IF(ISNUMBER(J17),J17/$A$2*57.296,"N/A"))</f>
        <v>#VALUE!</v>
      </c>
      <c r="S17" s="59" t="str">
        <f>S16</f>
        <v>PUT TELESCOPE FOCAL LENGTH HERE</v>
      </c>
      <c r="T17" s="60" t="str">
        <f>T16</f>
        <v>PUT TELESCOPE F/RATIO HERE</v>
      </c>
    </row>
    <row r="18" spans="1:20" s="33" customFormat="1" x14ac:dyDescent="0.3">
      <c r="A18" s="13" t="s">
        <v>79</v>
      </c>
      <c r="B18" s="13" t="s">
        <v>317</v>
      </c>
      <c r="C18" s="61" t="s">
        <v>437</v>
      </c>
      <c r="D18" s="61" t="s">
        <v>346</v>
      </c>
      <c r="E18" s="34">
        <v>3.2</v>
      </c>
      <c r="F18" s="35">
        <v>1.25</v>
      </c>
      <c r="G18" s="38">
        <v>60</v>
      </c>
      <c r="H18" s="37">
        <v>240</v>
      </c>
      <c r="I18" s="41">
        <v>15.8</v>
      </c>
      <c r="J18" s="41" t="s">
        <v>28</v>
      </c>
      <c r="K18" s="55">
        <f>(G18/57.2958)*E18</f>
        <v>3.3510309656205166</v>
      </c>
      <c r="L18" s="55" t="s">
        <v>0</v>
      </c>
      <c r="M18" s="38" t="s">
        <v>25</v>
      </c>
      <c r="N18" s="38" t="s">
        <v>0</v>
      </c>
      <c r="O18" s="38">
        <v>5</v>
      </c>
      <c r="P18" s="56" t="e">
        <f>IF(ISNUMBER(E18),$A$2/E18,"N/A")</f>
        <v>#VALUE!</v>
      </c>
      <c r="Q18" s="57" t="e">
        <f>IF(ISNUMBER(E18),E18/$B$2,"N/A")</f>
        <v>#VALUE!</v>
      </c>
      <c r="R18" s="58" t="e">
        <f>IF(J18="?",IF(ISNUMBER(E18),G18/P18,"N/A"),IF(ISNUMBER(J18),J18/$A$2*57.296,"N/A"))</f>
        <v>#VALUE!</v>
      </c>
      <c r="S18" s="59" t="str">
        <f>S17</f>
        <v>PUT TELESCOPE FOCAL LENGTH HERE</v>
      </c>
      <c r="T18" s="60" t="str">
        <f>T17</f>
        <v>PUT TELESCOPE F/RATIO HERE</v>
      </c>
    </row>
    <row r="19" spans="1:20" s="33" customFormat="1" x14ac:dyDescent="0.3">
      <c r="A19" s="13" t="s">
        <v>79</v>
      </c>
      <c r="B19" s="13" t="s">
        <v>317</v>
      </c>
      <c r="C19" s="61" t="s">
        <v>437</v>
      </c>
      <c r="D19" s="61" t="s">
        <v>346</v>
      </c>
      <c r="E19" s="34">
        <v>5</v>
      </c>
      <c r="F19" s="35">
        <v>1.25</v>
      </c>
      <c r="G19" s="38">
        <v>60</v>
      </c>
      <c r="H19" s="37">
        <v>193</v>
      </c>
      <c r="I19" s="41">
        <v>15.8</v>
      </c>
      <c r="J19" s="41" t="s">
        <v>28</v>
      </c>
      <c r="K19" s="55">
        <f>(G19/57.2958)*E19</f>
        <v>5.2359858837820568</v>
      </c>
      <c r="L19" s="55" t="s">
        <v>0</v>
      </c>
      <c r="M19" s="38" t="s">
        <v>25</v>
      </c>
      <c r="N19" s="38" t="s">
        <v>0</v>
      </c>
      <c r="O19" s="38">
        <v>5</v>
      </c>
      <c r="P19" s="56" t="e">
        <f>IF(ISNUMBER(E19),$A$2/E19,"N/A")</f>
        <v>#VALUE!</v>
      </c>
      <c r="Q19" s="57" t="e">
        <f>IF(ISNUMBER(E19),E19/$B$2,"N/A")</f>
        <v>#VALUE!</v>
      </c>
      <c r="R19" s="58" t="e">
        <f>IF(J19="?",IF(ISNUMBER(E19),G19/P19,"N/A"),IF(ISNUMBER(J19),J19/$A$2*57.296,"N/A"))</f>
        <v>#VALUE!</v>
      </c>
      <c r="S19" s="59" t="str">
        <f>S18</f>
        <v>PUT TELESCOPE FOCAL LENGTH HERE</v>
      </c>
      <c r="T19" s="60" t="str">
        <f>T18</f>
        <v>PUT TELESCOPE F/RATIO HERE</v>
      </c>
    </row>
    <row r="20" spans="1:20" s="33" customFormat="1" x14ac:dyDescent="0.3">
      <c r="A20" s="13" t="s">
        <v>79</v>
      </c>
      <c r="B20" s="13" t="s">
        <v>317</v>
      </c>
      <c r="C20" s="61" t="s">
        <v>437</v>
      </c>
      <c r="D20" s="61" t="s">
        <v>346</v>
      </c>
      <c r="E20" s="34">
        <v>8</v>
      </c>
      <c r="F20" s="35">
        <v>1.25</v>
      </c>
      <c r="G20" s="38">
        <v>60</v>
      </c>
      <c r="H20" s="37">
        <v>162</v>
      </c>
      <c r="I20" s="41">
        <v>16.5</v>
      </c>
      <c r="J20" s="41" t="s">
        <v>28</v>
      </c>
      <c r="K20" s="55">
        <f>(G20/57.2958)*E20</f>
        <v>8.3775774140512915</v>
      </c>
      <c r="L20" s="55" t="s">
        <v>0</v>
      </c>
      <c r="M20" s="38" t="s">
        <v>25</v>
      </c>
      <c r="N20" s="38" t="s">
        <v>0</v>
      </c>
      <c r="O20" s="38">
        <v>5</v>
      </c>
      <c r="P20" s="56" t="e">
        <f>IF(ISNUMBER(E20),$A$2/E20,"N/A")</f>
        <v>#VALUE!</v>
      </c>
      <c r="Q20" s="57" t="e">
        <f>IF(ISNUMBER(E20),E20/$B$2,"N/A")</f>
        <v>#VALUE!</v>
      </c>
      <c r="R20" s="58" t="e">
        <f>IF(J20="?",IF(ISNUMBER(E20),G20/P20,"N/A"),IF(ISNUMBER(J20),J20/$A$2*57.296,"N/A"))</f>
        <v>#VALUE!</v>
      </c>
      <c r="S20" s="59" t="str">
        <f>S19</f>
        <v>PUT TELESCOPE FOCAL LENGTH HERE</v>
      </c>
      <c r="T20" s="60" t="str">
        <f>T19</f>
        <v>PUT TELESCOPE F/RATIO HERE</v>
      </c>
    </row>
    <row r="21" spans="1:20" s="33" customFormat="1" x14ac:dyDescent="0.3">
      <c r="A21" s="13" t="s">
        <v>79</v>
      </c>
      <c r="B21" s="13" t="s">
        <v>317</v>
      </c>
      <c r="C21" s="61" t="s">
        <v>437</v>
      </c>
      <c r="D21" s="61" t="s">
        <v>346</v>
      </c>
      <c r="E21" s="34">
        <v>12</v>
      </c>
      <c r="F21" s="35">
        <v>1.25</v>
      </c>
      <c r="G21" s="38">
        <v>60</v>
      </c>
      <c r="H21" s="37">
        <v>173</v>
      </c>
      <c r="I21" s="41">
        <v>20</v>
      </c>
      <c r="J21" s="41">
        <v>12</v>
      </c>
      <c r="K21" s="55">
        <f>(G21/57.2958)*E21</f>
        <v>12.566366121076937</v>
      </c>
      <c r="L21" s="55" t="s">
        <v>0</v>
      </c>
      <c r="M21" s="38" t="s">
        <v>25</v>
      </c>
      <c r="N21" s="38" t="s">
        <v>0</v>
      </c>
      <c r="O21" s="38">
        <v>6</v>
      </c>
      <c r="P21" s="56" t="e">
        <f>IF(ISNUMBER(E21),$A$2/E21,"N/A")</f>
        <v>#VALUE!</v>
      </c>
      <c r="Q21" s="57" t="e">
        <f>IF(ISNUMBER(E21),E21/$B$2,"N/A")</f>
        <v>#VALUE!</v>
      </c>
      <c r="R21" s="58" t="e">
        <f>IF(J21="?",IF(ISNUMBER(E21),G21/P21,"N/A"),IF(ISNUMBER(J21),J21/$A$2*57.296,"N/A"))</f>
        <v>#VALUE!</v>
      </c>
      <c r="S21" s="59" t="str">
        <f>S20</f>
        <v>PUT TELESCOPE FOCAL LENGTH HERE</v>
      </c>
      <c r="T21" s="60" t="str">
        <f>T20</f>
        <v>PUT TELESCOPE F/RATIO HERE</v>
      </c>
    </row>
    <row r="22" spans="1:20" s="33" customFormat="1" x14ac:dyDescent="0.3">
      <c r="A22" s="13" t="s">
        <v>79</v>
      </c>
      <c r="B22" s="13" t="s">
        <v>317</v>
      </c>
      <c r="C22" s="61" t="s">
        <v>437</v>
      </c>
      <c r="D22" s="61" t="s">
        <v>346</v>
      </c>
      <c r="E22" s="34">
        <v>15</v>
      </c>
      <c r="F22" s="35">
        <v>1.25</v>
      </c>
      <c r="G22" s="38">
        <v>60</v>
      </c>
      <c r="H22" s="37">
        <v>164</v>
      </c>
      <c r="I22" s="41">
        <v>20</v>
      </c>
      <c r="J22" s="41">
        <v>15</v>
      </c>
      <c r="K22" s="55">
        <f>(G22/57.2958)*E22</f>
        <v>15.707957651346172</v>
      </c>
      <c r="L22" s="55" t="s">
        <v>0</v>
      </c>
      <c r="M22" s="38" t="s">
        <v>25</v>
      </c>
      <c r="N22" s="38" t="s">
        <v>0</v>
      </c>
      <c r="O22" s="38">
        <v>6</v>
      </c>
      <c r="P22" s="56" t="e">
        <f>IF(ISNUMBER(E22),$A$2/E22,"N/A")</f>
        <v>#VALUE!</v>
      </c>
      <c r="Q22" s="57" t="e">
        <f>IF(ISNUMBER(E22),E22/$B$2,"N/A")</f>
        <v>#VALUE!</v>
      </c>
      <c r="R22" s="58" t="e">
        <f>IF(J22="?",IF(ISNUMBER(E22),G22/P22,"N/A"),IF(ISNUMBER(J22),J22/$A$2*57.296,"N/A"))</f>
        <v>#VALUE!</v>
      </c>
      <c r="S22" s="59" t="str">
        <f>S21</f>
        <v>PUT TELESCOPE FOCAL LENGTH HERE</v>
      </c>
      <c r="T22" s="60" t="str">
        <f>T21</f>
        <v>PUT TELESCOPE F/RATIO HERE</v>
      </c>
    </row>
    <row r="23" spans="1:20" s="33" customFormat="1" x14ac:dyDescent="0.3">
      <c r="A23" s="13" t="s">
        <v>79</v>
      </c>
      <c r="B23" s="13" t="s">
        <v>317</v>
      </c>
      <c r="C23" s="61" t="s">
        <v>437</v>
      </c>
      <c r="D23" s="61" t="s">
        <v>346</v>
      </c>
      <c r="E23" s="34">
        <v>18</v>
      </c>
      <c r="F23" s="35">
        <v>1.25</v>
      </c>
      <c r="G23" s="38">
        <v>60</v>
      </c>
      <c r="H23" s="37">
        <v>156</v>
      </c>
      <c r="I23" s="41">
        <v>18</v>
      </c>
      <c r="J23" s="41">
        <v>18</v>
      </c>
      <c r="K23" s="55">
        <f>(G23/57.2958)*E23</f>
        <v>18.849549181615405</v>
      </c>
      <c r="L23" s="55" t="s">
        <v>0</v>
      </c>
      <c r="M23" s="38" t="s">
        <v>25</v>
      </c>
      <c r="N23" s="38" t="s">
        <v>0</v>
      </c>
      <c r="O23" s="38">
        <v>5</v>
      </c>
      <c r="P23" s="56" t="e">
        <f>IF(ISNUMBER(E23),$A$2/E23,"N/A")</f>
        <v>#VALUE!</v>
      </c>
      <c r="Q23" s="57" t="e">
        <f>IF(ISNUMBER(E23),E23/$B$2,"N/A")</f>
        <v>#VALUE!</v>
      </c>
      <c r="R23" s="58" t="e">
        <f>IF(J23="?",IF(ISNUMBER(E23),G23/P23,"N/A"),IF(ISNUMBER(J23),J23/$A$2*57.296,"N/A"))</f>
        <v>#VALUE!</v>
      </c>
      <c r="S23" s="59" t="str">
        <f>S22</f>
        <v>PUT TELESCOPE FOCAL LENGTH HERE</v>
      </c>
      <c r="T23" s="60" t="str">
        <f>T22</f>
        <v>PUT TELESCOPE F/RATIO HERE</v>
      </c>
    </row>
    <row r="24" spans="1:20" s="33" customFormat="1" x14ac:dyDescent="0.3">
      <c r="A24" s="13" t="s">
        <v>79</v>
      </c>
      <c r="B24" s="13" t="s">
        <v>317</v>
      </c>
      <c r="C24" s="61" t="s">
        <v>437</v>
      </c>
      <c r="D24" s="61" t="s">
        <v>346</v>
      </c>
      <c r="E24" s="34">
        <v>25</v>
      </c>
      <c r="F24" s="35">
        <v>1.25</v>
      </c>
      <c r="G24" s="38">
        <v>60</v>
      </c>
      <c r="H24" s="37">
        <v>167</v>
      </c>
      <c r="I24" s="41">
        <v>20</v>
      </c>
      <c r="J24" s="41" t="s">
        <v>28</v>
      </c>
      <c r="K24" s="55">
        <f>(G24/57.2958)*E24</f>
        <v>26.179929418910287</v>
      </c>
      <c r="L24" s="55" t="s">
        <v>0</v>
      </c>
      <c r="M24" s="38" t="s">
        <v>25</v>
      </c>
      <c r="N24" s="38" t="s">
        <v>0</v>
      </c>
      <c r="O24" s="38">
        <v>5</v>
      </c>
      <c r="P24" s="56" t="e">
        <f>IF(ISNUMBER(E24),$A$2/E24,"N/A")</f>
        <v>#VALUE!</v>
      </c>
      <c r="Q24" s="57" t="e">
        <f>IF(ISNUMBER(E24),E24/$B$2,"N/A")</f>
        <v>#VALUE!</v>
      </c>
      <c r="R24" s="58" t="e">
        <f>IF(J24="?",IF(ISNUMBER(E24),G24/P24,"N/A"),IF(ISNUMBER(J24),J24/$A$2*57.296,"N/A"))</f>
        <v>#VALUE!</v>
      </c>
      <c r="S24" s="59" t="str">
        <f>S23</f>
        <v>PUT TELESCOPE FOCAL LENGTH HERE</v>
      </c>
      <c r="T24" s="60" t="str">
        <f>T23</f>
        <v>PUT TELESCOPE F/RATIO HERE</v>
      </c>
    </row>
    <row r="25" spans="1:20" s="33" customFormat="1" x14ac:dyDescent="0.3">
      <c r="A25" s="13" t="s">
        <v>79</v>
      </c>
      <c r="B25" s="13" t="s">
        <v>75</v>
      </c>
      <c r="C25" s="61"/>
      <c r="D25" s="60" t="s">
        <v>347</v>
      </c>
      <c r="E25" s="34">
        <v>10</v>
      </c>
      <c r="F25" s="35">
        <v>1.25</v>
      </c>
      <c r="G25" s="38">
        <v>70</v>
      </c>
      <c r="H25" s="37">
        <v>82</v>
      </c>
      <c r="I25" s="41">
        <v>10</v>
      </c>
      <c r="J25" s="41">
        <v>12.4</v>
      </c>
      <c r="K25" s="55">
        <f>(G25/57.2958)*E25</f>
        <v>12.217300395491467</v>
      </c>
      <c r="L25" s="55" t="s">
        <v>0</v>
      </c>
      <c r="M25" s="38" t="s">
        <v>25</v>
      </c>
      <c r="N25" s="38" t="s">
        <v>0</v>
      </c>
      <c r="O25" s="38">
        <v>5</v>
      </c>
      <c r="P25" s="56" t="e">
        <f>IF(ISNUMBER(E25),$A$2/E25,"N/A")</f>
        <v>#VALUE!</v>
      </c>
      <c r="Q25" s="57" t="e">
        <f>IF(ISNUMBER(E25),E25/$B$2,"N/A")</f>
        <v>#VALUE!</v>
      </c>
      <c r="R25" s="58" t="e">
        <f>IF(J25="?",IF(ISNUMBER(E25),G25/P25,"N/A"),IF(ISNUMBER(J25),J25/$A$2*57.296,"N/A"))</f>
        <v>#VALUE!</v>
      </c>
      <c r="S25" s="59" t="str">
        <f>S24</f>
        <v>PUT TELESCOPE FOCAL LENGTH HERE</v>
      </c>
      <c r="T25" s="60" t="str">
        <f>T24</f>
        <v>PUT TELESCOPE F/RATIO HERE</v>
      </c>
    </row>
    <row r="26" spans="1:20" s="33" customFormat="1" x14ac:dyDescent="0.3">
      <c r="A26" s="13" t="s">
        <v>79</v>
      </c>
      <c r="B26" s="13" t="s">
        <v>75</v>
      </c>
      <c r="C26" s="61"/>
      <c r="D26" s="60" t="s">
        <v>347</v>
      </c>
      <c r="E26" s="34">
        <v>15</v>
      </c>
      <c r="F26" s="35">
        <v>1.25</v>
      </c>
      <c r="G26" s="38">
        <v>70</v>
      </c>
      <c r="H26" s="37">
        <v>102</v>
      </c>
      <c r="I26" s="41">
        <v>13</v>
      </c>
      <c r="J26" s="41">
        <v>18.8</v>
      </c>
      <c r="K26" s="55">
        <f>(G26/57.2958)*E26</f>
        <v>18.325950593237199</v>
      </c>
      <c r="L26" s="55" t="s">
        <v>0</v>
      </c>
      <c r="M26" s="38" t="s">
        <v>25</v>
      </c>
      <c r="N26" s="38" t="s">
        <v>0</v>
      </c>
      <c r="O26" s="38">
        <v>5</v>
      </c>
      <c r="P26" s="56" t="e">
        <f>IF(ISNUMBER(E26),$A$2/E26,"N/A")</f>
        <v>#VALUE!</v>
      </c>
      <c r="Q26" s="57" t="e">
        <f>IF(ISNUMBER(E26),E26/$B$2,"N/A")</f>
        <v>#VALUE!</v>
      </c>
      <c r="R26" s="58" t="e">
        <f>IF(J26="?",IF(ISNUMBER(E26),G26/P26,"N/A"),IF(ISNUMBER(J26),J26/$A$2*57.296,"N/A"))</f>
        <v>#VALUE!</v>
      </c>
      <c r="S26" s="59" t="str">
        <f>S25</f>
        <v>PUT TELESCOPE FOCAL LENGTH HERE</v>
      </c>
      <c r="T26" s="60" t="str">
        <f>T25</f>
        <v>PUT TELESCOPE F/RATIO HERE</v>
      </c>
    </row>
    <row r="27" spans="1:20" s="33" customFormat="1" x14ac:dyDescent="0.3">
      <c r="A27" s="13" t="s">
        <v>79</v>
      </c>
      <c r="B27" s="13" t="s">
        <v>75</v>
      </c>
      <c r="C27" s="61"/>
      <c r="D27" s="60" t="s">
        <v>347</v>
      </c>
      <c r="E27" s="34">
        <v>20</v>
      </c>
      <c r="F27" s="35">
        <v>1.25</v>
      </c>
      <c r="G27" s="38">
        <v>70</v>
      </c>
      <c r="H27" s="37">
        <v>119</v>
      </c>
      <c r="I27" s="41">
        <v>16</v>
      </c>
      <c r="J27" s="41">
        <v>25</v>
      </c>
      <c r="K27" s="55">
        <f>(G27/57.2958)*E27</f>
        <v>24.434600790982934</v>
      </c>
      <c r="L27" s="55" t="s">
        <v>0</v>
      </c>
      <c r="M27" s="38" t="s">
        <v>25</v>
      </c>
      <c r="N27" s="38" t="s">
        <v>0</v>
      </c>
      <c r="O27" s="38">
        <v>5</v>
      </c>
      <c r="P27" s="56" t="e">
        <f>IF(ISNUMBER(E27),$A$2/E27,"N/A")</f>
        <v>#VALUE!</v>
      </c>
      <c r="Q27" s="57" t="e">
        <f>IF(ISNUMBER(E27),E27/$B$2,"N/A")</f>
        <v>#VALUE!</v>
      </c>
      <c r="R27" s="58" t="e">
        <f>IF(J27="?",IF(ISNUMBER(E27),G27/P27,"N/A"),IF(ISNUMBER(J27),J27/$A$2*57.296,"N/A"))</f>
        <v>#VALUE!</v>
      </c>
      <c r="S27" s="59" t="str">
        <f>S26</f>
        <v>PUT TELESCOPE FOCAL LENGTH HERE</v>
      </c>
      <c r="T27" s="60" t="str">
        <f>T26</f>
        <v>PUT TELESCOPE F/RATIO HERE</v>
      </c>
    </row>
    <row r="28" spans="1:20" s="33" customFormat="1" x14ac:dyDescent="0.3">
      <c r="A28" s="13" t="s">
        <v>79</v>
      </c>
      <c r="B28" s="13" t="s">
        <v>75</v>
      </c>
      <c r="C28" s="61"/>
      <c r="D28" s="60" t="s">
        <v>347</v>
      </c>
      <c r="E28" s="34">
        <v>26</v>
      </c>
      <c r="F28" s="35">
        <v>2</v>
      </c>
      <c r="G28" s="38">
        <v>70</v>
      </c>
      <c r="H28" s="37">
        <v>289</v>
      </c>
      <c r="I28" s="41">
        <v>20</v>
      </c>
      <c r="J28" s="41">
        <v>32.299999999999997</v>
      </c>
      <c r="K28" s="55">
        <f>(G28/57.2958)*E28</f>
        <v>31.764981028277813</v>
      </c>
      <c r="L28" s="55" t="s">
        <v>0</v>
      </c>
      <c r="M28" s="38" t="s">
        <v>25</v>
      </c>
      <c r="N28" s="38" t="s">
        <v>0</v>
      </c>
      <c r="O28" s="38">
        <v>5</v>
      </c>
      <c r="P28" s="56" t="e">
        <f>IF(ISNUMBER(E28),$A$2/E28,"N/A")</f>
        <v>#VALUE!</v>
      </c>
      <c r="Q28" s="57" t="e">
        <f>IF(ISNUMBER(E28),E28/$B$2,"N/A")</f>
        <v>#VALUE!</v>
      </c>
      <c r="R28" s="58" t="e">
        <f>IF(J28="?",IF(ISNUMBER(E28),G28/P28,"N/A"),IF(ISNUMBER(J28),J28/$A$2*57.296,"N/A"))</f>
        <v>#VALUE!</v>
      </c>
      <c r="S28" s="59" t="str">
        <f>S27</f>
        <v>PUT TELESCOPE FOCAL LENGTH HERE</v>
      </c>
      <c r="T28" s="60" t="str">
        <f>T27</f>
        <v>PUT TELESCOPE F/RATIO HERE</v>
      </c>
    </row>
    <row r="29" spans="1:20" s="33" customFormat="1" x14ac:dyDescent="0.3">
      <c r="A29" s="13" t="s">
        <v>79</v>
      </c>
      <c r="B29" s="13" t="s">
        <v>75</v>
      </c>
      <c r="C29" s="61"/>
      <c r="D29" s="60" t="s">
        <v>347</v>
      </c>
      <c r="E29" s="34">
        <v>32</v>
      </c>
      <c r="F29" s="35">
        <v>2</v>
      </c>
      <c r="G29" s="38">
        <v>70</v>
      </c>
      <c r="H29" s="37">
        <v>408</v>
      </c>
      <c r="I29" s="41">
        <v>24</v>
      </c>
      <c r="J29" s="41">
        <v>40</v>
      </c>
      <c r="K29" s="55">
        <f>(G29/57.2958)*E29</f>
        <v>39.095361265572691</v>
      </c>
      <c r="L29" s="55" t="s">
        <v>0</v>
      </c>
      <c r="M29" s="38" t="s">
        <v>25</v>
      </c>
      <c r="N29" s="38" t="s">
        <v>0</v>
      </c>
      <c r="O29" s="38">
        <v>5</v>
      </c>
      <c r="P29" s="56" t="e">
        <f>IF(ISNUMBER(E29),$A$2/E29,"N/A")</f>
        <v>#VALUE!</v>
      </c>
      <c r="Q29" s="57" t="e">
        <f>IF(ISNUMBER(E29),E29/$B$2,"N/A")</f>
        <v>#VALUE!</v>
      </c>
      <c r="R29" s="58" t="e">
        <f>IF(J29="?",IF(ISNUMBER(E29),G29/P29,"N/A"),IF(ISNUMBER(J29),J29/$A$2*57.296,"N/A"))</f>
        <v>#VALUE!</v>
      </c>
      <c r="S29" s="59" t="str">
        <f>S28</f>
        <v>PUT TELESCOPE FOCAL LENGTH HERE</v>
      </c>
      <c r="T29" s="60" t="str">
        <f>T28</f>
        <v>PUT TELESCOPE F/RATIO HERE</v>
      </c>
    </row>
    <row r="30" spans="1:20" s="33" customFormat="1" x14ac:dyDescent="0.3">
      <c r="A30" s="13" t="s">
        <v>79</v>
      </c>
      <c r="B30" s="13" t="s">
        <v>75</v>
      </c>
      <c r="C30" s="61"/>
      <c r="D30" s="60" t="s">
        <v>347</v>
      </c>
      <c r="E30" s="34">
        <v>38</v>
      </c>
      <c r="F30" s="35">
        <v>2</v>
      </c>
      <c r="G30" s="38">
        <v>70</v>
      </c>
      <c r="H30" s="37">
        <v>604</v>
      </c>
      <c r="I30" s="41">
        <v>28</v>
      </c>
      <c r="J30" s="41">
        <v>45.7</v>
      </c>
      <c r="K30" s="55">
        <f>(G30/57.2958)*E30</f>
        <v>46.425741502867574</v>
      </c>
      <c r="L30" s="55" t="s">
        <v>0</v>
      </c>
      <c r="M30" s="38" t="s">
        <v>25</v>
      </c>
      <c r="N30" s="38" t="s">
        <v>0</v>
      </c>
      <c r="O30" s="38">
        <v>5</v>
      </c>
      <c r="P30" s="56" t="e">
        <f>IF(ISNUMBER(E30),$A$2/E30,"N/A")</f>
        <v>#VALUE!</v>
      </c>
      <c r="Q30" s="57" t="e">
        <f>IF(ISNUMBER(E30),E30/$B$2,"N/A")</f>
        <v>#VALUE!</v>
      </c>
      <c r="R30" s="58" t="e">
        <f>IF(J30="?",IF(ISNUMBER(E30),G30/P30,"N/A"),IF(ISNUMBER(J30),J30/$A$2*57.296,"N/A"))</f>
        <v>#VALUE!</v>
      </c>
      <c r="S30" s="59" t="str">
        <f>S29</f>
        <v>PUT TELESCOPE FOCAL LENGTH HERE</v>
      </c>
      <c r="T30" s="60" t="str">
        <f>T29</f>
        <v>PUT TELESCOPE F/RATIO HERE</v>
      </c>
    </row>
    <row r="31" spans="1:20" s="33" customFormat="1" x14ac:dyDescent="0.3">
      <c r="A31" s="13" t="s">
        <v>79</v>
      </c>
      <c r="B31" s="68" t="s">
        <v>47</v>
      </c>
      <c r="C31" s="82"/>
      <c r="D31" s="61" t="s">
        <v>346</v>
      </c>
      <c r="E31" s="34">
        <v>8</v>
      </c>
      <c r="F31" s="35">
        <v>1.25</v>
      </c>
      <c r="G31" s="38">
        <v>60</v>
      </c>
      <c r="H31" s="37">
        <v>48</v>
      </c>
      <c r="I31" s="41">
        <v>9</v>
      </c>
      <c r="J31" s="41" t="s">
        <v>28</v>
      </c>
      <c r="K31" s="55">
        <f>(G31/57.2958)*E31</f>
        <v>8.3775774140512915</v>
      </c>
      <c r="L31" s="55" t="s">
        <v>0</v>
      </c>
      <c r="M31" s="38" t="s">
        <v>25</v>
      </c>
      <c r="N31" s="38" t="s">
        <v>0</v>
      </c>
      <c r="O31" s="38">
        <v>4</v>
      </c>
      <c r="P31" s="56" t="e">
        <f>IF(ISNUMBER(E31),$A$2/E31,"N/A")</f>
        <v>#VALUE!</v>
      </c>
      <c r="Q31" s="57" t="e">
        <f>IF(ISNUMBER(E31),E31/$B$2,"N/A")</f>
        <v>#VALUE!</v>
      </c>
      <c r="R31" s="58" t="e">
        <f>IF(J31="?",IF(ISNUMBER(E31),G31/P31,"N/A"),IF(ISNUMBER(J31),J31/$A$2*57.296,"N/A"))</f>
        <v>#VALUE!</v>
      </c>
      <c r="S31" s="59" t="str">
        <f>S30</f>
        <v>PUT TELESCOPE FOCAL LENGTH HERE</v>
      </c>
      <c r="T31" s="60" t="str">
        <f>T30</f>
        <v>PUT TELESCOPE F/RATIO HERE</v>
      </c>
    </row>
    <row r="32" spans="1:20" s="33" customFormat="1" x14ac:dyDescent="0.3">
      <c r="A32" s="13" t="s">
        <v>79</v>
      </c>
      <c r="B32" s="13" t="s">
        <v>47</v>
      </c>
      <c r="C32" s="61"/>
      <c r="D32" s="61" t="s">
        <v>346</v>
      </c>
      <c r="E32" s="34">
        <v>12</v>
      </c>
      <c r="F32" s="35">
        <v>1.25</v>
      </c>
      <c r="G32" s="38">
        <v>60</v>
      </c>
      <c r="H32" s="37">
        <v>65</v>
      </c>
      <c r="I32" s="41">
        <v>10</v>
      </c>
      <c r="J32" s="41" t="s">
        <v>28</v>
      </c>
      <c r="K32" s="55">
        <f>(G32/57.2958)*E32</f>
        <v>12.566366121076937</v>
      </c>
      <c r="L32" s="55" t="s">
        <v>0</v>
      </c>
      <c r="M32" s="38" t="s">
        <v>25</v>
      </c>
      <c r="N32" s="38" t="s">
        <v>0</v>
      </c>
      <c r="O32" s="38">
        <v>4</v>
      </c>
      <c r="P32" s="56" t="e">
        <f>IF(ISNUMBER(E32),$A$2/E32,"N/A")</f>
        <v>#VALUE!</v>
      </c>
      <c r="Q32" s="57" t="e">
        <f>IF(ISNUMBER(E32),E32/$B$2,"N/A")</f>
        <v>#VALUE!</v>
      </c>
      <c r="R32" s="58" t="e">
        <f>IF(J32="?",IF(ISNUMBER(E32),G32/P32,"N/A"),IF(ISNUMBER(J32),J32/$A$2*57.296,"N/A"))</f>
        <v>#VALUE!</v>
      </c>
      <c r="S32" s="59" t="str">
        <f>S31</f>
        <v>PUT TELESCOPE FOCAL LENGTH HERE</v>
      </c>
      <c r="T32" s="60" t="str">
        <f>T31</f>
        <v>PUT TELESCOPE F/RATIO HERE</v>
      </c>
    </row>
    <row r="33" spans="1:20" s="33" customFormat="1" x14ac:dyDescent="0.3">
      <c r="A33" s="13" t="s">
        <v>79</v>
      </c>
      <c r="B33" s="13" t="s">
        <v>47</v>
      </c>
      <c r="C33" s="61"/>
      <c r="D33" s="60" t="s">
        <v>347</v>
      </c>
      <c r="E33" s="34">
        <v>17</v>
      </c>
      <c r="F33" s="35">
        <v>1.25</v>
      </c>
      <c r="G33" s="38">
        <v>65</v>
      </c>
      <c r="H33" s="37">
        <v>85</v>
      </c>
      <c r="I33" s="41">
        <v>16</v>
      </c>
      <c r="J33" s="41" t="s">
        <v>28</v>
      </c>
      <c r="K33" s="55">
        <f>(G33/57.2958)*E33</f>
        <v>19.285881338597243</v>
      </c>
      <c r="L33" s="55" t="s">
        <v>0</v>
      </c>
      <c r="M33" s="38" t="s">
        <v>25</v>
      </c>
      <c r="N33" s="38" t="s">
        <v>0</v>
      </c>
      <c r="O33" s="38">
        <v>4</v>
      </c>
      <c r="P33" s="56" t="e">
        <f>IF(ISNUMBER(E33),$A$2/E33,"N/A")</f>
        <v>#VALUE!</v>
      </c>
      <c r="Q33" s="57" t="e">
        <f>IF(ISNUMBER(E33),E33/$B$2,"N/A")</f>
        <v>#VALUE!</v>
      </c>
      <c r="R33" s="58" t="e">
        <f>IF(J33="?",IF(ISNUMBER(E33),G33/P33,"N/A"),IF(ISNUMBER(J33),J33/$A$2*57.296,"N/A"))</f>
        <v>#VALUE!</v>
      </c>
      <c r="S33" s="59" t="str">
        <f>S32</f>
        <v>PUT TELESCOPE FOCAL LENGTH HERE</v>
      </c>
      <c r="T33" s="60" t="str">
        <f>T32</f>
        <v>PUT TELESCOPE F/RATIO HERE</v>
      </c>
    </row>
    <row r="34" spans="1:20" s="33" customFormat="1" x14ac:dyDescent="0.3">
      <c r="A34" s="13" t="s">
        <v>79</v>
      </c>
      <c r="B34" s="13" t="s">
        <v>47</v>
      </c>
      <c r="C34" s="61"/>
      <c r="D34" s="60" t="s">
        <v>347</v>
      </c>
      <c r="E34" s="34">
        <v>20</v>
      </c>
      <c r="F34" s="35">
        <v>1.25</v>
      </c>
      <c r="G34" s="38">
        <v>65</v>
      </c>
      <c r="H34" s="37">
        <v>82</v>
      </c>
      <c r="I34" s="41">
        <v>20</v>
      </c>
      <c r="J34" s="41" t="s">
        <v>28</v>
      </c>
      <c r="K34" s="55">
        <f>(G34/57.2958)*E34</f>
        <v>22.68927216305558</v>
      </c>
      <c r="L34" s="55" t="s">
        <v>0</v>
      </c>
      <c r="M34" s="38" t="s">
        <v>25</v>
      </c>
      <c r="N34" s="38" t="s">
        <v>0</v>
      </c>
      <c r="O34" s="38">
        <v>4</v>
      </c>
      <c r="P34" s="56" t="e">
        <f>IF(ISNUMBER(E34),$A$2/E34,"N/A")</f>
        <v>#VALUE!</v>
      </c>
      <c r="Q34" s="57" t="e">
        <f>IF(ISNUMBER(E34),E34/$B$2,"N/A")</f>
        <v>#VALUE!</v>
      </c>
      <c r="R34" s="58" t="e">
        <f>IF(J34="?",IF(ISNUMBER(E34),G34/P34,"N/A"),IF(ISNUMBER(J34),J34/$A$2*57.296,"N/A"))</f>
        <v>#VALUE!</v>
      </c>
      <c r="S34" s="59" t="str">
        <f>S33</f>
        <v>PUT TELESCOPE FOCAL LENGTH HERE</v>
      </c>
      <c r="T34" s="60" t="str">
        <f>T33</f>
        <v>PUT TELESCOPE F/RATIO HERE</v>
      </c>
    </row>
    <row r="35" spans="1:20" s="33" customFormat="1" x14ac:dyDescent="0.3">
      <c r="A35" s="13" t="s">
        <v>170</v>
      </c>
      <c r="B35" s="13" t="s">
        <v>331</v>
      </c>
      <c r="C35" s="61"/>
      <c r="D35" s="61" t="s">
        <v>349</v>
      </c>
      <c r="E35" s="34">
        <v>20</v>
      </c>
      <c r="F35" s="35">
        <v>2</v>
      </c>
      <c r="G35" s="38">
        <v>100</v>
      </c>
      <c r="H35" s="37">
        <v>875</v>
      </c>
      <c r="I35" s="41">
        <v>14.5</v>
      </c>
      <c r="J35" s="41" t="s">
        <v>28</v>
      </c>
      <c r="K35" s="55">
        <f>(G35/57.2958)*E35</f>
        <v>34.906572558547055</v>
      </c>
      <c r="L35" s="55" t="s">
        <v>28</v>
      </c>
      <c r="M35" s="38" t="s">
        <v>25</v>
      </c>
      <c r="N35" s="38" t="s">
        <v>0</v>
      </c>
      <c r="O35" s="38">
        <v>9</v>
      </c>
      <c r="P35" s="56" t="e">
        <f>IF(ISNUMBER(E35),$A$2/E35,"N/A")</f>
        <v>#VALUE!</v>
      </c>
      <c r="Q35" s="57" t="e">
        <f>IF(ISNUMBER(E35),E35/$B$2,"N/A")</f>
        <v>#VALUE!</v>
      </c>
      <c r="R35" s="58" t="e">
        <f>IF(J35="?",IF(ISNUMBER(E35),G35/P35,"N/A"),IF(ISNUMBER(J35),J35/$A$2*57.296,"N/A"))</f>
        <v>#VALUE!</v>
      </c>
      <c r="S35" s="59" t="str">
        <f>S34</f>
        <v>PUT TELESCOPE FOCAL LENGTH HERE</v>
      </c>
      <c r="T35" s="60" t="str">
        <f>T34</f>
        <v>PUT TELESCOPE F/RATIO HERE</v>
      </c>
    </row>
    <row r="36" spans="1:20" s="33" customFormat="1" x14ac:dyDescent="0.3">
      <c r="A36" s="13" t="s">
        <v>170</v>
      </c>
      <c r="B36" s="13" t="s">
        <v>172</v>
      </c>
      <c r="C36" s="61" t="s">
        <v>440</v>
      </c>
      <c r="D36" s="61" t="s">
        <v>345</v>
      </c>
      <c r="E36" s="34">
        <v>3</v>
      </c>
      <c r="F36" s="35">
        <v>1.25</v>
      </c>
      <c r="G36" s="38">
        <v>55</v>
      </c>
      <c r="H36" s="37"/>
      <c r="I36" s="41">
        <v>20</v>
      </c>
      <c r="J36" s="41" t="s">
        <v>28</v>
      </c>
      <c r="K36" s="55">
        <f>(G36/57.2958)*E36</f>
        <v>2.8797922360801316</v>
      </c>
      <c r="L36" s="55" t="s">
        <v>0</v>
      </c>
      <c r="M36" s="38" t="s">
        <v>25</v>
      </c>
      <c r="N36" s="38" t="s">
        <v>0</v>
      </c>
      <c r="O36" s="38">
        <v>7</v>
      </c>
      <c r="P36" s="56" t="e">
        <f>IF(ISNUMBER(E36),$A$2/E36,"N/A")</f>
        <v>#VALUE!</v>
      </c>
      <c r="Q36" s="57" t="e">
        <f>IF(ISNUMBER(E36),E36/$B$2,"N/A")</f>
        <v>#VALUE!</v>
      </c>
      <c r="R36" s="58" t="e">
        <f>IF(J36="?",IF(ISNUMBER(E36),G36/P36,"N/A"),IF(ISNUMBER(J36),J36/$A$2*57.296,"N/A"))</f>
        <v>#VALUE!</v>
      </c>
      <c r="S36" s="59" t="str">
        <f>S35</f>
        <v>PUT TELESCOPE FOCAL LENGTH HERE</v>
      </c>
      <c r="T36" s="60" t="str">
        <f>T35</f>
        <v>PUT TELESCOPE F/RATIO HERE</v>
      </c>
    </row>
    <row r="37" spans="1:20" s="33" customFormat="1" x14ac:dyDescent="0.3">
      <c r="A37" s="13" t="s">
        <v>170</v>
      </c>
      <c r="B37" s="13" t="s">
        <v>172</v>
      </c>
      <c r="C37" s="61" t="s">
        <v>440</v>
      </c>
      <c r="D37" s="61" t="s">
        <v>345</v>
      </c>
      <c r="E37" s="34">
        <v>5</v>
      </c>
      <c r="F37" s="35">
        <v>1.25</v>
      </c>
      <c r="G37" s="38">
        <v>55</v>
      </c>
      <c r="H37" s="37"/>
      <c r="I37" s="41">
        <v>20</v>
      </c>
      <c r="J37" s="41" t="s">
        <v>28</v>
      </c>
      <c r="K37" s="55">
        <f>(G37/57.2958)*E37</f>
        <v>4.7996537268002193</v>
      </c>
      <c r="L37" s="55" t="s">
        <v>0</v>
      </c>
      <c r="M37" s="38" t="s">
        <v>25</v>
      </c>
      <c r="N37" s="38" t="s">
        <v>0</v>
      </c>
      <c r="O37" s="38">
        <v>7</v>
      </c>
      <c r="P37" s="56" t="e">
        <f>IF(ISNUMBER(E37),$A$2/E37,"N/A")</f>
        <v>#VALUE!</v>
      </c>
      <c r="Q37" s="57" t="e">
        <f>IF(ISNUMBER(E37),E37/$B$2,"N/A")</f>
        <v>#VALUE!</v>
      </c>
      <c r="R37" s="58" t="e">
        <f>IF(J37="?",IF(ISNUMBER(E37),G37/P37,"N/A"),IF(ISNUMBER(J37),J37/$A$2*57.296,"N/A"))</f>
        <v>#VALUE!</v>
      </c>
      <c r="S37" s="59" t="str">
        <f>S36</f>
        <v>PUT TELESCOPE FOCAL LENGTH HERE</v>
      </c>
      <c r="T37" s="60" t="str">
        <f>T36</f>
        <v>PUT TELESCOPE F/RATIO HERE</v>
      </c>
    </row>
    <row r="38" spans="1:20" s="33" customFormat="1" x14ac:dyDescent="0.3">
      <c r="A38" s="13" t="s">
        <v>170</v>
      </c>
      <c r="B38" s="13" t="s">
        <v>172</v>
      </c>
      <c r="C38" s="61" t="s">
        <v>440</v>
      </c>
      <c r="D38" s="61" t="s">
        <v>345</v>
      </c>
      <c r="E38" s="34">
        <v>6</v>
      </c>
      <c r="F38" s="35">
        <v>1.25</v>
      </c>
      <c r="G38" s="38">
        <v>55</v>
      </c>
      <c r="H38" s="37"/>
      <c r="I38" s="41">
        <v>20</v>
      </c>
      <c r="J38" s="41" t="s">
        <v>28</v>
      </c>
      <c r="K38" s="55">
        <f>(G38/57.2958)*E38</f>
        <v>5.7595844721602631</v>
      </c>
      <c r="L38" s="55" t="s">
        <v>0</v>
      </c>
      <c r="M38" s="38" t="s">
        <v>25</v>
      </c>
      <c r="N38" s="38" t="s">
        <v>0</v>
      </c>
      <c r="O38" s="38">
        <v>7</v>
      </c>
      <c r="P38" s="56" t="e">
        <f>IF(ISNUMBER(E38),$A$2/E38,"N/A")</f>
        <v>#VALUE!</v>
      </c>
      <c r="Q38" s="57" t="e">
        <f>IF(ISNUMBER(E38),E38/$B$2,"N/A")</f>
        <v>#VALUE!</v>
      </c>
      <c r="R38" s="58" t="e">
        <f>IF(J38="?",IF(ISNUMBER(E38),G38/P38,"N/A"),IF(ISNUMBER(J38),J38/$A$2*57.296,"N/A"))</f>
        <v>#VALUE!</v>
      </c>
      <c r="S38" s="59" t="str">
        <f>S37</f>
        <v>PUT TELESCOPE FOCAL LENGTH HERE</v>
      </c>
      <c r="T38" s="60" t="str">
        <f>T37</f>
        <v>PUT TELESCOPE F/RATIO HERE</v>
      </c>
    </row>
    <row r="39" spans="1:20" s="33" customFormat="1" x14ac:dyDescent="0.3">
      <c r="A39" s="13" t="s">
        <v>170</v>
      </c>
      <c r="B39" s="13" t="s">
        <v>172</v>
      </c>
      <c r="C39" s="61" t="s">
        <v>440</v>
      </c>
      <c r="D39" s="61" t="s">
        <v>345</v>
      </c>
      <c r="E39" s="34">
        <v>9</v>
      </c>
      <c r="F39" s="35">
        <v>1.25</v>
      </c>
      <c r="G39" s="38">
        <v>55</v>
      </c>
      <c r="H39" s="37"/>
      <c r="I39" s="41">
        <v>20</v>
      </c>
      <c r="J39" s="41" t="s">
        <v>28</v>
      </c>
      <c r="K39" s="55">
        <f>(G39/57.2958)*E39</f>
        <v>8.6393767082403947</v>
      </c>
      <c r="L39" s="55" t="s">
        <v>0</v>
      </c>
      <c r="M39" s="38" t="s">
        <v>25</v>
      </c>
      <c r="N39" s="38" t="s">
        <v>0</v>
      </c>
      <c r="O39" s="38">
        <v>7</v>
      </c>
      <c r="P39" s="56" t="e">
        <f>IF(ISNUMBER(E39),$A$2/E39,"N/A")</f>
        <v>#VALUE!</v>
      </c>
      <c r="Q39" s="57" t="e">
        <f>IF(ISNUMBER(E39),E39/$B$2,"N/A")</f>
        <v>#VALUE!</v>
      </c>
      <c r="R39" s="58" t="e">
        <f>IF(J39="?",IF(ISNUMBER(E39),G39/P39,"N/A"),IF(ISNUMBER(J39),J39/$A$2*57.296,"N/A"))</f>
        <v>#VALUE!</v>
      </c>
      <c r="S39" s="59" t="str">
        <f>S38</f>
        <v>PUT TELESCOPE FOCAL LENGTH HERE</v>
      </c>
      <c r="T39" s="60" t="str">
        <f>T38</f>
        <v>PUT TELESCOPE F/RATIO HERE</v>
      </c>
    </row>
    <row r="40" spans="1:20" s="33" customFormat="1" x14ac:dyDescent="0.3">
      <c r="A40" s="13" t="s">
        <v>170</v>
      </c>
      <c r="B40" s="13" t="s">
        <v>172</v>
      </c>
      <c r="C40" s="61" t="s">
        <v>440</v>
      </c>
      <c r="D40" s="61" t="s">
        <v>345</v>
      </c>
      <c r="E40" s="34">
        <v>12.5</v>
      </c>
      <c r="F40" s="35">
        <v>1.25</v>
      </c>
      <c r="G40" s="38">
        <v>55</v>
      </c>
      <c r="H40" s="37"/>
      <c r="I40" s="41">
        <v>20</v>
      </c>
      <c r="J40" s="41" t="s">
        <v>28</v>
      </c>
      <c r="K40" s="55">
        <f>(G40/57.2958)*E40</f>
        <v>11.999134317000548</v>
      </c>
      <c r="L40" s="55" t="s">
        <v>0</v>
      </c>
      <c r="M40" s="38" t="s">
        <v>25</v>
      </c>
      <c r="N40" s="38" t="s">
        <v>0</v>
      </c>
      <c r="O40" s="38">
        <v>7</v>
      </c>
      <c r="P40" s="56" t="e">
        <f>IF(ISNUMBER(E40),$A$2/E40,"N/A")</f>
        <v>#VALUE!</v>
      </c>
      <c r="Q40" s="57" t="e">
        <f>IF(ISNUMBER(E40),E40/$B$2,"N/A")</f>
        <v>#VALUE!</v>
      </c>
      <c r="R40" s="58" t="e">
        <f>IF(J40="?",IF(ISNUMBER(E40),G40/P40,"N/A"),IF(ISNUMBER(J40),J40/$A$2*57.296,"N/A"))</f>
        <v>#VALUE!</v>
      </c>
      <c r="S40" s="59" t="str">
        <f>S39</f>
        <v>PUT TELESCOPE FOCAL LENGTH HERE</v>
      </c>
      <c r="T40" s="60" t="str">
        <f>T39</f>
        <v>PUT TELESCOPE F/RATIO HERE</v>
      </c>
    </row>
    <row r="41" spans="1:20" s="33" customFormat="1" x14ac:dyDescent="0.3">
      <c r="A41" s="13" t="s">
        <v>170</v>
      </c>
      <c r="B41" s="13" t="s">
        <v>173</v>
      </c>
      <c r="C41" s="61" t="s">
        <v>440</v>
      </c>
      <c r="D41" s="60" t="s">
        <v>347</v>
      </c>
      <c r="E41" s="34">
        <v>7</v>
      </c>
      <c r="F41" s="35">
        <v>1.25</v>
      </c>
      <c r="G41" s="38">
        <v>68</v>
      </c>
      <c r="H41" s="37"/>
      <c r="I41" s="41">
        <v>20</v>
      </c>
      <c r="J41" s="41" t="s">
        <v>28</v>
      </c>
      <c r="K41" s="55">
        <f>(G41/57.2958)*E41</f>
        <v>8.3077642689341982</v>
      </c>
      <c r="L41" s="55" t="s">
        <v>0</v>
      </c>
      <c r="M41" s="38" t="s">
        <v>25</v>
      </c>
      <c r="N41" s="38" t="s">
        <v>0</v>
      </c>
      <c r="O41" s="38">
        <v>8</v>
      </c>
      <c r="P41" s="56" t="e">
        <f>IF(ISNUMBER(E41),$A$2/E41,"N/A")</f>
        <v>#VALUE!</v>
      </c>
      <c r="Q41" s="57" t="e">
        <f>IF(ISNUMBER(E41),E41/$B$2,"N/A")</f>
        <v>#VALUE!</v>
      </c>
      <c r="R41" s="58" t="e">
        <f>IF(J41="?",IF(ISNUMBER(E41),G41/P41,"N/A"),IF(ISNUMBER(J41),J41/$A$2*57.296,"N/A"))</f>
        <v>#VALUE!</v>
      </c>
      <c r="S41" s="59" t="str">
        <f>S40</f>
        <v>PUT TELESCOPE FOCAL LENGTH HERE</v>
      </c>
      <c r="T41" s="60" t="str">
        <f>T40</f>
        <v>PUT TELESCOPE F/RATIO HERE</v>
      </c>
    </row>
    <row r="42" spans="1:20" s="33" customFormat="1" x14ac:dyDescent="0.3">
      <c r="A42" s="13" t="s">
        <v>170</v>
      </c>
      <c r="B42" s="13" t="s">
        <v>173</v>
      </c>
      <c r="C42" s="61" t="s">
        <v>440</v>
      </c>
      <c r="D42" s="60" t="s">
        <v>347</v>
      </c>
      <c r="E42" s="34">
        <v>9</v>
      </c>
      <c r="F42" s="35">
        <v>1.25</v>
      </c>
      <c r="G42" s="38">
        <v>68</v>
      </c>
      <c r="H42" s="37"/>
      <c r="I42" s="41">
        <v>20</v>
      </c>
      <c r="J42" s="41" t="s">
        <v>28</v>
      </c>
      <c r="K42" s="55">
        <f>(G42/57.2958)*E42</f>
        <v>10.681411202915397</v>
      </c>
      <c r="L42" s="55" t="s">
        <v>0</v>
      </c>
      <c r="M42" s="38" t="s">
        <v>25</v>
      </c>
      <c r="N42" s="38" t="s">
        <v>0</v>
      </c>
      <c r="O42" s="38">
        <v>8</v>
      </c>
      <c r="P42" s="56" t="e">
        <f>IF(ISNUMBER(E42),$A$2/E42,"N/A")</f>
        <v>#VALUE!</v>
      </c>
      <c r="Q42" s="57" t="e">
        <f>IF(ISNUMBER(E42),E42/$B$2,"N/A")</f>
        <v>#VALUE!</v>
      </c>
      <c r="R42" s="58" t="e">
        <f>IF(J42="?",IF(ISNUMBER(E42),G42/P42,"N/A"),IF(ISNUMBER(J42),J42/$A$2*57.296,"N/A"))</f>
        <v>#VALUE!</v>
      </c>
      <c r="S42" s="59" t="str">
        <f>S41</f>
        <v>PUT TELESCOPE FOCAL LENGTH HERE</v>
      </c>
      <c r="T42" s="60" t="str">
        <f>T41</f>
        <v>PUT TELESCOPE F/RATIO HERE</v>
      </c>
    </row>
    <row r="43" spans="1:20" s="33" customFormat="1" x14ac:dyDescent="0.3">
      <c r="A43" s="13" t="s">
        <v>170</v>
      </c>
      <c r="B43" s="13" t="s">
        <v>173</v>
      </c>
      <c r="C43" s="61" t="s">
        <v>440</v>
      </c>
      <c r="D43" s="60" t="s">
        <v>347</v>
      </c>
      <c r="E43" s="34">
        <v>12</v>
      </c>
      <c r="F43" s="35">
        <v>1.25</v>
      </c>
      <c r="G43" s="38">
        <v>68</v>
      </c>
      <c r="H43" s="37"/>
      <c r="I43" s="41">
        <v>20</v>
      </c>
      <c r="J43" s="41" t="s">
        <v>28</v>
      </c>
      <c r="K43" s="55">
        <f>(G43/57.2958)*E43</f>
        <v>14.241881603887197</v>
      </c>
      <c r="L43" s="55" t="s">
        <v>0</v>
      </c>
      <c r="M43" s="38" t="s">
        <v>25</v>
      </c>
      <c r="N43" s="38" t="s">
        <v>0</v>
      </c>
      <c r="O43" s="38">
        <v>8</v>
      </c>
      <c r="P43" s="56" t="e">
        <f>IF(ISNUMBER(E43),$A$2/E43,"N/A")</f>
        <v>#VALUE!</v>
      </c>
      <c r="Q43" s="57" t="e">
        <f>IF(ISNUMBER(E43),E43/$B$2,"N/A")</f>
        <v>#VALUE!</v>
      </c>
      <c r="R43" s="58" t="e">
        <f>IF(J43="?",IF(ISNUMBER(E43),G43/P43,"N/A"),IF(ISNUMBER(J43),J43/$A$2*57.296,"N/A"))</f>
        <v>#VALUE!</v>
      </c>
      <c r="S43" s="59" t="str">
        <f>S42</f>
        <v>PUT TELESCOPE FOCAL LENGTH HERE</v>
      </c>
      <c r="T43" s="60" t="str">
        <f>T42</f>
        <v>PUT TELESCOPE F/RATIO HERE</v>
      </c>
    </row>
    <row r="44" spans="1:20" s="33" customFormat="1" x14ac:dyDescent="0.3">
      <c r="A44" s="13" t="s">
        <v>170</v>
      </c>
      <c r="B44" s="13" t="s">
        <v>173</v>
      </c>
      <c r="C44" s="61" t="s">
        <v>440</v>
      </c>
      <c r="D44" s="60" t="s">
        <v>347</v>
      </c>
      <c r="E44" s="34">
        <v>14.5</v>
      </c>
      <c r="F44" s="35">
        <v>1.25</v>
      </c>
      <c r="G44" s="38">
        <v>68</v>
      </c>
      <c r="H44" s="37"/>
      <c r="I44" s="41">
        <v>20</v>
      </c>
      <c r="J44" s="41" t="s">
        <v>28</v>
      </c>
      <c r="K44" s="55">
        <f>(G44/57.2958)*E44</f>
        <v>17.208940271363694</v>
      </c>
      <c r="L44" s="55" t="s">
        <v>0</v>
      </c>
      <c r="M44" s="38" t="s">
        <v>25</v>
      </c>
      <c r="N44" s="38" t="s">
        <v>0</v>
      </c>
      <c r="O44" s="38">
        <v>8</v>
      </c>
      <c r="P44" s="56" t="e">
        <f>IF(ISNUMBER(E44),$A$2/E44,"N/A")</f>
        <v>#VALUE!</v>
      </c>
      <c r="Q44" s="57" t="e">
        <f>IF(ISNUMBER(E44),E44/$B$2,"N/A")</f>
        <v>#VALUE!</v>
      </c>
      <c r="R44" s="58" t="e">
        <f>IF(J44="?",IF(ISNUMBER(E44),G44/P44,"N/A"),IF(ISNUMBER(J44),J44/$A$2*57.296,"N/A"))</f>
        <v>#VALUE!</v>
      </c>
      <c r="S44" s="59" t="str">
        <f>S43</f>
        <v>PUT TELESCOPE FOCAL LENGTH HERE</v>
      </c>
      <c r="T44" s="60" t="str">
        <f>T43</f>
        <v>PUT TELESCOPE F/RATIO HERE</v>
      </c>
    </row>
    <row r="45" spans="1:20" s="33" customFormat="1" x14ac:dyDescent="0.3">
      <c r="A45" s="13" t="s">
        <v>170</v>
      </c>
      <c r="B45" s="13" t="s">
        <v>173</v>
      </c>
      <c r="C45" s="61" t="s">
        <v>440</v>
      </c>
      <c r="D45" s="60" t="s">
        <v>347</v>
      </c>
      <c r="E45" s="34">
        <v>18</v>
      </c>
      <c r="F45" s="35">
        <v>1.25</v>
      </c>
      <c r="G45" s="38">
        <v>68</v>
      </c>
      <c r="H45" s="37"/>
      <c r="I45" s="41">
        <v>20</v>
      </c>
      <c r="J45" s="41" t="s">
        <v>28</v>
      </c>
      <c r="K45" s="55">
        <f>(G45/57.2958)*E45</f>
        <v>21.362822405830794</v>
      </c>
      <c r="L45" s="55" t="s">
        <v>0</v>
      </c>
      <c r="M45" s="38" t="s">
        <v>25</v>
      </c>
      <c r="N45" s="38" t="s">
        <v>0</v>
      </c>
      <c r="O45" s="38">
        <v>8</v>
      </c>
      <c r="P45" s="56" t="e">
        <f>IF(ISNUMBER(E45),$A$2/E45,"N/A")</f>
        <v>#VALUE!</v>
      </c>
      <c r="Q45" s="57" t="e">
        <f>IF(ISNUMBER(E45),E45/$B$2,"N/A")</f>
        <v>#VALUE!</v>
      </c>
      <c r="R45" s="58" t="e">
        <f>IF(J45="?",IF(ISNUMBER(E45),G45/P45,"N/A"),IF(ISNUMBER(J45),J45/$A$2*57.296,"N/A"))</f>
        <v>#VALUE!</v>
      </c>
      <c r="S45" s="59" t="str">
        <f>S44</f>
        <v>PUT TELESCOPE FOCAL LENGTH HERE</v>
      </c>
      <c r="T45" s="60" t="str">
        <f>T44</f>
        <v>PUT TELESCOPE F/RATIO HERE</v>
      </c>
    </row>
    <row r="46" spans="1:20" s="33" customFormat="1" x14ac:dyDescent="0.3">
      <c r="A46" s="13" t="s">
        <v>170</v>
      </c>
      <c r="B46" s="13" t="s">
        <v>231</v>
      </c>
      <c r="C46" s="61" t="s">
        <v>438</v>
      </c>
      <c r="D46" s="61" t="s">
        <v>346</v>
      </c>
      <c r="E46" s="34">
        <v>10</v>
      </c>
      <c r="F46" s="35">
        <v>1.25</v>
      </c>
      <c r="G46" s="38">
        <v>60</v>
      </c>
      <c r="H46" s="38"/>
      <c r="I46" s="41">
        <v>16</v>
      </c>
      <c r="J46" s="41">
        <v>10.8</v>
      </c>
      <c r="K46" s="55">
        <f>(G46/57.2958)*E46</f>
        <v>10.471971767564114</v>
      </c>
      <c r="L46" s="55" t="s">
        <v>53</v>
      </c>
      <c r="M46" s="38" t="s">
        <v>25</v>
      </c>
      <c r="N46" s="38" t="s">
        <v>0</v>
      </c>
      <c r="O46" s="38">
        <v>5</v>
      </c>
      <c r="P46" s="56" t="e">
        <f>IF(ISNUMBER(E46),$A$2/E46,"N/A")</f>
        <v>#VALUE!</v>
      </c>
      <c r="Q46" s="57" t="e">
        <f>IF(ISNUMBER(E46),E46/$B$2,"N/A")</f>
        <v>#VALUE!</v>
      </c>
      <c r="R46" s="58" t="e">
        <f>IF(J46="?",IF(ISNUMBER(E46),G46/P46,"N/A"),IF(ISNUMBER(J46),J46/$A$2*57.296,"N/A"))</f>
        <v>#VALUE!</v>
      </c>
      <c r="S46" s="59" t="str">
        <f>S45</f>
        <v>PUT TELESCOPE FOCAL LENGTH HERE</v>
      </c>
      <c r="T46" s="60" t="str">
        <f>T45</f>
        <v>PUT TELESCOPE F/RATIO HERE</v>
      </c>
    </row>
    <row r="47" spans="1:20" s="33" customFormat="1" x14ac:dyDescent="0.3">
      <c r="A47" s="13" t="s">
        <v>170</v>
      </c>
      <c r="B47" s="13" t="s">
        <v>231</v>
      </c>
      <c r="C47" s="61" t="s">
        <v>438</v>
      </c>
      <c r="D47" s="61" t="s">
        <v>346</v>
      </c>
      <c r="E47" s="34">
        <v>15</v>
      </c>
      <c r="F47" s="35">
        <v>1.25</v>
      </c>
      <c r="G47" s="38">
        <v>60</v>
      </c>
      <c r="H47" s="38"/>
      <c r="I47" s="41">
        <v>16</v>
      </c>
      <c r="J47" s="41">
        <v>15</v>
      </c>
      <c r="K47" s="55">
        <f>(G47/57.2958)*E47</f>
        <v>15.707957651346172</v>
      </c>
      <c r="L47" s="55" t="s">
        <v>53</v>
      </c>
      <c r="M47" s="38" t="s">
        <v>25</v>
      </c>
      <c r="N47" s="38" t="s">
        <v>0</v>
      </c>
      <c r="O47" s="38">
        <v>8</v>
      </c>
      <c r="P47" s="56" t="e">
        <f>IF(ISNUMBER(E47),$A$2/E47,"N/A")</f>
        <v>#VALUE!</v>
      </c>
      <c r="Q47" s="57" t="e">
        <f>IF(ISNUMBER(E47),E47/$B$2,"N/A")</f>
        <v>#VALUE!</v>
      </c>
      <c r="R47" s="58" t="e">
        <f>IF(J47="?",IF(ISNUMBER(E47),G47/P47,"N/A"),IF(ISNUMBER(J47),J47/$A$2*57.296,"N/A"))</f>
        <v>#VALUE!</v>
      </c>
      <c r="S47" s="59" t="str">
        <f>S46</f>
        <v>PUT TELESCOPE FOCAL LENGTH HERE</v>
      </c>
      <c r="T47" s="60" t="str">
        <f>T46</f>
        <v>PUT TELESCOPE F/RATIO HERE</v>
      </c>
    </row>
    <row r="48" spans="1:20" s="33" customFormat="1" x14ac:dyDescent="0.3">
      <c r="A48" s="13" t="s">
        <v>170</v>
      </c>
      <c r="B48" s="13" t="s">
        <v>231</v>
      </c>
      <c r="C48" s="61" t="s">
        <v>438</v>
      </c>
      <c r="D48" s="60" t="s">
        <v>347</v>
      </c>
      <c r="E48" s="34">
        <v>18</v>
      </c>
      <c r="F48" s="35">
        <v>1.25</v>
      </c>
      <c r="G48" s="38">
        <v>65</v>
      </c>
      <c r="H48" s="38"/>
      <c r="I48" s="41">
        <v>20</v>
      </c>
      <c r="J48" s="41" t="s">
        <v>28</v>
      </c>
      <c r="K48" s="55">
        <f>(G48/57.2958)*E48</f>
        <v>20.420344946750021</v>
      </c>
      <c r="L48" s="55" t="s">
        <v>53</v>
      </c>
      <c r="M48" s="38" t="s">
        <v>25</v>
      </c>
      <c r="N48" s="38" t="s">
        <v>0</v>
      </c>
      <c r="O48" s="38">
        <v>8</v>
      </c>
      <c r="P48" s="56" t="e">
        <f>IF(ISNUMBER(E48),$A$2/E48,"N/A")</f>
        <v>#VALUE!</v>
      </c>
      <c r="Q48" s="57" t="e">
        <f>IF(ISNUMBER(E48),E48/$B$2,"N/A")</f>
        <v>#VALUE!</v>
      </c>
      <c r="R48" s="58" t="e">
        <f>IF(J48="?",IF(ISNUMBER(E48),G48/P48,"N/A"),IF(ISNUMBER(J48),J48/$A$2*57.296,"N/A"))</f>
        <v>#VALUE!</v>
      </c>
      <c r="S48" s="59" t="str">
        <f>S47</f>
        <v>PUT TELESCOPE FOCAL LENGTH HERE</v>
      </c>
      <c r="T48" s="60" t="str">
        <f>T47</f>
        <v>PUT TELESCOPE F/RATIO HERE</v>
      </c>
    </row>
    <row r="49" spans="1:20" s="33" customFormat="1" x14ac:dyDescent="0.3">
      <c r="A49" s="13" t="s">
        <v>170</v>
      </c>
      <c r="B49" s="13" t="s">
        <v>231</v>
      </c>
      <c r="C49" s="61" t="s">
        <v>438</v>
      </c>
      <c r="D49" s="60" t="s">
        <v>347</v>
      </c>
      <c r="E49" s="34">
        <v>24</v>
      </c>
      <c r="F49" s="35">
        <v>1.25</v>
      </c>
      <c r="G49" s="38">
        <v>65</v>
      </c>
      <c r="H49" s="38"/>
      <c r="I49" s="41">
        <v>29</v>
      </c>
      <c r="J49" s="41">
        <v>27.6</v>
      </c>
      <c r="K49" s="55">
        <f>(G49/57.2958)*E49</f>
        <v>27.227126595666697</v>
      </c>
      <c r="L49" s="55" t="s">
        <v>53</v>
      </c>
      <c r="M49" s="38" t="s">
        <v>25</v>
      </c>
      <c r="N49" s="38" t="s">
        <v>0</v>
      </c>
      <c r="O49" s="38">
        <v>8</v>
      </c>
      <c r="P49" s="56" t="e">
        <f>IF(ISNUMBER(E49),$A$2/E49,"N/A")</f>
        <v>#VALUE!</v>
      </c>
      <c r="Q49" s="57" t="e">
        <f>IF(ISNUMBER(E49),E49/$B$2,"N/A")</f>
        <v>#VALUE!</v>
      </c>
      <c r="R49" s="58" t="e">
        <f>IF(J49="?",IF(ISNUMBER(E49),G49/P49,"N/A"),IF(ISNUMBER(J49),J49/$A$2*57.296,"N/A"))</f>
        <v>#VALUE!</v>
      </c>
      <c r="S49" s="59" t="str">
        <f>S48</f>
        <v>PUT TELESCOPE FOCAL LENGTH HERE</v>
      </c>
      <c r="T49" s="60" t="str">
        <f>T48</f>
        <v>PUT TELESCOPE F/RATIO HERE</v>
      </c>
    </row>
    <row r="50" spans="1:20" s="33" customFormat="1" x14ac:dyDescent="0.3">
      <c r="A50" s="13" t="s">
        <v>170</v>
      </c>
      <c r="B50" s="13" t="s">
        <v>231</v>
      </c>
      <c r="C50" s="61" t="s">
        <v>438</v>
      </c>
      <c r="D50" s="60" t="s">
        <v>347</v>
      </c>
      <c r="E50" s="34">
        <v>30</v>
      </c>
      <c r="F50" s="35">
        <v>2</v>
      </c>
      <c r="G50" s="38">
        <v>70</v>
      </c>
      <c r="H50" s="38"/>
      <c r="I50" s="41">
        <v>22</v>
      </c>
      <c r="J50" s="41">
        <v>36.299999999999997</v>
      </c>
      <c r="K50" s="55">
        <f>(G50/57.2958)*E50</f>
        <v>36.651901186474397</v>
      </c>
      <c r="L50" s="55" t="s">
        <v>53</v>
      </c>
      <c r="M50" s="38" t="s">
        <v>25</v>
      </c>
      <c r="N50" s="38" t="s">
        <v>0</v>
      </c>
      <c r="O50" s="38">
        <v>9</v>
      </c>
      <c r="P50" s="56" t="e">
        <f>IF(ISNUMBER(E50),$A$2/E50,"N/A")</f>
        <v>#VALUE!</v>
      </c>
      <c r="Q50" s="57" t="e">
        <f>IF(ISNUMBER(E50),E50/$B$2,"N/A")</f>
        <v>#VALUE!</v>
      </c>
      <c r="R50" s="58" t="e">
        <f>IF(J50="?",IF(ISNUMBER(E50),G50/P50,"N/A"),IF(ISNUMBER(J50),J50/$A$2*57.296,"N/A"))</f>
        <v>#VALUE!</v>
      </c>
      <c r="S50" s="59" t="str">
        <f>S49</f>
        <v>PUT TELESCOPE FOCAL LENGTH HERE</v>
      </c>
      <c r="T50" s="60" t="str">
        <f>T49</f>
        <v>PUT TELESCOPE F/RATIO HERE</v>
      </c>
    </row>
    <row r="51" spans="1:20" s="33" customFormat="1" x14ac:dyDescent="0.3">
      <c r="A51" s="13" t="s">
        <v>171</v>
      </c>
      <c r="B51" s="13" t="s">
        <v>165</v>
      </c>
      <c r="C51" s="61"/>
      <c r="D51" s="61" t="s">
        <v>345</v>
      </c>
      <c r="E51" s="34">
        <v>18</v>
      </c>
      <c r="F51" s="35">
        <v>1.25</v>
      </c>
      <c r="G51" s="38">
        <v>55</v>
      </c>
      <c r="H51" s="37"/>
      <c r="I51" s="41">
        <v>20</v>
      </c>
      <c r="J51" s="41" t="s">
        <v>28</v>
      </c>
      <c r="K51" s="55">
        <f>(G51/57.2958)*E51</f>
        <v>17.278753416480789</v>
      </c>
      <c r="L51" s="55" t="s">
        <v>0</v>
      </c>
      <c r="M51" s="38" t="s">
        <v>25</v>
      </c>
      <c r="N51" s="38" t="s">
        <v>0</v>
      </c>
      <c r="O51" s="38">
        <v>6</v>
      </c>
      <c r="P51" s="56" t="e">
        <f>IF(ISNUMBER(E51),$A$2/E51,"N/A")</f>
        <v>#VALUE!</v>
      </c>
      <c r="Q51" s="57" t="e">
        <f>IF(ISNUMBER(E51),E51/$B$2,"N/A")</f>
        <v>#VALUE!</v>
      </c>
      <c r="R51" s="58" t="e">
        <f>IF(J51="?",IF(ISNUMBER(E51),G51/P51,"N/A"),IF(ISNUMBER(J51),J51/$A$2*57.296,"N/A"))</f>
        <v>#VALUE!</v>
      </c>
      <c r="S51" s="59" t="str">
        <f>S50</f>
        <v>PUT TELESCOPE FOCAL LENGTH HERE</v>
      </c>
      <c r="T51" s="60" t="str">
        <f>T50</f>
        <v>PUT TELESCOPE F/RATIO HERE</v>
      </c>
    </row>
    <row r="52" spans="1:20" s="33" customFormat="1" x14ac:dyDescent="0.3">
      <c r="A52" s="13" t="s">
        <v>171</v>
      </c>
      <c r="B52" s="13" t="s">
        <v>165</v>
      </c>
      <c r="C52" s="61"/>
      <c r="D52" s="61" t="s">
        <v>345</v>
      </c>
      <c r="E52" s="34">
        <v>21</v>
      </c>
      <c r="F52" s="35">
        <v>1.25</v>
      </c>
      <c r="G52" s="38">
        <v>55</v>
      </c>
      <c r="H52" s="37"/>
      <c r="I52" s="41">
        <v>20</v>
      </c>
      <c r="J52" s="41" t="s">
        <v>28</v>
      </c>
      <c r="K52" s="55">
        <f>(G52/57.2958)*E52</f>
        <v>20.158545652560921</v>
      </c>
      <c r="L52" s="55" t="s">
        <v>0</v>
      </c>
      <c r="M52" s="38" t="s">
        <v>25</v>
      </c>
      <c r="N52" s="38" t="s">
        <v>0</v>
      </c>
      <c r="O52" s="38">
        <v>6</v>
      </c>
      <c r="P52" s="56" t="e">
        <f>IF(ISNUMBER(E52),$A$2/E52,"N/A")</f>
        <v>#VALUE!</v>
      </c>
      <c r="Q52" s="57" t="e">
        <f>IF(ISNUMBER(E52),E52/$B$2,"N/A")</f>
        <v>#VALUE!</v>
      </c>
      <c r="R52" s="58" t="e">
        <f>IF(J52="?",IF(ISNUMBER(E52),G52/P52,"N/A"),IF(ISNUMBER(J52),J52/$A$2*57.296,"N/A"))</f>
        <v>#VALUE!</v>
      </c>
      <c r="S52" s="59" t="str">
        <f>S51</f>
        <v>PUT TELESCOPE FOCAL LENGTH HERE</v>
      </c>
      <c r="T52" s="60" t="str">
        <f>T51</f>
        <v>PUT TELESCOPE F/RATIO HERE</v>
      </c>
    </row>
    <row r="53" spans="1:20" s="33" customFormat="1" x14ac:dyDescent="0.3">
      <c r="A53" s="13" t="s">
        <v>171</v>
      </c>
      <c r="B53" s="13" t="s">
        <v>165</v>
      </c>
      <c r="C53" s="61"/>
      <c r="D53" s="61" t="s">
        <v>345</v>
      </c>
      <c r="E53" s="34">
        <v>25</v>
      </c>
      <c r="F53" s="35">
        <v>1.25</v>
      </c>
      <c r="G53" s="38">
        <v>55</v>
      </c>
      <c r="H53" s="37"/>
      <c r="I53" s="41">
        <v>20</v>
      </c>
      <c r="J53" s="41" t="s">
        <v>28</v>
      </c>
      <c r="K53" s="55">
        <f>(G53/57.2958)*E53</f>
        <v>23.998268634001096</v>
      </c>
      <c r="L53" s="55" t="s">
        <v>0</v>
      </c>
      <c r="M53" s="38" t="s">
        <v>25</v>
      </c>
      <c r="N53" s="38" t="s">
        <v>0</v>
      </c>
      <c r="O53" s="38">
        <v>6</v>
      </c>
      <c r="P53" s="56" t="e">
        <f>IF(ISNUMBER(E53),$A$2/E53,"N/A")</f>
        <v>#VALUE!</v>
      </c>
      <c r="Q53" s="57" t="e">
        <f>IF(ISNUMBER(E53),E53/$B$2,"N/A")</f>
        <v>#VALUE!</v>
      </c>
      <c r="R53" s="58" t="e">
        <f>IF(J53="?",IF(ISNUMBER(E53),G53/P53,"N/A"),IF(ISNUMBER(J53),J53/$A$2*57.296,"N/A"))</f>
        <v>#VALUE!</v>
      </c>
      <c r="S53" s="59" t="str">
        <f>S52</f>
        <v>PUT TELESCOPE FOCAL LENGTH HERE</v>
      </c>
      <c r="T53" s="60" t="str">
        <f>T52</f>
        <v>PUT TELESCOPE F/RATIO HERE</v>
      </c>
    </row>
    <row r="54" spans="1:20" s="33" customFormat="1" x14ac:dyDescent="0.3">
      <c r="A54" s="13" t="s">
        <v>171</v>
      </c>
      <c r="B54" s="13" t="s">
        <v>77</v>
      </c>
      <c r="C54" s="61"/>
      <c r="D54" s="61" t="s">
        <v>345</v>
      </c>
      <c r="E54" s="34">
        <v>10</v>
      </c>
      <c r="F54" s="35">
        <v>1.25</v>
      </c>
      <c r="G54" s="38">
        <v>50</v>
      </c>
      <c r="H54" s="37"/>
      <c r="I54" s="41">
        <v>7</v>
      </c>
      <c r="J54" s="41" t="s">
        <v>28</v>
      </c>
      <c r="K54" s="55">
        <f>(G54/57.2958)*E54</f>
        <v>8.7266431396367636</v>
      </c>
      <c r="L54" s="55" t="s">
        <v>0</v>
      </c>
      <c r="M54" s="38" t="s">
        <v>28</v>
      </c>
      <c r="N54" s="38" t="s">
        <v>28</v>
      </c>
      <c r="O54" s="38">
        <v>4</v>
      </c>
      <c r="P54" s="56" t="e">
        <f>IF(ISNUMBER(E54),$A$2/E54,"N/A")</f>
        <v>#VALUE!</v>
      </c>
      <c r="Q54" s="57" t="e">
        <f>IF(ISNUMBER(E54),E54/$B$2,"N/A")</f>
        <v>#VALUE!</v>
      </c>
      <c r="R54" s="58" t="e">
        <f>IF(J54="?",IF(ISNUMBER(E54),G54/P54,"N/A"),IF(ISNUMBER(J54),J54/$A$2*57.296,"N/A"))</f>
        <v>#VALUE!</v>
      </c>
      <c r="S54" s="59" t="str">
        <f>S53</f>
        <v>PUT TELESCOPE FOCAL LENGTH HERE</v>
      </c>
      <c r="T54" s="60" t="str">
        <f>T53</f>
        <v>PUT TELESCOPE F/RATIO HERE</v>
      </c>
    </row>
    <row r="55" spans="1:20" s="33" customFormat="1" x14ac:dyDescent="0.3">
      <c r="A55" s="13" t="s">
        <v>171</v>
      </c>
      <c r="B55" s="13" t="s">
        <v>77</v>
      </c>
      <c r="C55" s="61"/>
      <c r="D55" s="61" t="s">
        <v>345</v>
      </c>
      <c r="E55" s="34">
        <v>15</v>
      </c>
      <c r="F55" s="35">
        <v>1.25</v>
      </c>
      <c r="G55" s="38">
        <v>50</v>
      </c>
      <c r="H55" s="37"/>
      <c r="I55" s="41">
        <v>10.5</v>
      </c>
      <c r="J55" s="41" t="s">
        <v>28</v>
      </c>
      <c r="K55" s="55">
        <f>(G55/57.2958)*E55</f>
        <v>13.089964709455144</v>
      </c>
      <c r="L55" s="55" t="s">
        <v>0</v>
      </c>
      <c r="M55" s="38" t="s">
        <v>28</v>
      </c>
      <c r="N55" s="38" t="s">
        <v>28</v>
      </c>
      <c r="O55" s="38">
        <v>4</v>
      </c>
      <c r="P55" s="56" t="e">
        <f>IF(ISNUMBER(E55),$A$2/E55,"N/A")</f>
        <v>#VALUE!</v>
      </c>
      <c r="Q55" s="57" t="e">
        <f>IF(ISNUMBER(E55),E55/$B$2,"N/A")</f>
        <v>#VALUE!</v>
      </c>
      <c r="R55" s="58" t="e">
        <f>IF(J55="?",IF(ISNUMBER(E55),G55/P55,"N/A"),IF(ISNUMBER(J55),J55/$A$2*57.296,"N/A"))</f>
        <v>#VALUE!</v>
      </c>
      <c r="S55" s="59" t="str">
        <f>S54</f>
        <v>PUT TELESCOPE FOCAL LENGTH HERE</v>
      </c>
      <c r="T55" s="60" t="str">
        <f>T54</f>
        <v>PUT TELESCOPE F/RATIO HERE</v>
      </c>
    </row>
    <row r="56" spans="1:20" s="33" customFormat="1" x14ac:dyDescent="0.3">
      <c r="A56" s="13" t="s">
        <v>386</v>
      </c>
      <c r="B56" s="13" t="s">
        <v>384</v>
      </c>
      <c r="C56" s="61"/>
      <c r="D56" s="61" t="s">
        <v>347</v>
      </c>
      <c r="E56" s="34">
        <v>26</v>
      </c>
      <c r="F56" s="35">
        <v>2</v>
      </c>
      <c r="G56" s="38">
        <v>70</v>
      </c>
      <c r="H56" s="37"/>
      <c r="I56" s="41">
        <v>20</v>
      </c>
      <c r="J56" s="41">
        <v>32.299999999999997</v>
      </c>
      <c r="K56" s="55">
        <f>(G56/57.2958)*E56</f>
        <v>31.764981028277813</v>
      </c>
      <c r="L56" s="55" t="s">
        <v>53</v>
      </c>
      <c r="M56" s="38" t="s">
        <v>25</v>
      </c>
      <c r="N56" s="36" t="s">
        <v>0</v>
      </c>
      <c r="O56" s="36">
        <v>5</v>
      </c>
      <c r="P56" s="56" t="e">
        <f>IF(ISNUMBER(E56),$A$2/E56,"N/A")</f>
        <v>#VALUE!</v>
      </c>
      <c r="Q56" s="57" t="e">
        <f>IF(ISNUMBER(E56),E56/$B$2,"N/A")</f>
        <v>#VALUE!</v>
      </c>
      <c r="R56" s="58" t="e">
        <f>IF(J56="?",IF(ISNUMBER(E56),G56/P56,"N/A"),IF(ISNUMBER(J56),J56/$A$2*57.296,"N/A"))</f>
        <v>#VALUE!</v>
      </c>
      <c r="S56" s="59" t="str">
        <f>S55</f>
        <v>PUT TELESCOPE FOCAL LENGTH HERE</v>
      </c>
      <c r="T56" s="60" t="str">
        <f>T55</f>
        <v>PUT TELESCOPE F/RATIO HERE</v>
      </c>
    </row>
    <row r="57" spans="1:20" s="33" customFormat="1" x14ac:dyDescent="0.3">
      <c r="A57" s="13" t="s">
        <v>386</v>
      </c>
      <c r="B57" s="13" t="s">
        <v>384</v>
      </c>
      <c r="C57" s="61"/>
      <c r="D57" s="61" t="s">
        <v>347</v>
      </c>
      <c r="E57" s="34">
        <v>32</v>
      </c>
      <c r="F57" s="35">
        <v>2</v>
      </c>
      <c r="G57" s="38">
        <v>70</v>
      </c>
      <c r="H57" s="37"/>
      <c r="I57" s="41">
        <v>24</v>
      </c>
      <c r="J57" s="41">
        <v>40</v>
      </c>
      <c r="K57" s="55">
        <f>(G57/57.2958)*E57</f>
        <v>39.095361265572691</v>
      </c>
      <c r="L57" s="55" t="s">
        <v>53</v>
      </c>
      <c r="M57" s="38" t="s">
        <v>25</v>
      </c>
      <c r="N57" s="36" t="s">
        <v>0</v>
      </c>
      <c r="O57" s="36">
        <v>5</v>
      </c>
      <c r="P57" s="56" t="e">
        <f>IF(ISNUMBER(E57),$A$2/E57,"N/A")</f>
        <v>#VALUE!</v>
      </c>
      <c r="Q57" s="57" t="e">
        <f>IF(ISNUMBER(E57),E57/$B$2,"N/A")</f>
        <v>#VALUE!</v>
      </c>
      <c r="R57" s="58" t="e">
        <f>IF(J57="?",IF(ISNUMBER(E57),G57/P57,"N/A"),IF(ISNUMBER(J57),J57/$A$2*57.296,"N/A"))</f>
        <v>#VALUE!</v>
      </c>
      <c r="S57" s="59" t="str">
        <f>S56</f>
        <v>PUT TELESCOPE FOCAL LENGTH HERE</v>
      </c>
      <c r="T57" s="60" t="str">
        <f>T56</f>
        <v>PUT TELESCOPE F/RATIO HERE</v>
      </c>
    </row>
    <row r="58" spans="1:20" s="33" customFormat="1" x14ac:dyDescent="0.3">
      <c r="A58" s="13" t="s">
        <v>386</v>
      </c>
      <c r="B58" s="13" t="s">
        <v>384</v>
      </c>
      <c r="C58" s="61"/>
      <c r="D58" s="61" t="s">
        <v>347</v>
      </c>
      <c r="E58" s="34">
        <v>40</v>
      </c>
      <c r="F58" s="35">
        <v>2</v>
      </c>
      <c r="G58" s="38">
        <v>70</v>
      </c>
      <c r="H58" s="37"/>
      <c r="I58" s="41">
        <v>28</v>
      </c>
      <c r="J58" s="41">
        <v>45.7</v>
      </c>
      <c r="K58" s="55">
        <f>(G58/57.2958)*E58</f>
        <v>48.869201581965868</v>
      </c>
      <c r="L58" s="55" t="s">
        <v>53</v>
      </c>
      <c r="M58" s="38" t="s">
        <v>25</v>
      </c>
      <c r="N58" s="36" t="s">
        <v>0</v>
      </c>
      <c r="O58" s="36">
        <v>5</v>
      </c>
      <c r="P58" s="56" t="e">
        <f>IF(ISNUMBER(E58),$A$2/E58,"N/A")</f>
        <v>#VALUE!</v>
      </c>
      <c r="Q58" s="57" t="e">
        <f>IF(ISNUMBER(E58),E58/$B$2,"N/A")</f>
        <v>#VALUE!</v>
      </c>
      <c r="R58" s="58" t="e">
        <f>IF(J58="?",IF(ISNUMBER(E58),G58/P58,"N/A"),IF(ISNUMBER(J58),J58/$A$2*57.296,"N/A"))</f>
        <v>#VALUE!</v>
      </c>
      <c r="S58" s="59" t="str">
        <f>S57</f>
        <v>PUT TELESCOPE FOCAL LENGTH HERE</v>
      </c>
      <c r="T58" s="60" t="str">
        <f>T57</f>
        <v>PUT TELESCOPE F/RATIO HERE</v>
      </c>
    </row>
    <row r="59" spans="1:20" s="33" customFormat="1" x14ac:dyDescent="0.3">
      <c r="A59" s="13" t="s">
        <v>386</v>
      </c>
      <c r="B59" s="13" t="s">
        <v>4</v>
      </c>
      <c r="C59" s="61"/>
      <c r="D59" s="61" t="s">
        <v>345</v>
      </c>
      <c r="E59" s="34">
        <v>3.6</v>
      </c>
      <c r="F59" s="35">
        <v>1.25</v>
      </c>
      <c r="G59" s="38">
        <v>50</v>
      </c>
      <c r="H59" s="37"/>
      <c r="I59" s="41">
        <f>E59*0.72</f>
        <v>2.5920000000000001</v>
      </c>
      <c r="J59" s="41" t="s">
        <v>28</v>
      </c>
      <c r="K59" s="55">
        <f>(G59/57.2958)*E59</f>
        <v>3.1415915302692348</v>
      </c>
      <c r="L59" s="55" t="s">
        <v>53</v>
      </c>
      <c r="M59" s="38" t="s">
        <v>28</v>
      </c>
      <c r="N59" s="38" t="s">
        <v>28</v>
      </c>
      <c r="O59" s="38">
        <v>4</v>
      </c>
      <c r="P59" s="56" t="e">
        <f>IF(ISNUMBER(E59),$A$2/E59,"N/A")</f>
        <v>#VALUE!</v>
      </c>
      <c r="Q59" s="57" t="e">
        <f>IF(ISNUMBER(E59),E59/$B$2,"N/A")</f>
        <v>#VALUE!</v>
      </c>
      <c r="R59" s="58" t="e">
        <f>IF(J59="?",IF(ISNUMBER(E59),G59/P59,"N/A"),IF(ISNUMBER(J59),J59/$A$2*57.296,"N/A"))</f>
        <v>#VALUE!</v>
      </c>
      <c r="S59" s="59" t="str">
        <f>S58</f>
        <v>PUT TELESCOPE FOCAL LENGTH HERE</v>
      </c>
      <c r="T59" s="60" t="str">
        <f>T58</f>
        <v>PUT TELESCOPE F/RATIO HERE</v>
      </c>
    </row>
    <row r="60" spans="1:20" s="33" customFormat="1" x14ac:dyDescent="0.3">
      <c r="A60" s="13" t="s">
        <v>386</v>
      </c>
      <c r="B60" s="13" t="s">
        <v>4</v>
      </c>
      <c r="C60" s="61"/>
      <c r="D60" s="61" t="s">
        <v>345</v>
      </c>
      <c r="E60" s="34">
        <v>10</v>
      </c>
      <c r="F60" s="35">
        <v>1.25</v>
      </c>
      <c r="G60" s="38">
        <v>50</v>
      </c>
      <c r="H60" s="37"/>
      <c r="I60" s="41">
        <f>E60*0.72</f>
        <v>7.1999999999999993</v>
      </c>
      <c r="J60" s="41" t="s">
        <v>28</v>
      </c>
      <c r="K60" s="55">
        <f>(G60/57.2958)*E60</f>
        <v>8.7266431396367636</v>
      </c>
      <c r="L60" s="55" t="s">
        <v>53</v>
      </c>
      <c r="M60" s="38" t="s">
        <v>28</v>
      </c>
      <c r="N60" s="38" t="s">
        <v>28</v>
      </c>
      <c r="O60" s="38">
        <v>4</v>
      </c>
      <c r="P60" s="56" t="e">
        <f>IF(ISNUMBER(E60),$A$2/E60,"N/A")</f>
        <v>#VALUE!</v>
      </c>
      <c r="Q60" s="57" t="e">
        <f>IF(ISNUMBER(E60),E60/$B$2,"N/A")</f>
        <v>#VALUE!</v>
      </c>
      <c r="R60" s="58" t="e">
        <f>IF(J60="?",IF(ISNUMBER(E60),G60/P60,"N/A"),IF(ISNUMBER(J60),J60/$A$2*57.296,"N/A"))</f>
        <v>#VALUE!</v>
      </c>
      <c r="S60" s="59" t="str">
        <f>S59</f>
        <v>PUT TELESCOPE FOCAL LENGTH HERE</v>
      </c>
      <c r="T60" s="60" t="str">
        <f>T59</f>
        <v>PUT TELESCOPE F/RATIO HERE</v>
      </c>
    </row>
    <row r="61" spans="1:20" s="33" customFormat="1" x14ac:dyDescent="0.3">
      <c r="A61" s="13" t="s">
        <v>386</v>
      </c>
      <c r="B61" s="13" t="s">
        <v>4</v>
      </c>
      <c r="C61" s="61"/>
      <c r="D61" s="61" t="s">
        <v>345</v>
      </c>
      <c r="E61" s="34">
        <v>25</v>
      </c>
      <c r="F61" s="35">
        <v>1.25</v>
      </c>
      <c r="G61" s="38">
        <v>50</v>
      </c>
      <c r="H61" s="37"/>
      <c r="I61" s="41">
        <f>E61*0.72</f>
        <v>18</v>
      </c>
      <c r="J61" s="41" t="s">
        <v>28</v>
      </c>
      <c r="K61" s="55">
        <f>(G61/57.2958)*E61</f>
        <v>21.816607849091906</v>
      </c>
      <c r="L61" s="55" t="s">
        <v>53</v>
      </c>
      <c r="M61" s="38" t="s">
        <v>25</v>
      </c>
      <c r="N61" s="38" t="s">
        <v>28</v>
      </c>
      <c r="O61" s="38">
        <v>4</v>
      </c>
      <c r="P61" s="56" t="e">
        <f>IF(ISNUMBER(E61),$A$2/E61,"N/A")</f>
        <v>#VALUE!</v>
      </c>
      <c r="Q61" s="57" t="e">
        <f>IF(ISNUMBER(E61),E61/$B$2,"N/A")</f>
        <v>#VALUE!</v>
      </c>
      <c r="R61" s="58" t="e">
        <f>IF(J61="?",IF(ISNUMBER(E61),G61/P61,"N/A"),IF(ISNUMBER(J61),J61/$A$2*57.296,"N/A"))</f>
        <v>#VALUE!</v>
      </c>
      <c r="S61" s="59" t="str">
        <f>S60</f>
        <v>PUT TELESCOPE FOCAL LENGTH HERE</v>
      </c>
      <c r="T61" s="60" t="str">
        <f>T60</f>
        <v>PUT TELESCOPE F/RATIO HERE</v>
      </c>
    </row>
    <row r="62" spans="1:20" s="33" customFormat="1" x14ac:dyDescent="0.3">
      <c r="A62" s="13" t="s">
        <v>386</v>
      </c>
      <c r="B62" s="13" t="s">
        <v>4</v>
      </c>
      <c r="C62" s="61"/>
      <c r="D62" s="61" t="s">
        <v>345</v>
      </c>
      <c r="E62" s="34">
        <v>32</v>
      </c>
      <c r="F62" s="35">
        <v>1.25</v>
      </c>
      <c r="G62" s="38">
        <v>50</v>
      </c>
      <c r="H62" s="37"/>
      <c r="I62" s="41">
        <f>E62*0.72</f>
        <v>23.04</v>
      </c>
      <c r="J62" s="41">
        <v>27</v>
      </c>
      <c r="K62" s="55">
        <f>(G62/57.2958)*E62</f>
        <v>27.925258046837641</v>
      </c>
      <c r="L62" s="55" t="s">
        <v>0</v>
      </c>
      <c r="M62" s="38" t="s">
        <v>25</v>
      </c>
      <c r="N62" s="38" t="s">
        <v>28</v>
      </c>
      <c r="O62" s="38">
        <v>4</v>
      </c>
      <c r="P62" s="56" t="e">
        <f>IF(ISNUMBER(E62),$A$2/E62,"N/A")</f>
        <v>#VALUE!</v>
      </c>
      <c r="Q62" s="57" t="e">
        <f>IF(ISNUMBER(E62),E62/$B$2,"N/A")</f>
        <v>#VALUE!</v>
      </c>
      <c r="R62" s="58" t="e">
        <f>IF(J62="?",IF(ISNUMBER(E62),G62/P62,"N/A"),IF(ISNUMBER(J62),J62/$A$2*57.296,"N/A"))</f>
        <v>#VALUE!</v>
      </c>
      <c r="S62" s="59" t="str">
        <f>S61</f>
        <v>PUT TELESCOPE FOCAL LENGTH HERE</v>
      </c>
      <c r="T62" s="60" t="str">
        <f>T61</f>
        <v>PUT TELESCOPE F/RATIO HERE</v>
      </c>
    </row>
    <row r="63" spans="1:20" s="33" customFormat="1" x14ac:dyDescent="0.3">
      <c r="A63" s="13" t="s">
        <v>386</v>
      </c>
      <c r="B63" s="13" t="s">
        <v>4</v>
      </c>
      <c r="C63" s="61"/>
      <c r="D63" s="61" t="s">
        <v>345</v>
      </c>
      <c r="E63" s="34">
        <v>40</v>
      </c>
      <c r="F63" s="35">
        <v>1.25</v>
      </c>
      <c r="G63" s="38">
        <v>50</v>
      </c>
      <c r="H63" s="37"/>
      <c r="I63" s="41">
        <f>E63*0.72</f>
        <v>28.799999999999997</v>
      </c>
      <c r="J63" s="41">
        <v>27</v>
      </c>
      <c r="K63" s="55">
        <f>(G63/57.2958)*E63</f>
        <v>34.906572558547055</v>
      </c>
      <c r="L63" s="55" t="s">
        <v>0</v>
      </c>
      <c r="M63" s="38" t="s">
        <v>25</v>
      </c>
      <c r="N63" s="38" t="s">
        <v>28</v>
      </c>
      <c r="O63" s="38">
        <v>4</v>
      </c>
      <c r="P63" s="56" t="e">
        <f>IF(ISNUMBER(E63),$A$2/E63,"N/A")</f>
        <v>#VALUE!</v>
      </c>
      <c r="Q63" s="57" t="e">
        <f>IF(ISNUMBER(E63),E63/$B$2,"N/A")</f>
        <v>#VALUE!</v>
      </c>
      <c r="R63" s="58" t="e">
        <f>IF(J63="?",IF(ISNUMBER(E63),G63/P63,"N/A"),IF(ISNUMBER(J63),J63/$A$2*57.296,"N/A"))</f>
        <v>#VALUE!</v>
      </c>
      <c r="S63" s="59" t="str">
        <f>S62</f>
        <v>PUT TELESCOPE FOCAL LENGTH HERE</v>
      </c>
      <c r="T63" s="60" t="str">
        <f>T62</f>
        <v>PUT TELESCOPE F/RATIO HERE</v>
      </c>
    </row>
    <row r="64" spans="1:20" s="33" customFormat="1" x14ac:dyDescent="0.3">
      <c r="A64" s="13" t="s">
        <v>386</v>
      </c>
      <c r="B64" s="13" t="s">
        <v>133</v>
      </c>
      <c r="C64" s="61" t="s">
        <v>438</v>
      </c>
      <c r="D64" s="61" t="s">
        <v>348</v>
      </c>
      <c r="E64" s="34">
        <v>4</v>
      </c>
      <c r="F64" s="35">
        <v>1.25</v>
      </c>
      <c r="G64" s="38">
        <v>82</v>
      </c>
      <c r="H64" s="37"/>
      <c r="I64" s="41">
        <v>10</v>
      </c>
      <c r="J64" s="41" t="s">
        <v>28</v>
      </c>
      <c r="K64" s="55">
        <f>(G64/57.2958)*E64</f>
        <v>5.7246778996017156</v>
      </c>
      <c r="L64" s="55" t="s">
        <v>0</v>
      </c>
      <c r="M64" s="38" t="s">
        <v>25</v>
      </c>
      <c r="N64" s="38" t="s">
        <v>0</v>
      </c>
      <c r="O64" s="38">
        <v>7</v>
      </c>
      <c r="P64" s="56" t="e">
        <f>IF(ISNUMBER(E64),$A$2/E64,"N/A")</f>
        <v>#VALUE!</v>
      </c>
      <c r="Q64" s="57" t="e">
        <f>IF(ISNUMBER(E64),E64/$B$2,"N/A")</f>
        <v>#VALUE!</v>
      </c>
      <c r="R64" s="58" t="e">
        <f>IF(J64="?",IF(ISNUMBER(E64),G64/P64,"N/A"),IF(ISNUMBER(J64),J64/$A$2*57.296,"N/A"))</f>
        <v>#VALUE!</v>
      </c>
      <c r="S64" s="59" t="str">
        <f>S63</f>
        <v>PUT TELESCOPE FOCAL LENGTH HERE</v>
      </c>
      <c r="T64" s="60" t="str">
        <f>T63</f>
        <v>PUT TELESCOPE F/RATIO HERE</v>
      </c>
    </row>
    <row r="65" spans="1:20" s="33" customFormat="1" x14ac:dyDescent="0.3">
      <c r="A65" s="13" t="s">
        <v>386</v>
      </c>
      <c r="B65" s="13" t="s">
        <v>133</v>
      </c>
      <c r="C65" s="61" t="s">
        <v>438</v>
      </c>
      <c r="D65" s="61" t="s">
        <v>348</v>
      </c>
      <c r="E65" s="34">
        <v>7</v>
      </c>
      <c r="F65" s="35">
        <v>1.25</v>
      </c>
      <c r="G65" s="38">
        <v>82</v>
      </c>
      <c r="H65" s="37"/>
      <c r="I65" s="41">
        <v>10</v>
      </c>
      <c r="J65" s="41" t="s">
        <v>28</v>
      </c>
      <c r="K65" s="55">
        <f>(G65/57.2958)*E65</f>
        <v>10.018186324303002</v>
      </c>
      <c r="L65" s="55" t="s">
        <v>0</v>
      </c>
      <c r="M65" s="38" t="s">
        <v>25</v>
      </c>
      <c r="N65" s="38" t="s">
        <v>0</v>
      </c>
      <c r="O65" s="38">
        <v>7</v>
      </c>
      <c r="P65" s="56" t="e">
        <f>IF(ISNUMBER(E65),$A$2/E65,"N/A")</f>
        <v>#VALUE!</v>
      </c>
      <c r="Q65" s="57" t="e">
        <f>IF(ISNUMBER(E65),E65/$B$2,"N/A")</f>
        <v>#VALUE!</v>
      </c>
      <c r="R65" s="58" t="e">
        <f>IF(J65="?",IF(ISNUMBER(E65),G65/P65,"N/A"),IF(ISNUMBER(J65),J65/$A$2*57.296,"N/A"))</f>
        <v>#VALUE!</v>
      </c>
      <c r="S65" s="59" t="str">
        <f>S64</f>
        <v>PUT TELESCOPE FOCAL LENGTH HERE</v>
      </c>
      <c r="T65" s="60" t="str">
        <f>T64</f>
        <v>PUT TELESCOPE F/RATIO HERE</v>
      </c>
    </row>
    <row r="66" spans="1:20" s="33" customFormat="1" x14ac:dyDescent="0.3">
      <c r="A66" s="13" t="s">
        <v>386</v>
      </c>
      <c r="B66" s="13" t="s">
        <v>133</v>
      </c>
      <c r="C66" s="61" t="s">
        <v>438</v>
      </c>
      <c r="D66" s="61" t="s">
        <v>348</v>
      </c>
      <c r="E66" s="34">
        <v>16</v>
      </c>
      <c r="F66" s="35">
        <v>1.25</v>
      </c>
      <c r="G66" s="38">
        <v>82</v>
      </c>
      <c r="H66" s="37"/>
      <c r="I66" s="41">
        <v>12</v>
      </c>
      <c r="J66" s="41" t="s">
        <v>28</v>
      </c>
      <c r="K66" s="55">
        <f>(G66/57.2958)*E66</f>
        <v>22.898711598406862</v>
      </c>
      <c r="L66" s="55" t="s">
        <v>0</v>
      </c>
      <c r="M66" s="38" t="s">
        <v>25</v>
      </c>
      <c r="N66" s="38" t="s">
        <v>0</v>
      </c>
      <c r="O66" s="38">
        <v>7</v>
      </c>
      <c r="P66" s="56" t="e">
        <f>IF(ISNUMBER(E66),$A$2/E66,"N/A")</f>
        <v>#VALUE!</v>
      </c>
      <c r="Q66" s="57" t="e">
        <f>IF(ISNUMBER(E66),E66/$B$2,"N/A")</f>
        <v>#VALUE!</v>
      </c>
      <c r="R66" s="58" t="e">
        <f>IF(J66="?",IF(ISNUMBER(E66),G66/P66,"N/A"),IF(ISNUMBER(J66),J66/$A$2*57.296,"N/A"))</f>
        <v>#VALUE!</v>
      </c>
      <c r="S66" s="59" t="str">
        <f>S65</f>
        <v>PUT TELESCOPE FOCAL LENGTH HERE</v>
      </c>
      <c r="T66" s="60" t="str">
        <f>T65</f>
        <v>PUT TELESCOPE F/RATIO HERE</v>
      </c>
    </row>
    <row r="67" spans="1:20" s="33" customFormat="1" x14ac:dyDescent="0.3">
      <c r="A67" s="13" t="s">
        <v>386</v>
      </c>
      <c r="B67" s="13" t="s">
        <v>47</v>
      </c>
      <c r="C67" s="61" t="s">
        <v>437</v>
      </c>
      <c r="D67" s="61" t="s">
        <v>346</v>
      </c>
      <c r="E67" s="34">
        <v>8</v>
      </c>
      <c r="F67" s="35">
        <v>1.25</v>
      </c>
      <c r="G67" s="38">
        <v>60</v>
      </c>
      <c r="H67" s="37"/>
      <c r="I67" s="41">
        <v>9.5</v>
      </c>
      <c r="J67" s="41">
        <v>9.6</v>
      </c>
      <c r="K67" s="55">
        <f>(G67/57.2958)*E67</f>
        <v>8.3775774140512915</v>
      </c>
      <c r="L67" s="55" t="s">
        <v>0</v>
      </c>
      <c r="M67" s="38" t="s">
        <v>25</v>
      </c>
      <c r="N67" s="38" t="s">
        <v>0</v>
      </c>
      <c r="O67" s="38">
        <v>7</v>
      </c>
      <c r="P67" s="56" t="e">
        <f>IF(ISNUMBER(E67),$A$2/E67,"N/A")</f>
        <v>#VALUE!</v>
      </c>
      <c r="Q67" s="57" t="e">
        <f>IF(ISNUMBER(E67),E67/$B$2,"N/A")</f>
        <v>#VALUE!</v>
      </c>
      <c r="R67" s="58" t="e">
        <f>IF(J67="?",IF(ISNUMBER(E67),G67/P67,"N/A"),IF(ISNUMBER(J67),J67/$A$2*57.296,"N/A"))</f>
        <v>#VALUE!</v>
      </c>
      <c r="S67" s="59" t="str">
        <f>S66</f>
        <v>PUT TELESCOPE FOCAL LENGTH HERE</v>
      </c>
      <c r="T67" s="60" t="str">
        <f>T66</f>
        <v>PUT TELESCOPE F/RATIO HERE</v>
      </c>
    </row>
    <row r="68" spans="1:20" s="33" customFormat="1" x14ac:dyDescent="0.3">
      <c r="A68" s="13" t="s">
        <v>386</v>
      </c>
      <c r="B68" s="13" t="s">
        <v>47</v>
      </c>
      <c r="C68" s="61" t="s">
        <v>437</v>
      </c>
      <c r="D68" s="61" t="s">
        <v>346</v>
      </c>
      <c r="E68" s="34">
        <v>12</v>
      </c>
      <c r="F68" s="35">
        <v>1.25</v>
      </c>
      <c r="G68" s="38">
        <v>60</v>
      </c>
      <c r="H68" s="37"/>
      <c r="I68" s="41">
        <v>15</v>
      </c>
      <c r="J68" s="41">
        <v>15.2</v>
      </c>
      <c r="K68" s="55">
        <f>(G68/57.2958)*E68</f>
        <v>12.566366121076937</v>
      </c>
      <c r="L68" s="55" t="s">
        <v>0</v>
      </c>
      <c r="M68" s="38" t="s">
        <v>25</v>
      </c>
      <c r="N68" s="38" t="s">
        <v>0</v>
      </c>
      <c r="O68" s="38">
        <v>7</v>
      </c>
      <c r="P68" s="56" t="e">
        <f>IF(ISNUMBER(E68),$A$2/E68,"N/A")</f>
        <v>#VALUE!</v>
      </c>
      <c r="Q68" s="57" t="e">
        <f>IF(ISNUMBER(E68),E68/$B$2,"N/A")</f>
        <v>#VALUE!</v>
      </c>
      <c r="R68" s="58" t="e">
        <f>IF(J68="?",IF(ISNUMBER(E68),G68/P68,"N/A"),IF(ISNUMBER(J68),J68/$A$2*57.296,"N/A"))</f>
        <v>#VALUE!</v>
      </c>
      <c r="S68" s="59" t="str">
        <f>S67</f>
        <v>PUT TELESCOPE FOCAL LENGTH HERE</v>
      </c>
      <c r="T68" s="60" t="str">
        <f>T67</f>
        <v>PUT TELESCOPE F/RATIO HERE</v>
      </c>
    </row>
    <row r="69" spans="1:20" s="33" customFormat="1" x14ac:dyDescent="0.3">
      <c r="A69" s="13" t="s">
        <v>386</v>
      </c>
      <c r="B69" s="13" t="s">
        <v>47</v>
      </c>
      <c r="C69" s="61" t="s">
        <v>437</v>
      </c>
      <c r="D69" s="61" t="s">
        <v>346</v>
      </c>
      <c r="E69" s="34">
        <v>16</v>
      </c>
      <c r="F69" s="35">
        <v>1.25</v>
      </c>
      <c r="G69" s="38">
        <v>60</v>
      </c>
      <c r="H69" s="37"/>
      <c r="I69" s="41">
        <v>19</v>
      </c>
      <c r="J69" s="41">
        <v>16.5</v>
      </c>
      <c r="K69" s="55">
        <f>(G69/57.2958)*E69</f>
        <v>16.755154828102583</v>
      </c>
      <c r="L69" s="55" t="s">
        <v>0</v>
      </c>
      <c r="M69" s="38" t="s">
        <v>25</v>
      </c>
      <c r="N69" s="38" t="s">
        <v>0</v>
      </c>
      <c r="O69" s="38">
        <v>6</v>
      </c>
      <c r="P69" s="56" t="e">
        <f>IF(ISNUMBER(E69),$A$2/E69,"N/A")</f>
        <v>#VALUE!</v>
      </c>
      <c r="Q69" s="57" t="e">
        <f>IF(ISNUMBER(E69),E69/$B$2,"N/A")</f>
        <v>#VALUE!</v>
      </c>
      <c r="R69" s="58" t="e">
        <f>IF(J69="?",IF(ISNUMBER(E69),G69/P69,"N/A"),IF(ISNUMBER(J69),J69/$A$2*57.296,"N/A"))</f>
        <v>#VALUE!</v>
      </c>
      <c r="S69" s="59" t="str">
        <f>S68</f>
        <v>PUT TELESCOPE FOCAL LENGTH HERE</v>
      </c>
      <c r="T69" s="60" t="str">
        <f>T68</f>
        <v>PUT TELESCOPE F/RATIO HERE</v>
      </c>
    </row>
    <row r="70" spans="1:20" s="33" customFormat="1" x14ac:dyDescent="0.3">
      <c r="A70" s="13" t="s">
        <v>386</v>
      </c>
      <c r="B70" s="13" t="s">
        <v>47</v>
      </c>
      <c r="C70" s="61" t="s">
        <v>437</v>
      </c>
      <c r="D70" s="61" t="s">
        <v>347</v>
      </c>
      <c r="E70" s="34">
        <v>19</v>
      </c>
      <c r="F70" s="35">
        <v>1.25</v>
      </c>
      <c r="G70" s="38">
        <v>65</v>
      </c>
      <c r="H70" s="37"/>
      <c r="I70" s="41">
        <v>18.5</v>
      </c>
      <c r="J70" s="41">
        <v>21.2</v>
      </c>
      <c r="K70" s="55">
        <f>(G70/57.2958)*E70</f>
        <v>21.554808554902802</v>
      </c>
      <c r="L70" s="55" t="s">
        <v>0</v>
      </c>
      <c r="M70" s="38" t="s">
        <v>25</v>
      </c>
      <c r="N70" s="38" t="s">
        <v>0</v>
      </c>
      <c r="O70" s="38">
        <v>5</v>
      </c>
      <c r="P70" s="56" t="e">
        <f>IF(ISNUMBER(E70),$A$2/E70,"N/A")</f>
        <v>#VALUE!</v>
      </c>
      <c r="Q70" s="57" t="e">
        <f>IF(ISNUMBER(E70),E70/$B$2,"N/A")</f>
        <v>#VALUE!</v>
      </c>
      <c r="R70" s="58" t="e">
        <f>IF(J70="?",IF(ISNUMBER(E70),G70/P70,"N/A"),IF(ISNUMBER(J70),J70/$A$2*57.296,"N/A"))</f>
        <v>#VALUE!</v>
      </c>
      <c r="S70" s="59" t="str">
        <f>S69</f>
        <v>PUT TELESCOPE FOCAL LENGTH HERE</v>
      </c>
      <c r="T70" s="60" t="str">
        <f>T69</f>
        <v>PUT TELESCOPE F/RATIO HERE</v>
      </c>
    </row>
    <row r="71" spans="1:20" s="33" customFormat="1" x14ac:dyDescent="0.3">
      <c r="A71" s="13" t="s">
        <v>386</v>
      </c>
      <c r="B71" s="13" t="s">
        <v>47</v>
      </c>
      <c r="C71" s="61" t="s">
        <v>437</v>
      </c>
      <c r="D71" s="61" t="s">
        <v>345</v>
      </c>
      <c r="E71" s="34">
        <v>27</v>
      </c>
      <c r="F71" s="35">
        <v>1.25</v>
      </c>
      <c r="G71" s="38">
        <v>53</v>
      </c>
      <c r="H71" s="37"/>
      <c r="I71" s="41">
        <v>23</v>
      </c>
      <c r="J71" s="41">
        <v>24.4</v>
      </c>
      <c r="K71" s="55">
        <f>(G71/57.2958)*E71</f>
        <v>24.975652665640414</v>
      </c>
      <c r="L71" s="55" t="s">
        <v>0</v>
      </c>
      <c r="M71" s="38" t="s">
        <v>25</v>
      </c>
      <c r="N71" s="38" t="s">
        <v>0</v>
      </c>
      <c r="O71" s="38">
        <v>5</v>
      </c>
      <c r="P71" s="56" t="e">
        <f>IF(ISNUMBER(E71),$A$2/E71,"N/A")</f>
        <v>#VALUE!</v>
      </c>
      <c r="Q71" s="57" t="e">
        <f>IF(ISNUMBER(E71),E71/$B$2,"N/A")</f>
        <v>#VALUE!</v>
      </c>
      <c r="R71" s="58" t="e">
        <f>IF(J71="?",IF(ISNUMBER(E71),G71/P71,"N/A"),IF(ISNUMBER(J71),J71/$A$2*57.296,"N/A"))</f>
        <v>#VALUE!</v>
      </c>
      <c r="S71" s="59" t="str">
        <f>S70</f>
        <v>PUT TELESCOPE FOCAL LENGTH HERE</v>
      </c>
      <c r="T71" s="60" t="str">
        <f>T70</f>
        <v>PUT TELESCOPE F/RATIO HERE</v>
      </c>
    </row>
    <row r="72" spans="1:20" s="33" customFormat="1" x14ac:dyDescent="0.3">
      <c r="A72" s="13" t="s">
        <v>386</v>
      </c>
      <c r="B72" s="13" t="s">
        <v>385</v>
      </c>
      <c r="C72" s="61"/>
      <c r="D72" s="61" t="s">
        <v>347</v>
      </c>
      <c r="E72" s="34">
        <v>6</v>
      </c>
      <c r="F72" s="69">
        <v>1.25</v>
      </c>
      <c r="G72" s="36">
        <v>66</v>
      </c>
      <c r="H72" s="37"/>
      <c r="I72" s="41">
        <v>14.8</v>
      </c>
      <c r="J72" s="41">
        <v>8</v>
      </c>
      <c r="K72" s="55">
        <f>(G72/57.2958)*E72</f>
        <v>6.9115013665923151</v>
      </c>
      <c r="L72" s="55" t="s">
        <v>0</v>
      </c>
      <c r="M72" s="38" t="s">
        <v>27</v>
      </c>
      <c r="N72" s="36" t="s">
        <v>0</v>
      </c>
      <c r="O72" s="36">
        <v>5</v>
      </c>
      <c r="P72" s="56" t="e">
        <f>IF(ISNUMBER(E72),$A$2/E72,"N/A")</f>
        <v>#VALUE!</v>
      </c>
      <c r="Q72" s="57" t="e">
        <f>IF(ISNUMBER(E72),E72/$B$2,"N/A")</f>
        <v>#VALUE!</v>
      </c>
      <c r="R72" s="58" t="e">
        <f>IF(J72="?",IF(ISNUMBER(E72),G72/P72,"N/A"),IF(ISNUMBER(J72),J72/$A$2*57.296,"N/A"))</f>
        <v>#VALUE!</v>
      </c>
      <c r="S72" s="59" t="str">
        <f>S71</f>
        <v>PUT TELESCOPE FOCAL LENGTH HERE</v>
      </c>
      <c r="T72" s="60" t="str">
        <f>T71</f>
        <v>PUT TELESCOPE F/RATIO HERE</v>
      </c>
    </row>
    <row r="73" spans="1:20" s="33" customFormat="1" x14ac:dyDescent="0.3">
      <c r="A73" s="13" t="s">
        <v>386</v>
      </c>
      <c r="B73" s="13" t="s">
        <v>385</v>
      </c>
      <c r="C73" s="61"/>
      <c r="D73" s="61" t="s">
        <v>347</v>
      </c>
      <c r="E73" s="34">
        <v>9</v>
      </c>
      <c r="F73" s="69">
        <v>1.25</v>
      </c>
      <c r="G73" s="36">
        <v>66</v>
      </c>
      <c r="H73" s="37"/>
      <c r="I73" s="41">
        <v>15</v>
      </c>
      <c r="J73" s="41">
        <v>15</v>
      </c>
      <c r="K73" s="55">
        <f>(G73/57.2958)*E73</f>
        <v>10.367252049888473</v>
      </c>
      <c r="L73" s="55" t="s">
        <v>0</v>
      </c>
      <c r="M73" s="38" t="s">
        <v>27</v>
      </c>
      <c r="N73" s="36" t="s">
        <v>0</v>
      </c>
      <c r="O73" s="36">
        <v>6</v>
      </c>
      <c r="P73" s="56" t="e">
        <f>IF(ISNUMBER(E73),$A$2/E73,"N/A")</f>
        <v>#VALUE!</v>
      </c>
      <c r="Q73" s="57" t="e">
        <f>IF(ISNUMBER(E73),E73/$B$2,"N/A")</f>
        <v>#VALUE!</v>
      </c>
      <c r="R73" s="58" t="e">
        <f>IF(J73="?",IF(ISNUMBER(E73),G73/P73,"N/A"),IF(ISNUMBER(J73),J73/$A$2*57.296,"N/A"))</f>
        <v>#VALUE!</v>
      </c>
      <c r="S73" s="59" t="str">
        <f>S72</f>
        <v>PUT TELESCOPE FOCAL LENGTH HERE</v>
      </c>
      <c r="T73" s="60" t="str">
        <f>T72</f>
        <v>PUT TELESCOPE F/RATIO HERE</v>
      </c>
    </row>
    <row r="74" spans="1:20" s="33" customFormat="1" x14ac:dyDescent="0.3">
      <c r="A74" s="13" t="s">
        <v>386</v>
      </c>
      <c r="B74" s="13" t="s">
        <v>385</v>
      </c>
      <c r="C74" s="61"/>
      <c r="D74" s="61" t="s">
        <v>347</v>
      </c>
      <c r="E74" s="34">
        <v>15</v>
      </c>
      <c r="F74" s="69">
        <v>1.25</v>
      </c>
      <c r="G74" s="36">
        <v>66</v>
      </c>
      <c r="H74" s="37"/>
      <c r="I74" s="41">
        <v>13</v>
      </c>
      <c r="J74" s="41">
        <v>17</v>
      </c>
      <c r="K74" s="55">
        <f>(G74/57.2958)*E74</f>
        <v>17.278753416480789</v>
      </c>
      <c r="L74" s="55" t="s">
        <v>0</v>
      </c>
      <c r="M74" s="38" t="s">
        <v>27</v>
      </c>
      <c r="N74" s="36" t="s">
        <v>0</v>
      </c>
      <c r="O74" s="36">
        <v>4</v>
      </c>
      <c r="P74" s="56" t="e">
        <f>IF(ISNUMBER(E74),$A$2/E74,"N/A")</f>
        <v>#VALUE!</v>
      </c>
      <c r="Q74" s="57" t="e">
        <f>IF(ISNUMBER(E74),E74/$B$2,"N/A")</f>
        <v>#VALUE!</v>
      </c>
      <c r="R74" s="58" t="e">
        <f>IF(J74="?",IF(ISNUMBER(E74),G74/P74,"N/A"),IF(ISNUMBER(J74),J74/$A$2*57.296,"N/A"))</f>
        <v>#VALUE!</v>
      </c>
      <c r="S74" s="59" t="str">
        <f>S73</f>
        <v>PUT TELESCOPE FOCAL LENGTH HERE</v>
      </c>
      <c r="T74" s="60" t="str">
        <f>T73</f>
        <v>PUT TELESCOPE F/RATIO HERE</v>
      </c>
    </row>
    <row r="75" spans="1:20" s="33" customFormat="1" x14ac:dyDescent="0.3">
      <c r="A75" s="13" t="s">
        <v>386</v>
      </c>
      <c r="B75" s="13" t="s">
        <v>385</v>
      </c>
      <c r="C75" s="61"/>
      <c r="D75" s="61" t="s">
        <v>347</v>
      </c>
      <c r="E75" s="34">
        <v>20</v>
      </c>
      <c r="F75" s="69">
        <v>1.25</v>
      </c>
      <c r="G75" s="36">
        <v>66</v>
      </c>
      <c r="H75" s="37"/>
      <c r="I75" s="41">
        <v>18</v>
      </c>
      <c r="J75" s="41">
        <v>23.5</v>
      </c>
      <c r="K75" s="55">
        <f>(G75/57.2958)*E75</f>
        <v>23.038337888641053</v>
      </c>
      <c r="L75" s="55" t="s">
        <v>0</v>
      </c>
      <c r="M75" s="38" t="s">
        <v>27</v>
      </c>
      <c r="N75" s="36" t="s">
        <v>0</v>
      </c>
      <c r="O75" s="36">
        <v>4</v>
      </c>
      <c r="P75" s="56" t="e">
        <f>IF(ISNUMBER(E75),$A$2/E75,"N/A")</f>
        <v>#VALUE!</v>
      </c>
      <c r="Q75" s="57" t="e">
        <f>IF(ISNUMBER(E75),E75/$B$2,"N/A")</f>
        <v>#VALUE!</v>
      </c>
      <c r="R75" s="58" t="e">
        <f>IF(J75="?",IF(ISNUMBER(E75),G75/P75,"N/A"),IF(ISNUMBER(J75),J75/$A$2*57.296,"N/A"))</f>
        <v>#VALUE!</v>
      </c>
      <c r="S75" s="59" t="str">
        <f>S74</f>
        <v>PUT TELESCOPE FOCAL LENGTH HERE</v>
      </c>
      <c r="T75" s="60" t="str">
        <f>T74</f>
        <v>PUT TELESCOPE F/RATIO HERE</v>
      </c>
    </row>
    <row r="76" spans="1:20" s="33" customFormat="1" x14ac:dyDescent="0.3">
      <c r="A76" s="13" t="s">
        <v>2</v>
      </c>
      <c r="B76" s="13" t="s">
        <v>4</v>
      </c>
      <c r="C76" s="61"/>
      <c r="D76" s="61" t="s">
        <v>345</v>
      </c>
      <c r="E76" s="34">
        <v>7.5</v>
      </c>
      <c r="F76" s="35">
        <v>1.25</v>
      </c>
      <c r="G76" s="36">
        <v>52</v>
      </c>
      <c r="H76" s="37"/>
      <c r="I76" s="41">
        <f>E76*0.7</f>
        <v>5.25</v>
      </c>
      <c r="J76" s="41">
        <v>5.8</v>
      </c>
      <c r="K76" s="55">
        <f>(G76/57.2958)*E76</f>
        <v>6.806781648916675</v>
      </c>
      <c r="L76" s="55" t="s">
        <v>53</v>
      </c>
      <c r="M76" s="38" t="s">
        <v>25</v>
      </c>
      <c r="N76" s="38" t="s">
        <v>0</v>
      </c>
      <c r="O76" s="38">
        <v>4</v>
      </c>
      <c r="P76" s="56" t="e">
        <f>IF(ISNUMBER(E76),$A$2/E76,"N/A")</f>
        <v>#VALUE!</v>
      </c>
      <c r="Q76" s="57" t="e">
        <f>IF(ISNUMBER(E76),E76/$B$2,"N/A")</f>
        <v>#VALUE!</v>
      </c>
      <c r="R76" s="58" t="e">
        <f>IF(J76="?",IF(ISNUMBER(E76),G76/P76,"N/A"),IF(ISNUMBER(J76),J76/$A$2*57.296,"N/A"))</f>
        <v>#VALUE!</v>
      </c>
      <c r="S76" s="59" t="str">
        <f>S75</f>
        <v>PUT TELESCOPE FOCAL LENGTH HERE</v>
      </c>
      <c r="T76" s="60" t="str">
        <f>T75</f>
        <v>PUT TELESCOPE F/RATIO HERE</v>
      </c>
    </row>
    <row r="77" spans="1:20" s="33" customFormat="1" x14ac:dyDescent="0.3">
      <c r="A77" s="13" t="s">
        <v>2</v>
      </c>
      <c r="B77" s="13" t="s">
        <v>4</v>
      </c>
      <c r="C77" s="61"/>
      <c r="D77" s="61" t="s">
        <v>345</v>
      </c>
      <c r="E77" s="34">
        <v>10</v>
      </c>
      <c r="F77" s="35">
        <v>1.25</v>
      </c>
      <c r="G77" s="36">
        <v>52</v>
      </c>
      <c r="H77" s="37"/>
      <c r="I77" s="41">
        <f>E77*0.7</f>
        <v>7</v>
      </c>
      <c r="J77" s="41">
        <v>8</v>
      </c>
      <c r="K77" s="55">
        <f>(G77/57.2958)*E77</f>
        <v>9.0757088652222322</v>
      </c>
      <c r="L77" s="55" t="s">
        <v>53</v>
      </c>
      <c r="M77" s="38" t="s">
        <v>25</v>
      </c>
      <c r="N77" s="38" t="s">
        <v>0</v>
      </c>
      <c r="O77" s="38">
        <v>4</v>
      </c>
      <c r="P77" s="56" t="e">
        <f>IF(ISNUMBER(E77),$A$2/E77,"N/A")</f>
        <v>#VALUE!</v>
      </c>
      <c r="Q77" s="57" t="e">
        <f>IF(ISNUMBER(E77),E77/$B$2,"N/A")</f>
        <v>#VALUE!</v>
      </c>
      <c r="R77" s="58" t="e">
        <f>IF(J77="?",IF(ISNUMBER(E77),G77/P77,"N/A"),IF(ISNUMBER(J77),J77/$A$2*57.296,"N/A"))</f>
        <v>#VALUE!</v>
      </c>
      <c r="S77" s="59" t="str">
        <f>S76</f>
        <v>PUT TELESCOPE FOCAL LENGTH HERE</v>
      </c>
      <c r="T77" s="60" t="str">
        <f>T76</f>
        <v>PUT TELESCOPE F/RATIO HERE</v>
      </c>
    </row>
    <row r="78" spans="1:20" s="33" customFormat="1" x14ac:dyDescent="0.3">
      <c r="A78" s="13" t="s">
        <v>2</v>
      </c>
      <c r="B78" s="13" t="s">
        <v>4</v>
      </c>
      <c r="C78" s="61"/>
      <c r="D78" s="61" t="s">
        <v>345</v>
      </c>
      <c r="E78" s="34">
        <v>12.5</v>
      </c>
      <c r="F78" s="35">
        <v>1.25</v>
      </c>
      <c r="G78" s="36">
        <v>52</v>
      </c>
      <c r="H78" s="37"/>
      <c r="I78" s="41">
        <f>E78*0.7</f>
        <v>8.75</v>
      </c>
      <c r="J78" s="41">
        <v>10.199999999999999</v>
      </c>
      <c r="K78" s="55">
        <f>(G78/57.2958)*E78</f>
        <v>11.34463608152779</v>
      </c>
      <c r="L78" s="55" t="s">
        <v>53</v>
      </c>
      <c r="M78" s="38" t="s">
        <v>25</v>
      </c>
      <c r="N78" s="38" t="s">
        <v>0</v>
      </c>
      <c r="O78" s="38">
        <v>4</v>
      </c>
      <c r="P78" s="56" t="e">
        <f>IF(ISNUMBER(E78),$A$2/E78,"N/A")</f>
        <v>#VALUE!</v>
      </c>
      <c r="Q78" s="57" t="e">
        <f>IF(ISNUMBER(E78),E78/$B$2,"N/A")</f>
        <v>#VALUE!</v>
      </c>
      <c r="R78" s="58" t="e">
        <f>IF(J78="?",IF(ISNUMBER(E78),G78/P78,"N/A"),IF(ISNUMBER(J78),J78/$A$2*57.296,"N/A"))</f>
        <v>#VALUE!</v>
      </c>
      <c r="S78" s="59" t="str">
        <f>S77</f>
        <v>PUT TELESCOPE FOCAL LENGTH HERE</v>
      </c>
      <c r="T78" s="60" t="str">
        <f>T77</f>
        <v>PUT TELESCOPE F/RATIO HERE</v>
      </c>
    </row>
    <row r="79" spans="1:20" s="33" customFormat="1" x14ac:dyDescent="0.3">
      <c r="A79" s="13" t="s">
        <v>2</v>
      </c>
      <c r="B79" s="13" t="s">
        <v>4</v>
      </c>
      <c r="C79" s="61"/>
      <c r="D79" s="61" t="s">
        <v>345</v>
      </c>
      <c r="E79" s="34">
        <v>17</v>
      </c>
      <c r="F79" s="35">
        <v>1.25</v>
      </c>
      <c r="G79" s="36">
        <v>52</v>
      </c>
      <c r="H79" s="37"/>
      <c r="I79" s="41">
        <f>E79*0.7</f>
        <v>11.899999999999999</v>
      </c>
      <c r="J79" s="41">
        <v>17.100000000000001</v>
      </c>
      <c r="K79" s="55">
        <f>(G79/57.2958)*E79</f>
        <v>15.428705070877795</v>
      </c>
      <c r="L79" s="55" t="s">
        <v>53</v>
      </c>
      <c r="M79" s="38" t="s">
        <v>25</v>
      </c>
      <c r="N79" s="38" t="s">
        <v>0</v>
      </c>
      <c r="O79" s="38">
        <v>4</v>
      </c>
      <c r="P79" s="56" t="e">
        <f>IF(ISNUMBER(E79),$A$2/E79,"N/A")</f>
        <v>#VALUE!</v>
      </c>
      <c r="Q79" s="57" t="e">
        <f>IF(ISNUMBER(E79),E79/$B$2,"N/A")</f>
        <v>#VALUE!</v>
      </c>
      <c r="R79" s="58" t="e">
        <f>IF(J79="?",IF(ISNUMBER(E79),G79/P79,"N/A"),IF(ISNUMBER(J79),J79/$A$2*57.296,"N/A"))</f>
        <v>#VALUE!</v>
      </c>
      <c r="S79" s="59" t="str">
        <f>S78</f>
        <v>PUT TELESCOPE FOCAL LENGTH HERE</v>
      </c>
      <c r="T79" s="60" t="str">
        <f>T78</f>
        <v>PUT TELESCOPE F/RATIO HERE</v>
      </c>
    </row>
    <row r="80" spans="1:20" s="33" customFormat="1" x14ac:dyDescent="0.3">
      <c r="A80" s="13" t="s">
        <v>2</v>
      </c>
      <c r="B80" s="13" t="s">
        <v>4</v>
      </c>
      <c r="C80" s="61"/>
      <c r="D80" s="61" t="s">
        <v>345</v>
      </c>
      <c r="E80" s="34">
        <v>20</v>
      </c>
      <c r="F80" s="35">
        <v>1.25</v>
      </c>
      <c r="G80" s="36">
        <v>52</v>
      </c>
      <c r="H80" s="37"/>
      <c r="I80" s="41">
        <f>E80*0.7</f>
        <v>14</v>
      </c>
      <c r="J80" s="41">
        <v>17.399999999999999</v>
      </c>
      <c r="K80" s="55">
        <f>(G80/57.2958)*E80</f>
        <v>18.151417730444464</v>
      </c>
      <c r="L80" s="55" t="s">
        <v>53</v>
      </c>
      <c r="M80" s="38" t="s">
        <v>25</v>
      </c>
      <c r="N80" s="38" t="s">
        <v>0</v>
      </c>
      <c r="O80" s="38">
        <v>4</v>
      </c>
      <c r="P80" s="56" t="e">
        <f>IF(ISNUMBER(E80),$A$2/E80,"N/A")</f>
        <v>#VALUE!</v>
      </c>
      <c r="Q80" s="57" t="e">
        <f>IF(ISNUMBER(E80),E80/$B$2,"N/A")</f>
        <v>#VALUE!</v>
      </c>
      <c r="R80" s="58" t="e">
        <f>IF(J80="?",IF(ISNUMBER(E80),G80/P80,"N/A"),IF(ISNUMBER(J80),J80/$A$2*57.296,"N/A"))</f>
        <v>#VALUE!</v>
      </c>
      <c r="S80" s="59" t="str">
        <f>S79</f>
        <v>PUT TELESCOPE FOCAL LENGTH HERE</v>
      </c>
      <c r="T80" s="60" t="str">
        <f>T79</f>
        <v>PUT TELESCOPE F/RATIO HERE</v>
      </c>
    </row>
    <row r="81" spans="1:20" s="33" customFormat="1" x14ac:dyDescent="0.3">
      <c r="A81" s="13" t="s">
        <v>2</v>
      </c>
      <c r="B81" s="13" t="s">
        <v>4</v>
      </c>
      <c r="C81" s="61"/>
      <c r="D81" s="61" t="s">
        <v>345</v>
      </c>
      <c r="E81" s="34">
        <v>25</v>
      </c>
      <c r="F81" s="35">
        <v>1.25</v>
      </c>
      <c r="G81" s="38">
        <v>50</v>
      </c>
      <c r="H81" s="37"/>
      <c r="I81" s="41">
        <f>E81*0.7</f>
        <v>17.5</v>
      </c>
      <c r="J81" s="41" t="s">
        <v>28</v>
      </c>
      <c r="K81" s="55">
        <f>(G81/57.2958)*E81</f>
        <v>21.816607849091906</v>
      </c>
      <c r="L81" s="55" t="s">
        <v>53</v>
      </c>
      <c r="M81" s="38" t="s">
        <v>27</v>
      </c>
      <c r="N81" s="38" t="s">
        <v>28</v>
      </c>
      <c r="O81" s="38">
        <v>4</v>
      </c>
      <c r="P81" s="56" t="e">
        <f>IF(ISNUMBER(E81),$A$2/E81,"N/A")</f>
        <v>#VALUE!</v>
      </c>
      <c r="Q81" s="57" t="e">
        <f>IF(ISNUMBER(E81),E81/$B$2,"N/A")</f>
        <v>#VALUE!</v>
      </c>
      <c r="R81" s="58" t="e">
        <f>IF(J81="?",IF(ISNUMBER(E81),G81/P81,"N/A"),IF(ISNUMBER(J81),J81/$A$2*57.296,"N/A"))</f>
        <v>#VALUE!</v>
      </c>
      <c r="S81" s="59" t="str">
        <f>S80</f>
        <v>PUT TELESCOPE FOCAL LENGTH HERE</v>
      </c>
      <c r="T81" s="60" t="str">
        <f>T80</f>
        <v>PUT TELESCOPE F/RATIO HERE</v>
      </c>
    </row>
    <row r="82" spans="1:20" s="33" customFormat="1" x14ac:dyDescent="0.3">
      <c r="A82" s="13" t="s">
        <v>2</v>
      </c>
      <c r="B82" s="13" t="s">
        <v>4</v>
      </c>
      <c r="C82" s="61"/>
      <c r="D82" s="61" t="s">
        <v>345</v>
      </c>
      <c r="E82" s="34">
        <v>25</v>
      </c>
      <c r="F82" s="35">
        <v>1.25</v>
      </c>
      <c r="G82" s="36">
        <v>52</v>
      </c>
      <c r="H82" s="37"/>
      <c r="I82" s="41">
        <f>E82*0.7</f>
        <v>17.5</v>
      </c>
      <c r="J82" s="41">
        <v>24.1</v>
      </c>
      <c r="K82" s="55">
        <f>(G82/57.2958)*E82</f>
        <v>22.68927216305558</v>
      </c>
      <c r="L82" s="55" t="s">
        <v>53</v>
      </c>
      <c r="M82" s="38" t="s">
        <v>25</v>
      </c>
      <c r="N82" s="38" t="s">
        <v>0</v>
      </c>
      <c r="O82" s="38">
        <v>4</v>
      </c>
      <c r="P82" s="56" t="e">
        <f>IF(ISNUMBER(E82),$A$2/E82,"N/A")</f>
        <v>#VALUE!</v>
      </c>
      <c r="Q82" s="57" t="e">
        <f>IF(ISNUMBER(E82),E82/$B$2,"N/A")</f>
        <v>#VALUE!</v>
      </c>
      <c r="R82" s="58" t="e">
        <f>IF(J82="?",IF(ISNUMBER(E82),G82/P82,"N/A"),IF(ISNUMBER(J82),J82/$A$2*57.296,"N/A"))</f>
        <v>#VALUE!</v>
      </c>
      <c r="S82" s="59" t="str">
        <f>S81</f>
        <v>PUT TELESCOPE FOCAL LENGTH HERE</v>
      </c>
      <c r="T82" s="60" t="str">
        <f>T81</f>
        <v>PUT TELESCOPE F/RATIO HERE</v>
      </c>
    </row>
    <row r="83" spans="1:20" s="33" customFormat="1" x14ac:dyDescent="0.3">
      <c r="A83" s="13" t="s">
        <v>2</v>
      </c>
      <c r="B83" s="13" t="s">
        <v>237</v>
      </c>
      <c r="C83" s="61" t="s">
        <v>446</v>
      </c>
      <c r="D83" s="61" t="s">
        <v>348</v>
      </c>
      <c r="E83" s="34">
        <v>6</v>
      </c>
      <c r="F83" s="35">
        <v>1.25</v>
      </c>
      <c r="G83" s="38">
        <v>80</v>
      </c>
      <c r="H83" s="37"/>
      <c r="I83" s="41">
        <v>11.5</v>
      </c>
      <c r="J83" s="41" t="s">
        <v>28</v>
      </c>
      <c r="K83" s="55">
        <f>(G83/57.2958)*E83</f>
        <v>8.3775774140512915</v>
      </c>
      <c r="L83" s="55" t="s">
        <v>53</v>
      </c>
      <c r="M83" s="38" t="s">
        <v>25</v>
      </c>
      <c r="N83" s="38" t="s">
        <v>0</v>
      </c>
      <c r="O83" s="38">
        <v>8</v>
      </c>
      <c r="P83" s="56" t="e">
        <f>IF(ISNUMBER(E83),$A$2/E83,"N/A")</f>
        <v>#VALUE!</v>
      </c>
      <c r="Q83" s="57" t="e">
        <f>IF(ISNUMBER(E83),E83/$B$2,"N/A")</f>
        <v>#VALUE!</v>
      </c>
      <c r="R83" s="58" t="e">
        <f>IF(J83="?",IF(ISNUMBER(E83),G83/P83,"N/A"),IF(ISNUMBER(J83),J83/$A$2*57.296,"N/A"))</f>
        <v>#VALUE!</v>
      </c>
      <c r="S83" s="59" t="str">
        <f>S82</f>
        <v>PUT TELESCOPE FOCAL LENGTH HERE</v>
      </c>
      <c r="T83" s="60" t="str">
        <f>T82</f>
        <v>PUT TELESCOPE F/RATIO HERE</v>
      </c>
    </row>
    <row r="84" spans="1:20" s="33" customFormat="1" x14ac:dyDescent="0.3">
      <c r="A84" s="13" t="s">
        <v>2</v>
      </c>
      <c r="B84" s="13" t="s">
        <v>237</v>
      </c>
      <c r="C84" s="61" t="s">
        <v>446</v>
      </c>
      <c r="D84" s="60" t="s">
        <v>348</v>
      </c>
      <c r="E84" s="34">
        <v>9.5</v>
      </c>
      <c r="F84" s="35">
        <v>1.25</v>
      </c>
      <c r="G84" s="38">
        <v>80</v>
      </c>
      <c r="H84" s="37"/>
      <c r="I84" s="41">
        <v>11.3</v>
      </c>
      <c r="J84" s="41" t="s">
        <v>28</v>
      </c>
      <c r="K84" s="55">
        <f>(G84/57.2958)*E84</f>
        <v>13.26449757224788</v>
      </c>
      <c r="L84" s="55" t="s">
        <v>53</v>
      </c>
      <c r="M84" s="38" t="s">
        <v>25</v>
      </c>
      <c r="N84" s="38" t="s">
        <v>0</v>
      </c>
      <c r="O84" s="38">
        <v>8</v>
      </c>
      <c r="P84" s="56" t="e">
        <f>IF(ISNUMBER(E84),$A$2/E84,"N/A")</f>
        <v>#VALUE!</v>
      </c>
      <c r="Q84" s="57" t="e">
        <f>IF(ISNUMBER(E84),E84/$B$2,"N/A")</f>
        <v>#VALUE!</v>
      </c>
      <c r="R84" s="58" t="e">
        <f>IF(J84="?",IF(ISNUMBER(E84),G84/P84,"N/A"),IF(ISNUMBER(J84),J84/$A$2*57.296,"N/A"))</f>
        <v>#VALUE!</v>
      </c>
      <c r="S84" s="59" t="str">
        <f>S83</f>
        <v>PUT TELESCOPE FOCAL LENGTH HERE</v>
      </c>
      <c r="T84" s="60" t="str">
        <f>T83</f>
        <v>PUT TELESCOPE F/RATIO HERE</v>
      </c>
    </row>
    <row r="85" spans="1:20" s="33" customFormat="1" x14ac:dyDescent="0.3">
      <c r="A85" s="13" t="s">
        <v>2</v>
      </c>
      <c r="B85" s="13" t="s">
        <v>237</v>
      </c>
      <c r="C85" s="61" t="s">
        <v>446</v>
      </c>
      <c r="D85" s="60" t="s">
        <v>348</v>
      </c>
      <c r="E85" s="34">
        <v>13</v>
      </c>
      <c r="F85" s="35">
        <v>1.25</v>
      </c>
      <c r="G85" s="38">
        <v>80</v>
      </c>
      <c r="H85" s="37"/>
      <c r="I85" s="41">
        <v>14.6</v>
      </c>
      <c r="J85" s="41" t="s">
        <v>28</v>
      </c>
      <c r="K85" s="55">
        <f>(G85/57.2958)*E85</f>
        <v>18.151417730444464</v>
      </c>
      <c r="L85" s="55" t="s">
        <v>53</v>
      </c>
      <c r="M85" s="38" t="s">
        <v>25</v>
      </c>
      <c r="N85" s="38" t="s">
        <v>0</v>
      </c>
      <c r="O85" s="38">
        <v>8</v>
      </c>
      <c r="P85" s="56" t="e">
        <f>IF(ISNUMBER(E85),$A$2/E85,"N/A")</f>
        <v>#VALUE!</v>
      </c>
      <c r="Q85" s="57" t="e">
        <f>IF(ISNUMBER(E85),E85/$B$2,"N/A")</f>
        <v>#VALUE!</v>
      </c>
      <c r="R85" s="58" t="e">
        <f>IF(J85="?",IF(ISNUMBER(E85),G85/P85,"N/A"),IF(ISNUMBER(J85),J85/$A$2*57.296,"N/A"))</f>
        <v>#VALUE!</v>
      </c>
      <c r="S85" s="59" t="str">
        <f>S84</f>
        <v>PUT TELESCOPE FOCAL LENGTH HERE</v>
      </c>
      <c r="T85" s="60" t="str">
        <f>T84</f>
        <v>PUT TELESCOPE F/RATIO HERE</v>
      </c>
    </row>
    <row r="86" spans="1:20" s="33" customFormat="1" x14ac:dyDescent="0.3">
      <c r="A86" s="13" t="s">
        <v>2</v>
      </c>
      <c r="B86" s="13" t="s">
        <v>237</v>
      </c>
      <c r="C86" s="61" t="s">
        <v>446</v>
      </c>
      <c r="D86" s="60" t="s">
        <v>348</v>
      </c>
      <c r="E86" s="34">
        <v>17</v>
      </c>
      <c r="F86" s="35">
        <v>1.25</v>
      </c>
      <c r="G86" s="38">
        <v>80</v>
      </c>
      <c r="H86" s="37"/>
      <c r="I86" s="41">
        <v>9</v>
      </c>
      <c r="J86" s="41" t="s">
        <v>28</v>
      </c>
      <c r="K86" s="55">
        <f>(G86/57.2958)*E86</f>
        <v>23.736469339811993</v>
      </c>
      <c r="L86" s="55" t="s">
        <v>53</v>
      </c>
      <c r="M86" s="38" t="s">
        <v>25</v>
      </c>
      <c r="N86" s="38" t="s">
        <v>0</v>
      </c>
      <c r="O86" s="38">
        <v>7</v>
      </c>
      <c r="P86" s="56" t="e">
        <f>IF(ISNUMBER(E86),$A$2/E86,"N/A")</f>
        <v>#VALUE!</v>
      </c>
      <c r="Q86" s="57" t="e">
        <f>IF(ISNUMBER(E86),E86/$B$2,"N/A")</f>
        <v>#VALUE!</v>
      </c>
      <c r="R86" s="58" t="e">
        <f>IF(J86="?",IF(ISNUMBER(E86),G86/P86,"N/A"),IF(ISNUMBER(J86),J86/$A$2*57.296,"N/A"))</f>
        <v>#VALUE!</v>
      </c>
      <c r="S86" s="59" t="str">
        <f>S85</f>
        <v>PUT TELESCOPE FOCAL LENGTH HERE</v>
      </c>
      <c r="T86" s="60" t="str">
        <f>T85</f>
        <v>PUT TELESCOPE F/RATIO HERE</v>
      </c>
    </row>
    <row r="87" spans="1:20" s="33" customFormat="1" x14ac:dyDescent="0.3">
      <c r="A87" s="13" t="s">
        <v>2</v>
      </c>
      <c r="B87" s="13" t="s">
        <v>246</v>
      </c>
      <c r="C87" s="61" t="s">
        <v>446</v>
      </c>
      <c r="D87" s="60" t="s">
        <v>348</v>
      </c>
      <c r="E87" s="34">
        <v>6.1</v>
      </c>
      <c r="F87" s="35">
        <v>1.25</v>
      </c>
      <c r="G87" s="38">
        <v>86</v>
      </c>
      <c r="H87" s="37"/>
      <c r="I87" s="41">
        <v>12</v>
      </c>
      <c r="J87" s="41" t="s">
        <v>28</v>
      </c>
      <c r="K87" s="55">
        <f>(G87/57.2958)*E87</f>
        <v>9.1559939821068905</v>
      </c>
      <c r="L87" s="55" t="s">
        <v>53</v>
      </c>
      <c r="M87" s="38" t="s">
        <v>25</v>
      </c>
      <c r="N87" s="38" t="s">
        <v>0</v>
      </c>
      <c r="O87" s="38">
        <v>8</v>
      </c>
      <c r="P87" s="56" t="e">
        <f>IF(ISNUMBER(E87),$A$2/E87,"N/A")</f>
        <v>#VALUE!</v>
      </c>
      <c r="Q87" s="57" t="e">
        <f>IF(ISNUMBER(E87),E87/$B$2,"N/A")</f>
        <v>#VALUE!</v>
      </c>
      <c r="R87" s="58" t="e">
        <f>IF(J87="?",IF(ISNUMBER(E87),G87/P87,"N/A"),IF(ISNUMBER(J87),J87/$A$2*57.296,"N/A"))</f>
        <v>#VALUE!</v>
      </c>
      <c r="S87" s="59" t="str">
        <f>S86</f>
        <v>PUT TELESCOPE FOCAL LENGTH HERE</v>
      </c>
      <c r="T87" s="60" t="str">
        <f>T86</f>
        <v>PUT TELESCOPE F/RATIO HERE</v>
      </c>
    </row>
    <row r="88" spans="1:20" s="33" customFormat="1" x14ac:dyDescent="0.3">
      <c r="A88" s="13" t="s">
        <v>2</v>
      </c>
      <c r="B88" s="13" t="s">
        <v>246</v>
      </c>
      <c r="C88" s="61" t="s">
        <v>446</v>
      </c>
      <c r="D88" s="60" t="s">
        <v>348</v>
      </c>
      <c r="E88" s="34">
        <v>9.1</v>
      </c>
      <c r="F88" s="35">
        <v>1.25</v>
      </c>
      <c r="G88" s="38">
        <v>86</v>
      </c>
      <c r="H88" s="37"/>
      <c r="I88" s="41">
        <v>10</v>
      </c>
      <c r="J88" s="41" t="s">
        <v>28</v>
      </c>
      <c r="K88" s="55">
        <f>(G88/57.2958)*E88</f>
        <v>13.658941842159461</v>
      </c>
      <c r="L88" s="55" t="s">
        <v>53</v>
      </c>
      <c r="M88" s="38" t="s">
        <v>25</v>
      </c>
      <c r="N88" s="38" t="s">
        <v>0</v>
      </c>
      <c r="O88" s="38">
        <v>8</v>
      </c>
      <c r="P88" s="56" t="e">
        <f>IF(ISNUMBER(E88),$A$2/E88,"N/A")</f>
        <v>#VALUE!</v>
      </c>
      <c r="Q88" s="57" t="e">
        <f>IF(ISNUMBER(E88),E88/$B$2,"N/A")</f>
        <v>#VALUE!</v>
      </c>
      <c r="R88" s="58" t="e">
        <f>IF(J88="?",IF(ISNUMBER(E88),G88/P88,"N/A"),IF(ISNUMBER(J88),J88/$A$2*57.296,"N/A"))</f>
        <v>#VALUE!</v>
      </c>
      <c r="S88" s="59" t="str">
        <f>S87</f>
        <v>PUT TELESCOPE FOCAL LENGTH HERE</v>
      </c>
      <c r="T88" s="60" t="str">
        <f>T87</f>
        <v>PUT TELESCOPE F/RATIO HERE</v>
      </c>
    </row>
    <row r="89" spans="1:20" s="33" customFormat="1" x14ac:dyDescent="0.3">
      <c r="A89" s="13" t="s">
        <v>2</v>
      </c>
      <c r="B89" s="13" t="s">
        <v>246</v>
      </c>
      <c r="C89" s="61" t="s">
        <v>446</v>
      </c>
      <c r="D89" s="60" t="s">
        <v>348</v>
      </c>
      <c r="E89" s="34">
        <v>14</v>
      </c>
      <c r="F89" s="35">
        <v>1.25</v>
      </c>
      <c r="G89" s="38">
        <v>86</v>
      </c>
      <c r="H89" s="37"/>
      <c r="I89" s="41">
        <v>10</v>
      </c>
      <c r="J89" s="41" t="s">
        <v>28</v>
      </c>
      <c r="K89" s="55">
        <f>(G89/57.2958)*E89</f>
        <v>21.013756680245322</v>
      </c>
      <c r="L89" s="55" t="s">
        <v>53</v>
      </c>
      <c r="M89" s="38" t="s">
        <v>25</v>
      </c>
      <c r="N89" s="38" t="s">
        <v>0</v>
      </c>
      <c r="O89" s="38">
        <v>8</v>
      </c>
      <c r="P89" s="56" t="e">
        <f>IF(ISNUMBER(E89),$A$2/E89,"N/A")</f>
        <v>#VALUE!</v>
      </c>
      <c r="Q89" s="57" t="e">
        <f>IF(ISNUMBER(E89),E89/$B$2,"N/A")</f>
        <v>#VALUE!</v>
      </c>
      <c r="R89" s="58" t="e">
        <f>IF(J89="?",IF(ISNUMBER(E89),G89/P89,"N/A"),IF(ISNUMBER(J89),J89/$A$2*57.296,"N/A"))</f>
        <v>#VALUE!</v>
      </c>
      <c r="S89" s="59" t="str">
        <f>S88</f>
        <v>PUT TELESCOPE FOCAL LENGTH HERE</v>
      </c>
      <c r="T89" s="60" t="str">
        <f>T88</f>
        <v>PUT TELESCOPE F/RATIO HERE</v>
      </c>
    </row>
    <row r="90" spans="1:20" s="33" customFormat="1" x14ac:dyDescent="0.3">
      <c r="A90" s="13" t="s">
        <v>2</v>
      </c>
      <c r="B90" s="13" t="s">
        <v>246</v>
      </c>
      <c r="C90" s="61" t="s">
        <v>446</v>
      </c>
      <c r="D90" s="60" t="s">
        <v>348</v>
      </c>
      <c r="E90" s="34">
        <v>25</v>
      </c>
      <c r="F90" s="35">
        <v>2</v>
      </c>
      <c r="G90" s="38">
        <v>76</v>
      </c>
      <c r="H90" s="37"/>
      <c r="I90" s="41">
        <v>10</v>
      </c>
      <c r="J90" s="41" t="s">
        <v>28</v>
      </c>
      <c r="K90" s="55">
        <f>(G90/57.2958)*E90</f>
        <v>33.16124393061969</v>
      </c>
      <c r="L90" s="55" t="s">
        <v>53</v>
      </c>
      <c r="M90" s="38" t="s">
        <v>25</v>
      </c>
      <c r="N90" s="38" t="s">
        <v>0</v>
      </c>
      <c r="O90" s="38">
        <v>8</v>
      </c>
      <c r="P90" s="56" t="e">
        <f>IF(ISNUMBER(E90),$A$2/E90,"N/A")</f>
        <v>#VALUE!</v>
      </c>
      <c r="Q90" s="57" t="e">
        <f>IF(ISNUMBER(E90),E90/$B$2,"N/A")</f>
        <v>#VALUE!</v>
      </c>
      <c r="R90" s="58" t="e">
        <f>IF(J90="?",IF(ISNUMBER(E90),G90/P90,"N/A"),IF(ISNUMBER(J90),J90/$A$2*57.296,"N/A"))</f>
        <v>#VALUE!</v>
      </c>
      <c r="S90" s="59" t="str">
        <f>S89</f>
        <v>PUT TELESCOPE FOCAL LENGTH HERE</v>
      </c>
      <c r="T90" s="60" t="str">
        <f>T89</f>
        <v>PUT TELESCOPE F/RATIO HERE</v>
      </c>
    </row>
    <row r="91" spans="1:20" s="33" customFormat="1" x14ac:dyDescent="0.3">
      <c r="A91" s="13" t="s">
        <v>2</v>
      </c>
      <c r="B91" s="13" t="s">
        <v>236</v>
      </c>
      <c r="C91" s="61" t="s">
        <v>446</v>
      </c>
      <c r="D91" s="60" t="s">
        <v>348</v>
      </c>
      <c r="E91" s="34">
        <v>9.4</v>
      </c>
      <c r="F91" s="35">
        <v>1.25</v>
      </c>
      <c r="G91" s="38">
        <v>80</v>
      </c>
      <c r="H91" s="37"/>
      <c r="I91" s="41">
        <v>12</v>
      </c>
      <c r="J91" s="41" t="s">
        <v>28</v>
      </c>
      <c r="K91" s="55">
        <f>(G91/57.2958)*E91</f>
        <v>13.124871282013691</v>
      </c>
      <c r="L91" s="55" t="s">
        <v>53</v>
      </c>
      <c r="M91" s="38" t="s">
        <v>25</v>
      </c>
      <c r="N91" s="38" t="s">
        <v>0</v>
      </c>
      <c r="O91" s="38">
        <v>8</v>
      </c>
      <c r="P91" s="56" t="e">
        <f>IF(ISNUMBER(E91),$A$2/E91,"N/A")</f>
        <v>#VALUE!</v>
      </c>
      <c r="Q91" s="57" t="e">
        <f>IF(ISNUMBER(E91),E91/$B$2,"N/A")</f>
        <v>#VALUE!</v>
      </c>
      <c r="R91" s="58" t="e">
        <f>IF(J91="?",IF(ISNUMBER(E91),G91/P91,"N/A"),IF(ISNUMBER(J91),J91/$A$2*57.296,"N/A"))</f>
        <v>#VALUE!</v>
      </c>
      <c r="S91" s="59" t="str">
        <f>S90</f>
        <v>PUT TELESCOPE FOCAL LENGTH HERE</v>
      </c>
      <c r="T91" s="60" t="str">
        <f>T90</f>
        <v>PUT TELESCOPE F/RATIO HERE</v>
      </c>
    </row>
    <row r="92" spans="1:20" s="33" customFormat="1" x14ac:dyDescent="0.3">
      <c r="A92" s="13" t="s">
        <v>2</v>
      </c>
      <c r="B92" s="13" t="s">
        <v>236</v>
      </c>
      <c r="C92" s="61" t="s">
        <v>446</v>
      </c>
      <c r="D92" s="60" t="s">
        <v>348</v>
      </c>
      <c r="E92" s="34">
        <v>13.4</v>
      </c>
      <c r="F92" s="35">
        <v>1.25</v>
      </c>
      <c r="G92" s="38">
        <v>80</v>
      </c>
      <c r="H92" s="37"/>
      <c r="I92" s="41">
        <v>10</v>
      </c>
      <c r="J92" s="41" t="s">
        <v>28</v>
      </c>
      <c r="K92" s="55">
        <f>(G92/57.2958)*E92</f>
        <v>18.709922891381218</v>
      </c>
      <c r="L92" s="55" t="s">
        <v>53</v>
      </c>
      <c r="M92" s="38" t="s">
        <v>25</v>
      </c>
      <c r="N92" s="38" t="s">
        <v>0</v>
      </c>
      <c r="O92" s="38">
        <v>8</v>
      </c>
      <c r="P92" s="56" t="e">
        <f>IF(ISNUMBER(E92),$A$2/E92,"N/A")</f>
        <v>#VALUE!</v>
      </c>
      <c r="Q92" s="57" t="e">
        <f>IF(ISNUMBER(E92),E92/$B$2,"N/A")</f>
        <v>#VALUE!</v>
      </c>
      <c r="R92" s="58" t="e">
        <f>IF(J92="?",IF(ISNUMBER(E92),G92/P92,"N/A"),IF(ISNUMBER(J92),J92/$A$2*57.296,"N/A"))</f>
        <v>#VALUE!</v>
      </c>
      <c r="S92" s="59" t="str">
        <f>S91</f>
        <v>PUT TELESCOPE FOCAL LENGTH HERE</v>
      </c>
      <c r="T92" s="60" t="str">
        <f>T91</f>
        <v>PUT TELESCOPE F/RATIO HERE</v>
      </c>
    </row>
    <row r="93" spans="1:20" s="33" customFormat="1" x14ac:dyDescent="0.3">
      <c r="A93" s="13" t="s">
        <v>2</v>
      </c>
      <c r="B93" s="13" t="s">
        <v>236</v>
      </c>
      <c r="C93" s="61" t="s">
        <v>446</v>
      </c>
      <c r="D93" s="60" t="s">
        <v>348</v>
      </c>
      <c r="E93" s="34">
        <v>17</v>
      </c>
      <c r="F93" s="35">
        <v>1.25</v>
      </c>
      <c r="G93" s="38">
        <v>80</v>
      </c>
      <c r="H93" s="37"/>
      <c r="I93" s="41">
        <v>9</v>
      </c>
      <c r="J93" s="41" t="s">
        <v>28</v>
      </c>
      <c r="K93" s="55">
        <f>(G93/57.2958)*E93</f>
        <v>23.736469339811993</v>
      </c>
      <c r="L93" s="55" t="s">
        <v>53</v>
      </c>
      <c r="M93" s="38" t="s">
        <v>25</v>
      </c>
      <c r="N93" s="38" t="s">
        <v>0</v>
      </c>
      <c r="O93" s="38">
        <v>8</v>
      </c>
      <c r="P93" s="56" t="e">
        <f>IF(ISNUMBER(E93),$A$2/E93,"N/A")</f>
        <v>#VALUE!</v>
      </c>
      <c r="Q93" s="57" t="e">
        <f>IF(ISNUMBER(E93),E93/$B$2,"N/A")</f>
        <v>#VALUE!</v>
      </c>
      <c r="R93" s="58" t="e">
        <f>IF(J93="?",IF(ISNUMBER(E93),G93/P93,"N/A"),IF(ISNUMBER(J93),J93/$A$2*57.296,"N/A"))</f>
        <v>#VALUE!</v>
      </c>
      <c r="S93" s="59" t="str">
        <f>S92</f>
        <v>PUT TELESCOPE FOCAL LENGTH HERE</v>
      </c>
      <c r="T93" s="60" t="str">
        <f>T92</f>
        <v>PUT TELESCOPE F/RATIO HERE</v>
      </c>
    </row>
    <row r="94" spans="1:20" s="33" customFormat="1" x14ac:dyDescent="0.3">
      <c r="A94" s="13" t="s">
        <v>2</v>
      </c>
      <c r="B94" s="13" t="s">
        <v>236</v>
      </c>
      <c r="C94" s="61" t="s">
        <v>446</v>
      </c>
      <c r="D94" s="61" t="s">
        <v>349</v>
      </c>
      <c r="E94" s="34">
        <v>31.5</v>
      </c>
      <c r="F94" s="35">
        <v>2</v>
      </c>
      <c r="G94" s="38">
        <v>94</v>
      </c>
      <c r="H94" s="37"/>
      <c r="I94" s="41">
        <v>10</v>
      </c>
      <c r="J94" s="41" t="s">
        <v>28</v>
      </c>
      <c r="K94" s="55">
        <f>(G94/57.2958)*E94</f>
        <v>51.679180672928908</v>
      </c>
      <c r="L94" s="55" t="s">
        <v>53</v>
      </c>
      <c r="M94" s="38" t="s">
        <v>25</v>
      </c>
      <c r="N94" s="38" t="s">
        <v>0</v>
      </c>
      <c r="O94" s="38">
        <v>6</v>
      </c>
      <c r="P94" s="56" t="e">
        <f>IF(ISNUMBER(E94),$A$2/E94,"N/A")</f>
        <v>#VALUE!</v>
      </c>
      <c r="Q94" s="57" t="e">
        <f>IF(ISNUMBER(E94),E94/$B$2,"N/A")</f>
        <v>#VALUE!</v>
      </c>
      <c r="R94" s="58" t="e">
        <f>IF(J94="?",IF(ISNUMBER(E94),G94/P94,"N/A"),IF(ISNUMBER(J94),J94/$A$2*57.296,"N/A"))</f>
        <v>#VALUE!</v>
      </c>
      <c r="S94" s="59" t="str">
        <f>S93</f>
        <v>PUT TELESCOPE FOCAL LENGTH HERE</v>
      </c>
      <c r="T94" s="60" t="str">
        <f>T93</f>
        <v>PUT TELESCOPE F/RATIO HERE</v>
      </c>
    </row>
    <row r="95" spans="1:20" s="33" customFormat="1" x14ac:dyDescent="0.3">
      <c r="A95" s="13" t="s">
        <v>2</v>
      </c>
      <c r="B95" s="13" t="s">
        <v>26</v>
      </c>
      <c r="C95" s="61"/>
      <c r="D95" s="60" t="s">
        <v>347</v>
      </c>
      <c r="E95" s="34">
        <v>4.3</v>
      </c>
      <c r="F95" s="35">
        <v>1.25</v>
      </c>
      <c r="G95" s="38">
        <v>66</v>
      </c>
      <c r="H95" s="37"/>
      <c r="I95" s="41">
        <v>12</v>
      </c>
      <c r="J95" s="41" t="s">
        <v>28</v>
      </c>
      <c r="K95" s="55">
        <f>(G95/57.2958)*E95</f>
        <v>4.9532426460578263</v>
      </c>
      <c r="L95" s="55" t="s">
        <v>53</v>
      </c>
      <c r="M95" s="38" t="s">
        <v>25</v>
      </c>
      <c r="N95" s="38" t="s">
        <v>0</v>
      </c>
      <c r="O95" s="38">
        <v>6</v>
      </c>
      <c r="P95" s="56" t="e">
        <f>IF(ISNUMBER(E95),$A$2/E95,"N/A")</f>
        <v>#VALUE!</v>
      </c>
      <c r="Q95" s="57" t="e">
        <f>IF(ISNUMBER(E95),E95/$B$2,"N/A")</f>
        <v>#VALUE!</v>
      </c>
      <c r="R95" s="58" t="e">
        <f>IF(J95="?",IF(ISNUMBER(E95),G95/P95,"N/A"),IF(ISNUMBER(J95),J95/$A$2*57.296,"N/A"))</f>
        <v>#VALUE!</v>
      </c>
      <c r="S95" s="59" t="str">
        <f>S94</f>
        <v>PUT TELESCOPE FOCAL LENGTH HERE</v>
      </c>
      <c r="T95" s="60" t="str">
        <f>T94</f>
        <v>PUT TELESCOPE F/RATIO HERE</v>
      </c>
    </row>
    <row r="96" spans="1:20" s="33" customFormat="1" x14ac:dyDescent="0.3">
      <c r="A96" s="13" t="s">
        <v>2</v>
      </c>
      <c r="B96" s="13" t="s">
        <v>26</v>
      </c>
      <c r="C96" s="61"/>
      <c r="D96" s="60" t="s">
        <v>347</v>
      </c>
      <c r="E96" s="34">
        <v>6</v>
      </c>
      <c r="F96" s="35">
        <v>1.25</v>
      </c>
      <c r="G96" s="38">
        <v>70</v>
      </c>
      <c r="H96" s="37"/>
      <c r="I96" s="41">
        <v>12</v>
      </c>
      <c r="J96" s="41" t="s">
        <v>28</v>
      </c>
      <c r="K96" s="55">
        <f>(G96/57.2958)*E96</f>
        <v>7.3303802372948796</v>
      </c>
      <c r="L96" s="55" t="s">
        <v>53</v>
      </c>
      <c r="M96" s="38" t="s">
        <v>25</v>
      </c>
      <c r="N96" s="38" t="s">
        <v>0</v>
      </c>
      <c r="O96" s="38">
        <v>6</v>
      </c>
      <c r="P96" s="56" t="e">
        <f>IF(ISNUMBER(E96),$A$2/E96,"N/A")</f>
        <v>#VALUE!</v>
      </c>
      <c r="Q96" s="57" t="e">
        <f>IF(ISNUMBER(E96),E96/$B$2,"N/A")</f>
        <v>#VALUE!</v>
      </c>
      <c r="R96" s="58" t="e">
        <f>IF(J96="?",IF(ISNUMBER(E96),G96/P96,"N/A"),IF(ISNUMBER(J96),J96/$A$2*57.296,"N/A"))</f>
        <v>#VALUE!</v>
      </c>
      <c r="S96" s="59" t="str">
        <f>S95</f>
        <v>PUT TELESCOPE FOCAL LENGTH HERE</v>
      </c>
      <c r="T96" s="60" t="str">
        <f>T95</f>
        <v>PUT TELESCOPE F/RATIO HERE</v>
      </c>
    </row>
    <row r="97" spans="1:20" s="33" customFormat="1" x14ac:dyDescent="0.3">
      <c r="A97" s="13" t="s">
        <v>2</v>
      </c>
      <c r="B97" s="13" t="s">
        <v>26</v>
      </c>
      <c r="C97" s="61"/>
      <c r="D97" s="60" t="s">
        <v>347</v>
      </c>
      <c r="E97" s="34">
        <v>9</v>
      </c>
      <c r="F97" s="35">
        <v>1.25</v>
      </c>
      <c r="G97" s="38">
        <v>70</v>
      </c>
      <c r="H97" s="37"/>
      <c r="I97" s="41">
        <v>11</v>
      </c>
      <c r="J97" s="41" t="s">
        <v>28</v>
      </c>
      <c r="K97" s="55">
        <f>(G97/57.2958)*E97</f>
        <v>10.99557035594232</v>
      </c>
      <c r="L97" s="55" t="s">
        <v>53</v>
      </c>
      <c r="M97" s="38" t="s">
        <v>25</v>
      </c>
      <c r="N97" s="38" t="s">
        <v>0</v>
      </c>
      <c r="O97" s="38">
        <v>8</v>
      </c>
      <c r="P97" s="56" t="e">
        <f>IF(ISNUMBER(E97),$A$2/E97,"N/A")</f>
        <v>#VALUE!</v>
      </c>
      <c r="Q97" s="57" t="e">
        <f>IF(ISNUMBER(E97),E97/$B$2,"N/A")</f>
        <v>#VALUE!</v>
      </c>
      <c r="R97" s="58" t="e">
        <f>IF(J97="?",IF(ISNUMBER(E97),G97/P97,"N/A"),IF(ISNUMBER(J97),J97/$A$2*57.296,"N/A"))</f>
        <v>#VALUE!</v>
      </c>
      <c r="S97" s="59" t="str">
        <f>S96</f>
        <v>PUT TELESCOPE FOCAL LENGTH HERE</v>
      </c>
      <c r="T97" s="60" t="str">
        <f>T96</f>
        <v>PUT TELESCOPE F/RATIO HERE</v>
      </c>
    </row>
    <row r="98" spans="1:20" s="33" customFormat="1" x14ac:dyDescent="0.3">
      <c r="A98" s="13" t="s">
        <v>2</v>
      </c>
      <c r="B98" s="13" t="s">
        <v>26</v>
      </c>
      <c r="C98" s="61"/>
      <c r="D98" s="60" t="s">
        <v>347</v>
      </c>
      <c r="E98" s="34">
        <v>10</v>
      </c>
      <c r="F98" s="35">
        <v>1.25</v>
      </c>
      <c r="G98" s="38">
        <v>70</v>
      </c>
      <c r="H98" s="37"/>
      <c r="I98" s="41">
        <v>11</v>
      </c>
      <c r="J98" s="41" t="s">
        <v>28</v>
      </c>
      <c r="K98" s="55">
        <f>(G98/57.2958)*E98</f>
        <v>12.217300395491467</v>
      </c>
      <c r="L98" s="55" t="s">
        <v>53</v>
      </c>
      <c r="M98" s="38" t="s">
        <v>25</v>
      </c>
      <c r="N98" s="38" t="s">
        <v>0</v>
      </c>
      <c r="O98" s="38">
        <v>6</v>
      </c>
      <c r="P98" s="56" t="e">
        <f>IF(ISNUMBER(E98),$A$2/E98,"N/A")</f>
        <v>#VALUE!</v>
      </c>
      <c r="Q98" s="57" t="e">
        <f>IF(ISNUMBER(E98),E98/$B$2,"N/A")</f>
        <v>#VALUE!</v>
      </c>
      <c r="R98" s="58" t="e">
        <f>IF(J98="?",IF(ISNUMBER(E98),G98/P98,"N/A"),IF(ISNUMBER(J98),J98/$A$2*57.296,"N/A"))</f>
        <v>#VALUE!</v>
      </c>
      <c r="S98" s="59" t="str">
        <f>S97</f>
        <v>PUT TELESCOPE FOCAL LENGTH HERE</v>
      </c>
      <c r="T98" s="60" t="str">
        <f>T97</f>
        <v>PUT TELESCOPE F/RATIO HERE</v>
      </c>
    </row>
    <row r="99" spans="1:20" s="33" customFormat="1" x14ac:dyDescent="0.3">
      <c r="A99" s="13" t="s">
        <v>2</v>
      </c>
      <c r="B99" s="13" t="s">
        <v>26</v>
      </c>
      <c r="C99" s="61"/>
      <c r="D99" s="60" t="s">
        <v>347</v>
      </c>
      <c r="E99" s="34">
        <v>14</v>
      </c>
      <c r="F99" s="35">
        <v>1.25</v>
      </c>
      <c r="G99" s="38">
        <v>69</v>
      </c>
      <c r="H99" s="37"/>
      <c r="I99" s="41">
        <v>15</v>
      </c>
      <c r="J99" s="41" t="s">
        <v>28</v>
      </c>
      <c r="K99" s="55">
        <f>(G99/57.2958)*E99</f>
        <v>16.859874545778226</v>
      </c>
      <c r="L99" s="55" t="s">
        <v>53</v>
      </c>
      <c r="M99" s="38" t="s">
        <v>25</v>
      </c>
      <c r="N99" s="38" t="s">
        <v>0</v>
      </c>
      <c r="O99" s="38">
        <v>8</v>
      </c>
      <c r="P99" s="56" t="e">
        <f>IF(ISNUMBER(E99),$A$2/E99,"N/A")</f>
        <v>#VALUE!</v>
      </c>
      <c r="Q99" s="57" t="e">
        <f>IF(ISNUMBER(E99),E99/$B$2,"N/A")</f>
        <v>#VALUE!</v>
      </c>
      <c r="R99" s="58" t="e">
        <f>IF(J99="?",IF(ISNUMBER(E99),G99/P99,"N/A"),IF(ISNUMBER(J99),J99/$A$2*57.296,"N/A"))</f>
        <v>#VALUE!</v>
      </c>
      <c r="S99" s="59" t="str">
        <f>S98</f>
        <v>PUT TELESCOPE FOCAL LENGTH HERE</v>
      </c>
      <c r="T99" s="60" t="str">
        <f>T98</f>
        <v>PUT TELESCOPE F/RATIO HERE</v>
      </c>
    </row>
    <row r="100" spans="1:20" s="33" customFormat="1" x14ac:dyDescent="0.3">
      <c r="A100" s="13" t="s">
        <v>2</v>
      </c>
      <c r="B100" s="13" t="s">
        <v>26</v>
      </c>
      <c r="C100" s="61"/>
      <c r="D100" s="60" t="s">
        <v>347</v>
      </c>
      <c r="E100" s="34">
        <v>15</v>
      </c>
      <c r="F100" s="35">
        <v>1.25</v>
      </c>
      <c r="G100" s="38">
        <v>70</v>
      </c>
      <c r="H100" s="37"/>
      <c r="I100" s="41">
        <v>10</v>
      </c>
      <c r="J100" s="41" t="s">
        <v>28</v>
      </c>
      <c r="K100" s="55">
        <f>(G100/57.2958)*E100</f>
        <v>18.325950593237199</v>
      </c>
      <c r="L100" s="55" t="s">
        <v>53</v>
      </c>
      <c r="M100" s="38" t="s">
        <v>25</v>
      </c>
      <c r="N100" s="38" t="s">
        <v>0</v>
      </c>
      <c r="O100" s="38">
        <v>4</v>
      </c>
      <c r="P100" s="56" t="e">
        <f>IF(ISNUMBER(E100),$A$2/E100,"N/A")</f>
        <v>#VALUE!</v>
      </c>
      <c r="Q100" s="57" t="e">
        <f>IF(ISNUMBER(E100),E100/$B$2,"N/A")</f>
        <v>#VALUE!</v>
      </c>
      <c r="R100" s="58" t="e">
        <f>IF(J100="?",IF(ISNUMBER(E100),G100/P100,"N/A"),IF(ISNUMBER(J100),J100/$A$2*57.296,"N/A"))</f>
        <v>#VALUE!</v>
      </c>
      <c r="S100" s="59" t="str">
        <f>S99</f>
        <v>PUT TELESCOPE FOCAL LENGTH HERE</v>
      </c>
      <c r="T100" s="60" t="str">
        <f>T99</f>
        <v>PUT TELESCOPE F/RATIO HERE</v>
      </c>
    </row>
    <row r="101" spans="1:20" s="33" customFormat="1" x14ac:dyDescent="0.3">
      <c r="A101" s="13" t="s">
        <v>2</v>
      </c>
      <c r="B101" s="13" t="s">
        <v>26</v>
      </c>
      <c r="C101" s="61"/>
      <c r="D101" s="60" t="s">
        <v>347</v>
      </c>
      <c r="E101" s="34">
        <v>19</v>
      </c>
      <c r="F101" s="35">
        <v>1.25</v>
      </c>
      <c r="G101" s="38">
        <v>66</v>
      </c>
      <c r="H101" s="37"/>
      <c r="I101" s="41">
        <v>16</v>
      </c>
      <c r="J101" s="41" t="s">
        <v>28</v>
      </c>
      <c r="K101" s="55">
        <f>(G101/57.2958)*E101</f>
        <v>21.886420994209001</v>
      </c>
      <c r="L101" s="55" t="s">
        <v>53</v>
      </c>
      <c r="M101" s="38" t="s">
        <v>25</v>
      </c>
      <c r="N101" s="38" t="s">
        <v>0</v>
      </c>
      <c r="O101" s="38">
        <v>8</v>
      </c>
      <c r="P101" s="56" t="e">
        <f>IF(ISNUMBER(E101),$A$2/E101,"N/A")</f>
        <v>#VALUE!</v>
      </c>
      <c r="Q101" s="57" t="e">
        <f>IF(ISNUMBER(E101),E101/$B$2,"N/A")</f>
        <v>#VALUE!</v>
      </c>
      <c r="R101" s="58" t="e">
        <f>IF(J101="?",IF(ISNUMBER(E101),G101/P101,"N/A"),IF(ISNUMBER(J101),J101/$A$2*57.296,"N/A"))</f>
        <v>#VALUE!</v>
      </c>
      <c r="S101" s="59" t="str">
        <f>S100</f>
        <v>PUT TELESCOPE FOCAL LENGTH HERE</v>
      </c>
      <c r="T101" s="60" t="str">
        <f>T100</f>
        <v>PUT TELESCOPE F/RATIO HERE</v>
      </c>
    </row>
    <row r="102" spans="1:20" s="33" customFormat="1" x14ac:dyDescent="0.3">
      <c r="A102" s="13" t="s">
        <v>2</v>
      </c>
      <c r="B102" s="13" t="s">
        <v>26</v>
      </c>
      <c r="C102" s="61"/>
      <c r="D102" s="60" t="s">
        <v>347</v>
      </c>
      <c r="E102" s="34">
        <v>25</v>
      </c>
      <c r="F102" s="35">
        <v>1.25</v>
      </c>
      <c r="G102" s="38">
        <v>65</v>
      </c>
      <c r="H102" s="37"/>
      <c r="I102" s="41">
        <v>11</v>
      </c>
      <c r="J102" s="41" t="s">
        <v>28</v>
      </c>
      <c r="K102" s="55">
        <f>(G102/57.2958)*E102</f>
        <v>28.361590203819475</v>
      </c>
      <c r="L102" s="55" t="s">
        <v>53</v>
      </c>
      <c r="M102" s="38" t="s">
        <v>25</v>
      </c>
      <c r="N102" s="38" t="s">
        <v>0</v>
      </c>
      <c r="O102" s="38">
        <v>8</v>
      </c>
      <c r="P102" s="56" t="e">
        <f>IF(ISNUMBER(E102),$A$2/E102,"N/A")</f>
        <v>#VALUE!</v>
      </c>
      <c r="Q102" s="57" t="e">
        <f>IF(ISNUMBER(E102),E102/$B$2,"N/A")</f>
        <v>#VALUE!</v>
      </c>
      <c r="R102" s="58" t="e">
        <f>IF(J102="?",IF(ISNUMBER(E102),G102/P102,"N/A"),IF(ISNUMBER(J102),J102/$A$2*57.296,"N/A"))</f>
        <v>#VALUE!</v>
      </c>
      <c r="S102" s="59" t="str">
        <f>S101</f>
        <v>PUT TELESCOPE FOCAL LENGTH HERE</v>
      </c>
      <c r="T102" s="60" t="str">
        <f>T101</f>
        <v>PUT TELESCOPE F/RATIO HERE</v>
      </c>
    </row>
    <row r="103" spans="1:20" s="33" customFormat="1" x14ac:dyDescent="0.3">
      <c r="A103" s="13" t="s">
        <v>2</v>
      </c>
      <c r="B103" s="13" t="s">
        <v>26</v>
      </c>
      <c r="C103" s="61"/>
      <c r="D103" s="60" t="s">
        <v>347</v>
      </c>
      <c r="E103" s="34">
        <v>31</v>
      </c>
      <c r="F103" s="35">
        <v>2</v>
      </c>
      <c r="G103" s="38">
        <v>72</v>
      </c>
      <c r="H103" s="37"/>
      <c r="I103" s="41">
        <v>16</v>
      </c>
      <c r="J103" s="41" t="s">
        <v>28</v>
      </c>
      <c r="K103" s="55">
        <f>(G103/57.2958)*E103</f>
        <v>38.955734975338508</v>
      </c>
      <c r="L103" s="55" t="s">
        <v>53</v>
      </c>
      <c r="M103" s="38" t="s">
        <v>25</v>
      </c>
      <c r="N103" s="38" t="s">
        <v>0</v>
      </c>
      <c r="O103" s="38">
        <v>6</v>
      </c>
      <c r="P103" s="56" t="e">
        <f>IF(ISNUMBER(E103),$A$2/E103,"N/A")</f>
        <v>#VALUE!</v>
      </c>
      <c r="Q103" s="57" t="e">
        <f>IF(ISNUMBER(E103),E103/$B$2,"N/A")</f>
        <v>#VALUE!</v>
      </c>
      <c r="R103" s="58" t="e">
        <f>IF(J103="?",IF(ISNUMBER(E103),G103/P103,"N/A"),IF(ISNUMBER(J103),J103/$A$2*57.296,"N/A"))</f>
        <v>#VALUE!</v>
      </c>
      <c r="S103" s="59" t="str">
        <f>S102</f>
        <v>PUT TELESCOPE FOCAL LENGTH HERE</v>
      </c>
      <c r="T103" s="60" t="str">
        <f>T102</f>
        <v>PUT TELESCOPE F/RATIO HERE</v>
      </c>
    </row>
    <row r="104" spans="1:20" s="33" customFormat="1" x14ac:dyDescent="0.3">
      <c r="A104" s="13" t="s">
        <v>2</v>
      </c>
      <c r="B104" s="13" t="s">
        <v>26</v>
      </c>
      <c r="C104" s="61"/>
      <c r="D104" s="60" t="s">
        <v>347</v>
      </c>
      <c r="E104" s="34">
        <v>32</v>
      </c>
      <c r="F104" s="35">
        <v>2</v>
      </c>
      <c r="G104" s="38">
        <v>71</v>
      </c>
      <c r="H104" s="37"/>
      <c r="I104" s="41">
        <v>14</v>
      </c>
      <c r="J104" s="41" t="s">
        <v>28</v>
      </c>
      <c r="K104" s="55">
        <f>(G104/57.2958)*E104</f>
        <v>39.653866426509445</v>
      </c>
      <c r="L104" s="55" t="s">
        <v>53</v>
      </c>
      <c r="M104" s="38" t="s">
        <v>25</v>
      </c>
      <c r="N104" s="38" t="s">
        <v>0</v>
      </c>
      <c r="O104" s="38">
        <v>6</v>
      </c>
      <c r="P104" s="56" t="e">
        <f>IF(ISNUMBER(E104),$A$2/E104,"N/A")</f>
        <v>#VALUE!</v>
      </c>
      <c r="Q104" s="57" t="e">
        <f>IF(ISNUMBER(E104),E104/$B$2,"N/A")</f>
        <v>#VALUE!</v>
      </c>
      <c r="R104" s="58" t="e">
        <f>IF(J104="?",IF(ISNUMBER(E104),G104/P104,"N/A"),IF(ISNUMBER(J104),J104/$A$2*57.296,"N/A"))</f>
        <v>#VALUE!</v>
      </c>
      <c r="S104" s="59" t="str">
        <f>S103</f>
        <v>PUT TELESCOPE FOCAL LENGTH HERE</v>
      </c>
      <c r="T104" s="60" t="str">
        <f>T103</f>
        <v>PUT TELESCOPE F/RATIO HERE</v>
      </c>
    </row>
    <row r="105" spans="1:20" s="33" customFormat="1" x14ac:dyDescent="0.3">
      <c r="A105" s="13" t="s">
        <v>2</v>
      </c>
      <c r="B105" s="13" t="s">
        <v>47</v>
      </c>
      <c r="C105" s="61"/>
      <c r="D105" s="60" t="s">
        <v>347</v>
      </c>
      <c r="E105" s="34">
        <v>20</v>
      </c>
      <c r="F105" s="35">
        <v>1.25</v>
      </c>
      <c r="G105" s="38">
        <v>66</v>
      </c>
      <c r="H105" s="37"/>
      <c r="I105" s="41">
        <v>18</v>
      </c>
      <c r="J105" s="41">
        <v>23.5</v>
      </c>
      <c r="K105" s="55">
        <f>(G105/57.2958)*E105</f>
        <v>23.038337888641053</v>
      </c>
      <c r="L105" s="55" t="s">
        <v>53</v>
      </c>
      <c r="M105" s="38" t="s">
        <v>27</v>
      </c>
      <c r="N105" s="38" t="s">
        <v>28</v>
      </c>
      <c r="O105" s="38">
        <v>6</v>
      </c>
      <c r="P105" s="56" t="e">
        <f>IF(ISNUMBER(E105),$A$2/E105,"N/A")</f>
        <v>#VALUE!</v>
      </c>
      <c r="Q105" s="57" t="e">
        <f>IF(ISNUMBER(E105),E105/$B$2,"N/A")</f>
        <v>#VALUE!</v>
      </c>
      <c r="R105" s="58" t="e">
        <f>IF(J105="?",IF(ISNUMBER(E105),G105/P105,"N/A"),IF(ISNUMBER(J105),J105/$A$2*57.296,"N/A"))</f>
        <v>#VALUE!</v>
      </c>
      <c r="S105" s="59" t="str">
        <f>S104</f>
        <v>PUT TELESCOPE FOCAL LENGTH HERE</v>
      </c>
      <c r="T105" s="60" t="str">
        <f>T104</f>
        <v>PUT TELESCOPE F/RATIO HERE</v>
      </c>
    </row>
    <row r="106" spans="1:20" s="33" customFormat="1" x14ac:dyDescent="0.3">
      <c r="A106" s="13" t="s">
        <v>2</v>
      </c>
      <c r="B106" s="13" t="s">
        <v>219</v>
      </c>
      <c r="C106" s="61" t="s">
        <v>438</v>
      </c>
      <c r="D106" s="61" t="s">
        <v>349</v>
      </c>
      <c r="E106" s="34">
        <v>20</v>
      </c>
      <c r="F106" s="35">
        <v>2</v>
      </c>
      <c r="G106" s="38">
        <v>100</v>
      </c>
      <c r="H106" s="37">
        <v>678</v>
      </c>
      <c r="I106" s="41">
        <v>15</v>
      </c>
      <c r="J106" s="41">
        <v>34.799999999999997</v>
      </c>
      <c r="K106" s="55">
        <f>(G106/57.2958)*E106</f>
        <v>34.906572558547055</v>
      </c>
      <c r="L106" s="55" t="s">
        <v>53</v>
      </c>
      <c r="M106" s="38" t="s">
        <v>25</v>
      </c>
      <c r="N106" s="38" t="s">
        <v>0</v>
      </c>
      <c r="O106" s="38">
        <v>9</v>
      </c>
      <c r="P106" s="56" t="e">
        <f>IF(ISNUMBER(E106),$A$2/E106,"N/A")</f>
        <v>#VALUE!</v>
      </c>
      <c r="Q106" s="57" t="e">
        <f>IF(ISNUMBER(E106),E106/$B$2,"N/A")</f>
        <v>#VALUE!</v>
      </c>
      <c r="R106" s="58" t="e">
        <f>IF(J106="?",IF(ISNUMBER(E106),G106/P106,"N/A"),IF(ISNUMBER(J106),J106/$A$2*57.296,"N/A"))</f>
        <v>#VALUE!</v>
      </c>
      <c r="S106" s="59" t="str">
        <f>S104</f>
        <v>PUT TELESCOPE FOCAL LENGTH HERE</v>
      </c>
      <c r="T106" s="60" t="str">
        <f>T104</f>
        <v>PUT TELESCOPE F/RATIO HERE</v>
      </c>
    </row>
    <row r="107" spans="1:20" s="33" customFormat="1" x14ac:dyDescent="0.3">
      <c r="A107" s="13" t="s">
        <v>248</v>
      </c>
      <c r="B107" s="13" t="s">
        <v>4</v>
      </c>
      <c r="C107" s="61"/>
      <c r="D107" s="61" t="s">
        <v>345</v>
      </c>
      <c r="E107" s="34">
        <v>4</v>
      </c>
      <c r="F107" s="35">
        <v>1.25</v>
      </c>
      <c r="G107" s="38">
        <v>52</v>
      </c>
      <c r="H107" s="37"/>
      <c r="I107" s="41">
        <v>6</v>
      </c>
      <c r="J107" s="41" t="s">
        <v>28</v>
      </c>
      <c r="K107" s="55">
        <f>(G107/57.2958)*E107</f>
        <v>3.6302835460888931</v>
      </c>
      <c r="L107" s="55" t="s">
        <v>53</v>
      </c>
      <c r="M107" s="38" t="s">
        <v>25</v>
      </c>
      <c r="N107" s="38" t="s">
        <v>0</v>
      </c>
      <c r="O107" s="38">
        <v>4</v>
      </c>
      <c r="P107" s="56" t="e">
        <f>IF(ISNUMBER(E107),$A$2/E107,"N/A")</f>
        <v>#VALUE!</v>
      </c>
      <c r="Q107" s="57" t="e">
        <f>IF(ISNUMBER(E107),E107/$B$2,"N/A")</f>
        <v>#VALUE!</v>
      </c>
      <c r="R107" s="58" t="e">
        <f>IF(J107="?",IF(ISNUMBER(E107),G107/P107,"N/A"),IF(ISNUMBER(J107),J107/$A$2*57.296,"N/A"))</f>
        <v>#VALUE!</v>
      </c>
      <c r="S107" s="59" t="str">
        <f>S105</f>
        <v>PUT TELESCOPE FOCAL LENGTH HERE</v>
      </c>
      <c r="T107" s="60" t="str">
        <f>T105</f>
        <v>PUT TELESCOPE F/RATIO HERE</v>
      </c>
    </row>
    <row r="108" spans="1:20" s="33" customFormat="1" x14ac:dyDescent="0.3">
      <c r="A108" s="13" t="s">
        <v>248</v>
      </c>
      <c r="B108" s="13" t="s">
        <v>4</v>
      </c>
      <c r="C108" s="61"/>
      <c r="D108" s="61" t="s">
        <v>345</v>
      </c>
      <c r="E108" s="34">
        <v>6</v>
      </c>
      <c r="F108" s="35">
        <v>1.25</v>
      </c>
      <c r="G108" s="38">
        <v>52</v>
      </c>
      <c r="H108" s="37"/>
      <c r="I108" s="41">
        <v>5</v>
      </c>
      <c r="J108" s="41" t="s">
        <v>28</v>
      </c>
      <c r="K108" s="55">
        <f>(G108/57.2958)*E108</f>
        <v>5.4454253191333395</v>
      </c>
      <c r="L108" s="55" t="s">
        <v>53</v>
      </c>
      <c r="M108" s="38" t="s">
        <v>25</v>
      </c>
      <c r="N108" s="38" t="s">
        <v>0</v>
      </c>
      <c r="O108" s="38">
        <v>4</v>
      </c>
      <c r="P108" s="56" t="e">
        <f>IF(ISNUMBER(E108),$A$2/E108,"N/A")</f>
        <v>#VALUE!</v>
      </c>
      <c r="Q108" s="57" t="e">
        <f>IF(ISNUMBER(E108),E108/$B$2,"N/A")</f>
        <v>#VALUE!</v>
      </c>
      <c r="R108" s="58" t="e">
        <f>IF(J108="?",IF(ISNUMBER(E108),G108/P108,"N/A"),IF(ISNUMBER(J108),J108/$A$2*57.296,"N/A"))</f>
        <v>#VALUE!</v>
      </c>
      <c r="S108" s="59" t="str">
        <f>S106</f>
        <v>PUT TELESCOPE FOCAL LENGTH HERE</v>
      </c>
      <c r="T108" s="60" t="str">
        <f>T106</f>
        <v>PUT TELESCOPE F/RATIO HERE</v>
      </c>
    </row>
    <row r="109" spans="1:20" s="33" customFormat="1" x14ac:dyDescent="0.3">
      <c r="A109" s="13" t="s">
        <v>248</v>
      </c>
      <c r="B109" s="13" t="s">
        <v>4</v>
      </c>
      <c r="C109" s="61"/>
      <c r="D109" s="61" t="s">
        <v>345</v>
      </c>
      <c r="E109" s="34">
        <v>9</v>
      </c>
      <c r="F109" s="35">
        <v>1.25</v>
      </c>
      <c r="G109" s="38">
        <v>52</v>
      </c>
      <c r="H109" s="37"/>
      <c r="I109" s="41">
        <v>6</v>
      </c>
      <c r="J109" s="41" t="s">
        <v>28</v>
      </c>
      <c r="K109" s="55">
        <f>(G109/57.2958)*E109</f>
        <v>8.1681379787000097</v>
      </c>
      <c r="L109" s="55" t="s">
        <v>53</v>
      </c>
      <c r="M109" s="38" t="s">
        <v>25</v>
      </c>
      <c r="N109" s="38" t="s">
        <v>0</v>
      </c>
      <c r="O109" s="38">
        <v>4</v>
      </c>
      <c r="P109" s="56" t="e">
        <f>IF(ISNUMBER(E109),$A$2/E109,"N/A")</f>
        <v>#VALUE!</v>
      </c>
      <c r="Q109" s="57" t="e">
        <f>IF(ISNUMBER(E109),E109/$B$2,"N/A")</f>
        <v>#VALUE!</v>
      </c>
      <c r="R109" s="58" t="e">
        <f>IF(J109="?",IF(ISNUMBER(E109),G109/P109,"N/A"),IF(ISNUMBER(J109),J109/$A$2*57.296,"N/A"))</f>
        <v>#VALUE!</v>
      </c>
      <c r="S109" s="59" t="str">
        <f>S107</f>
        <v>PUT TELESCOPE FOCAL LENGTH HERE</v>
      </c>
      <c r="T109" s="60" t="str">
        <f>T107</f>
        <v>PUT TELESCOPE F/RATIO HERE</v>
      </c>
    </row>
    <row r="110" spans="1:20" s="33" customFormat="1" x14ac:dyDescent="0.3">
      <c r="A110" s="13" t="s">
        <v>248</v>
      </c>
      <c r="B110" s="13" t="s">
        <v>4</v>
      </c>
      <c r="C110" s="61"/>
      <c r="D110" s="61" t="s">
        <v>345</v>
      </c>
      <c r="E110" s="34">
        <v>12</v>
      </c>
      <c r="F110" s="35">
        <v>1.25</v>
      </c>
      <c r="G110" s="38">
        <v>52</v>
      </c>
      <c r="H110" s="37"/>
      <c r="I110" s="41">
        <v>8</v>
      </c>
      <c r="J110" s="41" t="s">
        <v>28</v>
      </c>
      <c r="K110" s="55">
        <f>(G110/57.2958)*E110</f>
        <v>10.890850638266679</v>
      </c>
      <c r="L110" s="55" t="s">
        <v>53</v>
      </c>
      <c r="M110" s="38" t="s">
        <v>25</v>
      </c>
      <c r="N110" s="38" t="s">
        <v>0</v>
      </c>
      <c r="O110" s="38">
        <v>4</v>
      </c>
      <c r="P110" s="56" t="e">
        <f>IF(ISNUMBER(E110),$A$2/E110,"N/A")</f>
        <v>#VALUE!</v>
      </c>
      <c r="Q110" s="57" t="e">
        <f>IF(ISNUMBER(E110),E110/$B$2,"N/A")</f>
        <v>#VALUE!</v>
      </c>
      <c r="R110" s="58" t="e">
        <f>IF(J110="?",IF(ISNUMBER(E110),G110/P110,"N/A"),IF(ISNUMBER(J110),J110/$A$2*57.296,"N/A"))</f>
        <v>#VALUE!</v>
      </c>
      <c r="S110" s="59" t="str">
        <f>S108</f>
        <v>PUT TELESCOPE FOCAL LENGTH HERE</v>
      </c>
      <c r="T110" s="60" t="str">
        <f>T108</f>
        <v>PUT TELESCOPE F/RATIO HERE</v>
      </c>
    </row>
    <row r="111" spans="1:20" s="33" customFormat="1" x14ac:dyDescent="0.3">
      <c r="A111" s="13" t="s">
        <v>248</v>
      </c>
      <c r="B111" s="13" t="s">
        <v>4</v>
      </c>
      <c r="C111" s="61"/>
      <c r="D111" s="61" t="s">
        <v>345</v>
      </c>
      <c r="E111" s="34">
        <v>15</v>
      </c>
      <c r="F111" s="35">
        <v>1.25</v>
      </c>
      <c r="G111" s="38">
        <v>52</v>
      </c>
      <c r="H111" s="37"/>
      <c r="I111" s="41">
        <v>13</v>
      </c>
      <c r="J111" s="41" t="s">
        <v>28</v>
      </c>
      <c r="K111" s="55">
        <f>(G111/57.2958)*E111</f>
        <v>13.61356329783335</v>
      </c>
      <c r="L111" s="55" t="s">
        <v>53</v>
      </c>
      <c r="M111" s="38" t="s">
        <v>25</v>
      </c>
      <c r="N111" s="38" t="s">
        <v>0</v>
      </c>
      <c r="O111" s="38">
        <v>4</v>
      </c>
      <c r="P111" s="56" t="e">
        <f>IF(ISNUMBER(E111),$A$2/E111,"N/A")</f>
        <v>#VALUE!</v>
      </c>
      <c r="Q111" s="57" t="e">
        <f>IF(ISNUMBER(E111),E111/$B$2,"N/A")</f>
        <v>#VALUE!</v>
      </c>
      <c r="R111" s="58" t="e">
        <f>IF(J111="?",IF(ISNUMBER(E111),G111/P111,"N/A"),IF(ISNUMBER(J111),J111/$A$2*57.296,"N/A"))</f>
        <v>#VALUE!</v>
      </c>
      <c r="S111" s="59" t="str">
        <f>S109</f>
        <v>PUT TELESCOPE FOCAL LENGTH HERE</v>
      </c>
      <c r="T111" s="60" t="str">
        <f>T109</f>
        <v>PUT TELESCOPE F/RATIO HERE</v>
      </c>
    </row>
    <row r="112" spans="1:20" s="33" customFormat="1" x14ac:dyDescent="0.3">
      <c r="A112" s="13" t="s">
        <v>248</v>
      </c>
      <c r="B112" s="13" t="s">
        <v>4</v>
      </c>
      <c r="C112" s="61"/>
      <c r="D112" s="61" t="s">
        <v>345</v>
      </c>
      <c r="E112" s="34">
        <v>20</v>
      </c>
      <c r="F112" s="35">
        <v>1.25</v>
      </c>
      <c r="G112" s="38">
        <v>52</v>
      </c>
      <c r="H112" s="37"/>
      <c r="I112" s="41">
        <v>20</v>
      </c>
      <c r="J112" s="41" t="s">
        <v>28</v>
      </c>
      <c r="K112" s="55">
        <f>(G112/57.2958)*E112</f>
        <v>18.151417730444464</v>
      </c>
      <c r="L112" s="55" t="s">
        <v>53</v>
      </c>
      <c r="M112" s="38" t="s">
        <v>25</v>
      </c>
      <c r="N112" s="38" t="s">
        <v>0</v>
      </c>
      <c r="O112" s="38">
        <v>4</v>
      </c>
      <c r="P112" s="56" t="e">
        <f>IF(ISNUMBER(E112),$A$2/E112,"N/A")</f>
        <v>#VALUE!</v>
      </c>
      <c r="Q112" s="57" t="e">
        <f>IF(ISNUMBER(E112),E112/$B$2,"N/A")</f>
        <v>#VALUE!</v>
      </c>
      <c r="R112" s="58" t="e">
        <f>IF(J112="?",IF(ISNUMBER(E112),G112/P112,"N/A"),IF(ISNUMBER(J112),J112/$A$2*57.296,"N/A"))</f>
        <v>#VALUE!</v>
      </c>
      <c r="S112" s="59" t="str">
        <f>S110</f>
        <v>PUT TELESCOPE FOCAL LENGTH HERE</v>
      </c>
      <c r="T112" s="60" t="str">
        <f>T110</f>
        <v>PUT TELESCOPE F/RATIO HERE</v>
      </c>
    </row>
    <row r="113" spans="1:20" s="33" customFormat="1" x14ac:dyDescent="0.3">
      <c r="A113" s="13" t="s">
        <v>248</v>
      </c>
      <c r="B113" s="13" t="s">
        <v>4</v>
      </c>
      <c r="C113" s="61"/>
      <c r="D113" s="61" t="s">
        <v>345</v>
      </c>
      <c r="E113" s="34">
        <v>25</v>
      </c>
      <c r="F113" s="35">
        <v>1.25</v>
      </c>
      <c r="G113" s="38">
        <v>52</v>
      </c>
      <c r="H113" s="37"/>
      <c r="I113" s="41">
        <v>22</v>
      </c>
      <c r="J113" s="41" t="s">
        <v>28</v>
      </c>
      <c r="K113" s="55">
        <f>(G113/57.2958)*E113</f>
        <v>22.68927216305558</v>
      </c>
      <c r="L113" s="55" t="s">
        <v>53</v>
      </c>
      <c r="M113" s="38" t="s">
        <v>25</v>
      </c>
      <c r="N113" s="38" t="s">
        <v>0</v>
      </c>
      <c r="O113" s="38">
        <v>4</v>
      </c>
      <c r="P113" s="56" t="e">
        <f>IF(ISNUMBER(E113),$A$2/E113,"N/A")</f>
        <v>#VALUE!</v>
      </c>
      <c r="Q113" s="57" t="e">
        <f>IF(ISNUMBER(E113),E113/$B$2,"N/A")</f>
        <v>#VALUE!</v>
      </c>
      <c r="R113" s="58" t="e">
        <f>IF(J113="?",IF(ISNUMBER(E113),G113/P113,"N/A"),IF(ISNUMBER(J113),J113/$A$2*57.296,"N/A"))</f>
        <v>#VALUE!</v>
      </c>
      <c r="S113" s="59" t="str">
        <f>S111</f>
        <v>PUT TELESCOPE FOCAL LENGTH HERE</v>
      </c>
      <c r="T113" s="60" t="str">
        <f>T111</f>
        <v>PUT TELESCOPE F/RATIO HERE</v>
      </c>
    </row>
    <row r="114" spans="1:20" s="33" customFormat="1" x14ac:dyDescent="0.3">
      <c r="A114" s="13" t="s">
        <v>248</v>
      </c>
      <c r="B114" s="13" t="s">
        <v>4</v>
      </c>
      <c r="C114" s="61"/>
      <c r="D114" s="61" t="s">
        <v>345</v>
      </c>
      <c r="E114" s="34">
        <v>32</v>
      </c>
      <c r="F114" s="35">
        <v>1.25</v>
      </c>
      <c r="G114" s="38">
        <v>50</v>
      </c>
      <c r="H114" s="37"/>
      <c r="I114" s="41">
        <v>20</v>
      </c>
      <c r="J114" s="41" t="s">
        <v>28</v>
      </c>
      <c r="K114" s="55">
        <f>(G114/57.2958)*E114</f>
        <v>27.925258046837641</v>
      </c>
      <c r="L114" s="55" t="s">
        <v>53</v>
      </c>
      <c r="M114" s="38" t="s">
        <v>25</v>
      </c>
      <c r="N114" s="38" t="s">
        <v>0</v>
      </c>
      <c r="O114" s="38">
        <v>4</v>
      </c>
      <c r="P114" s="56" t="e">
        <f>IF(ISNUMBER(E114),$A$2/E114,"N/A")</f>
        <v>#VALUE!</v>
      </c>
      <c r="Q114" s="57" t="e">
        <f>IF(ISNUMBER(E114),E114/$B$2,"N/A")</f>
        <v>#VALUE!</v>
      </c>
      <c r="R114" s="58" t="e">
        <f>IF(J114="?",IF(ISNUMBER(E114),G114/P114,"N/A"),IF(ISNUMBER(J114),J114/$A$2*57.296,"N/A"))</f>
        <v>#VALUE!</v>
      </c>
      <c r="S114" s="59" t="str">
        <f>S112</f>
        <v>PUT TELESCOPE FOCAL LENGTH HERE</v>
      </c>
      <c r="T114" s="60" t="str">
        <f>T112</f>
        <v>PUT TELESCOPE F/RATIO HERE</v>
      </c>
    </row>
    <row r="115" spans="1:20" s="33" customFormat="1" x14ac:dyDescent="0.3">
      <c r="A115" s="13" t="s">
        <v>248</v>
      </c>
      <c r="B115" s="13" t="s">
        <v>4</v>
      </c>
      <c r="C115" s="61"/>
      <c r="D115" s="61" t="s">
        <v>345</v>
      </c>
      <c r="E115" s="34">
        <v>40</v>
      </c>
      <c r="F115" s="35">
        <v>1.25</v>
      </c>
      <c r="G115" s="38">
        <v>40</v>
      </c>
      <c r="H115" s="37"/>
      <c r="I115" s="41">
        <v>31</v>
      </c>
      <c r="J115" s="41" t="s">
        <v>28</v>
      </c>
      <c r="K115" s="55">
        <f>(G115/57.2958)*E115</f>
        <v>27.925258046837641</v>
      </c>
      <c r="L115" s="55" t="s">
        <v>53</v>
      </c>
      <c r="M115" s="38" t="s">
        <v>25</v>
      </c>
      <c r="N115" s="38" t="s">
        <v>0</v>
      </c>
      <c r="O115" s="38">
        <v>4</v>
      </c>
      <c r="P115" s="56" t="e">
        <f>IF(ISNUMBER(E115),$A$2/E115,"N/A")</f>
        <v>#VALUE!</v>
      </c>
      <c r="Q115" s="57" t="e">
        <f>IF(ISNUMBER(E115),E115/$B$2,"N/A")</f>
        <v>#VALUE!</v>
      </c>
      <c r="R115" s="58" t="e">
        <f>IF(J115="?",IF(ISNUMBER(E115),G115/P115,"N/A"),IF(ISNUMBER(J115),J115/$A$2*57.296,"N/A"))</f>
        <v>#VALUE!</v>
      </c>
      <c r="S115" s="59" t="str">
        <f>S113</f>
        <v>PUT TELESCOPE FOCAL LENGTH HERE</v>
      </c>
      <c r="T115" s="60" t="str">
        <f>T113</f>
        <v>PUT TELESCOPE F/RATIO HERE</v>
      </c>
    </row>
    <row r="116" spans="1:20" s="33" customFormat="1" x14ac:dyDescent="0.3">
      <c r="A116" s="13" t="s">
        <v>248</v>
      </c>
      <c r="B116" s="13" t="s">
        <v>281</v>
      </c>
      <c r="C116" s="61"/>
      <c r="D116" s="60" t="s">
        <v>347</v>
      </c>
      <c r="E116" s="34">
        <v>10</v>
      </c>
      <c r="F116" s="35">
        <v>1.25</v>
      </c>
      <c r="G116" s="38">
        <v>70</v>
      </c>
      <c r="H116" s="37"/>
      <c r="I116" s="41">
        <v>10</v>
      </c>
      <c r="J116" s="41" t="s">
        <v>28</v>
      </c>
      <c r="K116" s="55">
        <f>(G116/57.2958)*E116</f>
        <v>12.217300395491467</v>
      </c>
      <c r="L116" s="55" t="s">
        <v>0</v>
      </c>
      <c r="M116" s="38" t="s">
        <v>25</v>
      </c>
      <c r="N116" s="38" t="s">
        <v>0</v>
      </c>
      <c r="O116" s="38">
        <v>5</v>
      </c>
      <c r="P116" s="56" t="e">
        <f>IF(ISNUMBER(E116),$A$2/E116,"N/A")</f>
        <v>#VALUE!</v>
      </c>
      <c r="Q116" s="57" t="e">
        <f>IF(ISNUMBER(E116),E116/$B$2,"N/A")</f>
        <v>#VALUE!</v>
      </c>
      <c r="R116" s="58" t="e">
        <f>IF(J116="?",IF(ISNUMBER(E116),G116/P116,"N/A"),IF(ISNUMBER(J116),J116/$A$2*57.296,"N/A"))</f>
        <v>#VALUE!</v>
      </c>
      <c r="S116" s="59" t="str">
        <f>S114</f>
        <v>PUT TELESCOPE FOCAL LENGTH HERE</v>
      </c>
      <c r="T116" s="60" t="str">
        <f>T114</f>
        <v>PUT TELESCOPE F/RATIO HERE</v>
      </c>
    </row>
    <row r="117" spans="1:20" s="33" customFormat="1" x14ac:dyDescent="0.3">
      <c r="A117" s="13" t="s">
        <v>248</v>
      </c>
      <c r="B117" s="13" t="s">
        <v>281</v>
      </c>
      <c r="C117" s="61"/>
      <c r="D117" s="60" t="s">
        <v>347</v>
      </c>
      <c r="E117" s="34">
        <v>15</v>
      </c>
      <c r="F117" s="35">
        <v>1.25</v>
      </c>
      <c r="G117" s="38">
        <v>70</v>
      </c>
      <c r="H117" s="37"/>
      <c r="I117" s="41">
        <v>13</v>
      </c>
      <c r="J117" s="41" t="s">
        <v>28</v>
      </c>
      <c r="K117" s="55">
        <f>(G117/57.2958)*E117</f>
        <v>18.325950593237199</v>
      </c>
      <c r="L117" s="55" t="s">
        <v>0</v>
      </c>
      <c r="M117" s="38" t="s">
        <v>25</v>
      </c>
      <c r="N117" s="38" t="s">
        <v>0</v>
      </c>
      <c r="O117" s="38">
        <v>5</v>
      </c>
      <c r="P117" s="56" t="e">
        <f>IF(ISNUMBER(E117),$A$2/E117,"N/A")</f>
        <v>#VALUE!</v>
      </c>
      <c r="Q117" s="57" t="e">
        <f>IF(ISNUMBER(E117),E117/$B$2,"N/A")</f>
        <v>#VALUE!</v>
      </c>
      <c r="R117" s="58" t="e">
        <f>IF(J117="?",IF(ISNUMBER(E117),G117/P117,"N/A"),IF(ISNUMBER(J117),J117/$A$2*57.296,"N/A"))</f>
        <v>#VALUE!</v>
      </c>
      <c r="S117" s="59" t="str">
        <f>S115</f>
        <v>PUT TELESCOPE FOCAL LENGTH HERE</v>
      </c>
      <c r="T117" s="60" t="str">
        <f>T115</f>
        <v>PUT TELESCOPE F/RATIO HERE</v>
      </c>
    </row>
    <row r="118" spans="1:20" s="33" customFormat="1" x14ac:dyDescent="0.3">
      <c r="A118" s="13" t="s">
        <v>248</v>
      </c>
      <c r="B118" s="13" t="s">
        <v>281</v>
      </c>
      <c r="C118" s="61"/>
      <c r="D118" s="60" t="s">
        <v>347</v>
      </c>
      <c r="E118" s="34">
        <v>20</v>
      </c>
      <c r="F118" s="35">
        <v>1.25</v>
      </c>
      <c r="G118" s="38">
        <v>70</v>
      </c>
      <c r="H118" s="37"/>
      <c r="I118" s="41">
        <v>16</v>
      </c>
      <c r="J118" s="41" t="s">
        <v>28</v>
      </c>
      <c r="K118" s="55">
        <f>(G118/57.2958)*E118</f>
        <v>24.434600790982934</v>
      </c>
      <c r="L118" s="55" t="s">
        <v>0</v>
      </c>
      <c r="M118" s="38" t="s">
        <v>25</v>
      </c>
      <c r="N118" s="38" t="s">
        <v>0</v>
      </c>
      <c r="O118" s="38">
        <v>5</v>
      </c>
      <c r="P118" s="56" t="e">
        <f>IF(ISNUMBER(E118),$A$2/E118,"N/A")</f>
        <v>#VALUE!</v>
      </c>
      <c r="Q118" s="57" t="e">
        <f>IF(ISNUMBER(E118),E118/$B$2,"N/A")</f>
        <v>#VALUE!</v>
      </c>
      <c r="R118" s="58" t="e">
        <f>IF(J118="?",IF(ISNUMBER(E118),G118/P118,"N/A"),IF(ISNUMBER(J118),J118/$A$2*57.296,"N/A"))</f>
        <v>#VALUE!</v>
      </c>
      <c r="S118" s="59" t="str">
        <f>S116</f>
        <v>PUT TELESCOPE FOCAL LENGTH HERE</v>
      </c>
      <c r="T118" s="60" t="str">
        <f>T116</f>
        <v>PUT TELESCOPE F/RATIO HERE</v>
      </c>
    </row>
    <row r="119" spans="1:20" s="33" customFormat="1" x14ac:dyDescent="0.3">
      <c r="A119" s="13" t="s">
        <v>248</v>
      </c>
      <c r="B119" s="13" t="s">
        <v>281</v>
      </c>
      <c r="C119" s="61"/>
      <c r="D119" s="60" t="s">
        <v>347</v>
      </c>
      <c r="E119" s="34">
        <v>26</v>
      </c>
      <c r="F119" s="35">
        <v>2</v>
      </c>
      <c r="G119" s="38">
        <v>70</v>
      </c>
      <c r="H119" s="37"/>
      <c r="I119" s="41">
        <v>20</v>
      </c>
      <c r="J119" s="41" t="s">
        <v>28</v>
      </c>
      <c r="K119" s="55">
        <f>(G119/57.2958)*E119</f>
        <v>31.764981028277813</v>
      </c>
      <c r="L119" s="55" t="s">
        <v>0</v>
      </c>
      <c r="M119" s="38" t="s">
        <v>25</v>
      </c>
      <c r="N119" s="38" t="s">
        <v>0</v>
      </c>
      <c r="O119" s="38">
        <v>5</v>
      </c>
      <c r="P119" s="56" t="e">
        <f>IF(ISNUMBER(E119),$A$2/E119,"N/A")</f>
        <v>#VALUE!</v>
      </c>
      <c r="Q119" s="57" t="e">
        <f>IF(ISNUMBER(E119),E119/$B$2,"N/A")</f>
        <v>#VALUE!</v>
      </c>
      <c r="R119" s="58" t="e">
        <f>IF(J119="?",IF(ISNUMBER(E119),G119/P119,"N/A"),IF(ISNUMBER(J119),J119/$A$2*57.296,"N/A"))</f>
        <v>#VALUE!</v>
      </c>
      <c r="S119" s="59" t="str">
        <f>S117</f>
        <v>PUT TELESCOPE FOCAL LENGTH HERE</v>
      </c>
      <c r="T119" s="60" t="str">
        <f>T117</f>
        <v>PUT TELESCOPE F/RATIO HERE</v>
      </c>
    </row>
    <row r="120" spans="1:20" s="33" customFormat="1" x14ac:dyDescent="0.3">
      <c r="A120" s="13" t="s">
        <v>248</v>
      </c>
      <c r="B120" s="13" t="s">
        <v>281</v>
      </c>
      <c r="C120" s="61"/>
      <c r="D120" s="60" t="s">
        <v>347</v>
      </c>
      <c r="E120" s="34">
        <v>32</v>
      </c>
      <c r="F120" s="35">
        <v>2</v>
      </c>
      <c r="G120" s="38">
        <v>70</v>
      </c>
      <c r="H120" s="37"/>
      <c r="I120" s="41">
        <v>24</v>
      </c>
      <c r="J120" s="41" t="s">
        <v>28</v>
      </c>
      <c r="K120" s="55">
        <f>(G120/57.2958)*E120</f>
        <v>39.095361265572691</v>
      </c>
      <c r="L120" s="55" t="s">
        <v>0</v>
      </c>
      <c r="M120" s="38" t="s">
        <v>25</v>
      </c>
      <c r="N120" s="38" t="s">
        <v>0</v>
      </c>
      <c r="O120" s="38">
        <v>5</v>
      </c>
      <c r="P120" s="56" t="e">
        <f>IF(ISNUMBER(E120),$A$2/E120,"N/A")</f>
        <v>#VALUE!</v>
      </c>
      <c r="Q120" s="57" t="e">
        <f>IF(ISNUMBER(E120),E120/$B$2,"N/A")</f>
        <v>#VALUE!</v>
      </c>
      <c r="R120" s="58" t="e">
        <f>IF(J120="?",IF(ISNUMBER(E120),G120/P120,"N/A"),IF(ISNUMBER(J120),J120/$A$2*57.296,"N/A"))</f>
        <v>#VALUE!</v>
      </c>
      <c r="S120" s="59" t="str">
        <f>S118</f>
        <v>PUT TELESCOPE FOCAL LENGTH HERE</v>
      </c>
      <c r="T120" s="60" t="str">
        <f>T118</f>
        <v>PUT TELESCOPE F/RATIO HERE</v>
      </c>
    </row>
    <row r="121" spans="1:20" s="33" customFormat="1" x14ac:dyDescent="0.3">
      <c r="A121" s="13" t="s">
        <v>248</v>
      </c>
      <c r="B121" s="13" t="s">
        <v>281</v>
      </c>
      <c r="C121" s="61"/>
      <c r="D121" s="60" t="s">
        <v>347</v>
      </c>
      <c r="E121" s="34">
        <v>38</v>
      </c>
      <c r="F121" s="35">
        <v>2</v>
      </c>
      <c r="G121" s="38">
        <v>70</v>
      </c>
      <c r="H121" s="37"/>
      <c r="I121" s="41">
        <v>28</v>
      </c>
      <c r="J121" s="41" t="s">
        <v>28</v>
      </c>
      <c r="K121" s="55">
        <f>(G121/57.2958)*E121</f>
        <v>46.425741502867574</v>
      </c>
      <c r="L121" s="55" t="s">
        <v>0</v>
      </c>
      <c r="M121" s="38" t="s">
        <v>25</v>
      </c>
      <c r="N121" s="38" t="s">
        <v>0</v>
      </c>
      <c r="O121" s="38">
        <v>5</v>
      </c>
      <c r="P121" s="56" t="e">
        <f>IF(ISNUMBER(E121),$A$2/E121,"N/A")</f>
        <v>#VALUE!</v>
      </c>
      <c r="Q121" s="57" t="e">
        <f>IF(ISNUMBER(E121),E121/$B$2,"N/A")</f>
        <v>#VALUE!</v>
      </c>
      <c r="R121" s="58" t="e">
        <f>IF(J121="?",IF(ISNUMBER(E121),G121/P121,"N/A"),IF(ISNUMBER(J121),J121/$A$2*57.296,"N/A"))</f>
        <v>#VALUE!</v>
      </c>
      <c r="S121" s="59" t="str">
        <f>S119</f>
        <v>PUT TELESCOPE FOCAL LENGTH HERE</v>
      </c>
      <c r="T121" s="60" t="str">
        <f>T119</f>
        <v>PUT TELESCOPE F/RATIO HERE</v>
      </c>
    </row>
    <row r="122" spans="1:20" s="33" customFormat="1" x14ac:dyDescent="0.3">
      <c r="A122" s="13" t="s">
        <v>194</v>
      </c>
      <c r="B122" s="13" t="s">
        <v>279</v>
      </c>
      <c r="C122" s="61"/>
      <c r="D122" s="61" t="s">
        <v>346</v>
      </c>
      <c r="E122" s="34">
        <v>19</v>
      </c>
      <c r="F122" s="35">
        <v>1.25</v>
      </c>
      <c r="G122" s="38">
        <v>60</v>
      </c>
      <c r="H122" s="38">
        <v>100</v>
      </c>
      <c r="I122" s="41">
        <v>17</v>
      </c>
      <c r="J122" s="41">
        <v>21.3</v>
      </c>
      <c r="K122" s="55">
        <f>(G122/57.2958)*E122</f>
        <v>19.896746358371818</v>
      </c>
      <c r="L122" s="55" t="s">
        <v>0</v>
      </c>
      <c r="M122" s="38" t="s">
        <v>25</v>
      </c>
      <c r="N122" s="38" t="s">
        <v>0</v>
      </c>
      <c r="O122" s="38">
        <v>5</v>
      </c>
      <c r="P122" s="56" t="e">
        <f>IF(ISNUMBER(E122),$A$2/E122,"N/A")</f>
        <v>#VALUE!</v>
      </c>
      <c r="Q122" s="57" t="e">
        <f>IF(ISNUMBER(E122),E122/$B$2,"N/A")</f>
        <v>#VALUE!</v>
      </c>
      <c r="R122" s="58" t="e">
        <f>IF(J122="?",IF(ISNUMBER(E122),G122/P122,"N/A"),IF(ISNUMBER(J122),J122/$A$2*57.296,"N/A"))</f>
        <v>#VALUE!</v>
      </c>
      <c r="S122" s="59" t="str">
        <f>S120</f>
        <v>PUT TELESCOPE FOCAL LENGTH HERE</v>
      </c>
      <c r="T122" s="60" t="str">
        <f>T120</f>
        <v>PUT TELESCOPE F/RATIO HERE</v>
      </c>
    </row>
    <row r="123" spans="1:20" s="33" customFormat="1" x14ac:dyDescent="0.3">
      <c r="A123" s="13" t="s">
        <v>194</v>
      </c>
      <c r="B123" s="13" t="s">
        <v>319</v>
      </c>
      <c r="C123" s="61" t="s">
        <v>438</v>
      </c>
      <c r="D123" s="60" t="s">
        <v>348</v>
      </c>
      <c r="E123" s="34">
        <v>12.5</v>
      </c>
      <c r="F123" s="35">
        <v>1.25</v>
      </c>
      <c r="G123" s="38">
        <v>80</v>
      </c>
      <c r="H123" s="38">
        <v>545</v>
      </c>
      <c r="I123" s="41">
        <v>23</v>
      </c>
      <c r="J123" s="41">
        <v>19.8</v>
      </c>
      <c r="K123" s="55">
        <f>(G123/57.2958)*E123</f>
        <v>17.453286279273524</v>
      </c>
      <c r="L123" s="55" t="s">
        <v>53</v>
      </c>
      <c r="M123" s="38" t="s">
        <v>25</v>
      </c>
      <c r="N123" s="38" t="s">
        <v>0</v>
      </c>
      <c r="O123" s="38">
        <v>9</v>
      </c>
      <c r="P123" s="56" t="e">
        <f>IF(ISNUMBER(E123),$A$2/E123,"N/A")</f>
        <v>#VALUE!</v>
      </c>
      <c r="Q123" s="57" t="e">
        <f>IF(ISNUMBER(E123),E123/$B$2,"N/A")</f>
        <v>#VALUE!</v>
      </c>
      <c r="R123" s="58" t="e">
        <f>IF(J123="?",IF(ISNUMBER(E123),G123/P123,"N/A"),IF(ISNUMBER(J123),J123/$A$2*57.296,"N/A"))</f>
        <v>#VALUE!</v>
      </c>
      <c r="S123" s="59" t="str">
        <f>S121</f>
        <v>PUT TELESCOPE FOCAL LENGTH HERE</v>
      </c>
      <c r="T123" s="60" t="str">
        <f>T121</f>
        <v>PUT TELESCOPE F/RATIO HERE</v>
      </c>
    </row>
    <row r="124" spans="1:20" s="33" customFormat="1" x14ac:dyDescent="0.3">
      <c r="A124" s="13" t="s">
        <v>194</v>
      </c>
      <c r="B124" s="13" t="s">
        <v>193</v>
      </c>
      <c r="C124" s="61" t="s">
        <v>438</v>
      </c>
      <c r="D124" s="61" t="s">
        <v>346</v>
      </c>
      <c r="E124" s="34">
        <v>10</v>
      </c>
      <c r="F124" s="35">
        <v>1.25</v>
      </c>
      <c r="G124" s="38">
        <v>60</v>
      </c>
      <c r="H124" s="38">
        <v>80</v>
      </c>
      <c r="I124" s="41">
        <v>15.5</v>
      </c>
      <c r="J124" s="41">
        <v>11.2</v>
      </c>
      <c r="K124" s="55">
        <f>(G124/57.2958)*E124</f>
        <v>10.471971767564114</v>
      </c>
      <c r="L124" s="55" t="s">
        <v>53</v>
      </c>
      <c r="M124" s="38" t="s">
        <v>25</v>
      </c>
      <c r="N124" s="38" t="s">
        <v>0</v>
      </c>
      <c r="O124" s="38">
        <v>5</v>
      </c>
      <c r="P124" s="56" t="e">
        <f>IF(ISNUMBER(E124),$A$2/E124,"N/A")</f>
        <v>#VALUE!</v>
      </c>
      <c r="Q124" s="57" t="e">
        <f>IF(ISNUMBER(E124),E124/$B$2,"N/A")</f>
        <v>#VALUE!</v>
      </c>
      <c r="R124" s="58" t="e">
        <f>IF(J124="?",IF(ISNUMBER(E124),G124/P124,"N/A"),IF(ISNUMBER(J124),J124/$A$2*57.296,"N/A"))</f>
        <v>#VALUE!</v>
      </c>
      <c r="S124" s="59" t="str">
        <f>S123</f>
        <v>PUT TELESCOPE FOCAL LENGTH HERE</v>
      </c>
      <c r="T124" s="60" t="str">
        <f>T123</f>
        <v>PUT TELESCOPE F/RATIO HERE</v>
      </c>
    </row>
    <row r="125" spans="1:20" s="33" customFormat="1" x14ac:dyDescent="0.3">
      <c r="A125" s="13" t="s">
        <v>194</v>
      </c>
      <c r="B125" s="13" t="s">
        <v>193</v>
      </c>
      <c r="C125" s="61" t="s">
        <v>438</v>
      </c>
      <c r="D125" s="60" t="s">
        <v>347</v>
      </c>
      <c r="E125" s="34">
        <v>15</v>
      </c>
      <c r="F125" s="35">
        <v>1.25</v>
      </c>
      <c r="G125" s="38">
        <v>65</v>
      </c>
      <c r="H125" s="38">
        <v>136</v>
      </c>
      <c r="I125" s="41">
        <v>16</v>
      </c>
      <c r="J125" s="41">
        <v>18.2</v>
      </c>
      <c r="K125" s="55">
        <f>(G125/57.2958)*E125</f>
        <v>17.016954122291686</v>
      </c>
      <c r="L125" s="55" t="s">
        <v>53</v>
      </c>
      <c r="M125" s="38" t="s">
        <v>25</v>
      </c>
      <c r="N125" s="38" t="s">
        <v>0</v>
      </c>
      <c r="O125" s="38">
        <v>8</v>
      </c>
      <c r="P125" s="56" t="e">
        <f>IF(ISNUMBER(E125),$A$2/E125,"N/A")</f>
        <v>#VALUE!</v>
      </c>
      <c r="Q125" s="57" t="e">
        <f>IF(ISNUMBER(E125),E125/$B$2,"N/A")</f>
        <v>#VALUE!</v>
      </c>
      <c r="R125" s="58" t="e">
        <f>IF(J125="?",IF(ISNUMBER(E125),G125/P125,"N/A"),IF(ISNUMBER(J125),J125/$A$2*57.296,"N/A"))</f>
        <v>#VALUE!</v>
      </c>
      <c r="S125" s="59" t="str">
        <f>S124</f>
        <v>PUT TELESCOPE FOCAL LENGTH HERE</v>
      </c>
      <c r="T125" s="60" t="str">
        <f>T124</f>
        <v>PUT TELESCOPE F/RATIO HERE</v>
      </c>
    </row>
    <row r="126" spans="1:20" s="33" customFormat="1" x14ac:dyDescent="0.3">
      <c r="A126" s="13" t="s">
        <v>194</v>
      </c>
      <c r="B126" s="13" t="s">
        <v>193</v>
      </c>
      <c r="C126" s="61" t="s">
        <v>438</v>
      </c>
      <c r="D126" s="60" t="s">
        <v>347</v>
      </c>
      <c r="E126" s="34">
        <v>18</v>
      </c>
      <c r="F126" s="35">
        <v>1.25</v>
      </c>
      <c r="G126" s="38">
        <v>65</v>
      </c>
      <c r="H126" s="38">
        <v>206</v>
      </c>
      <c r="I126" s="41">
        <v>20</v>
      </c>
      <c r="J126" s="41">
        <v>21.7</v>
      </c>
      <c r="K126" s="55">
        <f>(G126/57.2958)*E126</f>
        <v>20.420344946750021</v>
      </c>
      <c r="L126" s="55" t="s">
        <v>53</v>
      </c>
      <c r="M126" s="38" t="s">
        <v>25</v>
      </c>
      <c r="N126" s="38" t="s">
        <v>0</v>
      </c>
      <c r="O126" s="38">
        <v>8</v>
      </c>
      <c r="P126" s="56" t="e">
        <f>IF(ISNUMBER(E126),$A$2/E126,"N/A")</f>
        <v>#VALUE!</v>
      </c>
      <c r="Q126" s="57" t="e">
        <f>IF(ISNUMBER(E126),E126/$B$2,"N/A")</f>
        <v>#VALUE!</v>
      </c>
      <c r="R126" s="58" t="e">
        <f>IF(J126="?",IF(ISNUMBER(E126),G126/P126,"N/A"),IF(ISNUMBER(J126),J126/$A$2*57.296,"N/A"))</f>
        <v>#VALUE!</v>
      </c>
      <c r="S126" s="59" t="str">
        <f>S125</f>
        <v>PUT TELESCOPE FOCAL LENGTH HERE</v>
      </c>
      <c r="T126" s="60" t="str">
        <f>T125</f>
        <v>PUT TELESCOPE F/RATIO HERE</v>
      </c>
    </row>
    <row r="127" spans="1:20" s="33" customFormat="1" x14ac:dyDescent="0.3">
      <c r="A127" s="13" t="s">
        <v>194</v>
      </c>
      <c r="B127" s="13" t="s">
        <v>193</v>
      </c>
      <c r="C127" s="61" t="s">
        <v>438</v>
      </c>
      <c r="D127" s="61" t="s">
        <v>345</v>
      </c>
      <c r="E127" s="34">
        <v>24</v>
      </c>
      <c r="F127" s="35">
        <v>1.25</v>
      </c>
      <c r="G127" s="38">
        <v>46</v>
      </c>
      <c r="H127" s="38">
        <v>331</v>
      </c>
      <c r="I127" s="41">
        <v>29</v>
      </c>
      <c r="J127" s="41">
        <v>27.6</v>
      </c>
      <c r="K127" s="55">
        <v>27.2</v>
      </c>
      <c r="L127" s="55" t="s">
        <v>53</v>
      </c>
      <c r="M127" s="38" t="s">
        <v>25</v>
      </c>
      <c r="N127" s="38" t="s">
        <v>0</v>
      </c>
      <c r="O127" s="38">
        <v>8</v>
      </c>
      <c r="P127" s="56" t="e">
        <f>IF(ISNUMBER(E127),$A$2/E127,"N/A")</f>
        <v>#VALUE!</v>
      </c>
      <c r="Q127" s="57" t="e">
        <f>IF(ISNUMBER(E127),E127/$B$2,"N/A")</f>
        <v>#VALUE!</v>
      </c>
      <c r="R127" s="58" t="e">
        <f>IF(J127="?",IF(ISNUMBER(E127),G127/P127,"N/A"),IF(ISNUMBER(J127),J127/$A$2*57.296,"N/A"))</f>
        <v>#VALUE!</v>
      </c>
      <c r="S127" s="59" t="str">
        <f>S126</f>
        <v>PUT TELESCOPE FOCAL LENGTH HERE</v>
      </c>
      <c r="T127" s="60" t="str">
        <f>T126</f>
        <v>PUT TELESCOPE F/RATIO HERE</v>
      </c>
    </row>
    <row r="128" spans="1:20" s="33" customFormat="1" x14ac:dyDescent="0.3">
      <c r="A128" s="13" t="s">
        <v>194</v>
      </c>
      <c r="B128" s="13" t="s">
        <v>193</v>
      </c>
      <c r="C128" s="61" t="s">
        <v>438</v>
      </c>
      <c r="D128" s="60" t="s">
        <v>347</v>
      </c>
      <c r="E128" s="34">
        <v>30</v>
      </c>
      <c r="F128" s="35">
        <v>2</v>
      </c>
      <c r="G128" s="38">
        <v>70</v>
      </c>
      <c r="H128" s="38">
        <v>556</v>
      </c>
      <c r="I128" s="41">
        <v>18</v>
      </c>
      <c r="J128" s="41">
        <v>36.299999999999997</v>
      </c>
      <c r="K128" s="55">
        <f>(G128/57.2958)*E128</f>
        <v>36.651901186474397</v>
      </c>
      <c r="L128" s="55" t="s">
        <v>53</v>
      </c>
      <c r="M128" s="38" t="s">
        <v>25</v>
      </c>
      <c r="N128" s="38" t="s">
        <v>0</v>
      </c>
      <c r="O128" s="38">
        <v>9</v>
      </c>
      <c r="P128" s="56" t="e">
        <f>IF(ISNUMBER(E128),$A$2/E128,"N/A")</f>
        <v>#VALUE!</v>
      </c>
      <c r="Q128" s="57" t="e">
        <f>IF(ISNUMBER(E128),E128/$B$2,"N/A")</f>
        <v>#VALUE!</v>
      </c>
      <c r="R128" s="58" t="e">
        <f>IF(J128="?",IF(ISNUMBER(E128),G128/P128,"N/A"),IF(ISNUMBER(J128),J128/$A$2*57.296,"N/A"))</f>
        <v>#VALUE!</v>
      </c>
      <c r="S128" s="59" t="str">
        <f>S127</f>
        <v>PUT TELESCOPE FOCAL LENGTH HERE</v>
      </c>
      <c r="T128" s="60" t="str">
        <f>T127</f>
        <v>PUT TELESCOPE F/RATIO HERE</v>
      </c>
    </row>
    <row r="129" spans="1:20" s="33" customFormat="1" x14ac:dyDescent="0.3">
      <c r="A129" s="13" t="s">
        <v>194</v>
      </c>
      <c r="B129" s="13" t="s">
        <v>278</v>
      </c>
      <c r="C129" s="61"/>
      <c r="D129" s="60" t="s">
        <v>348</v>
      </c>
      <c r="E129" s="34">
        <v>30</v>
      </c>
      <c r="F129" s="35">
        <v>2</v>
      </c>
      <c r="G129" s="38">
        <v>80</v>
      </c>
      <c r="H129" s="38">
        <v>550</v>
      </c>
      <c r="I129" s="41">
        <v>22</v>
      </c>
      <c r="J129" s="41">
        <v>41</v>
      </c>
      <c r="K129" s="55">
        <f>(G129/57.2958)*E129</f>
        <v>41.887887070256461</v>
      </c>
      <c r="L129" s="55" t="s">
        <v>0</v>
      </c>
      <c r="M129" s="38" t="s">
        <v>25</v>
      </c>
      <c r="N129" s="38" t="s">
        <v>0</v>
      </c>
      <c r="O129" s="38">
        <v>5</v>
      </c>
      <c r="P129" s="56" t="e">
        <f>IF(ISNUMBER(E129),$A$2/E129,"N/A")</f>
        <v>#VALUE!</v>
      </c>
      <c r="Q129" s="57" t="e">
        <f>IF(ISNUMBER(E129),E129/$B$2,"N/A")</f>
        <v>#VALUE!</v>
      </c>
      <c r="R129" s="58" t="e">
        <f>IF(J129="?",IF(ISNUMBER(E129),G129/P129,"N/A"),IF(ISNUMBER(J129),J129/$A$2*57.296,"N/A"))</f>
        <v>#VALUE!</v>
      </c>
      <c r="S129" s="59" t="str">
        <f>S128</f>
        <v>PUT TELESCOPE FOCAL LENGTH HERE</v>
      </c>
      <c r="T129" s="60" t="str">
        <f>T128</f>
        <v>PUT TELESCOPE F/RATIO HERE</v>
      </c>
    </row>
    <row r="130" spans="1:20" s="33" customFormat="1" x14ac:dyDescent="0.3">
      <c r="A130" s="13" t="s">
        <v>194</v>
      </c>
      <c r="B130" s="13" t="s">
        <v>219</v>
      </c>
      <c r="C130" s="61" t="s">
        <v>438</v>
      </c>
      <c r="D130" s="61" t="s">
        <v>349</v>
      </c>
      <c r="E130" s="34">
        <v>3.5</v>
      </c>
      <c r="F130" s="35" t="s">
        <v>34</v>
      </c>
      <c r="G130" s="38">
        <v>110</v>
      </c>
      <c r="H130" s="38">
        <v>525</v>
      </c>
      <c r="I130" s="41">
        <v>15</v>
      </c>
      <c r="J130" s="41">
        <v>6.71</v>
      </c>
      <c r="K130" s="55">
        <f>(G130/57.2958)*E130</f>
        <v>6.719515217520307</v>
      </c>
      <c r="L130" s="55" t="s">
        <v>53</v>
      </c>
      <c r="M130" s="38" t="s">
        <v>25</v>
      </c>
      <c r="N130" s="38" t="s">
        <v>0</v>
      </c>
      <c r="O130" s="38">
        <v>8</v>
      </c>
      <c r="P130" s="56" t="e">
        <f>IF(ISNUMBER(E130),$A$2/E130,"N/A")</f>
        <v>#VALUE!</v>
      </c>
      <c r="Q130" s="57" t="e">
        <f>IF(ISNUMBER(E130),E130/$B$2,"N/A")</f>
        <v>#VALUE!</v>
      </c>
      <c r="R130" s="58" t="e">
        <f>IF(J130="?",IF(ISNUMBER(E130),G130/P130,"N/A"),IF(ISNUMBER(J130),J130/$A$2*57.296,"N/A"))</f>
        <v>#VALUE!</v>
      </c>
      <c r="S130" s="59" t="str">
        <f>S129</f>
        <v>PUT TELESCOPE FOCAL LENGTH HERE</v>
      </c>
      <c r="T130" s="60" t="str">
        <f>T129</f>
        <v>PUT TELESCOPE F/RATIO HERE</v>
      </c>
    </row>
    <row r="131" spans="1:20" s="33" customFormat="1" x14ac:dyDescent="0.3">
      <c r="A131" s="13" t="s">
        <v>194</v>
      </c>
      <c r="B131" s="13" t="s">
        <v>219</v>
      </c>
      <c r="C131" s="61" t="s">
        <v>438</v>
      </c>
      <c r="D131" s="61" t="s">
        <v>349</v>
      </c>
      <c r="E131" s="34">
        <v>4.8</v>
      </c>
      <c r="F131" s="35" t="s">
        <v>34</v>
      </c>
      <c r="G131" s="38">
        <v>110</v>
      </c>
      <c r="H131" s="38">
        <v>492</v>
      </c>
      <c r="I131" s="41">
        <v>12</v>
      </c>
      <c r="J131" s="41">
        <v>9.09</v>
      </c>
      <c r="K131" s="55">
        <f>(G131/57.2958)*E131</f>
        <v>9.2153351554564207</v>
      </c>
      <c r="L131" s="41" t="s">
        <v>53</v>
      </c>
      <c r="M131" s="38" t="s">
        <v>25</v>
      </c>
      <c r="N131" s="38" t="s">
        <v>0</v>
      </c>
      <c r="O131" s="38">
        <v>8</v>
      </c>
      <c r="P131" s="37" t="e">
        <f>IF(ISNUMBER(E131),$A$2/E131,"N/A")</f>
        <v>#VALUE!</v>
      </c>
      <c r="Q131" s="42" t="e">
        <f>IF(ISNUMBER(E131),E131/$B$2,"N/A")</f>
        <v>#VALUE!</v>
      </c>
      <c r="R131" s="58" t="e">
        <f>IF(J131="?",IF(ISNUMBER(E131),G131/P131,"N/A"),IF(ISNUMBER(J131),J131/$A$2*57.296,"N/A"))</f>
        <v>#VALUE!</v>
      </c>
      <c r="S131" s="59" t="str">
        <f>S130</f>
        <v>PUT TELESCOPE FOCAL LENGTH HERE</v>
      </c>
      <c r="T131" s="60" t="str">
        <f>T130</f>
        <v>PUT TELESCOPE F/RATIO HERE</v>
      </c>
    </row>
    <row r="132" spans="1:20" s="33" customFormat="1" x14ac:dyDescent="0.3">
      <c r="A132" s="13" t="s">
        <v>194</v>
      </c>
      <c r="B132" s="13" t="s">
        <v>219</v>
      </c>
      <c r="C132" s="61" t="s">
        <v>438</v>
      </c>
      <c r="D132" s="61" t="s">
        <v>349</v>
      </c>
      <c r="E132" s="34">
        <v>7</v>
      </c>
      <c r="F132" s="35" t="s">
        <v>34</v>
      </c>
      <c r="G132" s="38">
        <v>100</v>
      </c>
      <c r="H132" s="36" t="s">
        <v>299</v>
      </c>
      <c r="I132" s="41">
        <v>13</v>
      </c>
      <c r="J132" s="41">
        <v>12.31</v>
      </c>
      <c r="K132" s="55">
        <f>(G132/57.2958)*E132</f>
        <v>12.217300395491467</v>
      </c>
      <c r="L132" s="55" t="s">
        <v>53</v>
      </c>
      <c r="M132" s="38" t="s">
        <v>25</v>
      </c>
      <c r="N132" s="38" t="s">
        <v>0</v>
      </c>
      <c r="O132" s="38">
        <v>9</v>
      </c>
      <c r="P132" s="56" t="e">
        <f>IF(ISNUMBER(E132),$A$2/E132,"N/A")</f>
        <v>#VALUE!</v>
      </c>
      <c r="Q132" s="57" t="e">
        <f>IF(ISNUMBER(E132),E132/$B$2,"N/A")</f>
        <v>#VALUE!</v>
      </c>
      <c r="R132" s="58" t="e">
        <f>IF(J132="?",IF(ISNUMBER(E132),G132/P132,"N/A"),IF(ISNUMBER(J132),J132/$A$2*57.296,"N/A"))</f>
        <v>#VALUE!</v>
      </c>
      <c r="S132" s="59" t="str">
        <f>S131</f>
        <v>PUT TELESCOPE FOCAL LENGTH HERE</v>
      </c>
      <c r="T132" s="60" t="str">
        <f>T131</f>
        <v>PUT TELESCOPE F/RATIO HERE</v>
      </c>
    </row>
    <row r="133" spans="1:20" s="33" customFormat="1" x14ac:dyDescent="0.3">
      <c r="A133" s="13" t="s">
        <v>194</v>
      </c>
      <c r="B133" s="13" t="s">
        <v>219</v>
      </c>
      <c r="C133" s="61" t="s">
        <v>438</v>
      </c>
      <c r="D133" s="61" t="s">
        <v>349</v>
      </c>
      <c r="E133" s="34">
        <v>9</v>
      </c>
      <c r="F133" s="35" t="s">
        <v>34</v>
      </c>
      <c r="G133" s="38">
        <v>100</v>
      </c>
      <c r="H133" s="38">
        <v>468</v>
      </c>
      <c r="I133" s="41">
        <v>13</v>
      </c>
      <c r="J133" s="41">
        <v>15.72</v>
      </c>
      <c r="K133" s="55">
        <f>(G133/57.2958)*E133</f>
        <v>15.707957651346174</v>
      </c>
      <c r="L133" s="55" t="s">
        <v>53</v>
      </c>
      <c r="M133" s="38" t="s">
        <v>25</v>
      </c>
      <c r="N133" s="38" t="s">
        <v>0</v>
      </c>
      <c r="O133" s="38">
        <v>9</v>
      </c>
      <c r="P133" s="56" t="e">
        <f>IF(ISNUMBER(E133),$A$2/E133,"N/A")</f>
        <v>#VALUE!</v>
      </c>
      <c r="Q133" s="57" t="e">
        <f>IF(ISNUMBER(E133),E133/$B$2,"N/A")</f>
        <v>#VALUE!</v>
      </c>
      <c r="R133" s="58" t="e">
        <f>IF(J133="?",IF(ISNUMBER(E133),G133/P133,"N/A"),IF(ISNUMBER(J133),J133/$A$2*57.296,"N/A"))</f>
        <v>#VALUE!</v>
      </c>
      <c r="S133" s="59" t="str">
        <f>S132</f>
        <v>PUT TELESCOPE FOCAL LENGTH HERE</v>
      </c>
      <c r="T133" s="60" t="str">
        <f>T132</f>
        <v>PUT TELESCOPE F/RATIO HERE</v>
      </c>
    </row>
    <row r="134" spans="1:20" s="33" customFormat="1" x14ac:dyDescent="0.3">
      <c r="A134" s="13" t="s">
        <v>194</v>
      </c>
      <c r="B134" s="13" t="s">
        <v>219</v>
      </c>
      <c r="C134" s="61" t="s">
        <v>438</v>
      </c>
      <c r="D134" s="61" t="s">
        <v>349</v>
      </c>
      <c r="E134" s="34">
        <v>13</v>
      </c>
      <c r="F134" s="35" t="s">
        <v>34</v>
      </c>
      <c r="G134" s="38">
        <v>100</v>
      </c>
      <c r="H134" s="38">
        <v>461</v>
      </c>
      <c r="I134" s="41">
        <v>15</v>
      </c>
      <c r="J134" s="41">
        <v>22.6</v>
      </c>
      <c r="K134" s="55">
        <f>(G134/57.2958)*E134</f>
        <v>22.689272163055584</v>
      </c>
      <c r="L134" s="55" t="s">
        <v>53</v>
      </c>
      <c r="M134" s="38" t="s">
        <v>25</v>
      </c>
      <c r="N134" s="38" t="s">
        <v>0</v>
      </c>
      <c r="O134" s="38">
        <v>9</v>
      </c>
      <c r="P134" s="56" t="e">
        <f>IF(ISNUMBER(E134),$A$2/E134,"N/A")</f>
        <v>#VALUE!</v>
      </c>
      <c r="Q134" s="57" t="e">
        <f>IF(ISNUMBER(E134),E134/$B$2,"N/A")</f>
        <v>#VALUE!</v>
      </c>
      <c r="R134" s="58" t="e">
        <f>IF(J134="?",IF(ISNUMBER(E134),G134/P134,"N/A"),IF(ISNUMBER(J134),J134/$A$2*57.296,"N/A"))</f>
        <v>#VALUE!</v>
      </c>
      <c r="S134" s="59" t="str">
        <f>S133</f>
        <v>PUT TELESCOPE FOCAL LENGTH HERE</v>
      </c>
      <c r="T134" s="60" t="str">
        <f>T133</f>
        <v>PUT TELESCOPE F/RATIO HERE</v>
      </c>
    </row>
    <row r="135" spans="1:20" s="33" customFormat="1" x14ac:dyDescent="0.3">
      <c r="A135" s="13" t="s">
        <v>194</v>
      </c>
      <c r="B135" s="13" t="s">
        <v>219</v>
      </c>
      <c r="C135" s="61" t="s">
        <v>438</v>
      </c>
      <c r="D135" s="61" t="s">
        <v>349</v>
      </c>
      <c r="E135" s="34">
        <v>20</v>
      </c>
      <c r="F135" s="35">
        <v>2</v>
      </c>
      <c r="G135" s="38">
        <v>100</v>
      </c>
      <c r="H135" s="38">
        <v>678</v>
      </c>
      <c r="I135" s="41">
        <v>15</v>
      </c>
      <c r="J135" s="41">
        <v>34.799999999999997</v>
      </c>
      <c r="K135" s="55">
        <f>(G135/57.2958)*E135</f>
        <v>34.906572558547055</v>
      </c>
      <c r="L135" s="55" t="s">
        <v>53</v>
      </c>
      <c r="M135" s="38" t="s">
        <v>25</v>
      </c>
      <c r="N135" s="38" t="s">
        <v>0</v>
      </c>
      <c r="O135" s="38">
        <v>9</v>
      </c>
      <c r="P135" s="56" t="e">
        <f>IF(ISNUMBER(E135),$A$2/E135,"N/A")</f>
        <v>#VALUE!</v>
      </c>
      <c r="Q135" s="57" t="e">
        <f>IF(ISNUMBER(E135),E135/$B$2,"N/A")</f>
        <v>#VALUE!</v>
      </c>
      <c r="R135" s="58" t="e">
        <f>IF(J135="?",IF(ISNUMBER(E135),G135/P135,"N/A"),IF(ISNUMBER(J135),J135/$A$2*57.296,"N/A"))</f>
        <v>#VALUE!</v>
      </c>
      <c r="S135" s="59" t="str">
        <f>S134</f>
        <v>PUT TELESCOPE FOCAL LENGTH HERE</v>
      </c>
      <c r="T135" s="60" t="str">
        <f>T134</f>
        <v>PUT TELESCOPE F/RATIO HERE</v>
      </c>
    </row>
    <row r="136" spans="1:20" s="33" customFormat="1" x14ac:dyDescent="0.3">
      <c r="A136" s="13" t="s">
        <v>390</v>
      </c>
      <c r="B136" s="13" t="s">
        <v>4</v>
      </c>
      <c r="C136" s="61"/>
      <c r="D136" s="61" t="s">
        <v>345</v>
      </c>
      <c r="E136" s="34">
        <v>10</v>
      </c>
      <c r="F136" s="35">
        <v>1.25</v>
      </c>
      <c r="G136" s="38">
        <v>50</v>
      </c>
      <c r="H136" s="37">
        <v>115</v>
      </c>
      <c r="I136" s="41">
        <f>E136*0.72</f>
        <v>7.1999999999999993</v>
      </c>
      <c r="J136" s="41" t="s">
        <v>28</v>
      </c>
      <c r="K136" s="55">
        <f>(G136/57.2958)*E136</f>
        <v>8.7266431396367636</v>
      </c>
      <c r="L136" s="55" t="s">
        <v>53</v>
      </c>
      <c r="M136" s="38" t="s">
        <v>98</v>
      </c>
      <c r="N136" s="38" t="s">
        <v>28</v>
      </c>
      <c r="O136" s="38">
        <v>4</v>
      </c>
      <c r="P136" s="56" t="e">
        <f>IF(ISNUMBER(E136),$A$2/E136,"N/A")</f>
        <v>#VALUE!</v>
      </c>
      <c r="Q136" s="57" t="e">
        <f>IF(ISNUMBER(E136),E136/$B$2,"N/A")</f>
        <v>#VALUE!</v>
      </c>
      <c r="R136" s="58" t="e">
        <f>IF(J136="?",IF(ISNUMBER(E136),G136/P136,"N/A"),IF(ISNUMBER(J136),J136/$A$2*57.296,"N/A"))</f>
        <v>#VALUE!</v>
      </c>
      <c r="S136" s="59" t="str">
        <f>S135</f>
        <v>PUT TELESCOPE FOCAL LENGTH HERE</v>
      </c>
      <c r="T136" s="60" t="str">
        <f>T135</f>
        <v>PUT TELESCOPE F/RATIO HERE</v>
      </c>
    </row>
    <row r="137" spans="1:20" s="33" customFormat="1" x14ac:dyDescent="0.3">
      <c r="A137" s="13" t="s">
        <v>390</v>
      </c>
      <c r="B137" s="13" t="s">
        <v>4</v>
      </c>
      <c r="C137" s="61"/>
      <c r="D137" s="61" t="s">
        <v>345</v>
      </c>
      <c r="E137" s="34">
        <v>15</v>
      </c>
      <c r="F137" s="35">
        <v>1.25</v>
      </c>
      <c r="G137" s="38">
        <v>50</v>
      </c>
      <c r="H137" s="37">
        <v>115</v>
      </c>
      <c r="I137" s="41">
        <f>E137*0.72</f>
        <v>10.799999999999999</v>
      </c>
      <c r="J137" s="41" t="s">
        <v>28</v>
      </c>
      <c r="K137" s="55">
        <f>(G137/57.2958)*E137</f>
        <v>13.089964709455144</v>
      </c>
      <c r="L137" s="55" t="s">
        <v>53</v>
      </c>
      <c r="M137" s="38" t="s">
        <v>98</v>
      </c>
      <c r="N137" s="38" t="s">
        <v>28</v>
      </c>
      <c r="O137" s="38">
        <v>4</v>
      </c>
      <c r="P137" s="56" t="e">
        <f>IF(ISNUMBER(E137),$A$2/E137,"N/A")</f>
        <v>#VALUE!</v>
      </c>
      <c r="Q137" s="57" t="e">
        <f>IF(ISNUMBER(E137),E137/$B$2,"N/A")</f>
        <v>#VALUE!</v>
      </c>
      <c r="R137" s="58" t="e">
        <f>IF(J137="?",IF(ISNUMBER(E137),G137/P137,"N/A"),IF(ISNUMBER(J137),J137/$A$2*57.296,"N/A"))</f>
        <v>#VALUE!</v>
      </c>
      <c r="S137" s="59" t="str">
        <f>S136</f>
        <v>PUT TELESCOPE FOCAL LENGTH HERE</v>
      </c>
      <c r="T137" s="60" t="str">
        <f>T136</f>
        <v>PUT TELESCOPE F/RATIO HERE</v>
      </c>
    </row>
    <row r="138" spans="1:20" s="33" customFormat="1" x14ac:dyDescent="0.3">
      <c r="A138" s="13" t="s">
        <v>390</v>
      </c>
      <c r="B138" s="13" t="s">
        <v>4</v>
      </c>
      <c r="C138" s="61"/>
      <c r="D138" s="61" t="s">
        <v>345</v>
      </c>
      <c r="E138" s="34">
        <v>20</v>
      </c>
      <c r="F138" s="35">
        <v>1.25</v>
      </c>
      <c r="G138" s="38">
        <v>50</v>
      </c>
      <c r="H138" s="37">
        <v>125</v>
      </c>
      <c r="I138" s="41">
        <f>E138*0.72</f>
        <v>14.399999999999999</v>
      </c>
      <c r="J138" s="41" t="s">
        <v>28</v>
      </c>
      <c r="K138" s="55">
        <f>(G138/57.2958)*E138</f>
        <v>17.453286279273527</v>
      </c>
      <c r="L138" s="55" t="s">
        <v>53</v>
      </c>
      <c r="M138" s="38" t="s">
        <v>98</v>
      </c>
      <c r="N138" s="38" t="s">
        <v>28</v>
      </c>
      <c r="O138" s="38">
        <v>4</v>
      </c>
      <c r="P138" s="56" t="e">
        <f>IF(ISNUMBER(E138),$A$2/E138,"N/A")</f>
        <v>#VALUE!</v>
      </c>
      <c r="Q138" s="57" t="e">
        <f>IF(ISNUMBER(E138),E138/$B$2,"N/A")</f>
        <v>#VALUE!</v>
      </c>
      <c r="R138" s="58" t="e">
        <f>IF(J138="?",IF(ISNUMBER(E138),G138/P138,"N/A"),IF(ISNUMBER(J138),J138/$A$2*57.296,"N/A"))</f>
        <v>#VALUE!</v>
      </c>
      <c r="S138" s="59" t="str">
        <f>S137</f>
        <v>PUT TELESCOPE FOCAL LENGTH HERE</v>
      </c>
      <c r="T138" s="60" t="str">
        <f>T137</f>
        <v>PUT TELESCOPE F/RATIO HERE</v>
      </c>
    </row>
    <row r="139" spans="1:20" s="33" customFormat="1" x14ac:dyDescent="0.3">
      <c r="A139" s="13" t="s">
        <v>390</v>
      </c>
      <c r="B139" s="13" t="s">
        <v>4</v>
      </c>
      <c r="C139" s="61"/>
      <c r="D139" s="61" t="s">
        <v>345</v>
      </c>
      <c r="E139" s="34">
        <v>32</v>
      </c>
      <c r="F139" s="35">
        <v>1.25</v>
      </c>
      <c r="G139" s="38">
        <v>50</v>
      </c>
      <c r="H139" s="37">
        <v>145</v>
      </c>
      <c r="I139" s="41">
        <f>E139*0.72</f>
        <v>23.04</v>
      </c>
      <c r="J139" s="41" t="s">
        <v>28</v>
      </c>
      <c r="K139" s="55">
        <f>(G139/57.2958)*E139</f>
        <v>27.925258046837641</v>
      </c>
      <c r="L139" s="55" t="s">
        <v>0</v>
      </c>
      <c r="M139" s="38" t="s">
        <v>98</v>
      </c>
      <c r="N139" s="38" t="s">
        <v>28</v>
      </c>
      <c r="O139" s="38">
        <v>4</v>
      </c>
      <c r="P139" s="56" t="e">
        <f>IF(ISNUMBER(E139),$A$2/E139,"N/A")</f>
        <v>#VALUE!</v>
      </c>
      <c r="Q139" s="57" t="e">
        <f>IF(ISNUMBER(E139),E139/$B$2,"N/A")</f>
        <v>#VALUE!</v>
      </c>
      <c r="R139" s="58" t="e">
        <f>IF(J139="?",IF(ISNUMBER(E139),G139/P139,"N/A"),IF(ISNUMBER(J139),J139/$A$2*57.296,"N/A"))</f>
        <v>#VALUE!</v>
      </c>
      <c r="S139" s="59" t="str">
        <f>S138</f>
        <v>PUT TELESCOPE FOCAL LENGTH HERE</v>
      </c>
      <c r="T139" s="60" t="str">
        <f>T138</f>
        <v>PUT TELESCOPE F/RATIO HERE</v>
      </c>
    </row>
    <row r="140" spans="1:20" s="33" customFormat="1" x14ac:dyDescent="0.3">
      <c r="A140" s="13" t="s">
        <v>390</v>
      </c>
      <c r="B140" s="13" t="s">
        <v>4</v>
      </c>
      <c r="C140" s="61"/>
      <c r="D140" s="61" t="s">
        <v>345</v>
      </c>
      <c r="E140" s="34">
        <v>40</v>
      </c>
      <c r="F140" s="35">
        <v>1.25</v>
      </c>
      <c r="G140" s="38">
        <v>40</v>
      </c>
      <c r="H140" s="37">
        <v>175</v>
      </c>
      <c r="I140" s="41">
        <f>E140*0.72</f>
        <v>28.799999999999997</v>
      </c>
      <c r="J140" s="41" t="s">
        <v>28</v>
      </c>
      <c r="K140" s="55">
        <f>(G140/57.2958)*E140</f>
        <v>27.925258046837641</v>
      </c>
      <c r="L140" s="55" t="s">
        <v>0</v>
      </c>
      <c r="M140" s="38" t="s">
        <v>98</v>
      </c>
      <c r="N140" s="38" t="s">
        <v>28</v>
      </c>
      <c r="O140" s="38">
        <v>4</v>
      </c>
      <c r="P140" s="56" t="e">
        <f>IF(ISNUMBER(E140),$A$2/E140,"N/A")</f>
        <v>#VALUE!</v>
      </c>
      <c r="Q140" s="57" t="e">
        <f>IF(ISNUMBER(E140),E140/$B$2,"N/A")</f>
        <v>#VALUE!</v>
      </c>
      <c r="R140" s="58" t="e">
        <f>IF(J140="?",IF(ISNUMBER(E140),G140/P140,"N/A"),IF(ISNUMBER(J140),J140/$A$2*57.296,"N/A"))</f>
        <v>#VALUE!</v>
      </c>
      <c r="S140" s="59" t="str">
        <f>S139</f>
        <v>PUT TELESCOPE FOCAL LENGTH HERE</v>
      </c>
      <c r="T140" s="60" t="str">
        <f>T139</f>
        <v>PUT TELESCOPE F/RATIO HERE</v>
      </c>
    </row>
    <row r="141" spans="1:20" s="33" customFormat="1" x14ac:dyDescent="0.3">
      <c r="A141" s="13" t="s">
        <v>390</v>
      </c>
      <c r="B141" s="13" t="s">
        <v>389</v>
      </c>
      <c r="C141" s="61"/>
      <c r="D141" s="61" t="s">
        <v>28</v>
      </c>
      <c r="E141" s="34">
        <v>4.3</v>
      </c>
      <c r="F141" s="35">
        <v>1.25</v>
      </c>
      <c r="G141" s="43" t="s">
        <v>28</v>
      </c>
      <c r="H141" s="43" t="s">
        <v>28</v>
      </c>
      <c r="I141" s="43" t="s">
        <v>28</v>
      </c>
      <c r="J141" s="43" t="s">
        <v>28</v>
      </c>
      <c r="K141" s="43" t="s">
        <v>28</v>
      </c>
      <c r="L141" s="43" t="s">
        <v>28</v>
      </c>
      <c r="M141" s="43" t="s">
        <v>28</v>
      </c>
      <c r="N141" s="43" t="s">
        <v>28</v>
      </c>
      <c r="O141" s="43" t="s">
        <v>28</v>
      </c>
      <c r="P141" s="56" t="e">
        <f>IF(ISNUMBER(E141),$A$2/E141,"N/A")</f>
        <v>#VALUE!</v>
      </c>
      <c r="Q141" s="57" t="e">
        <f>IF(ISNUMBER(E141),E141/$B$2,"N/A")</f>
        <v>#VALUE!</v>
      </c>
      <c r="R141" s="58" t="e">
        <f>IF(J141="?",IF(ISNUMBER(E141),G141/P141,"N/A"),IF(ISNUMBER(J141),J141/$A$2*57.296,"N/A"))</f>
        <v>#VALUE!</v>
      </c>
      <c r="S141" s="59" t="str">
        <f>S140</f>
        <v>PUT TELESCOPE FOCAL LENGTH HERE</v>
      </c>
      <c r="T141" s="60" t="str">
        <f>T140</f>
        <v>PUT TELESCOPE F/RATIO HERE</v>
      </c>
    </row>
    <row r="142" spans="1:20" s="33" customFormat="1" x14ac:dyDescent="0.3">
      <c r="A142" s="13" t="s">
        <v>390</v>
      </c>
      <c r="B142" s="13" t="s">
        <v>389</v>
      </c>
      <c r="C142" s="61"/>
      <c r="D142" s="61" t="s">
        <v>28</v>
      </c>
      <c r="E142" s="34">
        <v>6.2</v>
      </c>
      <c r="F142" s="35">
        <v>1.25</v>
      </c>
      <c r="G142" s="43" t="s">
        <v>28</v>
      </c>
      <c r="H142" s="43" t="s">
        <v>28</v>
      </c>
      <c r="I142" s="43" t="s">
        <v>28</v>
      </c>
      <c r="J142" s="43" t="s">
        <v>28</v>
      </c>
      <c r="K142" s="43" t="s">
        <v>28</v>
      </c>
      <c r="L142" s="43" t="s">
        <v>28</v>
      </c>
      <c r="M142" s="43" t="s">
        <v>28</v>
      </c>
      <c r="N142" s="43" t="s">
        <v>28</v>
      </c>
      <c r="O142" s="43" t="s">
        <v>28</v>
      </c>
      <c r="P142" s="56" t="e">
        <f>IF(ISNUMBER(E142),$A$2/E142,"N/A")</f>
        <v>#VALUE!</v>
      </c>
      <c r="Q142" s="57" t="e">
        <f>IF(ISNUMBER(E142),E142/$B$2,"N/A")</f>
        <v>#VALUE!</v>
      </c>
      <c r="R142" s="58" t="e">
        <f>IF(J142="?",IF(ISNUMBER(E142),G142/P142,"N/A"),IF(ISNUMBER(J142),J142/$A$2*57.296,"N/A"))</f>
        <v>#VALUE!</v>
      </c>
      <c r="S142" s="59" t="str">
        <f>S141</f>
        <v>PUT TELESCOPE FOCAL LENGTH HERE</v>
      </c>
      <c r="T142" s="60" t="str">
        <f>T141</f>
        <v>PUT TELESCOPE F/RATIO HERE</v>
      </c>
    </row>
    <row r="143" spans="1:20" s="33" customFormat="1" x14ac:dyDescent="0.3">
      <c r="A143" s="13" t="s">
        <v>390</v>
      </c>
      <c r="B143" s="13" t="s">
        <v>389</v>
      </c>
      <c r="C143" s="61"/>
      <c r="D143" s="61" t="s">
        <v>28</v>
      </c>
      <c r="E143" s="34">
        <v>8</v>
      </c>
      <c r="F143" s="35">
        <v>1.25</v>
      </c>
      <c r="G143" s="43" t="s">
        <v>28</v>
      </c>
      <c r="H143" s="43" t="s">
        <v>28</v>
      </c>
      <c r="I143" s="43" t="s">
        <v>28</v>
      </c>
      <c r="J143" s="43" t="s">
        <v>28</v>
      </c>
      <c r="K143" s="43" t="s">
        <v>28</v>
      </c>
      <c r="L143" s="43" t="s">
        <v>28</v>
      </c>
      <c r="M143" s="43" t="s">
        <v>28</v>
      </c>
      <c r="N143" s="43" t="s">
        <v>28</v>
      </c>
      <c r="O143" s="43" t="s">
        <v>28</v>
      </c>
      <c r="P143" s="56" t="e">
        <f>IF(ISNUMBER(E143),$A$2/E143,"N/A")</f>
        <v>#VALUE!</v>
      </c>
      <c r="Q143" s="57" t="e">
        <f>IF(ISNUMBER(E143),E143/$B$2,"N/A")</f>
        <v>#VALUE!</v>
      </c>
      <c r="R143" s="58" t="e">
        <f>IF(J143="?",IF(ISNUMBER(E143),G143/P143,"N/A"),IF(ISNUMBER(J143),J143/$A$2*57.296,"N/A"))</f>
        <v>#VALUE!</v>
      </c>
      <c r="S143" s="59" t="str">
        <f>S142</f>
        <v>PUT TELESCOPE FOCAL LENGTH HERE</v>
      </c>
      <c r="T143" s="60" t="str">
        <f>T142</f>
        <v>PUT TELESCOPE F/RATIO HERE</v>
      </c>
    </row>
    <row r="144" spans="1:20" s="33" customFormat="1" x14ac:dyDescent="0.3">
      <c r="A144" s="13" t="s">
        <v>390</v>
      </c>
      <c r="B144" s="13" t="s">
        <v>389</v>
      </c>
      <c r="C144" s="61"/>
      <c r="D144" s="61" t="s">
        <v>28</v>
      </c>
      <c r="E144" s="34">
        <v>9.6999999999999993</v>
      </c>
      <c r="F144" s="35">
        <v>1.25</v>
      </c>
      <c r="G144" s="43" t="s">
        <v>28</v>
      </c>
      <c r="H144" s="43" t="s">
        <v>28</v>
      </c>
      <c r="I144" s="43" t="s">
        <v>28</v>
      </c>
      <c r="J144" s="43" t="s">
        <v>28</v>
      </c>
      <c r="K144" s="43" t="s">
        <v>28</v>
      </c>
      <c r="L144" s="43" t="s">
        <v>28</v>
      </c>
      <c r="M144" s="43" t="s">
        <v>28</v>
      </c>
      <c r="N144" s="43" t="s">
        <v>28</v>
      </c>
      <c r="O144" s="43" t="s">
        <v>28</v>
      </c>
      <c r="P144" s="56" t="e">
        <f>IF(ISNUMBER(E144),$A$2/E144,"N/A")</f>
        <v>#VALUE!</v>
      </c>
      <c r="Q144" s="57" t="e">
        <f>IF(ISNUMBER(E144),E144/$B$2,"N/A")</f>
        <v>#VALUE!</v>
      </c>
      <c r="R144" s="58" t="e">
        <f>IF(J144="?",IF(ISNUMBER(E144),G144/P144,"N/A"),IF(ISNUMBER(J144),J144/$A$2*57.296,"N/A"))</f>
        <v>#VALUE!</v>
      </c>
      <c r="S144" s="59" t="str">
        <f>S143</f>
        <v>PUT TELESCOPE FOCAL LENGTH HERE</v>
      </c>
      <c r="T144" s="60" t="str">
        <f>T143</f>
        <v>PUT TELESCOPE F/RATIO HERE</v>
      </c>
    </row>
    <row r="145" spans="1:20" s="33" customFormat="1" x14ac:dyDescent="0.3">
      <c r="A145" s="13" t="s">
        <v>390</v>
      </c>
      <c r="B145" s="13" t="s">
        <v>389</v>
      </c>
      <c r="C145" s="61"/>
      <c r="D145" s="61" t="s">
        <v>28</v>
      </c>
      <c r="E145" s="34">
        <v>16</v>
      </c>
      <c r="F145" s="35">
        <v>1.25</v>
      </c>
      <c r="G145" s="43" t="s">
        <v>28</v>
      </c>
      <c r="H145" s="43" t="s">
        <v>28</v>
      </c>
      <c r="I145" s="43" t="s">
        <v>28</v>
      </c>
      <c r="J145" s="43" t="s">
        <v>28</v>
      </c>
      <c r="K145" s="43" t="s">
        <v>28</v>
      </c>
      <c r="L145" s="43" t="s">
        <v>28</v>
      </c>
      <c r="M145" s="43" t="s">
        <v>28</v>
      </c>
      <c r="N145" s="43" t="s">
        <v>28</v>
      </c>
      <c r="O145" s="43" t="s">
        <v>28</v>
      </c>
      <c r="P145" s="56" t="e">
        <f>IF(ISNUMBER(E145),$A$2/E145,"N/A")</f>
        <v>#VALUE!</v>
      </c>
      <c r="Q145" s="57" t="e">
        <f>IF(ISNUMBER(E145),E145/$B$2,"N/A")</f>
        <v>#VALUE!</v>
      </c>
      <c r="R145" s="58" t="e">
        <f>IF(J145="?",IF(ISNUMBER(E145),G145/P145,"N/A"),IF(ISNUMBER(J145),J145/$A$2*57.296,"N/A"))</f>
        <v>#VALUE!</v>
      </c>
      <c r="S145" s="59" t="str">
        <f>S144</f>
        <v>PUT TELESCOPE FOCAL LENGTH HERE</v>
      </c>
      <c r="T145" s="60" t="str">
        <f>T144</f>
        <v>PUT TELESCOPE F/RATIO HERE</v>
      </c>
    </row>
    <row r="146" spans="1:20" s="33" customFormat="1" x14ac:dyDescent="0.3">
      <c r="A146" s="13" t="s">
        <v>390</v>
      </c>
      <c r="B146" s="13" t="s">
        <v>389</v>
      </c>
      <c r="C146" s="61"/>
      <c r="D146" s="61" t="s">
        <v>28</v>
      </c>
      <c r="E146" s="34">
        <v>21</v>
      </c>
      <c r="F146" s="35">
        <v>1.25</v>
      </c>
      <c r="G146" s="43" t="s">
        <v>28</v>
      </c>
      <c r="H146" s="43" t="s">
        <v>28</v>
      </c>
      <c r="I146" s="43" t="s">
        <v>28</v>
      </c>
      <c r="J146" s="43" t="s">
        <v>28</v>
      </c>
      <c r="K146" s="43" t="s">
        <v>28</v>
      </c>
      <c r="L146" s="43" t="s">
        <v>28</v>
      </c>
      <c r="M146" s="43" t="s">
        <v>28</v>
      </c>
      <c r="N146" s="43" t="s">
        <v>28</v>
      </c>
      <c r="O146" s="43" t="s">
        <v>28</v>
      </c>
      <c r="P146" s="56" t="e">
        <f>IF(ISNUMBER(E146),$A$2/E146,"N/A")</f>
        <v>#VALUE!</v>
      </c>
      <c r="Q146" s="57" t="e">
        <f>IF(ISNUMBER(E146),E146/$B$2,"N/A")</f>
        <v>#VALUE!</v>
      </c>
      <c r="R146" s="58" t="e">
        <f>IF(J146="?",IF(ISNUMBER(E146),G146/P146,"N/A"),IF(ISNUMBER(J146),J146/$A$2*57.296,"N/A"))</f>
        <v>#VALUE!</v>
      </c>
      <c r="S146" s="59" t="str">
        <f>S145</f>
        <v>PUT TELESCOPE FOCAL LENGTH HERE</v>
      </c>
      <c r="T146" s="60" t="str">
        <f>T145</f>
        <v>PUT TELESCOPE F/RATIO HERE</v>
      </c>
    </row>
    <row r="147" spans="1:20" s="33" customFormat="1" x14ac:dyDescent="0.3">
      <c r="A147" s="13" t="s">
        <v>390</v>
      </c>
      <c r="B147" s="13" t="s">
        <v>389</v>
      </c>
      <c r="C147" s="61"/>
      <c r="D147" s="61" t="s">
        <v>28</v>
      </c>
      <c r="E147" s="34">
        <v>26</v>
      </c>
      <c r="F147" s="35">
        <v>1.25</v>
      </c>
      <c r="G147" s="43" t="s">
        <v>28</v>
      </c>
      <c r="H147" s="43" t="s">
        <v>28</v>
      </c>
      <c r="I147" s="43" t="s">
        <v>28</v>
      </c>
      <c r="J147" s="43" t="s">
        <v>28</v>
      </c>
      <c r="K147" s="43" t="s">
        <v>28</v>
      </c>
      <c r="L147" s="43" t="s">
        <v>28</v>
      </c>
      <c r="M147" s="43" t="s">
        <v>28</v>
      </c>
      <c r="N147" s="43" t="s">
        <v>28</v>
      </c>
      <c r="O147" s="43" t="s">
        <v>28</v>
      </c>
      <c r="P147" s="56" t="e">
        <f>IF(ISNUMBER(E147),$A$2/E147,"N/A")</f>
        <v>#VALUE!</v>
      </c>
      <c r="Q147" s="57" t="e">
        <f>IF(ISNUMBER(E147),E147/$B$2,"N/A")</f>
        <v>#VALUE!</v>
      </c>
      <c r="R147" s="58" t="e">
        <f>IF(J147="?",IF(ISNUMBER(E147),G147/P147,"N/A"),IF(ISNUMBER(J147),J147/$A$2*57.296,"N/A"))</f>
        <v>#VALUE!</v>
      </c>
      <c r="S147" s="59" t="str">
        <f>S146</f>
        <v>PUT TELESCOPE FOCAL LENGTH HERE</v>
      </c>
      <c r="T147" s="60" t="str">
        <f>T146</f>
        <v>PUT TELESCOPE F/RATIO HERE</v>
      </c>
    </row>
    <row r="148" spans="1:20" s="33" customFormat="1" x14ac:dyDescent="0.3">
      <c r="A148" s="13" t="s">
        <v>390</v>
      </c>
      <c r="B148" s="13" t="s">
        <v>389</v>
      </c>
      <c r="C148" s="61"/>
      <c r="D148" s="61" t="s">
        <v>28</v>
      </c>
      <c r="E148" s="34">
        <v>33</v>
      </c>
      <c r="F148" s="35">
        <v>1.25</v>
      </c>
      <c r="G148" s="43" t="s">
        <v>28</v>
      </c>
      <c r="H148" s="43" t="s">
        <v>28</v>
      </c>
      <c r="I148" s="43" t="s">
        <v>28</v>
      </c>
      <c r="J148" s="43" t="s">
        <v>28</v>
      </c>
      <c r="K148" s="43" t="s">
        <v>28</v>
      </c>
      <c r="L148" s="43" t="s">
        <v>28</v>
      </c>
      <c r="M148" s="43" t="s">
        <v>28</v>
      </c>
      <c r="N148" s="43" t="s">
        <v>28</v>
      </c>
      <c r="O148" s="43" t="s">
        <v>28</v>
      </c>
      <c r="P148" s="56" t="e">
        <f>IF(ISNUMBER(E148),$A$2/E148,"N/A")</f>
        <v>#VALUE!</v>
      </c>
      <c r="Q148" s="57" t="e">
        <f>IF(ISNUMBER(E148),E148/$B$2,"N/A")</f>
        <v>#VALUE!</v>
      </c>
      <c r="R148" s="58" t="e">
        <f>IF(J148="?",IF(ISNUMBER(E148),G148/P148,"N/A"),IF(ISNUMBER(J148),J148/$A$2*57.296,"N/A"))</f>
        <v>#VALUE!</v>
      </c>
      <c r="S148" s="59" t="str">
        <f>S147</f>
        <v>PUT TELESCOPE FOCAL LENGTH HERE</v>
      </c>
      <c r="T148" s="60" t="str">
        <f>T147</f>
        <v>PUT TELESCOPE F/RATIO HERE</v>
      </c>
    </row>
    <row r="149" spans="1:20" s="33" customFormat="1" x14ac:dyDescent="0.3">
      <c r="A149" s="13" t="s">
        <v>390</v>
      </c>
      <c r="B149" s="13" t="s">
        <v>389</v>
      </c>
      <c r="C149" s="61"/>
      <c r="D149" s="61" t="s">
        <v>28</v>
      </c>
      <c r="E149" s="34">
        <v>38</v>
      </c>
      <c r="F149" s="35">
        <v>1.25</v>
      </c>
      <c r="G149" s="43" t="s">
        <v>28</v>
      </c>
      <c r="H149" s="43" t="s">
        <v>28</v>
      </c>
      <c r="I149" s="43" t="s">
        <v>28</v>
      </c>
      <c r="J149" s="43" t="s">
        <v>28</v>
      </c>
      <c r="K149" s="43" t="s">
        <v>28</v>
      </c>
      <c r="L149" s="43" t="s">
        <v>28</v>
      </c>
      <c r="M149" s="43" t="s">
        <v>28</v>
      </c>
      <c r="N149" s="43" t="s">
        <v>28</v>
      </c>
      <c r="O149" s="43" t="s">
        <v>28</v>
      </c>
      <c r="P149" s="56" t="e">
        <f>IF(ISNUMBER(E149),$A$2/E149,"N/A")</f>
        <v>#VALUE!</v>
      </c>
      <c r="Q149" s="57" t="e">
        <f>IF(ISNUMBER(E149),E149/$B$2,"N/A")</f>
        <v>#VALUE!</v>
      </c>
      <c r="R149" s="58" t="e">
        <f>IF(J149="?",IF(ISNUMBER(E149),G149/P149,"N/A"),IF(ISNUMBER(J149),J149/$A$2*57.296,"N/A"))</f>
        <v>#VALUE!</v>
      </c>
      <c r="S149" s="59" t="str">
        <f>S148</f>
        <v>PUT TELESCOPE FOCAL LENGTH HERE</v>
      </c>
      <c r="T149" s="60" t="str">
        <f>T148</f>
        <v>PUT TELESCOPE F/RATIO HERE</v>
      </c>
    </row>
    <row r="150" spans="1:20" s="33" customFormat="1" x14ac:dyDescent="0.3">
      <c r="A150" s="13" t="s">
        <v>100</v>
      </c>
      <c r="B150" s="13" t="s">
        <v>180</v>
      </c>
      <c r="C150" s="61" t="s">
        <v>437</v>
      </c>
      <c r="D150" s="60" t="s">
        <v>347</v>
      </c>
      <c r="E150" s="34">
        <v>3.5</v>
      </c>
      <c r="F150" s="35" t="s">
        <v>34</v>
      </c>
      <c r="G150" s="38">
        <v>70</v>
      </c>
      <c r="H150" s="37"/>
      <c r="I150" s="41">
        <v>17</v>
      </c>
      <c r="J150" s="41" t="s">
        <v>28</v>
      </c>
      <c r="K150" s="55">
        <f>(G150/57.2958)*E150</f>
        <v>4.2760551384220129</v>
      </c>
      <c r="L150" s="55" t="s">
        <v>53</v>
      </c>
      <c r="M150" s="38" t="s">
        <v>25</v>
      </c>
      <c r="N150" s="38" t="s">
        <v>0</v>
      </c>
      <c r="O150" s="38">
        <v>8</v>
      </c>
      <c r="P150" s="56" t="e">
        <f>IF(ISNUMBER(E150),$A$2/E150,"N/A")</f>
        <v>#VALUE!</v>
      </c>
      <c r="Q150" s="57" t="e">
        <f>IF(ISNUMBER(E150),E150/$B$2,"N/A")</f>
        <v>#VALUE!</v>
      </c>
      <c r="R150" s="58" t="e">
        <f>IF(J150="?",IF(ISNUMBER(E150),G150/P150,"N/A"),IF(ISNUMBER(J150),J150/$A$2*57.296,"N/A"))</f>
        <v>#VALUE!</v>
      </c>
      <c r="S150" s="59" t="str">
        <f>S149</f>
        <v>PUT TELESCOPE FOCAL LENGTH HERE</v>
      </c>
      <c r="T150" s="60" t="str">
        <f>T149</f>
        <v>PUT TELESCOPE F/RATIO HERE</v>
      </c>
    </row>
    <row r="151" spans="1:20" s="33" customFormat="1" x14ac:dyDescent="0.3">
      <c r="A151" s="13" t="s">
        <v>100</v>
      </c>
      <c r="B151" s="13" t="s">
        <v>180</v>
      </c>
      <c r="C151" s="61" t="s">
        <v>437</v>
      </c>
      <c r="D151" s="60" t="s">
        <v>347</v>
      </c>
      <c r="E151" s="34">
        <v>5</v>
      </c>
      <c r="F151" s="35" t="s">
        <v>34</v>
      </c>
      <c r="G151" s="38">
        <v>70</v>
      </c>
      <c r="H151" s="37"/>
      <c r="I151" s="41">
        <v>17</v>
      </c>
      <c r="J151" s="41" t="s">
        <v>28</v>
      </c>
      <c r="K151" s="55">
        <f>(G151/57.2958)*E151</f>
        <v>6.1086501977457335</v>
      </c>
      <c r="L151" s="55" t="s">
        <v>53</v>
      </c>
      <c r="M151" s="38" t="s">
        <v>25</v>
      </c>
      <c r="N151" s="38" t="s">
        <v>0</v>
      </c>
      <c r="O151" s="38">
        <v>8</v>
      </c>
      <c r="P151" s="56" t="e">
        <f>IF(ISNUMBER(E151),$A$2/E151,"N/A")</f>
        <v>#VALUE!</v>
      </c>
      <c r="Q151" s="57" t="e">
        <f>IF(ISNUMBER(E151),E151/$B$2,"N/A")</f>
        <v>#VALUE!</v>
      </c>
      <c r="R151" s="58" t="e">
        <f>IF(J151="?",IF(ISNUMBER(E151),G151/P151,"N/A"),IF(ISNUMBER(J151),J151/$A$2*57.296,"N/A"))</f>
        <v>#VALUE!</v>
      </c>
      <c r="S151" s="59" t="str">
        <f>S150</f>
        <v>PUT TELESCOPE FOCAL LENGTH HERE</v>
      </c>
      <c r="T151" s="60" t="str">
        <f>T150</f>
        <v>PUT TELESCOPE F/RATIO HERE</v>
      </c>
    </row>
    <row r="152" spans="1:20" s="33" customFormat="1" x14ac:dyDescent="0.3">
      <c r="A152" s="13" t="s">
        <v>100</v>
      </c>
      <c r="B152" s="13" t="s">
        <v>180</v>
      </c>
      <c r="C152" s="61" t="s">
        <v>437</v>
      </c>
      <c r="D152" s="60" t="s">
        <v>347</v>
      </c>
      <c r="E152" s="34">
        <v>8</v>
      </c>
      <c r="F152" s="35" t="s">
        <v>34</v>
      </c>
      <c r="G152" s="38">
        <v>70</v>
      </c>
      <c r="H152" s="37"/>
      <c r="I152" s="41">
        <v>17</v>
      </c>
      <c r="J152" s="41" t="s">
        <v>28</v>
      </c>
      <c r="K152" s="55">
        <f>(G152/57.2958)*E152</f>
        <v>9.7738403163931729</v>
      </c>
      <c r="L152" s="55" t="s">
        <v>53</v>
      </c>
      <c r="M152" s="38" t="s">
        <v>25</v>
      </c>
      <c r="N152" s="38" t="s">
        <v>0</v>
      </c>
      <c r="O152" s="38">
        <v>8</v>
      </c>
      <c r="P152" s="56" t="e">
        <f>IF(ISNUMBER(E152),$A$2/E152,"N/A")</f>
        <v>#VALUE!</v>
      </c>
      <c r="Q152" s="57" t="e">
        <f>IF(ISNUMBER(E152),E152/$B$2,"N/A")</f>
        <v>#VALUE!</v>
      </c>
      <c r="R152" s="58" t="e">
        <f>IF(J152="?",IF(ISNUMBER(E152),G152/P152,"N/A"),IF(ISNUMBER(J152),J152/$A$2*57.296,"N/A"))</f>
        <v>#VALUE!</v>
      </c>
      <c r="S152" s="59" t="str">
        <f>S151</f>
        <v>PUT TELESCOPE FOCAL LENGTH HERE</v>
      </c>
      <c r="T152" s="60" t="str">
        <f>T151</f>
        <v>PUT TELESCOPE F/RATIO HERE</v>
      </c>
    </row>
    <row r="153" spans="1:20" s="33" customFormat="1" x14ac:dyDescent="0.3">
      <c r="A153" s="13" t="s">
        <v>100</v>
      </c>
      <c r="B153" s="13" t="s">
        <v>180</v>
      </c>
      <c r="C153" s="61" t="s">
        <v>437</v>
      </c>
      <c r="D153" s="60" t="s">
        <v>347</v>
      </c>
      <c r="E153" s="34">
        <v>13</v>
      </c>
      <c r="F153" s="35" t="s">
        <v>34</v>
      </c>
      <c r="G153" s="38">
        <v>70</v>
      </c>
      <c r="H153" s="37"/>
      <c r="I153" s="41">
        <v>17</v>
      </c>
      <c r="J153" s="41" t="s">
        <v>28</v>
      </c>
      <c r="K153" s="55">
        <f>(G153/57.2958)*E153</f>
        <v>15.882490514138906</v>
      </c>
      <c r="L153" s="55" t="s">
        <v>53</v>
      </c>
      <c r="M153" s="38" t="s">
        <v>25</v>
      </c>
      <c r="N153" s="38" t="s">
        <v>0</v>
      </c>
      <c r="O153" s="38">
        <v>8</v>
      </c>
      <c r="P153" s="56" t="e">
        <f>IF(ISNUMBER(E153),$A$2/E153,"N/A")</f>
        <v>#VALUE!</v>
      </c>
      <c r="Q153" s="57" t="e">
        <f>IF(ISNUMBER(E153),E153/$B$2,"N/A")</f>
        <v>#VALUE!</v>
      </c>
      <c r="R153" s="58" t="e">
        <f>IF(J153="?",IF(ISNUMBER(E153),G153/P153,"N/A"),IF(ISNUMBER(J153),J153/$A$2*57.296,"N/A"))</f>
        <v>#VALUE!</v>
      </c>
      <c r="S153" s="59" t="str">
        <f>S152</f>
        <v>PUT TELESCOPE FOCAL LENGTH HERE</v>
      </c>
      <c r="T153" s="60" t="str">
        <f>T152</f>
        <v>PUT TELESCOPE F/RATIO HERE</v>
      </c>
    </row>
    <row r="154" spans="1:20" s="33" customFormat="1" x14ac:dyDescent="0.3">
      <c r="A154" s="13" t="s">
        <v>100</v>
      </c>
      <c r="B154" s="13" t="s">
        <v>180</v>
      </c>
      <c r="C154" s="61" t="s">
        <v>437</v>
      </c>
      <c r="D154" s="60" t="s">
        <v>347</v>
      </c>
      <c r="E154" s="34">
        <v>17</v>
      </c>
      <c r="F154" s="35" t="s">
        <v>34</v>
      </c>
      <c r="G154" s="38">
        <v>70</v>
      </c>
      <c r="H154" s="37"/>
      <c r="I154" s="41">
        <v>17</v>
      </c>
      <c r="J154" s="41" t="s">
        <v>28</v>
      </c>
      <c r="K154" s="55">
        <f>(G154/57.2958)*E154</f>
        <v>20.769410672335493</v>
      </c>
      <c r="L154" s="55" t="s">
        <v>53</v>
      </c>
      <c r="M154" s="38" t="s">
        <v>25</v>
      </c>
      <c r="N154" s="38" t="s">
        <v>0</v>
      </c>
      <c r="O154" s="38">
        <v>8</v>
      </c>
      <c r="P154" s="56" t="e">
        <f>IF(ISNUMBER(E154),$A$2/E154,"N/A")</f>
        <v>#VALUE!</v>
      </c>
      <c r="Q154" s="57" t="e">
        <f>IF(ISNUMBER(E154),E154/$B$2,"N/A")</f>
        <v>#VALUE!</v>
      </c>
      <c r="R154" s="58" t="e">
        <f>IF(J154="?",IF(ISNUMBER(E154),G154/P154,"N/A"),IF(ISNUMBER(J154),J154/$A$2*57.296,"N/A"))</f>
        <v>#VALUE!</v>
      </c>
      <c r="S154" s="59" t="str">
        <f>S153</f>
        <v>PUT TELESCOPE FOCAL LENGTH HERE</v>
      </c>
      <c r="T154" s="60" t="str">
        <f>T153</f>
        <v>PUT TELESCOPE F/RATIO HERE</v>
      </c>
    </row>
    <row r="155" spans="1:20" s="33" customFormat="1" x14ac:dyDescent="0.3">
      <c r="A155" s="13" t="s">
        <v>100</v>
      </c>
      <c r="B155" s="13" t="s">
        <v>180</v>
      </c>
      <c r="C155" s="61" t="s">
        <v>437</v>
      </c>
      <c r="D155" s="60" t="s">
        <v>347</v>
      </c>
      <c r="E155" s="34">
        <v>22</v>
      </c>
      <c r="F155" s="35">
        <v>2</v>
      </c>
      <c r="G155" s="38">
        <v>70</v>
      </c>
      <c r="H155" s="37"/>
      <c r="I155" s="41">
        <v>17</v>
      </c>
      <c r="J155" s="41" t="s">
        <v>28</v>
      </c>
      <c r="K155" s="55">
        <f>(G155/57.2958)*E155</f>
        <v>26.878060870081224</v>
      </c>
      <c r="L155" s="55" t="s">
        <v>53</v>
      </c>
      <c r="M155" s="38" t="s">
        <v>25</v>
      </c>
      <c r="N155" s="38" t="s">
        <v>0</v>
      </c>
      <c r="O155" s="38">
        <v>6</v>
      </c>
      <c r="P155" s="56" t="e">
        <f>IF(ISNUMBER(E155),$A$2/E155,"N/A")</f>
        <v>#VALUE!</v>
      </c>
      <c r="Q155" s="57" t="e">
        <f>IF(ISNUMBER(E155),E155/$B$2,"N/A")</f>
        <v>#VALUE!</v>
      </c>
      <c r="R155" s="58" t="e">
        <f>IF(J155="?",IF(ISNUMBER(E155),G155/P155,"N/A"),IF(ISNUMBER(J155),J155/$A$2*57.296,"N/A"))</f>
        <v>#VALUE!</v>
      </c>
      <c r="S155" s="59" t="str">
        <f>S154</f>
        <v>PUT TELESCOPE FOCAL LENGTH HERE</v>
      </c>
      <c r="T155" s="60" t="str">
        <f>T154</f>
        <v>PUT TELESCOPE F/RATIO HERE</v>
      </c>
    </row>
    <row r="156" spans="1:20" s="33" customFormat="1" x14ac:dyDescent="0.3">
      <c r="A156" s="13" t="s">
        <v>100</v>
      </c>
      <c r="B156" s="13" t="s">
        <v>180</v>
      </c>
      <c r="C156" s="61" t="s">
        <v>437</v>
      </c>
      <c r="D156" s="60" t="s">
        <v>347</v>
      </c>
      <c r="E156" s="34">
        <v>32</v>
      </c>
      <c r="F156" s="35">
        <v>2</v>
      </c>
      <c r="G156" s="38">
        <v>70</v>
      </c>
      <c r="H156" s="37"/>
      <c r="I156" s="41">
        <v>17</v>
      </c>
      <c r="J156" s="41" t="s">
        <v>28</v>
      </c>
      <c r="K156" s="55">
        <f>(G156/57.2958)*E156</f>
        <v>39.095361265572691</v>
      </c>
      <c r="L156" s="55" t="s">
        <v>53</v>
      </c>
      <c r="M156" s="38" t="s">
        <v>25</v>
      </c>
      <c r="N156" s="38" t="s">
        <v>0</v>
      </c>
      <c r="O156" s="38">
        <v>6</v>
      </c>
      <c r="P156" s="56" t="e">
        <f>IF(ISNUMBER(E156),$A$2/E156,"N/A")</f>
        <v>#VALUE!</v>
      </c>
      <c r="Q156" s="57" t="e">
        <f>IF(ISNUMBER(E156),E156/$B$2,"N/A")</f>
        <v>#VALUE!</v>
      </c>
      <c r="R156" s="58" t="e">
        <f>IF(J156="?",IF(ISNUMBER(E156),G156/P156,"N/A"),IF(ISNUMBER(J156),J156/$A$2*57.296,"N/A"))</f>
        <v>#VALUE!</v>
      </c>
      <c r="S156" s="59" t="str">
        <f>S155</f>
        <v>PUT TELESCOPE FOCAL LENGTH HERE</v>
      </c>
      <c r="T156" s="60" t="str">
        <f>T155</f>
        <v>PUT TELESCOPE F/RATIO HERE</v>
      </c>
    </row>
    <row r="157" spans="1:20" s="33" customFormat="1" x14ac:dyDescent="0.3">
      <c r="A157" s="13" t="s">
        <v>100</v>
      </c>
      <c r="B157" s="13" t="s">
        <v>4</v>
      </c>
      <c r="C157" s="61"/>
      <c r="D157" s="61" t="s">
        <v>345</v>
      </c>
      <c r="E157" s="34">
        <v>10</v>
      </c>
      <c r="F157" s="35">
        <v>1.25</v>
      </c>
      <c r="G157" s="38">
        <v>52</v>
      </c>
      <c r="H157" s="37"/>
      <c r="I157" s="41">
        <f>E157*0.7</f>
        <v>7</v>
      </c>
      <c r="J157" s="41" t="s">
        <v>28</v>
      </c>
      <c r="K157" s="55">
        <f>(G157/57.2958)*E157</f>
        <v>9.0757088652222322</v>
      </c>
      <c r="L157" s="55" t="s">
        <v>53</v>
      </c>
      <c r="M157" s="38" t="s">
        <v>28</v>
      </c>
      <c r="N157" s="38" t="s">
        <v>28</v>
      </c>
      <c r="O157" s="38">
        <v>4</v>
      </c>
      <c r="P157" s="56" t="e">
        <f>IF(ISNUMBER(E157),$A$2/E157,"N/A")</f>
        <v>#VALUE!</v>
      </c>
      <c r="Q157" s="57" t="e">
        <f>IF(ISNUMBER(E157),E157/$B$2,"N/A")</f>
        <v>#VALUE!</v>
      </c>
      <c r="R157" s="58" t="e">
        <f>IF(J157="?",IF(ISNUMBER(E157),G157/P157,"N/A"),IF(ISNUMBER(J157),J157/$A$2*57.296,"N/A"))</f>
        <v>#VALUE!</v>
      </c>
      <c r="S157" s="59" t="str">
        <f>S156</f>
        <v>PUT TELESCOPE FOCAL LENGTH HERE</v>
      </c>
      <c r="T157" s="60" t="str">
        <f>T156</f>
        <v>PUT TELESCOPE F/RATIO HERE</v>
      </c>
    </row>
    <row r="158" spans="1:20" s="33" customFormat="1" x14ac:dyDescent="0.3">
      <c r="A158" s="13" t="s">
        <v>100</v>
      </c>
      <c r="B158" s="13" t="s">
        <v>4</v>
      </c>
      <c r="C158" s="61"/>
      <c r="D158" s="61" t="s">
        <v>345</v>
      </c>
      <c r="E158" s="34">
        <v>25</v>
      </c>
      <c r="F158" s="35">
        <v>1.25</v>
      </c>
      <c r="G158" s="38">
        <v>50</v>
      </c>
      <c r="H158" s="37"/>
      <c r="I158" s="41">
        <f>E158*0.7</f>
        <v>17.5</v>
      </c>
      <c r="J158" s="41" t="s">
        <v>28</v>
      </c>
      <c r="K158" s="55">
        <f>(G158/57.2958)*E158</f>
        <v>21.816607849091906</v>
      </c>
      <c r="L158" s="55" t="s">
        <v>0</v>
      </c>
      <c r="M158" s="38" t="s">
        <v>28</v>
      </c>
      <c r="N158" s="38" t="s">
        <v>28</v>
      </c>
      <c r="O158" s="38">
        <v>4</v>
      </c>
      <c r="P158" s="56" t="e">
        <f>IF(ISNUMBER(E158),$A$2/E158,"N/A")</f>
        <v>#VALUE!</v>
      </c>
      <c r="Q158" s="57" t="e">
        <f>IF(ISNUMBER(E158),E158/$B$2,"N/A")</f>
        <v>#VALUE!</v>
      </c>
      <c r="R158" s="58" t="e">
        <f>IF(J158="?",IF(ISNUMBER(E158),G158/P158,"N/A"),IF(ISNUMBER(J158),J158/$A$2*57.296,"N/A"))</f>
        <v>#VALUE!</v>
      </c>
      <c r="S158" s="59" t="str">
        <f>S157</f>
        <v>PUT TELESCOPE FOCAL LENGTH HERE</v>
      </c>
      <c r="T158" s="60" t="str">
        <f>T157</f>
        <v>PUT TELESCOPE F/RATIO HERE</v>
      </c>
    </row>
    <row r="159" spans="1:20" s="33" customFormat="1" x14ac:dyDescent="0.3">
      <c r="A159" s="13" t="s">
        <v>100</v>
      </c>
      <c r="B159" s="13" t="s">
        <v>4</v>
      </c>
      <c r="C159" s="61"/>
      <c r="D159" s="61" t="s">
        <v>345</v>
      </c>
      <c r="E159" s="34">
        <v>32</v>
      </c>
      <c r="F159" s="35">
        <v>1.25</v>
      </c>
      <c r="G159" s="38">
        <v>50</v>
      </c>
      <c r="H159" s="37"/>
      <c r="I159" s="41">
        <f>E159*0.7</f>
        <v>22.4</v>
      </c>
      <c r="J159" s="41">
        <v>27</v>
      </c>
      <c r="K159" s="55">
        <f>(G159/57.2958)*E159</f>
        <v>27.925258046837641</v>
      </c>
      <c r="L159" s="55" t="s">
        <v>0</v>
      </c>
      <c r="M159" s="38" t="s">
        <v>28</v>
      </c>
      <c r="N159" s="38" t="s">
        <v>28</v>
      </c>
      <c r="O159" s="38">
        <v>4</v>
      </c>
      <c r="P159" s="56" t="e">
        <f>IF(ISNUMBER(E159),$A$2/E159,"N/A")</f>
        <v>#VALUE!</v>
      </c>
      <c r="Q159" s="57" t="e">
        <f>IF(ISNUMBER(E159),E159/$B$2,"N/A")</f>
        <v>#VALUE!</v>
      </c>
      <c r="R159" s="58" t="e">
        <f>IF(J159="?",IF(ISNUMBER(E159),G159/P159,"N/A"),IF(ISNUMBER(J159),J159/$A$2*57.296,"N/A"))</f>
        <v>#VALUE!</v>
      </c>
      <c r="S159" s="59" t="str">
        <f>S158</f>
        <v>PUT TELESCOPE FOCAL LENGTH HERE</v>
      </c>
      <c r="T159" s="60" t="str">
        <f>T158</f>
        <v>PUT TELESCOPE F/RATIO HERE</v>
      </c>
    </row>
    <row r="160" spans="1:20" s="33" customFormat="1" x14ac:dyDescent="0.3">
      <c r="A160" s="13" t="s">
        <v>100</v>
      </c>
      <c r="B160" s="13" t="s">
        <v>4</v>
      </c>
      <c r="C160" s="61"/>
      <c r="D160" s="61" t="s">
        <v>345</v>
      </c>
      <c r="E160" s="34">
        <v>40</v>
      </c>
      <c r="F160" s="35">
        <v>1.25</v>
      </c>
      <c r="G160" s="38">
        <v>43</v>
      </c>
      <c r="H160" s="38"/>
      <c r="I160" s="41">
        <f>E160*0.7</f>
        <v>28</v>
      </c>
      <c r="J160" s="41">
        <v>27</v>
      </c>
      <c r="K160" s="55">
        <f>(G160/57.2958)*E160</f>
        <v>30.019652400350463</v>
      </c>
      <c r="L160" s="55" t="s">
        <v>0</v>
      </c>
      <c r="M160" s="38" t="s">
        <v>28</v>
      </c>
      <c r="N160" s="38" t="s">
        <v>28</v>
      </c>
      <c r="O160" s="38">
        <v>4</v>
      </c>
      <c r="P160" s="56" t="e">
        <f>IF(ISNUMBER(E160),$A$2/E160,"N/A")</f>
        <v>#VALUE!</v>
      </c>
      <c r="Q160" s="57" t="e">
        <f>IF(ISNUMBER(E160),E160/$B$2,"N/A")</f>
        <v>#VALUE!</v>
      </c>
      <c r="R160" s="58" t="e">
        <f>IF(J160="?",IF(ISNUMBER(E160),G160/P160,"N/A"),IF(ISNUMBER(J160),J160/$A$2*57.296,"N/A"))</f>
        <v>#VALUE!</v>
      </c>
      <c r="S160" s="59" t="str">
        <f>S159</f>
        <v>PUT TELESCOPE FOCAL LENGTH HERE</v>
      </c>
      <c r="T160" s="60" t="str">
        <f>T159</f>
        <v>PUT TELESCOPE F/RATIO HERE</v>
      </c>
    </row>
    <row r="161" spans="1:20" s="33" customFormat="1" x14ac:dyDescent="0.3">
      <c r="A161" s="13" t="s">
        <v>275</v>
      </c>
      <c r="B161" s="13" t="s">
        <v>283</v>
      </c>
      <c r="C161" s="61"/>
      <c r="D161" s="61" t="s">
        <v>349</v>
      </c>
      <c r="E161" s="34">
        <v>5</v>
      </c>
      <c r="F161" s="35">
        <v>1.25</v>
      </c>
      <c r="G161" s="38">
        <v>100</v>
      </c>
      <c r="H161" s="38">
        <v>285</v>
      </c>
      <c r="I161" s="41">
        <v>16</v>
      </c>
      <c r="J161" s="41" t="s">
        <v>28</v>
      </c>
      <c r="K161" s="55">
        <f>(G161/57.2958)*E161</f>
        <v>8.7266431396367636</v>
      </c>
      <c r="L161" s="55" t="s">
        <v>0</v>
      </c>
      <c r="M161" s="38" t="s">
        <v>25</v>
      </c>
      <c r="N161" s="38" t="s">
        <v>0</v>
      </c>
      <c r="O161" s="38">
        <v>6</v>
      </c>
      <c r="P161" s="56" t="e">
        <f>IF(ISNUMBER(E161),$A$2/E161,"N/A")</f>
        <v>#VALUE!</v>
      </c>
      <c r="Q161" s="57" t="e">
        <f>IF(ISNUMBER(E161),E161/$B$2,"N/A")</f>
        <v>#VALUE!</v>
      </c>
      <c r="R161" s="58" t="e">
        <f>IF(J161="?",IF(ISNUMBER(E161),G161/P161,"N/A"),IF(ISNUMBER(J161),J161/$A$2*57.296,"N/A"))</f>
        <v>#VALUE!</v>
      </c>
      <c r="S161" s="59" t="str">
        <f>S160</f>
        <v>PUT TELESCOPE FOCAL LENGTH HERE</v>
      </c>
      <c r="T161" s="60" t="str">
        <f>T160</f>
        <v>PUT TELESCOPE F/RATIO HERE</v>
      </c>
    </row>
    <row r="162" spans="1:20" s="33" customFormat="1" x14ac:dyDescent="0.3">
      <c r="A162" s="13" t="s">
        <v>275</v>
      </c>
      <c r="B162" s="13" t="s">
        <v>284</v>
      </c>
      <c r="C162" s="61" t="s">
        <v>437</v>
      </c>
      <c r="D162" s="61" t="s">
        <v>346</v>
      </c>
      <c r="E162" s="34">
        <v>2.5</v>
      </c>
      <c r="F162" s="35">
        <v>1.25</v>
      </c>
      <c r="G162" s="38">
        <v>60</v>
      </c>
      <c r="H162" s="38"/>
      <c r="I162" s="41">
        <v>16</v>
      </c>
      <c r="J162" s="41" t="s">
        <v>28</v>
      </c>
      <c r="K162" s="55">
        <f>(G162/57.2958)*E162</f>
        <v>2.6179929418910284</v>
      </c>
      <c r="L162" s="55" t="s">
        <v>0</v>
      </c>
      <c r="M162" s="38" t="s">
        <v>98</v>
      </c>
      <c r="N162" s="38" t="s">
        <v>28</v>
      </c>
      <c r="O162" s="38">
        <v>5</v>
      </c>
      <c r="P162" s="56" t="e">
        <f>IF(ISNUMBER(E162),$A$2/E162,"N/A")</f>
        <v>#VALUE!</v>
      </c>
      <c r="Q162" s="57" t="e">
        <f>IF(ISNUMBER(E162),E162/$B$2,"N/A")</f>
        <v>#VALUE!</v>
      </c>
      <c r="R162" s="58" t="e">
        <f>IF(J162="?",IF(ISNUMBER(E162),G162/P162,"N/A"),IF(ISNUMBER(J162),J162/$A$2*57.296,"N/A"))</f>
        <v>#VALUE!</v>
      </c>
      <c r="S162" s="59" t="str">
        <f>S161</f>
        <v>PUT TELESCOPE FOCAL LENGTH HERE</v>
      </c>
      <c r="T162" s="60" t="str">
        <f>T161</f>
        <v>PUT TELESCOPE F/RATIO HERE</v>
      </c>
    </row>
    <row r="163" spans="1:20" s="33" customFormat="1" x14ac:dyDescent="0.3">
      <c r="A163" s="13" t="s">
        <v>275</v>
      </c>
      <c r="B163" s="13" t="s">
        <v>284</v>
      </c>
      <c r="C163" s="61" t="s">
        <v>437</v>
      </c>
      <c r="D163" s="61" t="s">
        <v>346</v>
      </c>
      <c r="E163" s="34">
        <v>3.2</v>
      </c>
      <c r="F163" s="35">
        <v>1.25</v>
      </c>
      <c r="G163" s="38">
        <v>60</v>
      </c>
      <c r="H163" s="37"/>
      <c r="I163" s="41">
        <v>16</v>
      </c>
      <c r="J163" s="41" t="s">
        <v>28</v>
      </c>
      <c r="K163" s="55">
        <f>(G163/57.2958)*E163</f>
        <v>3.3510309656205166</v>
      </c>
      <c r="L163" s="55" t="s">
        <v>0</v>
      </c>
      <c r="M163" s="38" t="s">
        <v>98</v>
      </c>
      <c r="N163" s="38" t="s">
        <v>28</v>
      </c>
      <c r="O163" s="38">
        <v>5</v>
      </c>
      <c r="P163" s="56" t="e">
        <f>IF(ISNUMBER(E163),$A$2/E163,"N/A")</f>
        <v>#VALUE!</v>
      </c>
      <c r="Q163" s="57" t="e">
        <f>IF(ISNUMBER(E163),E163/$B$2,"N/A")</f>
        <v>#VALUE!</v>
      </c>
      <c r="R163" s="58" t="e">
        <f>IF(J163="?",IF(ISNUMBER(E163),G163/P163,"N/A"),IF(ISNUMBER(J163),J163/$A$2*57.296,"N/A"))</f>
        <v>#VALUE!</v>
      </c>
      <c r="S163" s="59" t="str">
        <f>S162</f>
        <v>PUT TELESCOPE FOCAL LENGTH HERE</v>
      </c>
      <c r="T163" s="60" t="str">
        <f>T162</f>
        <v>PUT TELESCOPE F/RATIO HERE</v>
      </c>
    </row>
    <row r="164" spans="1:20" s="33" customFormat="1" x14ac:dyDescent="0.3">
      <c r="A164" s="13" t="s">
        <v>275</v>
      </c>
      <c r="B164" s="13" t="s">
        <v>284</v>
      </c>
      <c r="C164" s="61" t="s">
        <v>437</v>
      </c>
      <c r="D164" s="61" t="s">
        <v>346</v>
      </c>
      <c r="E164" s="34">
        <v>4</v>
      </c>
      <c r="F164" s="35">
        <v>1.25</v>
      </c>
      <c r="G164" s="38">
        <v>60</v>
      </c>
      <c r="H164" s="37"/>
      <c r="I164" s="41">
        <v>16</v>
      </c>
      <c r="J164" s="41" t="s">
        <v>28</v>
      </c>
      <c r="K164" s="55">
        <f>(G164/57.2958)*E164</f>
        <v>4.1887887070256458</v>
      </c>
      <c r="L164" s="55" t="s">
        <v>0</v>
      </c>
      <c r="M164" s="38" t="s">
        <v>98</v>
      </c>
      <c r="N164" s="38" t="s">
        <v>28</v>
      </c>
      <c r="O164" s="38">
        <v>5</v>
      </c>
      <c r="P164" s="56" t="e">
        <f>IF(ISNUMBER(E164),$A$2/E164,"N/A")</f>
        <v>#VALUE!</v>
      </c>
      <c r="Q164" s="57" t="e">
        <f>IF(ISNUMBER(E164),E164/$B$2,"N/A")</f>
        <v>#VALUE!</v>
      </c>
      <c r="R164" s="58" t="e">
        <f>IF(J164="?",IF(ISNUMBER(E164),G164/P164,"N/A"),IF(ISNUMBER(J164),J164/$A$2*57.296,"N/A"))</f>
        <v>#VALUE!</v>
      </c>
      <c r="S164" s="59" t="str">
        <f>S163</f>
        <v>PUT TELESCOPE FOCAL LENGTH HERE</v>
      </c>
      <c r="T164" s="60" t="str">
        <f>T163</f>
        <v>PUT TELESCOPE F/RATIO HERE</v>
      </c>
    </row>
    <row r="165" spans="1:20" s="33" customFormat="1" x14ac:dyDescent="0.3">
      <c r="A165" s="13" t="s">
        <v>275</v>
      </c>
      <c r="B165" s="13" t="s">
        <v>284</v>
      </c>
      <c r="C165" s="61" t="s">
        <v>437</v>
      </c>
      <c r="D165" s="61" t="s">
        <v>346</v>
      </c>
      <c r="E165" s="34">
        <v>5</v>
      </c>
      <c r="F165" s="35">
        <v>1.25</v>
      </c>
      <c r="G165" s="38">
        <v>60</v>
      </c>
      <c r="H165" s="37"/>
      <c r="I165" s="41">
        <v>16</v>
      </c>
      <c r="J165" s="41" t="s">
        <v>28</v>
      </c>
      <c r="K165" s="55">
        <f>(G165/57.2958)*E165</f>
        <v>5.2359858837820568</v>
      </c>
      <c r="L165" s="55" t="s">
        <v>0</v>
      </c>
      <c r="M165" s="38" t="s">
        <v>98</v>
      </c>
      <c r="N165" s="38" t="s">
        <v>28</v>
      </c>
      <c r="O165" s="38">
        <v>5</v>
      </c>
      <c r="P165" s="56" t="e">
        <f>IF(ISNUMBER(E165),$A$2/E165,"N/A")</f>
        <v>#VALUE!</v>
      </c>
      <c r="Q165" s="57" t="e">
        <f>IF(ISNUMBER(E165),E165/$B$2,"N/A")</f>
        <v>#VALUE!</v>
      </c>
      <c r="R165" s="58" t="e">
        <f>IF(J165="?",IF(ISNUMBER(E165),G165/P165,"N/A"),IF(ISNUMBER(J165),J165/$A$2*57.296,"N/A"))</f>
        <v>#VALUE!</v>
      </c>
      <c r="S165" s="59" t="str">
        <f>S164</f>
        <v>PUT TELESCOPE FOCAL LENGTH HERE</v>
      </c>
      <c r="T165" s="60" t="str">
        <f>T164</f>
        <v>PUT TELESCOPE F/RATIO HERE</v>
      </c>
    </row>
    <row r="166" spans="1:20" s="33" customFormat="1" x14ac:dyDescent="0.3">
      <c r="A166" s="13" t="s">
        <v>275</v>
      </c>
      <c r="B166" s="13" t="s">
        <v>284</v>
      </c>
      <c r="C166" s="61" t="s">
        <v>437</v>
      </c>
      <c r="D166" s="61" t="s">
        <v>346</v>
      </c>
      <c r="E166" s="34">
        <v>6</v>
      </c>
      <c r="F166" s="35">
        <v>1.25</v>
      </c>
      <c r="G166" s="38">
        <v>60</v>
      </c>
      <c r="H166" s="37"/>
      <c r="I166" s="41">
        <v>16</v>
      </c>
      <c r="J166" s="41" t="s">
        <v>28</v>
      </c>
      <c r="K166" s="55">
        <f>(G166/57.2958)*E166</f>
        <v>6.2831830605384686</v>
      </c>
      <c r="L166" s="55" t="s">
        <v>0</v>
      </c>
      <c r="M166" s="38" t="s">
        <v>98</v>
      </c>
      <c r="N166" s="38" t="s">
        <v>28</v>
      </c>
      <c r="O166" s="38">
        <v>5</v>
      </c>
      <c r="P166" s="56" t="e">
        <f>IF(ISNUMBER(E166),$A$2/E166,"N/A")</f>
        <v>#VALUE!</v>
      </c>
      <c r="Q166" s="57" t="e">
        <f>IF(ISNUMBER(E166),E166/$B$2,"N/A")</f>
        <v>#VALUE!</v>
      </c>
      <c r="R166" s="58" t="e">
        <f>IF(J166="?",IF(ISNUMBER(E166),G166/P166,"N/A"),IF(ISNUMBER(J166),J166/$A$2*57.296,"N/A"))</f>
        <v>#VALUE!</v>
      </c>
      <c r="S166" s="59" t="str">
        <f>S165</f>
        <v>PUT TELESCOPE FOCAL LENGTH HERE</v>
      </c>
      <c r="T166" s="60" t="str">
        <f>T165</f>
        <v>PUT TELESCOPE F/RATIO HERE</v>
      </c>
    </row>
    <row r="167" spans="1:20" s="33" customFormat="1" x14ac:dyDescent="0.3">
      <c r="A167" s="13" t="s">
        <v>275</v>
      </c>
      <c r="B167" s="13" t="s">
        <v>284</v>
      </c>
      <c r="C167" s="61" t="s">
        <v>437</v>
      </c>
      <c r="D167" s="61" t="s">
        <v>346</v>
      </c>
      <c r="E167" s="34">
        <v>7</v>
      </c>
      <c r="F167" s="35">
        <v>1.25</v>
      </c>
      <c r="G167" s="38">
        <v>60</v>
      </c>
      <c r="H167" s="37"/>
      <c r="I167" s="41">
        <v>16</v>
      </c>
      <c r="J167" s="41" t="s">
        <v>28</v>
      </c>
      <c r="K167" s="55">
        <f>(G167/57.2958)*E167</f>
        <v>7.3303802372948805</v>
      </c>
      <c r="L167" s="55" t="s">
        <v>0</v>
      </c>
      <c r="M167" s="38" t="s">
        <v>98</v>
      </c>
      <c r="N167" s="38" t="s">
        <v>28</v>
      </c>
      <c r="O167" s="38">
        <v>5</v>
      </c>
      <c r="P167" s="56" t="e">
        <f>IF(ISNUMBER(E167),$A$2/E167,"N/A")</f>
        <v>#VALUE!</v>
      </c>
      <c r="Q167" s="57" t="e">
        <f>IF(ISNUMBER(E167),E167/$B$2,"N/A")</f>
        <v>#VALUE!</v>
      </c>
      <c r="R167" s="58" t="e">
        <f>IF(J167="?",IF(ISNUMBER(E167),G167/P167,"N/A"),IF(ISNUMBER(J167),J167/$A$2*57.296,"N/A"))</f>
        <v>#VALUE!</v>
      </c>
      <c r="S167" s="59" t="str">
        <f>S166</f>
        <v>PUT TELESCOPE FOCAL LENGTH HERE</v>
      </c>
      <c r="T167" s="60" t="str">
        <f>T166</f>
        <v>PUT TELESCOPE F/RATIO HERE</v>
      </c>
    </row>
    <row r="168" spans="1:20" s="33" customFormat="1" x14ac:dyDescent="0.3">
      <c r="A168" s="13" t="s">
        <v>275</v>
      </c>
      <c r="B168" s="13" t="s">
        <v>284</v>
      </c>
      <c r="C168" s="61" t="s">
        <v>437</v>
      </c>
      <c r="D168" s="61" t="s">
        <v>346</v>
      </c>
      <c r="E168" s="34">
        <v>8</v>
      </c>
      <c r="F168" s="35">
        <v>1.25</v>
      </c>
      <c r="G168" s="38">
        <v>60</v>
      </c>
      <c r="H168" s="37"/>
      <c r="I168" s="41">
        <v>16</v>
      </c>
      <c r="J168" s="41" t="s">
        <v>28</v>
      </c>
      <c r="K168" s="55">
        <f>(G168/57.2958)*E168</f>
        <v>8.3775774140512915</v>
      </c>
      <c r="L168" s="55" t="s">
        <v>0</v>
      </c>
      <c r="M168" s="38" t="s">
        <v>98</v>
      </c>
      <c r="N168" s="38" t="s">
        <v>28</v>
      </c>
      <c r="O168" s="38">
        <v>5</v>
      </c>
      <c r="P168" s="56" t="e">
        <f>IF(ISNUMBER(E168),$A$2/E168,"N/A")</f>
        <v>#VALUE!</v>
      </c>
      <c r="Q168" s="57" t="e">
        <f>IF(ISNUMBER(E168),E168/$B$2,"N/A")</f>
        <v>#VALUE!</v>
      </c>
      <c r="R168" s="58" t="e">
        <f>IF(J168="?",IF(ISNUMBER(E168),G168/P168,"N/A"),IF(ISNUMBER(J168),J168/$A$2*57.296,"N/A"))</f>
        <v>#VALUE!</v>
      </c>
      <c r="S168" s="59" t="str">
        <f>S167</f>
        <v>PUT TELESCOPE FOCAL LENGTH HERE</v>
      </c>
      <c r="T168" s="60" t="str">
        <f>T167</f>
        <v>PUT TELESCOPE F/RATIO HERE</v>
      </c>
    </row>
    <row r="169" spans="1:20" s="33" customFormat="1" x14ac:dyDescent="0.3">
      <c r="A169" s="13" t="s">
        <v>275</v>
      </c>
      <c r="B169" s="13" t="s">
        <v>284</v>
      </c>
      <c r="C169" s="61" t="s">
        <v>437</v>
      </c>
      <c r="D169" s="61" t="s">
        <v>346</v>
      </c>
      <c r="E169" s="34">
        <v>9</v>
      </c>
      <c r="F169" s="35">
        <v>1.25</v>
      </c>
      <c r="G169" s="38">
        <v>60</v>
      </c>
      <c r="H169" s="37"/>
      <c r="I169" s="41">
        <v>16</v>
      </c>
      <c r="J169" s="41" t="s">
        <v>28</v>
      </c>
      <c r="K169" s="55">
        <f>(G169/57.2958)*E169</f>
        <v>9.4247745908077025</v>
      </c>
      <c r="L169" s="55" t="s">
        <v>0</v>
      </c>
      <c r="M169" s="38" t="s">
        <v>98</v>
      </c>
      <c r="N169" s="38" t="s">
        <v>28</v>
      </c>
      <c r="O169" s="38">
        <v>5</v>
      </c>
      <c r="P169" s="56" t="e">
        <f>IF(ISNUMBER(E169),$A$2/E169,"N/A")</f>
        <v>#VALUE!</v>
      </c>
      <c r="Q169" s="57" t="e">
        <f>IF(ISNUMBER(E169),E169/$B$2,"N/A")</f>
        <v>#VALUE!</v>
      </c>
      <c r="R169" s="58" t="e">
        <f>IF(J169="?",IF(ISNUMBER(E169),G169/P169,"N/A"),IF(ISNUMBER(J169),J169/$A$2*57.296,"N/A"))</f>
        <v>#VALUE!</v>
      </c>
      <c r="S169" s="59" t="str">
        <f>S168</f>
        <v>PUT TELESCOPE FOCAL LENGTH HERE</v>
      </c>
      <c r="T169" s="60" t="str">
        <f>T168</f>
        <v>PUT TELESCOPE F/RATIO HERE</v>
      </c>
    </row>
    <row r="170" spans="1:20" s="33" customFormat="1" x14ac:dyDescent="0.3">
      <c r="A170" s="13" t="s">
        <v>275</v>
      </c>
      <c r="B170" s="13" t="s">
        <v>284</v>
      </c>
      <c r="C170" s="61" t="s">
        <v>437</v>
      </c>
      <c r="D170" s="61" t="s">
        <v>346</v>
      </c>
      <c r="E170" s="34">
        <v>25</v>
      </c>
      <c r="F170" s="35">
        <v>1.25</v>
      </c>
      <c r="G170" s="38">
        <v>60</v>
      </c>
      <c r="H170" s="37"/>
      <c r="I170" s="41">
        <v>16</v>
      </c>
      <c r="J170" s="41" t="s">
        <v>28</v>
      </c>
      <c r="K170" s="55">
        <f>(G170/57.2958)*E170</f>
        <v>26.179929418910287</v>
      </c>
      <c r="L170" s="55" t="s">
        <v>0</v>
      </c>
      <c r="M170" s="38" t="s">
        <v>98</v>
      </c>
      <c r="N170" s="38" t="s">
        <v>28</v>
      </c>
      <c r="O170" s="38">
        <v>5</v>
      </c>
      <c r="P170" s="56" t="e">
        <f>IF(ISNUMBER(E170),$A$2/E170,"N/A")</f>
        <v>#VALUE!</v>
      </c>
      <c r="Q170" s="57" t="e">
        <f>IF(ISNUMBER(E170),E170/$B$2,"N/A")</f>
        <v>#VALUE!</v>
      </c>
      <c r="R170" s="58" t="e">
        <f>IF(J170="?",IF(ISNUMBER(E170),G170/P170,"N/A"),IF(ISNUMBER(J170),J170/$A$2*57.296,"N/A"))</f>
        <v>#VALUE!</v>
      </c>
      <c r="S170" s="59" t="str">
        <f>S169</f>
        <v>PUT TELESCOPE FOCAL LENGTH HERE</v>
      </c>
      <c r="T170" s="60" t="str">
        <f>T169</f>
        <v>PUT TELESCOPE F/RATIO HERE</v>
      </c>
    </row>
    <row r="171" spans="1:20" s="33" customFormat="1" x14ac:dyDescent="0.3">
      <c r="A171" s="13" t="s">
        <v>275</v>
      </c>
      <c r="B171" s="13" t="s">
        <v>300</v>
      </c>
      <c r="C171" s="61" t="s">
        <v>438</v>
      </c>
      <c r="D171" s="61" t="s">
        <v>346</v>
      </c>
      <c r="E171" s="34">
        <v>5.5</v>
      </c>
      <c r="F171" s="35">
        <v>1.25</v>
      </c>
      <c r="G171" s="38">
        <v>60</v>
      </c>
      <c r="H171" s="37">
        <v>91</v>
      </c>
      <c r="I171" s="41">
        <v>16</v>
      </c>
      <c r="J171" s="41" t="s">
        <v>28</v>
      </c>
      <c r="K171" s="55">
        <f>(G171/57.2958)*E171</f>
        <v>5.7595844721602631</v>
      </c>
      <c r="L171" s="55" t="s">
        <v>0</v>
      </c>
      <c r="M171" s="38" t="s">
        <v>25</v>
      </c>
      <c r="N171" s="38" t="s">
        <v>0</v>
      </c>
      <c r="O171" s="38">
        <v>6</v>
      </c>
      <c r="P171" s="56" t="e">
        <f>IF(ISNUMBER(E171),$A$2/E171,"N/A")</f>
        <v>#VALUE!</v>
      </c>
      <c r="Q171" s="57" t="e">
        <f>IF(ISNUMBER(E171),E171/$B$2,"N/A")</f>
        <v>#VALUE!</v>
      </c>
      <c r="R171" s="58" t="e">
        <f>IF(J171="?",IF(ISNUMBER(E171),G171/P171,"N/A"),IF(ISNUMBER(J171),J171/$A$2*57.296,"N/A"))</f>
        <v>#VALUE!</v>
      </c>
      <c r="S171" s="59" t="str">
        <f>S170</f>
        <v>PUT TELESCOPE FOCAL LENGTH HERE</v>
      </c>
      <c r="T171" s="60" t="str">
        <f>T170</f>
        <v>PUT TELESCOPE F/RATIO HERE</v>
      </c>
    </row>
    <row r="172" spans="1:20" s="33" customFormat="1" x14ac:dyDescent="0.3">
      <c r="A172" s="13" t="s">
        <v>275</v>
      </c>
      <c r="B172" s="13" t="s">
        <v>300</v>
      </c>
      <c r="C172" s="61" t="s">
        <v>438</v>
      </c>
      <c r="D172" s="61" t="s">
        <v>346</v>
      </c>
      <c r="E172" s="34">
        <v>10.5</v>
      </c>
      <c r="F172" s="35">
        <v>1.25</v>
      </c>
      <c r="G172" s="38">
        <v>60</v>
      </c>
      <c r="H172" s="37">
        <v>83</v>
      </c>
      <c r="I172" s="41">
        <v>16</v>
      </c>
      <c r="J172" s="41" t="s">
        <v>28</v>
      </c>
      <c r="K172" s="55">
        <f>(G172/57.2958)*E172</f>
        <v>10.99557035594232</v>
      </c>
      <c r="L172" s="55" t="s">
        <v>0</v>
      </c>
      <c r="M172" s="38" t="s">
        <v>25</v>
      </c>
      <c r="N172" s="38" t="s">
        <v>0</v>
      </c>
      <c r="O172" s="38">
        <v>6</v>
      </c>
      <c r="P172" s="56" t="e">
        <f>IF(ISNUMBER(E172),$A$2/E172,"N/A")</f>
        <v>#VALUE!</v>
      </c>
      <c r="Q172" s="57" t="e">
        <f>IF(ISNUMBER(E172),E172/$B$2,"N/A")</f>
        <v>#VALUE!</v>
      </c>
      <c r="R172" s="58" t="e">
        <f>IF(J172="?",IF(ISNUMBER(E172),G172/P172,"N/A"),IF(ISNUMBER(J172),J172/$A$2*57.296,"N/A"))</f>
        <v>#VALUE!</v>
      </c>
      <c r="S172" s="59" t="str">
        <f>S171</f>
        <v>PUT TELESCOPE FOCAL LENGTH HERE</v>
      </c>
      <c r="T172" s="60" t="str">
        <f>T171</f>
        <v>PUT TELESCOPE F/RATIO HERE</v>
      </c>
    </row>
    <row r="173" spans="1:20" s="33" customFormat="1" x14ac:dyDescent="0.3">
      <c r="A173" s="13" t="s">
        <v>275</v>
      </c>
      <c r="B173" s="13" t="s">
        <v>300</v>
      </c>
      <c r="C173" s="61" t="s">
        <v>438</v>
      </c>
      <c r="D173" s="60" t="s">
        <v>347</v>
      </c>
      <c r="E173" s="34">
        <v>15.5</v>
      </c>
      <c r="F173" s="35">
        <v>1.25</v>
      </c>
      <c r="G173" s="38">
        <v>65</v>
      </c>
      <c r="H173" s="37">
        <v>82</v>
      </c>
      <c r="I173" s="41">
        <v>16</v>
      </c>
      <c r="J173" s="41" t="s">
        <v>28</v>
      </c>
      <c r="K173" s="55">
        <f>(G173/57.2958)*E173</f>
        <v>17.584185926368075</v>
      </c>
      <c r="L173" s="55" t="s">
        <v>0</v>
      </c>
      <c r="M173" s="38" t="s">
        <v>25</v>
      </c>
      <c r="N173" s="38" t="s">
        <v>0</v>
      </c>
      <c r="O173" s="38">
        <v>5</v>
      </c>
      <c r="P173" s="56" t="e">
        <f>IF(ISNUMBER(E173),$A$2/E173,"N/A")</f>
        <v>#VALUE!</v>
      </c>
      <c r="Q173" s="57" t="e">
        <f>IF(ISNUMBER(E173),E173/$B$2,"N/A")</f>
        <v>#VALUE!</v>
      </c>
      <c r="R173" s="58" t="e">
        <f>IF(J173="?",IF(ISNUMBER(E173),G173/P173,"N/A"),IF(ISNUMBER(J173),J173/$A$2*57.296,"N/A"))</f>
        <v>#VALUE!</v>
      </c>
      <c r="S173" s="59" t="str">
        <f>S172</f>
        <v>PUT TELESCOPE FOCAL LENGTH HERE</v>
      </c>
      <c r="T173" s="60" t="str">
        <f>T172</f>
        <v>PUT TELESCOPE F/RATIO HERE</v>
      </c>
    </row>
    <row r="174" spans="1:20" s="33" customFormat="1" x14ac:dyDescent="0.3">
      <c r="A174" s="13" t="s">
        <v>275</v>
      </c>
      <c r="B174" s="13" t="s">
        <v>300</v>
      </c>
      <c r="C174" s="61" t="s">
        <v>438</v>
      </c>
      <c r="D174" s="60" t="s">
        <v>347</v>
      </c>
      <c r="E174" s="34">
        <v>19</v>
      </c>
      <c r="F174" s="35">
        <v>1.25</v>
      </c>
      <c r="G174" s="38">
        <v>65</v>
      </c>
      <c r="H174" s="37">
        <v>92</v>
      </c>
      <c r="I174" s="41">
        <v>20</v>
      </c>
      <c r="J174" s="41" t="s">
        <v>28</v>
      </c>
      <c r="K174" s="55">
        <f>(G174/57.2958)*E174</f>
        <v>21.554808554902802</v>
      </c>
      <c r="L174" s="55" t="s">
        <v>0</v>
      </c>
      <c r="M174" s="38" t="s">
        <v>25</v>
      </c>
      <c r="N174" s="38" t="s">
        <v>0</v>
      </c>
      <c r="O174" s="38">
        <v>5</v>
      </c>
      <c r="P174" s="56" t="e">
        <f>IF(ISNUMBER(E174),$A$2/E174,"N/A")</f>
        <v>#VALUE!</v>
      </c>
      <c r="Q174" s="57" t="e">
        <f>IF(ISNUMBER(E174),E174/$B$2,"N/A")</f>
        <v>#VALUE!</v>
      </c>
      <c r="R174" s="58" t="e">
        <f>IF(J174="?",IF(ISNUMBER(E174),G174/P174,"N/A"),IF(ISNUMBER(J174),J174/$A$2*57.296,"N/A"))</f>
        <v>#VALUE!</v>
      </c>
      <c r="S174" s="59" t="str">
        <f>S173</f>
        <v>PUT TELESCOPE FOCAL LENGTH HERE</v>
      </c>
      <c r="T174" s="60" t="str">
        <f>T173</f>
        <v>PUT TELESCOPE F/RATIO HERE</v>
      </c>
    </row>
    <row r="175" spans="1:20" s="33" customFormat="1" x14ac:dyDescent="0.3">
      <c r="A175" s="13" t="s">
        <v>275</v>
      </c>
      <c r="B175" s="13" t="s">
        <v>300</v>
      </c>
      <c r="C175" s="61" t="s">
        <v>438</v>
      </c>
      <c r="D175" s="60" t="s">
        <v>347</v>
      </c>
      <c r="E175" s="34">
        <v>25</v>
      </c>
      <c r="F175" s="35">
        <v>1.25</v>
      </c>
      <c r="G175" s="38">
        <v>65</v>
      </c>
      <c r="H175" s="37">
        <v>80</v>
      </c>
      <c r="I175" s="41">
        <v>23</v>
      </c>
      <c r="J175" s="41" t="s">
        <v>28</v>
      </c>
      <c r="K175" s="55">
        <f>(G175/57.2958)*E175</f>
        <v>28.361590203819475</v>
      </c>
      <c r="L175" s="55" t="s">
        <v>0</v>
      </c>
      <c r="M175" s="38" t="s">
        <v>25</v>
      </c>
      <c r="N175" s="38" t="s">
        <v>0</v>
      </c>
      <c r="O175" s="38">
        <v>4</v>
      </c>
      <c r="P175" s="56" t="e">
        <f>IF(ISNUMBER(E175),$A$2/E175,"N/A")</f>
        <v>#VALUE!</v>
      </c>
      <c r="Q175" s="57" t="e">
        <f>IF(ISNUMBER(E175),E175/$B$2,"N/A")</f>
        <v>#VALUE!</v>
      </c>
      <c r="R175" s="58" t="e">
        <f>IF(J175="?",IF(ISNUMBER(E175),G175/P175,"N/A"),IF(ISNUMBER(J175),J175/$A$2*57.296,"N/A"))</f>
        <v>#VALUE!</v>
      </c>
      <c r="S175" s="59" t="str">
        <f>S174</f>
        <v>PUT TELESCOPE FOCAL LENGTH HERE</v>
      </c>
      <c r="T175" s="60" t="str">
        <f>T174</f>
        <v>PUT TELESCOPE F/RATIO HERE</v>
      </c>
    </row>
    <row r="176" spans="1:20" s="33" customFormat="1" x14ac:dyDescent="0.3">
      <c r="A176" s="13" t="s">
        <v>275</v>
      </c>
      <c r="B176" s="13" t="s">
        <v>282</v>
      </c>
      <c r="C176" s="61" t="s">
        <v>437</v>
      </c>
      <c r="D176" s="61" t="s">
        <v>346</v>
      </c>
      <c r="E176" s="34">
        <v>3.2</v>
      </c>
      <c r="F176" s="35">
        <v>1.25</v>
      </c>
      <c r="G176" s="38">
        <v>60</v>
      </c>
      <c r="H176" s="37"/>
      <c r="I176" s="41">
        <v>15.8</v>
      </c>
      <c r="J176" s="41" t="s">
        <v>28</v>
      </c>
      <c r="K176" s="55">
        <f>(G176/57.2958)*E176</f>
        <v>3.3510309656205166</v>
      </c>
      <c r="L176" s="55" t="s">
        <v>0</v>
      </c>
      <c r="M176" s="38" t="s">
        <v>25</v>
      </c>
      <c r="N176" s="38" t="s">
        <v>0</v>
      </c>
      <c r="O176" s="38">
        <v>5</v>
      </c>
      <c r="P176" s="56" t="e">
        <f>IF(ISNUMBER(E176),$A$2/E176,"N/A")</f>
        <v>#VALUE!</v>
      </c>
      <c r="Q176" s="57" t="e">
        <f>IF(ISNUMBER(E176),E176/$B$2,"N/A")</f>
        <v>#VALUE!</v>
      </c>
      <c r="R176" s="58" t="e">
        <f>IF(J176="?",IF(ISNUMBER(E176),G176/P176,"N/A"),IF(ISNUMBER(J176),J176/$A$2*57.296,"N/A"))</f>
        <v>#VALUE!</v>
      </c>
      <c r="S176" s="59" t="str">
        <f>S175</f>
        <v>PUT TELESCOPE FOCAL LENGTH HERE</v>
      </c>
      <c r="T176" s="60" t="str">
        <f>T175</f>
        <v>PUT TELESCOPE F/RATIO HERE</v>
      </c>
    </row>
    <row r="177" spans="1:20" s="33" customFormat="1" x14ac:dyDescent="0.3">
      <c r="A177" s="13" t="s">
        <v>275</v>
      </c>
      <c r="B177" s="13" t="s">
        <v>282</v>
      </c>
      <c r="C177" s="61" t="s">
        <v>437</v>
      </c>
      <c r="D177" s="61" t="s">
        <v>346</v>
      </c>
      <c r="E177" s="34">
        <v>5</v>
      </c>
      <c r="F177" s="35">
        <v>1.25</v>
      </c>
      <c r="G177" s="38">
        <v>60</v>
      </c>
      <c r="H177" s="37"/>
      <c r="I177" s="41">
        <v>13</v>
      </c>
      <c r="J177" s="41" t="s">
        <v>28</v>
      </c>
      <c r="K177" s="55">
        <f>(G177/57.2958)*E177</f>
        <v>5.2359858837820568</v>
      </c>
      <c r="L177" s="55" t="s">
        <v>0</v>
      </c>
      <c r="M177" s="38" t="s">
        <v>25</v>
      </c>
      <c r="N177" s="38" t="s">
        <v>0</v>
      </c>
      <c r="O177" s="38">
        <v>5</v>
      </c>
      <c r="P177" s="56" t="e">
        <f>IF(ISNUMBER(E177),$A$2/E177,"N/A")</f>
        <v>#VALUE!</v>
      </c>
      <c r="Q177" s="57" t="e">
        <f>IF(ISNUMBER(E177),E177/$B$2,"N/A")</f>
        <v>#VALUE!</v>
      </c>
      <c r="R177" s="58" t="e">
        <f>IF(J177="?",IF(ISNUMBER(E177),G177/P177,"N/A"),IF(ISNUMBER(J177),J177/$A$2*57.296,"N/A"))</f>
        <v>#VALUE!</v>
      </c>
      <c r="S177" s="59" t="str">
        <f>S176</f>
        <v>PUT TELESCOPE FOCAL LENGTH HERE</v>
      </c>
      <c r="T177" s="60" t="str">
        <f>T176</f>
        <v>PUT TELESCOPE F/RATIO HERE</v>
      </c>
    </row>
    <row r="178" spans="1:20" s="33" customFormat="1" x14ac:dyDescent="0.3">
      <c r="A178" s="13" t="s">
        <v>275</v>
      </c>
      <c r="B178" s="13" t="s">
        <v>282</v>
      </c>
      <c r="C178" s="61" t="s">
        <v>437</v>
      </c>
      <c r="D178" s="61" t="s">
        <v>346</v>
      </c>
      <c r="E178" s="34">
        <v>8</v>
      </c>
      <c r="F178" s="35">
        <v>1.25</v>
      </c>
      <c r="G178" s="38">
        <v>60</v>
      </c>
      <c r="H178" s="37"/>
      <c r="I178" s="41">
        <v>13</v>
      </c>
      <c r="J178" s="41" t="s">
        <v>28</v>
      </c>
      <c r="K178" s="55">
        <f>(G178/57.2958)*E178</f>
        <v>8.3775774140512915</v>
      </c>
      <c r="L178" s="55" t="s">
        <v>0</v>
      </c>
      <c r="M178" s="38" t="s">
        <v>25</v>
      </c>
      <c r="N178" s="38" t="s">
        <v>0</v>
      </c>
      <c r="O178" s="38">
        <v>5</v>
      </c>
      <c r="P178" s="56" t="e">
        <f>IF(ISNUMBER(E178),$A$2/E178,"N/A")</f>
        <v>#VALUE!</v>
      </c>
      <c r="Q178" s="57" t="e">
        <f>IF(ISNUMBER(E178),E178/$B$2,"N/A")</f>
        <v>#VALUE!</v>
      </c>
      <c r="R178" s="58" t="e">
        <f>IF(J178="?",IF(ISNUMBER(E178),G178/P178,"N/A"),IF(ISNUMBER(J178),J178/$A$2*57.296,"N/A"))</f>
        <v>#VALUE!</v>
      </c>
      <c r="S178" s="59" t="str">
        <f>S177</f>
        <v>PUT TELESCOPE FOCAL LENGTH HERE</v>
      </c>
      <c r="T178" s="60" t="str">
        <f>T177</f>
        <v>PUT TELESCOPE F/RATIO HERE</v>
      </c>
    </row>
    <row r="179" spans="1:20" s="33" customFormat="1" x14ac:dyDescent="0.3">
      <c r="A179" s="13" t="s">
        <v>275</v>
      </c>
      <c r="B179" s="13" t="s">
        <v>282</v>
      </c>
      <c r="C179" s="61" t="s">
        <v>437</v>
      </c>
      <c r="D179" s="61" t="s">
        <v>346</v>
      </c>
      <c r="E179" s="34">
        <v>12</v>
      </c>
      <c r="F179" s="35">
        <v>1.25</v>
      </c>
      <c r="G179" s="38">
        <v>60</v>
      </c>
      <c r="H179" s="37"/>
      <c r="I179" s="41">
        <v>13</v>
      </c>
      <c r="J179" s="41">
        <v>12</v>
      </c>
      <c r="K179" s="55">
        <f>(G179/57.2958)*E179</f>
        <v>12.566366121076937</v>
      </c>
      <c r="L179" s="55" t="s">
        <v>0</v>
      </c>
      <c r="M179" s="38" t="s">
        <v>25</v>
      </c>
      <c r="N179" s="38" t="s">
        <v>0</v>
      </c>
      <c r="O179" s="38">
        <v>6</v>
      </c>
      <c r="P179" s="56" t="e">
        <f>IF(ISNUMBER(E179),$A$2/E179,"N/A")</f>
        <v>#VALUE!</v>
      </c>
      <c r="Q179" s="57" t="e">
        <f>IF(ISNUMBER(E179),E179/$B$2,"N/A")</f>
        <v>#VALUE!</v>
      </c>
      <c r="R179" s="58" t="e">
        <f>IF(J179="?",IF(ISNUMBER(E179),G179/P179,"N/A"),IF(ISNUMBER(J179),J179/$A$2*57.296,"N/A"))</f>
        <v>#VALUE!</v>
      </c>
      <c r="S179" s="59" t="str">
        <f>S178</f>
        <v>PUT TELESCOPE FOCAL LENGTH HERE</v>
      </c>
      <c r="T179" s="60" t="str">
        <f>T178</f>
        <v>PUT TELESCOPE F/RATIO HERE</v>
      </c>
    </row>
    <row r="180" spans="1:20" s="33" customFormat="1" x14ac:dyDescent="0.3">
      <c r="A180" s="13" t="s">
        <v>275</v>
      </c>
      <c r="B180" s="13" t="s">
        <v>282</v>
      </c>
      <c r="C180" s="61" t="s">
        <v>437</v>
      </c>
      <c r="D180" s="61" t="s">
        <v>346</v>
      </c>
      <c r="E180" s="34">
        <v>15</v>
      </c>
      <c r="F180" s="35">
        <v>1.25</v>
      </c>
      <c r="G180" s="38">
        <v>60</v>
      </c>
      <c r="H180" s="37"/>
      <c r="I180" s="41">
        <v>15</v>
      </c>
      <c r="J180" s="41">
        <v>15</v>
      </c>
      <c r="K180" s="55">
        <f>(G180/57.2958)*E180</f>
        <v>15.707957651346172</v>
      </c>
      <c r="L180" s="55" t="s">
        <v>0</v>
      </c>
      <c r="M180" s="38" t="s">
        <v>25</v>
      </c>
      <c r="N180" s="38" t="s">
        <v>0</v>
      </c>
      <c r="O180" s="38">
        <v>6</v>
      </c>
      <c r="P180" s="56" t="e">
        <f>IF(ISNUMBER(E180),$A$2/E180,"N/A")</f>
        <v>#VALUE!</v>
      </c>
      <c r="Q180" s="57" t="e">
        <f>IF(ISNUMBER(E180),E180/$B$2,"N/A")</f>
        <v>#VALUE!</v>
      </c>
      <c r="R180" s="58" t="e">
        <f>IF(J180="?",IF(ISNUMBER(E180),G180/P180,"N/A"),IF(ISNUMBER(J180),J180/$A$2*57.296,"N/A"))</f>
        <v>#VALUE!</v>
      </c>
      <c r="S180" s="59" t="str">
        <f>S179</f>
        <v>PUT TELESCOPE FOCAL LENGTH HERE</v>
      </c>
      <c r="T180" s="60" t="str">
        <f>T179</f>
        <v>PUT TELESCOPE F/RATIO HERE</v>
      </c>
    </row>
    <row r="181" spans="1:20" s="33" customFormat="1" x14ac:dyDescent="0.3">
      <c r="A181" s="13" t="s">
        <v>275</v>
      </c>
      <c r="B181" s="13" t="s">
        <v>282</v>
      </c>
      <c r="C181" s="61" t="s">
        <v>437</v>
      </c>
      <c r="D181" s="61" t="s">
        <v>346</v>
      </c>
      <c r="E181" s="34">
        <v>18</v>
      </c>
      <c r="F181" s="35">
        <v>1.25</v>
      </c>
      <c r="G181" s="38">
        <v>60</v>
      </c>
      <c r="H181" s="37"/>
      <c r="I181" s="41">
        <v>13</v>
      </c>
      <c r="J181" s="41">
        <v>18</v>
      </c>
      <c r="K181" s="55">
        <f>(G181/57.2958)*E181</f>
        <v>18.849549181615405</v>
      </c>
      <c r="L181" s="55" t="s">
        <v>0</v>
      </c>
      <c r="M181" s="38" t="s">
        <v>25</v>
      </c>
      <c r="N181" s="38" t="s">
        <v>0</v>
      </c>
      <c r="O181" s="38">
        <v>5</v>
      </c>
      <c r="P181" s="56" t="e">
        <f>IF(ISNUMBER(E181),$A$2/E181,"N/A")</f>
        <v>#VALUE!</v>
      </c>
      <c r="Q181" s="57" t="e">
        <f>IF(ISNUMBER(E181),E181/$B$2,"N/A")</f>
        <v>#VALUE!</v>
      </c>
      <c r="R181" s="58" t="e">
        <f>IF(J181="?",IF(ISNUMBER(E181),G181/P181,"N/A"),IF(ISNUMBER(J181),J181/$A$2*57.296,"N/A"))</f>
        <v>#VALUE!</v>
      </c>
      <c r="S181" s="59" t="str">
        <f>S180</f>
        <v>PUT TELESCOPE FOCAL LENGTH HERE</v>
      </c>
      <c r="T181" s="60" t="str">
        <f>T180</f>
        <v>PUT TELESCOPE F/RATIO HERE</v>
      </c>
    </row>
    <row r="182" spans="1:20" x14ac:dyDescent="0.3">
      <c r="A182" s="13" t="s">
        <v>275</v>
      </c>
      <c r="B182" s="13" t="s">
        <v>282</v>
      </c>
      <c r="C182" s="61" t="s">
        <v>437</v>
      </c>
      <c r="D182" s="61" t="s">
        <v>346</v>
      </c>
      <c r="E182" s="34">
        <v>25</v>
      </c>
      <c r="F182" s="35">
        <v>1.25</v>
      </c>
      <c r="G182" s="38">
        <v>60</v>
      </c>
      <c r="I182" s="41">
        <v>15</v>
      </c>
      <c r="J182" s="41" t="s">
        <v>28</v>
      </c>
      <c r="K182" s="55">
        <f>(G182/57.2958)*E182</f>
        <v>26.179929418910287</v>
      </c>
      <c r="L182" s="55" t="s">
        <v>0</v>
      </c>
      <c r="M182" s="38" t="s">
        <v>25</v>
      </c>
      <c r="N182" s="38" t="s">
        <v>0</v>
      </c>
      <c r="O182" s="38">
        <v>5</v>
      </c>
      <c r="P182" s="56" t="e">
        <f>IF(ISNUMBER(E182),$A$2/E182,"N/A")</f>
        <v>#VALUE!</v>
      </c>
      <c r="Q182" s="57" t="e">
        <f>IF(ISNUMBER(E182),E182/$B$2,"N/A")</f>
        <v>#VALUE!</v>
      </c>
      <c r="R182" s="58" t="e">
        <f>IF(J182="?",IF(ISNUMBER(E182),G182/P182,"N/A"),IF(ISNUMBER(J182),J182/$A$2*57.296,"N/A"))</f>
        <v>#VALUE!</v>
      </c>
      <c r="S182" s="59" t="str">
        <f>S181</f>
        <v>PUT TELESCOPE FOCAL LENGTH HERE</v>
      </c>
      <c r="T182" s="60" t="str">
        <f>T181</f>
        <v>PUT TELESCOPE F/RATIO HERE</v>
      </c>
    </row>
    <row r="183" spans="1:20" s="33" customFormat="1" x14ac:dyDescent="0.3">
      <c r="A183" s="13" t="s">
        <v>275</v>
      </c>
      <c r="B183" s="13" t="s">
        <v>239</v>
      </c>
      <c r="C183" s="61" t="s">
        <v>438</v>
      </c>
      <c r="D183" s="61" t="s">
        <v>346</v>
      </c>
      <c r="E183" s="34">
        <v>10</v>
      </c>
      <c r="F183" s="35">
        <v>1.25</v>
      </c>
      <c r="G183" s="38">
        <v>60</v>
      </c>
      <c r="H183" s="37"/>
      <c r="I183" s="41">
        <v>15.5</v>
      </c>
      <c r="J183" s="41">
        <v>10.8</v>
      </c>
      <c r="K183" s="55">
        <f>(G183/57.2958)*E183</f>
        <v>10.471971767564114</v>
      </c>
      <c r="L183" s="55" t="s">
        <v>53</v>
      </c>
      <c r="M183" s="38" t="s">
        <v>25</v>
      </c>
      <c r="N183" s="38" t="s">
        <v>0</v>
      </c>
      <c r="O183" s="38">
        <v>5</v>
      </c>
      <c r="P183" s="56" t="e">
        <f>IF(ISNUMBER(E183),$A$2/E183,"N/A")</f>
        <v>#VALUE!</v>
      </c>
      <c r="Q183" s="57" t="e">
        <f>IF(ISNUMBER(E183),E183/$B$2,"N/A")</f>
        <v>#VALUE!</v>
      </c>
      <c r="R183" s="58" t="e">
        <f>IF(J183="?",IF(ISNUMBER(E183),G183/P183,"N/A"),IF(ISNUMBER(J183),J183/$A$2*57.296,"N/A"))</f>
        <v>#VALUE!</v>
      </c>
      <c r="S183" s="59" t="str">
        <f>S182</f>
        <v>PUT TELESCOPE FOCAL LENGTH HERE</v>
      </c>
      <c r="T183" s="60" t="str">
        <f>T182</f>
        <v>PUT TELESCOPE F/RATIO HERE</v>
      </c>
    </row>
    <row r="184" spans="1:20" s="33" customFormat="1" x14ac:dyDescent="0.3">
      <c r="A184" s="13" t="s">
        <v>275</v>
      </c>
      <c r="B184" s="13" t="s">
        <v>239</v>
      </c>
      <c r="C184" s="61" t="s">
        <v>438</v>
      </c>
      <c r="D184" s="60" t="s">
        <v>347</v>
      </c>
      <c r="E184" s="34">
        <v>15</v>
      </c>
      <c r="F184" s="35">
        <v>1.25</v>
      </c>
      <c r="G184" s="38">
        <v>65</v>
      </c>
      <c r="H184" s="37"/>
      <c r="I184" s="41">
        <v>16</v>
      </c>
      <c r="J184" s="41" t="s">
        <v>28</v>
      </c>
      <c r="K184" s="55">
        <f>(G184/57.2958)*E184</f>
        <v>17.016954122291686</v>
      </c>
      <c r="L184" s="55" t="s">
        <v>53</v>
      </c>
      <c r="M184" s="38" t="s">
        <v>25</v>
      </c>
      <c r="N184" s="38" t="s">
        <v>0</v>
      </c>
      <c r="O184" s="38">
        <v>8</v>
      </c>
      <c r="P184" s="56" t="e">
        <f>IF(ISNUMBER(E184),$A$2/E184,"N/A")</f>
        <v>#VALUE!</v>
      </c>
      <c r="Q184" s="57" t="e">
        <f>IF(ISNUMBER(E184),E184/$B$2,"N/A")</f>
        <v>#VALUE!</v>
      </c>
      <c r="R184" s="58" t="e">
        <f>IF(J184="?",IF(ISNUMBER(E184),G184/P184,"N/A"),IF(ISNUMBER(J184),J184/$A$2*57.296,"N/A"))</f>
        <v>#VALUE!</v>
      </c>
      <c r="S184" s="59" t="str">
        <f>S183</f>
        <v>PUT TELESCOPE FOCAL LENGTH HERE</v>
      </c>
      <c r="T184" s="60" t="str">
        <f>T183</f>
        <v>PUT TELESCOPE F/RATIO HERE</v>
      </c>
    </row>
    <row r="185" spans="1:20" s="33" customFormat="1" x14ac:dyDescent="0.3">
      <c r="A185" s="13" t="s">
        <v>275</v>
      </c>
      <c r="B185" s="13" t="s">
        <v>239</v>
      </c>
      <c r="C185" s="61" t="s">
        <v>438</v>
      </c>
      <c r="D185" s="60" t="s">
        <v>347</v>
      </c>
      <c r="E185" s="34">
        <v>18</v>
      </c>
      <c r="F185" s="35">
        <v>1.25</v>
      </c>
      <c r="G185" s="38">
        <v>65</v>
      </c>
      <c r="H185" s="37"/>
      <c r="I185" s="41">
        <v>20</v>
      </c>
      <c r="J185" s="41" t="s">
        <v>28</v>
      </c>
      <c r="K185" s="55">
        <f>(G185/57.2958)*E185</f>
        <v>20.420344946750021</v>
      </c>
      <c r="L185" s="55" t="s">
        <v>53</v>
      </c>
      <c r="M185" s="38" t="s">
        <v>25</v>
      </c>
      <c r="N185" s="38" t="s">
        <v>0</v>
      </c>
      <c r="O185" s="38">
        <v>8</v>
      </c>
      <c r="P185" s="56" t="e">
        <f>IF(ISNUMBER(E185),$A$2/E185,"N/A")</f>
        <v>#VALUE!</v>
      </c>
      <c r="Q185" s="57" t="e">
        <f>IF(ISNUMBER(E185),E185/$B$2,"N/A")</f>
        <v>#VALUE!</v>
      </c>
      <c r="R185" s="58" t="e">
        <f>IF(J185="?",IF(ISNUMBER(E185),G185/P185,"N/A"),IF(ISNUMBER(J185),J185/$A$2*57.296,"N/A"))</f>
        <v>#VALUE!</v>
      </c>
      <c r="S185" s="59" t="str">
        <f>S184</f>
        <v>PUT TELESCOPE FOCAL LENGTH HERE</v>
      </c>
      <c r="T185" s="60" t="str">
        <f>T184</f>
        <v>PUT TELESCOPE F/RATIO HERE</v>
      </c>
    </row>
    <row r="186" spans="1:20" s="33" customFormat="1" x14ac:dyDescent="0.3">
      <c r="A186" s="13" t="s">
        <v>432</v>
      </c>
      <c r="B186" s="13" t="s">
        <v>4</v>
      </c>
      <c r="C186" s="61"/>
      <c r="D186" s="60" t="s">
        <v>345</v>
      </c>
      <c r="E186" s="34">
        <v>7.5</v>
      </c>
      <c r="F186" s="35">
        <v>1.25</v>
      </c>
      <c r="G186" s="38">
        <v>52</v>
      </c>
      <c r="H186" s="37"/>
      <c r="I186" s="41">
        <f>E186*0.72</f>
        <v>5.3999999999999995</v>
      </c>
      <c r="J186" s="41" t="s">
        <v>28</v>
      </c>
      <c r="K186" s="55">
        <f>(G186/57.2958)*E186</f>
        <v>6.806781648916675</v>
      </c>
      <c r="L186" s="55" t="s">
        <v>53</v>
      </c>
      <c r="M186" s="38" t="s">
        <v>25</v>
      </c>
      <c r="N186" s="38" t="s">
        <v>0</v>
      </c>
      <c r="O186" s="38">
        <v>4</v>
      </c>
      <c r="P186" s="56" t="e">
        <f>IF(ISNUMBER(E186),$A$2/E186,"N/A")</f>
        <v>#VALUE!</v>
      </c>
      <c r="Q186" s="57" t="e">
        <f>IF(ISNUMBER(E186),E186/$B$2,"N/A")</f>
        <v>#VALUE!</v>
      </c>
      <c r="R186" s="58" t="e">
        <f>IF(J186="?",IF(ISNUMBER(E186),G186/P186,"N/A"),IF(ISNUMBER(J186),J186/$A$2*57.296,"N/A"))</f>
        <v>#VALUE!</v>
      </c>
      <c r="S186" s="59" t="str">
        <f>S185</f>
        <v>PUT TELESCOPE FOCAL LENGTH HERE</v>
      </c>
      <c r="T186" s="60" t="str">
        <f>T185</f>
        <v>PUT TELESCOPE F/RATIO HERE</v>
      </c>
    </row>
    <row r="187" spans="1:20" s="33" customFormat="1" x14ac:dyDescent="0.3">
      <c r="A187" s="13" t="s">
        <v>432</v>
      </c>
      <c r="B187" s="13" t="s">
        <v>4</v>
      </c>
      <c r="C187" s="61"/>
      <c r="D187" s="60" t="s">
        <v>345</v>
      </c>
      <c r="E187" s="34">
        <v>10</v>
      </c>
      <c r="F187" s="35">
        <v>1.25</v>
      </c>
      <c r="G187" s="38">
        <v>52</v>
      </c>
      <c r="H187" s="37"/>
      <c r="I187" s="41">
        <f>E187*0.72</f>
        <v>7.1999999999999993</v>
      </c>
      <c r="J187" s="41" t="s">
        <v>28</v>
      </c>
      <c r="K187" s="55">
        <f>(G187/57.2958)*E187</f>
        <v>9.0757088652222322</v>
      </c>
      <c r="L187" s="55" t="s">
        <v>53</v>
      </c>
      <c r="M187" s="38" t="s">
        <v>25</v>
      </c>
      <c r="N187" s="38" t="s">
        <v>0</v>
      </c>
      <c r="O187" s="38">
        <v>4</v>
      </c>
      <c r="P187" s="56" t="e">
        <f>IF(ISNUMBER(E187),$A$2/E187,"N/A")</f>
        <v>#VALUE!</v>
      </c>
      <c r="Q187" s="57" t="e">
        <f>IF(ISNUMBER(E187),E187/$B$2,"N/A")</f>
        <v>#VALUE!</v>
      </c>
      <c r="R187" s="58" t="e">
        <f>IF(J187="?",IF(ISNUMBER(E187),G187/P187,"N/A"),IF(ISNUMBER(J187),J187/$A$2*57.296,"N/A"))</f>
        <v>#VALUE!</v>
      </c>
      <c r="S187" s="59" t="str">
        <f>S186</f>
        <v>PUT TELESCOPE FOCAL LENGTH HERE</v>
      </c>
      <c r="T187" s="60" t="str">
        <f>T186</f>
        <v>PUT TELESCOPE F/RATIO HERE</v>
      </c>
    </row>
    <row r="188" spans="1:20" s="33" customFormat="1" x14ac:dyDescent="0.3">
      <c r="A188" s="13" t="s">
        <v>432</v>
      </c>
      <c r="B188" s="13" t="s">
        <v>4</v>
      </c>
      <c r="C188" s="61"/>
      <c r="D188" s="60" t="s">
        <v>345</v>
      </c>
      <c r="E188" s="34">
        <v>12.5</v>
      </c>
      <c r="F188" s="35">
        <v>1.25</v>
      </c>
      <c r="G188" s="38">
        <v>52</v>
      </c>
      <c r="H188" s="37"/>
      <c r="I188" s="41">
        <f>E188*0.72</f>
        <v>9</v>
      </c>
      <c r="J188" s="41" t="s">
        <v>28</v>
      </c>
      <c r="K188" s="55">
        <f>(G188/57.2958)*E188</f>
        <v>11.34463608152779</v>
      </c>
      <c r="L188" s="55" t="s">
        <v>53</v>
      </c>
      <c r="M188" s="38" t="s">
        <v>25</v>
      </c>
      <c r="N188" s="38" t="s">
        <v>0</v>
      </c>
      <c r="O188" s="38">
        <v>4</v>
      </c>
      <c r="P188" s="56" t="e">
        <f>IF(ISNUMBER(E188),$A$2/E188,"N/A")</f>
        <v>#VALUE!</v>
      </c>
      <c r="Q188" s="57" t="e">
        <f>IF(ISNUMBER(E188),E188/$B$2,"N/A")</f>
        <v>#VALUE!</v>
      </c>
      <c r="R188" s="58" t="e">
        <f>IF(J188="?",IF(ISNUMBER(E188),G188/P188,"N/A"),IF(ISNUMBER(J188),J188/$A$2*57.296,"N/A"))</f>
        <v>#VALUE!</v>
      </c>
      <c r="S188" s="59" t="str">
        <f>S187</f>
        <v>PUT TELESCOPE FOCAL LENGTH HERE</v>
      </c>
      <c r="T188" s="60" t="str">
        <f>T187</f>
        <v>PUT TELESCOPE F/RATIO HERE</v>
      </c>
    </row>
    <row r="189" spans="1:20" s="33" customFormat="1" x14ac:dyDescent="0.3">
      <c r="A189" s="13" t="s">
        <v>432</v>
      </c>
      <c r="B189" s="13" t="s">
        <v>4</v>
      </c>
      <c r="C189" s="61"/>
      <c r="D189" s="60" t="s">
        <v>345</v>
      </c>
      <c r="E189" s="34">
        <v>15</v>
      </c>
      <c r="F189" s="35">
        <v>1.25</v>
      </c>
      <c r="G189" s="38">
        <v>52</v>
      </c>
      <c r="H189" s="37"/>
      <c r="I189" s="41">
        <f>E189*0.72</f>
        <v>10.799999999999999</v>
      </c>
      <c r="J189" s="41" t="s">
        <v>28</v>
      </c>
      <c r="K189" s="55">
        <f>(G189/57.2958)*E189</f>
        <v>13.61356329783335</v>
      </c>
      <c r="L189" s="55" t="s">
        <v>53</v>
      </c>
      <c r="M189" s="38" t="s">
        <v>25</v>
      </c>
      <c r="N189" s="38" t="s">
        <v>0</v>
      </c>
      <c r="O189" s="38">
        <v>4</v>
      </c>
      <c r="P189" s="56" t="e">
        <f>IF(ISNUMBER(E189),$A$2/E189,"N/A")</f>
        <v>#VALUE!</v>
      </c>
      <c r="Q189" s="57" t="e">
        <f>IF(ISNUMBER(E189),E189/$B$2,"N/A")</f>
        <v>#VALUE!</v>
      </c>
      <c r="R189" s="58" t="e">
        <f>IF(J189="?",IF(ISNUMBER(E189),G189/P189,"N/A"),IF(ISNUMBER(J189),J189/$A$2*57.296,"N/A"))</f>
        <v>#VALUE!</v>
      </c>
      <c r="S189" s="59" t="str">
        <f>S188</f>
        <v>PUT TELESCOPE FOCAL LENGTH HERE</v>
      </c>
      <c r="T189" s="60" t="str">
        <f>T188</f>
        <v>PUT TELESCOPE F/RATIO HERE</v>
      </c>
    </row>
    <row r="190" spans="1:20" s="33" customFormat="1" x14ac:dyDescent="0.3">
      <c r="A190" s="13" t="s">
        <v>432</v>
      </c>
      <c r="B190" s="13" t="s">
        <v>4</v>
      </c>
      <c r="C190" s="61"/>
      <c r="D190" s="60" t="s">
        <v>345</v>
      </c>
      <c r="E190" s="34">
        <v>17</v>
      </c>
      <c r="F190" s="35">
        <v>1.25</v>
      </c>
      <c r="G190" s="38">
        <v>52</v>
      </c>
      <c r="H190" s="37"/>
      <c r="I190" s="41">
        <f>E190*0.72</f>
        <v>12.24</v>
      </c>
      <c r="J190" s="41" t="s">
        <v>28</v>
      </c>
      <c r="K190" s="55">
        <f>(G190/57.2958)*E190</f>
        <v>15.428705070877795</v>
      </c>
      <c r="L190" s="55" t="s">
        <v>53</v>
      </c>
      <c r="M190" s="38" t="s">
        <v>25</v>
      </c>
      <c r="N190" s="38" t="s">
        <v>0</v>
      </c>
      <c r="O190" s="38">
        <v>4</v>
      </c>
      <c r="P190" s="56" t="e">
        <f>IF(ISNUMBER(E190),$A$2/E190,"N/A")</f>
        <v>#VALUE!</v>
      </c>
      <c r="Q190" s="57" t="e">
        <f>IF(ISNUMBER(E190),E190/$B$2,"N/A")</f>
        <v>#VALUE!</v>
      </c>
      <c r="R190" s="58" t="e">
        <f>IF(J190="?",IF(ISNUMBER(E190),G190/P190,"N/A"),IF(ISNUMBER(J190),J190/$A$2*57.296,"N/A"))</f>
        <v>#VALUE!</v>
      </c>
      <c r="S190" s="59" t="str">
        <f>S189</f>
        <v>PUT TELESCOPE FOCAL LENGTH HERE</v>
      </c>
      <c r="T190" s="60" t="str">
        <f>T189</f>
        <v>PUT TELESCOPE F/RATIO HERE</v>
      </c>
    </row>
    <row r="191" spans="1:20" s="33" customFormat="1" x14ac:dyDescent="0.3">
      <c r="A191" s="13" t="s">
        <v>432</v>
      </c>
      <c r="B191" s="13" t="s">
        <v>4</v>
      </c>
      <c r="C191" s="61"/>
      <c r="D191" s="60" t="s">
        <v>345</v>
      </c>
      <c r="E191" s="34">
        <v>20</v>
      </c>
      <c r="F191" s="35">
        <v>1.25</v>
      </c>
      <c r="G191" s="38">
        <v>52</v>
      </c>
      <c r="H191" s="37"/>
      <c r="I191" s="41">
        <f>E191*0.72</f>
        <v>14.399999999999999</v>
      </c>
      <c r="J191" s="41" t="s">
        <v>28</v>
      </c>
      <c r="K191" s="55">
        <f>(G191/57.2958)*E191</f>
        <v>18.151417730444464</v>
      </c>
      <c r="L191" s="55" t="s">
        <v>53</v>
      </c>
      <c r="M191" s="38" t="s">
        <v>25</v>
      </c>
      <c r="N191" s="38" t="s">
        <v>0</v>
      </c>
      <c r="O191" s="38">
        <v>4</v>
      </c>
      <c r="P191" s="56" t="e">
        <f>IF(ISNUMBER(E191),$A$2/E191,"N/A")</f>
        <v>#VALUE!</v>
      </c>
      <c r="Q191" s="57" t="e">
        <f>IF(ISNUMBER(E191),E191/$B$2,"N/A")</f>
        <v>#VALUE!</v>
      </c>
      <c r="R191" s="58" t="e">
        <f>IF(J191="?",IF(ISNUMBER(E191),G191/P191,"N/A"),IF(ISNUMBER(J191),J191/$A$2*57.296,"N/A"))</f>
        <v>#VALUE!</v>
      </c>
      <c r="S191" s="59" t="str">
        <f>S190</f>
        <v>PUT TELESCOPE FOCAL LENGTH HERE</v>
      </c>
      <c r="T191" s="60" t="str">
        <f>T190</f>
        <v>PUT TELESCOPE F/RATIO HERE</v>
      </c>
    </row>
    <row r="192" spans="1:20" s="33" customFormat="1" x14ac:dyDescent="0.3">
      <c r="A192" s="13" t="s">
        <v>432</v>
      </c>
      <c r="B192" s="13" t="s">
        <v>4</v>
      </c>
      <c r="C192" s="61"/>
      <c r="D192" s="60" t="s">
        <v>345</v>
      </c>
      <c r="E192" s="34">
        <v>26</v>
      </c>
      <c r="F192" s="35">
        <v>1.25</v>
      </c>
      <c r="G192" s="38">
        <v>52</v>
      </c>
      <c r="H192" s="37"/>
      <c r="I192" s="41">
        <f>E192*0.72</f>
        <v>18.72</v>
      </c>
      <c r="J192" s="41" t="s">
        <v>28</v>
      </c>
      <c r="K192" s="55">
        <f>(G192/57.2958)*E192</f>
        <v>23.596843049577807</v>
      </c>
      <c r="L192" s="55" t="s">
        <v>53</v>
      </c>
      <c r="M192" s="38" t="s">
        <v>25</v>
      </c>
      <c r="N192" s="38" t="s">
        <v>0</v>
      </c>
      <c r="O192" s="38">
        <v>4</v>
      </c>
      <c r="P192" s="56" t="e">
        <f>IF(ISNUMBER(E192),$A$2/E192,"N/A")</f>
        <v>#VALUE!</v>
      </c>
      <c r="Q192" s="57" t="e">
        <f>IF(ISNUMBER(E192),E192/$B$2,"N/A")</f>
        <v>#VALUE!</v>
      </c>
      <c r="R192" s="58" t="e">
        <f>IF(J192="?",IF(ISNUMBER(E192),G192/P192,"N/A"),IF(ISNUMBER(J192),J192/$A$2*57.296,"N/A"))</f>
        <v>#VALUE!</v>
      </c>
      <c r="S192" s="59" t="str">
        <f>S191</f>
        <v>PUT TELESCOPE FOCAL LENGTH HERE</v>
      </c>
      <c r="T192" s="60" t="str">
        <f>T191</f>
        <v>PUT TELESCOPE F/RATIO HERE</v>
      </c>
    </row>
    <row r="193" spans="1:20" s="33" customFormat="1" x14ac:dyDescent="0.3">
      <c r="A193" s="13" t="s">
        <v>432</v>
      </c>
      <c r="B193" s="13" t="s">
        <v>4</v>
      </c>
      <c r="C193" s="61"/>
      <c r="D193" s="60" t="s">
        <v>345</v>
      </c>
      <c r="E193" s="34">
        <v>32</v>
      </c>
      <c r="F193" s="35">
        <v>1.25</v>
      </c>
      <c r="G193" s="38">
        <v>52</v>
      </c>
      <c r="H193" s="37"/>
      <c r="I193" s="41">
        <f>E193*0.72</f>
        <v>23.04</v>
      </c>
      <c r="J193" s="41">
        <v>27</v>
      </c>
      <c r="K193" s="55">
        <f>(G193/57.2958)*E193</f>
        <v>29.042268368711145</v>
      </c>
      <c r="L193" s="55" t="s">
        <v>0</v>
      </c>
      <c r="M193" s="38" t="s">
        <v>25</v>
      </c>
      <c r="N193" s="38" t="s">
        <v>0</v>
      </c>
      <c r="O193" s="38">
        <v>4</v>
      </c>
      <c r="P193" s="56" t="e">
        <f>IF(ISNUMBER(E193),$A$2/E193,"N/A")</f>
        <v>#VALUE!</v>
      </c>
      <c r="Q193" s="57" t="e">
        <f>IF(ISNUMBER(E193),E193/$B$2,"N/A")</f>
        <v>#VALUE!</v>
      </c>
      <c r="R193" s="58" t="e">
        <f>IF(J193="?",IF(ISNUMBER(E193),G193/P193,"N/A"),IF(ISNUMBER(J193),J193/$A$2*57.296,"N/A"))</f>
        <v>#VALUE!</v>
      </c>
      <c r="S193" s="59" t="str">
        <f>S192</f>
        <v>PUT TELESCOPE FOCAL LENGTH HERE</v>
      </c>
      <c r="T193" s="60" t="str">
        <f>T192</f>
        <v>PUT TELESCOPE F/RATIO HERE</v>
      </c>
    </row>
    <row r="194" spans="1:20" s="33" customFormat="1" x14ac:dyDescent="0.3">
      <c r="A194" s="13" t="s">
        <v>432</v>
      </c>
      <c r="B194" s="13" t="s">
        <v>4</v>
      </c>
      <c r="C194" s="61"/>
      <c r="D194" s="60" t="s">
        <v>345</v>
      </c>
      <c r="E194" s="34">
        <v>40</v>
      </c>
      <c r="F194" s="35">
        <v>1.25</v>
      </c>
      <c r="G194" s="38">
        <v>42</v>
      </c>
      <c r="H194" s="37"/>
      <c r="I194" s="41">
        <f>E194*0.72</f>
        <v>28.799999999999997</v>
      </c>
      <c r="J194" s="41">
        <v>27</v>
      </c>
      <c r="K194" s="55">
        <f>(G194/57.2958)*E194</f>
        <v>29.321520949179522</v>
      </c>
      <c r="L194" s="55" t="s">
        <v>0</v>
      </c>
      <c r="M194" s="38" t="s">
        <v>25</v>
      </c>
      <c r="N194" s="38" t="s">
        <v>0</v>
      </c>
      <c r="O194" s="38">
        <v>4</v>
      </c>
      <c r="P194" s="56" t="e">
        <f>IF(ISNUMBER(E194),$A$2/E194,"N/A")</f>
        <v>#VALUE!</v>
      </c>
      <c r="Q194" s="57" t="e">
        <f>IF(ISNUMBER(E194),E194/$B$2,"N/A")</f>
        <v>#VALUE!</v>
      </c>
      <c r="R194" s="58" t="e">
        <f>IF(J194="?",IF(ISNUMBER(E194),G194/P194,"N/A"),IF(ISNUMBER(J194),J194/$A$2*57.296,"N/A"))</f>
        <v>#VALUE!</v>
      </c>
      <c r="S194" s="59" t="str">
        <f>S193</f>
        <v>PUT TELESCOPE FOCAL LENGTH HERE</v>
      </c>
      <c r="T194" s="60" t="str">
        <f>T193</f>
        <v>PUT TELESCOPE F/RATIO HERE</v>
      </c>
    </row>
    <row r="195" spans="1:20" s="33" customFormat="1" x14ac:dyDescent="0.3">
      <c r="A195" s="13" t="s">
        <v>432</v>
      </c>
      <c r="B195" s="13" t="s">
        <v>4</v>
      </c>
      <c r="C195" s="61"/>
      <c r="D195" s="60" t="s">
        <v>345</v>
      </c>
      <c r="E195" s="34">
        <v>56</v>
      </c>
      <c r="F195" s="35">
        <v>2</v>
      </c>
      <c r="G195" s="38">
        <v>50</v>
      </c>
      <c r="H195" s="37"/>
      <c r="I195" s="41">
        <f>E195*0.72</f>
        <v>40.32</v>
      </c>
      <c r="J195" s="41" t="s">
        <v>28</v>
      </c>
      <c r="K195" s="55">
        <f>(G195/57.2958)*E195</f>
        <v>48.869201581965868</v>
      </c>
      <c r="L195" s="55" t="s">
        <v>53</v>
      </c>
      <c r="M195" s="38" t="s">
        <v>25</v>
      </c>
      <c r="N195" s="38" t="s">
        <v>0</v>
      </c>
      <c r="O195" s="38">
        <v>4</v>
      </c>
      <c r="P195" s="56" t="e">
        <f>IF(ISNUMBER(E195),$A$2/E195,"N/A")</f>
        <v>#VALUE!</v>
      </c>
      <c r="Q195" s="57" t="e">
        <f>IF(ISNUMBER(E195),E195/$B$2,"N/A")</f>
        <v>#VALUE!</v>
      </c>
      <c r="R195" s="58" t="e">
        <f>IF(J195="?",IF(ISNUMBER(E195),G195/P195,"N/A"),IF(ISNUMBER(J195),J195/$A$2*57.296,"N/A"))</f>
        <v>#VALUE!</v>
      </c>
      <c r="S195" s="59" t="str">
        <f>S194</f>
        <v>PUT TELESCOPE FOCAL LENGTH HERE</v>
      </c>
      <c r="T195" s="60" t="str">
        <f>T194</f>
        <v>PUT TELESCOPE F/RATIO HERE</v>
      </c>
    </row>
    <row r="196" spans="1:20" s="33" customFormat="1" x14ac:dyDescent="0.3">
      <c r="A196" s="13" t="s">
        <v>295</v>
      </c>
      <c r="B196" s="13" t="s">
        <v>6</v>
      </c>
      <c r="C196" s="61"/>
      <c r="D196" s="61" t="s">
        <v>345</v>
      </c>
      <c r="E196" s="34">
        <v>4</v>
      </c>
      <c r="F196" s="35">
        <v>1.25</v>
      </c>
      <c r="G196" s="38">
        <v>42</v>
      </c>
      <c r="H196" s="37"/>
      <c r="I196" s="41">
        <v>3.4</v>
      </c>
      <c r="J196" s="41">
        <v>2.6</v>
      </c>
      <c r="K196" s="55">
        <f>(G196/57.2958)*E196</f>
        <v>2.932152094917952</v>
      </c>
      <c r="L196" s="55" t="s">
        <v>53</v>
      </c>
      <c r="M196" s="38" t="s">
        <v>25</v>
      </c>
      <c r="N196" s="36" t="s">
        <v>0</v>
      </c>
      <c r="O196" s="38">
        <v>4</v>
      </c>
      <c r="P196" s="56" t="e">
        <f>IF(ISNUMBER(E196),$A$2/E196,"N/A")</f>
        <v>#VALUE!</v>
      </c>
      <c r="Q196" s="57" t="e">
        <f>IF(ISNUMBER(E196),E196/$B$2,"N/A")</f>
        <v>#VALUE!</v>
      </c>
      <c r="R196" s="58" t="e">
        <f>IF(J196="?",IF(ISNUMBER(E196),G196/P196,"N/A"),IF(ISNUMBER(J196),J196/$A$2*57.296,"N/A"))</f>
        <v>#VALUE!</v>
      </c>
      <c r="S196" s="59" t="str">
        <f>S195</f>
        <v>PUT TELESCOPE FOCAL LENGTH HERE</v>
      </c>
      <c r="T196" s="60" t="str">
        <f>T195</f>
        <v>PUT TELESCOPE F/RATIO HERE</v>
      </c>
    </row>
    <row r="197" spans="1:20" s="33" customFormat="1" x14ac:dyDescent="0.3">
      <c r="A197" s="13" t="s">
        <v>295</v>
      </c>
      <c r="B197" s="13" t="s">
        <v>6</v>
      </c>
      <c r="C197" s="61"/>
      <c r="D197" s="61" t="s">
        <v>345</v>
      </c>
      <c r="E197" s="34">
        <v>5</v>
      </c>
      <c r="F197" s="35">
        <v>1.25</v>
      </c>
      <c r="G197" s="38">
        <v>42</v>
      </c>
      <c r="H197" s="37"/>
      <c r="I197" s="41">
        <v>4</v>
      </c>
      <c r="J197" s="41">
        <v>3.4</v>
      </c>
      <c r="K197" s="55">
        <f>(G197/57.2958)*E197</f>
        <v>3.6651901186474403</v>
      </c>
      <c r="L197" s="55" t="s">
        <v>53</v>
      </c>
      <c r="M197" s="38" t="s">
        <v>25</v>
      </c>
      <c r="N197" s="36" t="s">
        <v>0</v>
      </c>
      <c r="O197" s="38">
        <v>4</v>
      </c>
      <c r="P197" s="56" t="e">
        <f>IF(ISNUMBER(E197),$A$2/E197,"N/A")</f>
        <v>#VALUE!</v>
      </c>
      <c r="Q197" s="57" t="e">
        <f>IF(ISNUMBER(E197),E197/$B$2,"N/A")</f>
        <v>#VALUE!</v>
      </c>
      <c r="R197" s="58" t="e">
        <f>IF(J197="?",IF(ISNUMBER(E197),G197/P197,"N/A"),IF(ISNUMBER(J197),J197/$A$2*57.296,"N/A"))</f>
        <v>#VALUE!</v>
      </c>
      <c r="S197" s="59" t="str">
        <f>S196</f>
        <v>PUT TELESCOPE FOCAL LENGTH HERE</v>
      </c>
      <c r="T197" s="60" t="str">
        <f>T196</f>
        <v>PUT TELESCOPE F/RATIO HERE</v>
      </c>
    </row>
    <row r="198" spans="1:20" s="33" customFormat="1" x14ac:dyDescent="0.3">
      <c r="A198" s="13" t="s">
        <v>295</v>
      </c>
      <c r="B198" s="13" t="s">
        <v>6</v>
      </c>
      <c r="C198" s="61"/>
      <c r="D198" s="61" t="s">
        <v>345</v>
      </c>
      <c r="E198" s="34">
        <v>9</v>
      </c>
      <c r="F198" s="35">
        <v>1.25</v>
      </c>
      <c r="G198" s="38">
        <v>42</v>
      </c>
      <c r="H198" s="37"/>
      <c r="I198" s="41">
        <v>7.6</v>
      </c>
      <c r="J198" s="41">
        <v>6.3</v>
      </c>
      <c r="K198" s="55">
        <f>(G198/57.2958)*E198</f>
        <v>6.5973422135653923</v>
      </c>
      <c r="L198" s="55" t="s">
        <v>53</v>
      </c>
      <c r="M198" s="38" t="s">
        <v>25</v>
      </c>
      <c r="N198" s="36" t="s">
        <v>0</v>
      </c>
      <c r="O198" s="38">
        <v>4</v>
      </c>
      <c r="P198" s="56" t="e">
        <f>IF(ISNUMBER(E198),$A$2/E198,"N/A")</f>
        <v>#VALUE!</v>
      </c>
      <c r="Q198" s="57" t="e">
        <f>IF(ISNUMBER(E198),E198/$B$2,"N/A")</f>
        <v>#VALUE!</v>
      </c>
      <c r="R198" s="58" t="e">
        <f>IF(J198="?",IF(ISNUMBER(E198),G198/P198,"N/A"),IF(ISNUMBER(J198),J198/$A$2*57.296,"N/A"))</f>
        <v>#VALUE!</v>
      </c>
      <c r="S198" s="59" t="str">
        <f>S197</f>
        <v>PUT TELESCOPE FOCAL LENGTH HERE</v>
      </c>
      <c r="T198" s="60" t="str">
        <f>T197</f>
        <v>PUT TELESCOPE F/RATIO HERE</v>
      </c>
    </row>
    <row r="199" spans="1:20" s="33" customFormat="1" x14ac:dyDescent="0.3">
      <c r="A199" s="13" t="s">
        <v>295</v>
      </c>
      <c r="B199" s="13" t="s">
        <v>6</v>
      </c>
      <c r="C199" s="61"/>
      <c r="D199" s="61" t="s">
        <v>345</v>
      </c>
      <c r="E199" s="34">
        <v>12.5</v>
      </c>
      <c r="F199" s="35">
        <v>1.25</v>
      </c>
      <c r="G199" s="38">
        <v>42</v>
      </c>
      <c r="H199" s="37"/>
      <c r="I199" s="41">
        <v>10.4</v>
      </c>
      <c r="J199" s="41">
        <v>9.1999999999999993</v>
      </c>
      <c r="K199" s="55">
        <f>(G199/57.2958)*E199</f>
        <v>9.1629752966185993</v>
      </c>
      <c r="L199" s="55" t="s">
        <v>53</v>
      </c>
      <c r="M199" s="38" t="s">
        <v>25</v>
      </c>
      <c r="N199" s="36" t="s">
        <v>0</v>
      </c>
      <c r="O199" s="38">
        <v>4</v>
      </c>
      <c r="P199" s="56" t="e">
        <f>IF(ISNUMBER(E199),$A$2/E199,"N/A")</f>
        <v>#VALUE!</v>
      </c>
      <c r="Q199" s="57" t="e">
        <f>IF(ISNUMBER(E199),E199/$B$2,"N/A")</f>
        <v>#VALUE!</v>
      </c>
      <c r="R199" s="58" t="e">
        <f>IF(J199="?",IF(ISNUMBER(E199),G199/P199,"N/A"),IF(ISNUMBER(J199),J199/$A$2*57.296,"N/A"))</f>
        <v>#VALUE!</v>
      </c>
      <c r="S199" s="59" t="str">
        <f>S198</f>
        <v>PUT TELESCOPE FOCAL LENGTH HERE</v>
      </c>
      <c r="T199" s="60" t="str">
        <f>T198</f>
        <v>PUT TELESCOPE F/RATIO HERE</v>
      </c>
    </row>
    <row r="200" spans="1:20" s="33" customFormat="1" x14ac:dyDescent="0.3">
      <c r="A200" s="13" t="s">
        <v>295</v>
      </c>
      <c r="B200" s="13" t="s">
        <v>6</v>
      </c>
      <c r="C200" s="61"/>
      <c r="D200" s="61" t="s">
        <v>345</v>
      </c>
      <c r="E200" s="34">
        <v>18</v>
      </c>
      <c r="F200" s="35">
        <v>1.25</v>
      </c>
      <c r="G200" s="38">
        <v>42</v>
      </c>
      <c r="H200" s="37"/>
      <c r="I200" s="41">
        <v>15.2</v>
      </c>
      <c r="J200" s="41">
        <v>12.5</v>
      </c>
      <c r="K200" s="55">
        <f>(G200/57.2958)*E200</f>
        <v>13.194684427130785</v>
      </c>
      <c r="L200" s="55" t="s">
        <v>53</v>
      </c>
      <c r="M200" s="38" t="s">
        <v>25</v>
      </c>
      <c r="N200" s="36" t="s">
        <v>0</v>
      </c>
      <c r="O200" s="38">
        <v>4</v>
      </c>
      <c r="P200" s="56" t="e">
        <f>IF(ISNUMBER(E200),$A$2/E200,"N/A")</f>
        <v>#VALUE!</v>
      </c>
      <c r="Q200" s="57" t="e">
        <f>IF(ISNUMBER(E200),E200/$B$2,"N/A")</f>
        <v>#VALUE!</v>
      </c>
      <c r="R200" s="58" t="e">
        <f>IF(J200="?",IF(ISNUMBER(E200),G200/P200,"N/A"),IF(ISNUMBER(J200),J200/$A$2*57.296,"N/A"))</f>
        <v>#VALUE!</v>
      </c>
      <c r="S200" s="59" t="str">
        <f>S199</f>
        <v>PUT TELESCOPE FOCAL LENGTH HERE</v>
      </c>
      <c r="T200" s="60" t="str">
        <f>T199</f>
        <v>PUT TELESCOPE F/RATIO HERE</v>
      </c>
    </row>
    <row r="201" spans="1:20" s="33" customFormat="1" x14ac:dyDescent="0.3">
      <c r="A201" s="13" t="s">
        <v>295</v>
      </c>
      <c r="B201" s="13" t="s">
        <v>6</v>
      </c>
      <c r="C201" s="61"/>
      <c r="D201" s="61" t="s">
        <v>345</v>
      </c>
      <c r="E201" s="34">
        <v>25</v>
      </c>
      <c r="F201" s="35">
        <v>1.25</v>
      </c>
      <c r="G201" s="38">
        <v>42</v>
      </c>
      <c r="H201" s="37"/>
      <c r="I201" s="41">
        <v>22.2</v>
      </c>
      <c r="J201" s="41">
        <v>17.399999999999999</v>
      </c>
      <c r="K201" s="55">
        <f>(G201/57.2958)*E201</f>
        <v>18.325950593237199</v>
      </c>
      <c r="L201" s="55" t="s">
        <v>53</v>
      </c>
      <c r="M201" s="38" t="s">
        <v>25</v>
      </c>
      <c r="N201" s="36" t="s">
        <v>0</v>
      </c>
      <c r="O201" s="38">
        <v>4</v>
      </c>
      <c r="P201" s="56" t="e">
        <f>IF(ISNUMBER(E201),$A$2/E201,"N/A")</f>
        <v>#VALUE!</v>
      </c>
      <c r="Q201" s="57" t="e">
        <f>IF(ISNUMBER(E201),E201/$B$2,"N/A")</f>
        <v>#VALUE!</v>
      </c>
      <c r="R201" s="58" t="e">
        <f>IF(J201="?",IF(ISNUMBER(E201),G201/P201,"N/A"),IF(ISNUMBER(J201),J201/$A$2*57.296,"N/A"))</f>
        <v>#VALUE!</v>
      </c>
      <c r="S201" s="59" t="str">
        <f>S200</f>
        <v>PUT TELESCOPE FOCAL LENGTH HERE</v>
      </c>
      <c r="T201" s="60" t="str">
        <f>T200</f>
        <v>PUT TELESCOPE F/RATIO HERE</v>
      </c>
    </row>
    <row r="202" spans="1:20" s="33" customFormat="1" x14ac:dyDescent="0.3">
      <c r="A202" s="13" t="s">
        <v>295</v>
      </c>
      <c r="B202" s="13" t="s">
        <v>296</v>
      </c>
      <c r="C202" s="61"/>
      <c r="D202" s="61" t="s">
        <v>345</v>
      </c>
      <c r="E202" s="34">
        <v>6</v>
      </c>
      <c r="F202" s="35">
        <v>1.25</v>
      </c>
      <c r="G202" s="38">
        <v>53</v>
      </c>
      <c r="H202" s="37"/>
      <c r="I202" s="41">
        <v>12</v>
      </c>
      <c r="J202" s="41" t="s">
        <v>28</v>
      </c>
      <c r="K202" s="55">
        <f>(G202/57.2958)*E202</f>
        <v>5.5501450368089813</v>
      </c>
      <c r="L202" s="55" t="s">
        <v>0</v>
      </c>
      <c r="M202" s="38" t="s">
        <v>32</v>
      </c>
      <c r="N202" s="36" t="s">
        <v>53</v>
      </c>
      <c r="O202" s="38">
        <v>4</v>
      </c>
      <c r="P202" s="56" t="e">
        <f>IF(ISNUMBER(E202),$A$2/E202,"N/A")</f>
        <v>#VALUE!</v>
      </c>
      <c r="Q202" s="57" t="e">
        <f>IF(ISNUMBER(E202),E202/$B$2,"N/A")</f>
        <v>#VALUE!</v>
      </c>
      <c r="R202" s="58" t="e">
        <f>IF(J202="?",IF(ISNUMBER(E202),G202/P202,"N/A"),IF(ISNUMBER(J202),J202/$A$2*57.296,"N/A"))</f>
        <v>#VALUE!</v>
      </c>
      <c r="S202" s="59" t="str">
        <f>S201</f>
        <v>PUT TELESCOPE FOCAL LENGTH HERE</v>
      </c>
      <c r="T202" s="60" t="str">
        <f>T201</f>
        <v>PUT TELESCOPE F/RATIO HERE</v>
      </c>
    </row>
    <row r="203" spans="1:20" s="33" customFormat="1" x14ac:dyDescent="0.3">
      <c r="A203" s="13" t="s">
        <v>295</v>
      </c>
      <c r="B203" s="13" t="s">
        <v>296</v>
      </c>
      <c r="C203" s="61"/>
      <c r="D203" s="61" t="s">
        <v>345</v>
      </c>
      <c r="E203" s="34">
        <v>9</v>
      </c>
      <c r="F203" s="35">
        <v>1.25</v>
      </c>
      <c r="G203" s="38">
        <v>53</v>
      </c>
      <c r="H203" s="37"/>
      <c r="I203" s="41">
        <v>12</v>
      </c>
      <c r="J203" s="41" t="s">
        <v>28</v>
      </c>
      <c r="K203" s="55">
        <f>(G203/57.2958)*E203</f>
        <v>8.325217555213472</v>
      </c>
      <c r="L203" s="55" t="s">
        <v>0</v>
      </c>
      <c r="M203" s="38" t="s">
        <v>32</v>
      </c>
      <c r="N203" s="36" t="s">
        <v>53</v>
      </c>
      <c r="O203" s="38">
        <v>4</v>
      </c>
      <c r="P203" s="56" t="e">
        <f>IF(ISNUMBER(E203),$A$2/E203,"N/A")</f>
        <v>#VALUE!</v>
      </c>
      <c r="Q203" s="57" t="e">
        <f>IF(ISNUMBER(E203),E203/$B$2,"N/A")</f>
        <v>#VALUE!</v>
      </c>
      <c r="R203" s="58" t="e">
        <f>IF(J203="?",IF(ISNUMBER(E203),G203/P203,"N/A"),IF(ISNUMBER(J203),J203/$A$2*57.296,"N/A"))</f>
        <v>#VALUE!</v>
      </c>
      <c r="S203" s="59" t="str">
        <f>S202</f>
        <v>PUT TELESCOPE FOCAL LENGTH HERE</v>
      </c>
      <c r="T203" s="60" t="str">
        <f>T202</f>
        <v>PUT TELESCOPE F/RATIO HERE</v>
      </c>
    </row>
    <row r="204" spans="1:20" s="33" customFormat="1" x14ac:dyDescent="0.3">
      <c r="A204" s="13" t="s">
        <v>295</v>
      </c>
      <c r="B204" s="13" t="s">
        <v>296</v>
      </c>
      <c r="C204" s="61"/>
      <c r="D204" s="61" t="s">
        <v>345</v>
      </c>
      <c r="E204" s="34">
        <v>14</v>
      </c>
      <c r="F204" s="35">
        <v>1.25</v>
      </c>
      <c r="G204" s="38">
        <v>53</v>
      </c>
      <c r="H204" s="37"/>
      <c r="I204" s="41">
        <v>12</v>
      </c>
      <c r="J204" s="41" t="s">
        <v>28</v>
      </c>
      <c r="K204" s="55">
        <f>(G204/57.2958)*E204</f>
        <v>12.950338419220955</v>
      </c>
      <c r="L204" s="55" t="s">
        <v>0</v>
      </c>
      <c r="M204" s="38" t="s">
        <v>32</v>
      </c>
      <c r="N204" s="36" t="s">
        <v>53</v>
      </c>
      <c r="O204" s="38">
        <v>4</v>
      </c>
      <c r="P204" s="56" t="e">
        <f>IF(ISNUMBER(E204),$A$2/E204,"N/A")</f>
        <v>#VALUE!</v>
      </c>
      <c r="Q204" s="57" t="e">
        <f>IF(ISNUMBER(E204),E204/$B$2,"N/A")</f>
        <v>#VALUE!</v>
      </c>
      <c r="R204" s="58" t="e">
        <f>IF(J204="?",IF(ISNUMBER(E204),G204/P204,"N/A"),IF(ISNUMBER(J204),J204/$A$2*57.296,"N/A"))</f>
        <v>#VALUE!</v>
      </c>
      <c r="S204" s="59" t="str">
        <f>S203</f>
        <v>PUT TELESCOPE FOCAL LENGTH HERE</v>
      </c>
      <c r="T204" s="60" t="str">
        <f>T203</f>
        <v>PUT TELESCOPE F/RATIO HERE</v>
      </c>
    </row>
    <row r="205" spans="1:20" s="33" customFormat="1" x14ac:dyDescent="0.3">
      <c r="A205" s="13" t="s">
        <v>295</v>
      </c>
      <c r="B205" s="13" t="s">
        <v>296</v>
      </c>
      <c r="C205" s="61"/>
      <c r="D205" s="61" t="s">
        <v>345</v>
      </c>
      <c r="E205" s="34">
        <v>18</v>
      </c>
      <c r="F205" s="35">
        <v>1.25</v>
      </c>
      <c r="G205" s="38">
        <v>53</v>
      </c>
      <c r="H205" s="37"/>
      <c r="I205" s="41">
        <v>12</v>
      </c>
      <c r="J205" s="41" t="s">
        <v>28</v>
      </c>
      <c r="K205" s="55">
        <f>(G205/57.2958)*E205</f>
        <v>16.650435110426944</v>
      </c>
      <c r="L205" s="55" t="s">
        <v>0</v>
      </c>
      <c r="M205" s="38" t="s">
        <v>32</v>
      </c>
      <c r="N205" s="36" t="s">
        <v>53</v>
      </c>
      <c r="O205" s="38">
        <v>4</v>
      </c>
      <c r="P205" s="56" t="e">
        <f>IF(ISNUMBER(E205),$A$2/E205,"N/A")</f>
        <v>#VALUE!</v>
      </c>
      <c r="Q205" s="57" t="e">
        <f>IF(ISNUMBER(E205),E205/$B$2,"N/A")</f>
        <v>#VALUE!</v>
      </c>
      <c r="R205" s="58" t="e">
        <f>IF(J205="?",IF(ISNUMBER(E205),G205/P205,"N/A"),IF(ISNUMBER(J205),J205/$A$2*57.296,"N/A"))</f>
        <v>#VALUE!</v>
      </c>
      <c r="S205" s="59" t="str">
        <f>S204</f>
        <v>PUT TELESCOPE FOCAL LENGTH HERE</v>
      </c>
      <c r="T205" s="60" t="str">
        <f>T204</f>
        <v>PUT TELESCOPE F/RATIO HERE</v>
      </c>
    </row>
    <row r="206" spans="1:20" s="33" customFormat="1" x14ac:dyDescent="0.3">
      <c r="A206" s="13" t="s">
        <v>295</v>
      </c>
      <c r="B206" s="13" t="s">
        <v>296</v>
      </c>
      <c r="C206" s="61"/>
      <c r="D206" s="61" t="s">
        <v>345</v>
      </c>
      <c r="E206" s="34">
        <v>20</v>
      </c>
      <c r="F206" s="35">
        <v>1.25</v>
      </c>
      <c r="G206" s="38">
        <v>53</v>
      </c>
      <c r="H206" s="37"/>
      <c r="I206" s="41">
        <v>12</v>
      </c>
      <c r="J206" s="41" t="s">
        <v>28</v>
      </c>
      <c r="K206" s="55">
        <f>(G206/57.2958)*E206</f>
        <v>18.500483456029936</v>
      </c>
      <c r="L206" s="55" t="s">
        <v>0</v>
      </c>
      <c r="M206" s="38" t="s">
        <v>32</v>
      </c>
      <c r="N206" s="36" t="s">
        <v>53</v>
      </c>
      <c r="O206" s="38">
        <v>4</v>
      </c>
      <c r="P206" s="56" t="e">
        <f>IF(ISNUMBER(E206),$A$2/E206,"N/A")</f>
        <v>#VALUE!</v>
      </c>
      <c r="Q206" s="57" t="e">
        <f>IF(ISNUMBER(E206),E206/$B$2,"N/A")</f>
        <v>#VALUE!</v>
      </c>
      <c r="R206" s="58" t="e">
        <f>IF(J206="?",IF(ISNUMBER(E206),G206/P206,"N/A"),IF(ISNUMBER(J206),J206/$A$2*57.296,"N/A"))</f>
        <v>#VALUE!</v>
      </c>
      <c r="S206" s="59" t="str">
        <f>S205</f>
        <v>PUT TELESCOPE FOCAL LENGTH HERE</v>
      </c>
      <c r="T206" s="60" t="str">
        <f>T205</f>
        <v>PUT TELESCOPE F/RATIO HERE</v>
      </c>
    </row>
    <row r="207" spans="1:20" s="33" customFormat="1" x14ac:dyDescent="0.3">
      <c r="A207" s="13" t="s">
        <v>143</v>
      </c>
      <c r="B207" s="13" t="s">
        <v>90</v>
      </c>
      <c r="C207" s="61"/>
      <c r="D207" s="61" t="s">
        <v>345</v>
      </c>
      <c r="E207" s="34">
        <v>18</v>
      </c>
      <c r="F207" s="35">
        <v>1.25</v>
      </c>
      <c r="G207" s="38">
        <v>55</v>
      </c>
      <c r="H207" s="37"/>
      <c r="I207" s="41">
        <v>20</v>
      </c>
      <c r="J207" s="41" t="s">
        <v>28</v>
      </c>
      <c r="K207" s="55">
        <f>(G207/57.2958)*E207</f>
        <v>17.278753416480789</v>
      </c>
      <c r="L207" s="55" t="s">
        <v>0</v>
      </c>
      <c r="M207" s="38" t="s">
        <v>25</v>
      </c>
      <c r="N207" s="36" t="s">
        <v>0</v>
      </c>
      <c r="O207" s="38">
        <v>5</v>
      </c>
      <c r="P207" s="56" t="e">
        <f>IF(ISNUMBER(E207),$A$2/E207,"N/A")</f>
        <v>#VALUE!</v>
      </c>
      <c r="Q207" s="57" t="e">
        <f>IF(ISNUMBER(E207),E207/$B$2,"N/A")</f>
        <v>#VALUE!</v>
      </c>
      <c r="R207" s="58" t="e">
        <f>IF(J207="?",IF(ISNUMBER(E207),G207/P207,"N/A"),IF(ISNUMBER(J207),J207/$A$2*57.296,"N/A"))</f>
        <v>#VALUE!</v>
      </c>
      <c r="S207" s="59" t="str">
        <f>S206</f>
        <v>PUT TELESCOPE FOCAL LENGTH HERE</v>
      </c>
      <c r="T207" s="60" t="str">
        <f>T206</f>
        <v>PUT TELESCOPE F/RATIO HERE</v>
      </c>
    </row>
    <row r="208" spans="1:20" s="33" customFormat="1" x14ac:dyDescent="0.3">
      <c r="A208" s="13" t="s">
        <v>84</v>
      </c>
      <c r="B208" s="13" t="s">
        <v>182</v>
      </c>
      <c r="C208" s="61" t="s">
        <v>437</v>
      </c>
      <c r="D208" s="61" t="s">
        <v>346</v>
      </c>
      <c r="E208" s="34">
        <v>3.2</v>
      </c>
      <c r="F208" s="35">
        <v>1.25</v>
      </c>
      <c r="G208" s="36">
        <v>60</v>
      </c>
      <c r="H208" s="37"/>
      <c r="I208" s="41">
        <v>13</v>
      </c>
      <c r="J208" s="41" t="s">
        <v>28</v>
      </c>
      <c r="K208" s="55">
        <f>(G208/57.2958)*E208</f>
        <v>3.3510309656205166</v>
      </c>
      <c r="L208" s="55" t="s">
        <v>0</v>
      </c>
      <c r="M208" s="38" t="s">
        <v>25</v>
      </c>
      <c r="N208" s="38" t="s">
        <v>0</v>
      </c>
      <c r="O208" s="38">
        <v>5</v>
      </c>
      <c r="P208" s="56" t="e">
        <f>IF(ISNUMBER(E208),$A$2/E208,"N/A")</f>
        <v>#VALUE!</v>
      </c>
      <c r="Q208" s="57" t="e">
        <f>IF(ISNUMBER(E208),E208/$B$2,"N/A")</f>
        <v>#VALUE!</v>
      </c>
      <c r="R208" s="58" t="e">
        <f>IF(J208="?",IF(ISNUMBER(E208),G208/P208,"N/A"),IF(ISNUMBER(J208),J208/$A$2*57.296,"N/A"))</f>
        <v>#VALUE!</v>
      </c>
      <c r="S208" s="59" t="str">
        <f>S207</f>
        <v>PUT TELESCOPE FOCAL LENGTH HERE</v>
      </c>
      <c r="T208" s="60" t="str">
        <f>T207</f>
        <v>PUT TELESCOPE F/RATIO HERE</v>
      </c>
    </row>
    <row r="209" spans="1:20" s="33" customFormat="1" x14ac:dyDescent="0.3">
      <c r="A209" s="13" t="s">
        <v>84</v>
      </c>
      <c r="B209" s="13" t="s">
        <v>182</v>
      </c>
      <c r="C209" s="61" t="s">
        <v>437</v>
      </c>
      <c r="D209" s="61" t="s">
        <v>346</v>
      </c>
      <c r="E209" s="34">
        <v>5</v>
      </c>
      <c r="F209" s="35">
        <v>1.25</v>
      </c>
      <c r="G209" s="38">
        <v>58</v>
      </c>
      <c r="H209" s="37"/>
      <c r="I209" s="41">
        <v>13</v>
      </c>
      <c r="J209" s="41">
        <v>5</v>
      </c>
      <c r="K209" s="55">
        <f>(G209/57.2958)*E209</f>
        <v>5.0614530209893216</v>
      </c>
      <c r="L209" s="55" t="s">
        <v>0</v>
      </c>
      <c r="M209" s="38" t="s">
        <v>25</v>
      </c>
      <c r="N209" s="38" t="s">
        <v>0</v>
      </c>
      <c r="O209" s="38">
        <v>5</v>
      </c>
      <c r="P209" s="56" t="e">
        <f>IF(ISNUMBER(E209),$A$2/E209,"N/A")</f>
        <v>#VALUE!</v>
      </c>
      <c r="Q209" s="57" t="e">
        <f>IF(ISNUMBER(E209),E209/$B$2,"N/A")</f>
        <v>#VALUE!</v>
      </c>
      <c r="R209" s="58" t="e">
        <f>IF(J209="?",IF(ISNUMBER(E209),G209/P209,"N/A"),IF(ISNUMBER(J209),J209/$A$2*57.296,"N/A"))</f>
        <v>#VALUE!</v>
      </c>
      <c r="S209" s="59" t="str">
        <f>S208</f>
        <v>PUT TELESCOPE FOCAL LENGTH HERE</v>
      </c>
      <c r="T209" s="60" t="str">
        <f>T208</f>
        <v>PUT TELESCOPE F/RATIO HERE</v>
      </c>
    </row>
    <row r="210" spans="1:20" s="33" customFormat="1" x14ac:dyDescent="0.3">
      <c r="A210" s="13" t="s">
        <v>84</v>
      </c>
      <c r="B210" s="13" t="s">
        <v>182</v>
      </c>
      <c r="C210" s="61" t="s">
        <v>437</v>
      </c>
      <c r="D210" s="61" t="s">
        <v>346</v>
      </c>
      <c r="E210" s="34">
        <v>8</v>
      </c>
      <c r="F210" s="35">
        <v>1.25</v>
      </c>
      <c r="G210" s="38">
        <v>57</v>
      </c>
      <c r="H210" s="37"/>
      <c r="I210" s="41">
        <v>13</v>
      </c>
      <c r="J210" s="41">
        <v>8</v>
      </c>
      <c r="K210" s="55">
        <f>(G210/57.2958)*E210</f>
        <v>7.958698543348727</v>
      </c>
      <c r="L210" s="55" t="s">
        <v>0</v>
      </c>
      <c r="M210" s="38" t="s">
        <v>25</v>
      </c>
      <c r="N210" s="43" t="s">
        <v>0</v>
      </c>
      <c r="O210" s="38">
        <v>5</v>
      </c>
      <c r="P210" s="56" t="e">
        <f>IF(ISNUMBER(E210),$A$2/E210,"N/A")</f>
        <v>#VALUE!</v>
      </c>
      <c r="Q210" s="57" t="e">
        <f>IF(ISNUMBER(E210),E210/$B$2,"N/A")</f>
        <v>#VALUE!</v>
      </c>
      <c r="R210" s="58" t="e">
        <f>IF(J210="?",IF(ISNUMBER(E210),G210/P210,"N/A"),IF(ISNUMBER(J210),J210/$A$2*57.296,"N/A"))</f>
        <v>#VALUE!</v>
      </c>
      <c r="S210" s="59" t="str">
        <f>S209</f>
        <v>PUT TELESCOPE FOCAL LENGTH HERE</v>
      </c>
      <c r="T210" s="60" t="str">
        <f>T209</f>
        <v>PUT TELESCOPE F/RATIO HERE</v>
      </c>
    </row>
    <row r="211" spans="1:20" s="33" customFormat="1" x14ac:dyDescent="0.3">
      <c r="A211" s="13" t="s">
        <v>84</v>
      </c>
      <c r="B211" s="13" t="s">
        <v>182</v>
      </c>
      <c r="C211" s="61" t="s">
        <v>437</v>
      </c>
      <c r="D211" s="61" t="s">
        <v>346</v>
      </c>
      <c r="E211" s="34">
        <v>12</v>
      </c>
      <c r="F211" s="35">
        <v>1.25</v>
      </c>
      <c r="G211" s="38">
        <v>60</v>
      </c>
      <c r="H211" s="37">
        <v>170</v>
      </c>
      <c r="I211" s="41">
        <v>13</v>
      </c>
      <c r="J211" s="41">
        <v>12.5</v>
      </c>
      <c r="K211" s="55">
        <f>(G211/57.2958)*E211</f>
        <v>12.566366121076937</v>
      </c>
      <c r="L211" s="55" t="s">
        <v>0</v>
      </c>
      <c r="M211" s="38" t="s">
        <v>25</v>
      </c>
      <c r="N211" s="43" t="s">
        <v>0</v>
      </c>
      <c r="O211" s="36">
        <v>6</v>
      </c>
      <c r="P211" s="56" t="e">
        <f>IF(ISNUMBER(E211),$A$2/E211,"N/A")</f>
        <v>#VALUE!</v>
      </c>
      <c r="Q211" s="57" t="e">
        <f>IF(ISNUMBER(E211),E211/$B$2,"N/A")</f>
        <v>#VALUE!</v>
      </c>
      <c r="R211" s="58" t="e">
        <f>IF(J211="?",IF(ISNUMBER(E211),G211/P211,"N/A"),IF(ISNUMBER(J211),J211/$A$2*57.296,"N/A"))</f>
        <v>#VALUE!</v>
      </c>
      <c r="S211" s="59" t="str">
        <f>S210</f>
        <v>PUT TELESCOPE FOCAL LENGTH HERE</v>
      </c>
      <c r="T211" s="60" t="str">
        <f>T210</f>
        <v>PUT TELESCOPE F/RATIO HERE</v>
      </c>
    </row>
    <row r="212" spans="1:20" s="33" customFormat="1" x14ac:dyDescent="0.3">
      <c r="A212" s="13" t="s">
        <v>84</v>
      </c>
      <c r="B212" s="13" t="s">
        <v>182</v>
      </c>
      <c r="C212" s="61" t="s">
        <v>437</v>
      </c>
      <c r="D212" s="61" t="s">
        <v>346</v>
      </c>
      <c r="E212" s="34">
        <v>15</v>
      </c>
      <c r="F212" s="35">
        <v>1.25</v>
      </c>
      <c r="G212" s="38">
        <v>60</v>
      </c>
      <c r="H212" s="37"/>
      <c r="I212" s="41">
        <v>15</v>
      </c>
      <c r="J212" s="41">
        <v>16.3</v>
      </c>
      <c r="K212" s="55">
        <f>(G212/57.2958)*E212</f>
        <v>15.707957651346172</v>
      </c>
      <c r="L212" s="55" t="s">
        <v>0</v>
      </c>
      <c r="M212" s="38" t="s">
        <v>25</v>
      </c>
      <c r="N212" s="43" t="s">
        <v>0</v>
      </c>
      <c r="O212" s="36">
        <v>6</v>
      </c>
      <c r="P212" s="56" t="e">
        <f>IF(ISNUMBER(E212),$A$2/E212,"N/A")</f>
        <v>#VALUE!</v>
      </c>
      <c r="Q212" s="57" t="e">
        <f>IF(ISNUMBER(E212),E212/$B$2,"N/A")</f>
        <v>#VALUE!</v>
      </c>
      <c r="R212" s="58" t="e">
        <f>IF(J212="?",IF(ISNUMBER(E212),G212/P212,"N/A"),IF(ISNUMBER(J212),J212/$A$2*57.296,"N/A"))</f>
        <v>#VALUE!</v>
      </c>
      <c r="S212" s="59" t="str">
        <f>S211</f>
        <v>PUT TELESCOPE FOCAL LENGTH HERE</v>
      </c>
      <c r="T212" s="60" t="str">
        <f>T211</f>
        <v>PUT TELESCOPE F/RATIO HERE</v>
      </c>
    </row>
    <row r="213" spans="1:20" s="33" customFormat="1" x14ac:dyDescent="0.3">
      <c r="A213" s="13" t="s">
        <v>84</v>
      </c>
      <c r="B213" s="13" t="s">
        <v>182</v>
      </c>
      <c r="C213" s="61" t="s">
        <v>437</v>
      </c>
      <c r="D213" s="61" t="s">
        <v>346</v>
      </c>
      <c r="E213" s="34">
        <v>18</v>
      </c>
      <c r="F213" s="35">
        <v>1.25</v>
      </c>
      <c r="G213" s="38">
        <v>62</v>
      </c>
      <c r="H213" s="37">
        <v>152</v>
      </c>
      <c r="I213" s="41">
        <v>13</v>
      </c>
      <c r="J213" s="41">
        <v>20.2</v>
      </c>
      <c r="K213" s="55">
        <f>(G213/57.2958)*E213</f>
        <v>19.477867487669254</v>
      </c>
      <c r="L213" s="55" t="s">
        <v>0</v>
      </c>
      <c r="M213" s="38" t="s">
        <v>25</v>
      </c>
      <c r="N213" s="43" t="s">
        <v>0</v>
      </c>
      <c r="O213" s="38">
        <v>5</v>
      </c>
      <c r="P213" s="56" t="e">
        <f>IF(ISNUMBER(E213),$A$2/E213,"N/A")</f>
        <v>#VALUE!</v>
      </c>
      <c r="Q213" s="57" t="e">
        <f>IF(ISNUMBER(E213),E213/$B$2,"N/A")</f>
        <v>#VALUE!</v>
      </c>
      <c r="R213" s="58" t="e">
        <f>IF(J213="?",IF(ISNUMBER(E213),G213/P213,"N/A"),IF(ISNUMBER(J213),J213/$A$2*57.296,"N/A"))</f>
        <v>#VALUE!</v>
      </c>
      <c r="S213" s="59" t="str">
        <f>S212</f>
        <v>PUT TELESCOPE FOCAL LENGTH HERE</v>
      </c>
      <c r="T213" s="60" t="str">
        <f>T212</f>
        <v>PUT TELESCOPE F/RATIO HERE</v>
      </c>
    </row>
    <row r="214" spans="1:20" s="33" customFormat="1" x14ac:dyDescent="0.3">
      <c r="A214" s="13" t="s">
        <v>84</v>
      </c>
      <c r="B214" s="13" t="s">
        <v>182</v>
      </c>
      <c r="C214" s="61" t="s">
        <v>437</v>
      </c>
      <c r="D214" s="61" t="s">
        <v>346</v>
      </c>
      <c r="E214" s="34">
        <v>25</v>
      </c>
      <c r="F214" s="35">
        <v>1.25</v>
      </c>
      <c r="G214" s="38">
        <v>60</v>
      </c>
      <c r="H214" s="37"/>
      <c r="I214" s="41">
        <v>15</v>
      </c>
      <c r="J214" s="41">
        <v>26.7</v>
      </c>
      <c r="K214" s="55">
        <f>(G214/57.2958)*E214</f>
        <v>26.179929418910287</v>
      </c>
      <c r="L214" s="55" t="s">
        <v>0</v>
      </c>
      <c r="M214" s="38" t="s">
        <v>25</v>
      </c>
      <c r="N214" s="43" t="s">
        <v>0</v>
      </c>
      <c r="O214" s="38">
        <v>5</v>
      </c>
      <c r="P214" s="56" t="e">
        <f>IF(ISNUMBER(E214),$A$2/E214,"N/A")</f>
        <v>#VALUE!</v>
      </c>
      <c r="Q214" s="57" t="e">
        <f>IF(ISNUMBER(E214),E214/$B$2,"N/A")</f>
        <v>#VALUE!</v>
      </c>
      <c r="R214" s="58" t="e">
        <f>IF(J214="?",IF(ISNUMBER(E214),G214/P214,"N/A"),IF(ISNUMBER(J214),J214/$A$2*57.296,"N/A"))</f>
        <v>#VALUE!</v>
      </c>
      <c r="S214" s="59" t="str">
        <f>S213</f>
        <v>PUT TELESCOPE FOCAL LENGTH HERE</v>
      </c>
      <c r="T214" s="60" t="str">
        <f>T213</f>
        <v>PUT TELESCOPE F/RATIO HERE</v>
      </c>
    </row>
    <row r="215" spans="1:20" s="33" customFormat="1" x14ac:dyDescent="0.3">
      <c r="A215" s="13" t="s">
        <v>84</v>
      </c>
      <c r="B215" s="13" t="s">
        <v>300</v>
      </c>
      <c r="C215" s="61" t="s">
        <v>438</v>
      </c>
      <c r="D215" s="61" t="s">
        <v>346</v>
      </c>
      <c r="E215" s="34">
        <v>5.5</v>
      </c>
      <c r="F215" s="35">
        <v>1.25</v>
      </c>
      <c r="G215" s="38">
        <v>60</v>
      </c>
      <c r="H215" s="37">
        <v>91</v>
      </c>
      <c r="I215" s="41">
        <v>16</v>
      </c>
      <c r="J215" s="41">
        <v>6.4</v>
      </c>
      <c r="K215" s="55">
        <f>(G215/57.2958)*E215</f>
        <v>5.7595844721602631</v>
      </c>
      <c r="L215" s="55" t="s">
        <v>0</v>
      </c>
      <c r="M215" s="38" t="s">
        <v>25</v>
      </c>
      <c r="N215" s="38" t="s">
        <v>0</v>
      </c>
      <c r="O215" s="38">
        <v>6</v>
      </c>
      <c r="P215" s="56" t="e">
        <f>IF(ISNUMBER(E215),$A$2/E215,"N/A")</f>
        <v>#VALUE!</v>
      </c>
      <c r="Q215" s="57" t="e">
        <f>IF(ISNUMBER(E215),E215/$B$2,"N/A")</f>
        <v>#VALUE!</v>
      </c>
      <c r="R215" s="58" t="e">
        <f>IF(J215="?",IF(ISNUMBER(E215),G215/P215,"N/A"),IF(ISNUMBER(J215),J215/$A$2*57.296,"N/A"))</f>
        <v>#VALUE!</v>
      </c>
      <c r="S215" s="59" t="str">
        <f>S214</f>
        <v>PUT TELESCOPE FOCAL LENGTH HERE</v>
      </c>
      <c r="T215" s="60" t="str">
        <f>T214</f>
        <v>PUT TELESCOPE F/RATIO HERE</v>
      </c>
    </row>
    <row r="216" spans="1:20" s="33" customFormat="1" x14ac:dyDescent="0.3">
      <c r="A216" s="13" t="s">
        <v>84</v>
      </c>
      <c r="B216" s="13" t="s">
        <v>300</v>
      </c>
      <c r="C216" s="61" t="s">
        <v>438</v>
      </c>
      <c r="D216" s="61" t="s">
        <v>346</v>
      </c>
      <c r="E216" s="34">
        <v>10.5</v>
      </c>
      <c r="F216" s="35">
        <v>1.25</v>
      </c>
      <c r="G216" s="38">
        <v>60</v>
      </c>
      <c r="H216" s="37">
        <v>83</v>
      </c>
      <c r="I216" s="41">
        <v>16</v>
      </c>
      <c r="J216" s="41">
        <v>11.7</v>
      </c>
      <c r="K216" s="55">
        <f>(G216/57.2958)*E216</f>
        <v>10.99557035594232</v>
      </c>
      <c r="L216" s="55" t="s">
        <v>0</v>
      </c>
      <c r="M216" s="38" t="s">
        <v>25</v>
      </c>
      <c r="N216" s="38" t="s">
        <v>0</v>
      </c>
      <c r="O216" s="38">
        <v>6</v>
      </c>
      <c r="P216" s="56" t="e">
        <f>IF(ISNUMBER(E216),$A$2/E216,"N/A")</f>
        <v>#VALUE!</v>
      </c>
      <c r="Q216" s="57" t="e">
        <f>IF(ISNUMBER(E216),E216/$B$2,"N/A")</f>
        <v>#VALUE!</v>
      </c>
      <c r="R216" s="58" t="e">
        <f>IF(J216="?",IF(ISNUMBER(E216),G216/P216,"N/A"),IF(ISNUMBER(J216),J216/$A$2*57.296,"N/A"))</f>
        <v>#VALUE!</v>
      </c>
      <c r="S216" s="59" t="str">
        <f>S215</f>
        <v>PUT TELESCOPE FOCAL LENGTH HERE</v>
      </c>
      <c r="T216" s="60" t="str">
        <f>T215</f>
        <v>PUT TELESCOPE F/RATIO HERE</v>
      </c>
    </row>
    <row r="217" spans="1:20" x14ac:dyDescent="0.3">
      <c r="A217" s="13" t="s">
        <v>84</v>
      </c>
      <c r="B217" s="13" t="s">
        <v>300</v>
      </c>
      <c r="C217" s="61" t="s">
        <v>438</v>
      </c>
      <c r="D217" s="60" t="s">
        <v>347</v>
      </c>
      <c r="E217" s="34">
        <v>15.5</v>
      </c>
      <c r="F217" s="35">
        <v>1.25</v>
      </c>
      <c r="G217" s="38">
        <v>65</v>
      </c>
      <c r="H217" s="37">
        <v>82</v>
      </c>
      <c r="I217" s="41">
        <v>16</v>
      </c>
      <c r="J217" s="41">
        <v>17.399999999999999</v>
      </c>
      <c r="K217" s="55">
        <f>(G217/57.2958)*E217</f>
        <v>17.584185926368075</v>
      </c>
      <c r="L217" s="55" t="s">
        <v>0</v>
      </c>
      <c r="M217" s="38" t="s">
        <v>25</v>
      </c>
      <c r="N217" s="38" t="s">
        <v>0</v>
      </c>
      <c r="O217" s="38">
        <v>5</v>
      </c>
      <c r="P217" s="56" t="e">
        <f>IF(ISNUMBER(E217),$A$2/E217,"N/A")</f>
        <v>#VALUE!</v>
      </c>
      <c r="Q217" s="57" t="e">
        <f>IF(ISNUMBER(E217),E217/$B$2,"N/A")</f>
        <v>#VALUE!</v>
      </c>
      <c r="R217" s="58" t="e">
        <f>IF(J217="?",IF(ISNUMBER(E217),G217/P217,"N/A"),IF(ISNUMBER(J217),J217/$A$2*57.296,"N/A"))</f>
        <v>#VALUE!</v>
      </c>
      <c r="S217" s="59" t="str">
        <f>S216</f>
        <v>PUT TELESCOPE FOCAL LENGTH HERE</v>
      </c>
      <c r="T217" s="60" t="str">
        <f>T216</f>
        <v>PUT TELESCOPE F/RATIO HERE</v>
      </c>
    </row>
    <row r="218" spans="1:20" x14ac:dyDescent="0.3">
      <c r="A218" s="13" t="s">
        <v>84</v>
      </c>
      <c r="B218" s="13" t="s">
        <v>300</v>
      </c>
      <c r="C218" s="61" t="s">
        <v>438</v>
      </c>
      <c r="D218" s="60" t="s">
        <v>347</v>
      </c>
      <c r="E218" s="34">
        <v>19</v>
      </c>
      <c r="F218" s="35">
        <v>1.25</v>
      </c>
      <c r="G218" s="38">
        <v>65</v>
      </c>
      <c r="H218" s="37">
        <v>92</v>
      </c>
      <c r="I218" s="41">
        <v>20</v>
      </c>
      <c r="J218" s="41">
        <v>20.3</v>
      </c>
      <c r="K218" s="55">
        <f>(G218/57.2958)*E218</f>
        <v>21.554808554902802</v>
      </c>
      <c r="L218" s="55" t="s">
        <v>0</v>
      </c>
      <c r="M218" s="38" t="s">
        <v>25</v>
      </c>
      <c r="N218" s="38" t="s">
        <v>0</v>
      </c>
      <c r="O218" s="38">
        <v>5</v>
      </c>
      <c r="P218" s="56" t="e">
        <f>IF(ISNUMBER(E218),$A$2/E218,"N/A")</f>
        <v>#VALUE!</v>
      </c>
      <c r="Q218" s="57" t="e">
        <f>IF(ISNUMBER(E218),E218/$B$2,"N/A")</f>
        <v>#VALUE!</v>
      </c>
      <c r="R218" s="58" t="e">
        <f>IF(J218="?",IF(ISNUMBER(E218),G218/P218,"N/A"),IF(ISNUMBER(J218),J218/$A$2*57.296,"N/A"))</f>
        <v>#VALUE!</v>
      </c>
      <c r="S218" s="59" t="str">
        <f>S217</f>
        <v>PUT TELESCOPE FOCAL LENGTH HERE</v>
      </c>
      <c r="T218" s="60" t="str">
        <f>T217</f>
        <v>PUT TELESCOPE F/RATIO HERE</v>
      </c>
    </row>
    <row r="219" spans="1:20" x14ac:dyDescent="0.3">
      <c r="A219" s="13" t="s">
        <v>84</v>
      </c>
      <c r="B219" s="13" t="s">
        <v>300</v>
      </c>
      <c r="C219" s="61" t="s">
        <v>438</v>
      </c>
      <c r="D219" s="60" t="s">
        <v>347</v>
      </c>
      <c r="E219" s="34">
        <v>25</v>
      </c>
      <c r="F219" s="35">
        <v>1.25</v>
      </c>
      <c r="G219" s="38">
        <v>65</v>
      </c>
      <c r="H219" s="37">
        <v>80</v>
      </c>
      <c r="I219" s="41">
        <v>23</v>
      </c>
      <c r="J219" s="41">
        <v>25.9</v>
      </c>
      <c r="K219" s="55">
        <f>(G219/57.2958)*E219</f>
        <v>28.361590203819475</v>
      </c>
      <c r="L219" s="55" t="s">
        <v>0</v>
      </c>
      <c r="M219" s="38" t="s">
        <v>25</v>
      </c>
      <c r="N219" s="38" t="s">
        <v>0</v>
      </c>
      <c r="O219" s="38">
        <v>4</v>
      </c>
      <c r="P219" s="56" t="e">
        <f>IF(ISNUMBER(E219),$A$2/E219,"N/A")</f>
        <v>#VALUE!</v>
      </c>
      <c r="Q219" s="57" t="e">
        <f>IF(ISNUMBER(E219),E219/$B$2,"N/A")</f>
        <v>#VALUE!</v>
      </c>
      <c r="R219" s="58" t="e">
        <f>IF(J219="?",IF(ISNUMBER(E219),G219/P219,"N/A"),IF(ISNUMBER(J219),J219/$A$2*57.296,"N/A"))</f>
        <v>#VALUE!</v>
      </c>
      <c r="S219" s="59" t="str">
        <f>S218</f>
        <v>PUT TELESCOPE FOCAL LENGTH HERE</v>
      </c>
      <c r="T219" s="60" t="str">
        <f>T218</f>
        <v>PUT TELESCOPE F/RATIO HERE</v>
      </c>
    </row>
    <row r="220" spans="1:20" x14ac:dyDescent="0.3">
      <c r="A220" s="13" t="s">
        <v>84</v>
      </c>
      <c r="B220" s="13" t="s">
        <v>133</v>
      </c>
      <c r="C220" s="61" t="s">
        <v>438</v>
      </c>
      <c r="D220" s="60" t="s">
        <v>348</v>
      </c>
      <c r="E220" s="34">
        <v>4</v>
      </c>
      <c r="F220" s="35">
        <v>1.25</v>
      </c>
      <c r="G220" s="38">
        <v>82</v>
      </c>
      <c r="I220" s="41">
        <v>10</v>
      </c>
      <c r="J220" s="41" t="s">
        <v>28</v>
      </c>
      <c r="K220" s="55">
        <f>(G220/57.2958)*E220</f>
        <v>5.7246778996017156</v>
      </c>
      <c r="L220" s="55" t="s">
        <v>0</v>
      </c>
      <c r="M220" s="38" t="s">
        <v>25</v>
      </c>
      <c r="N220" s="38" t="s">
        <v>0</v>
      </c>
      <c r="O220" s="38">
        <v>7</v>
      </c>
      <c r="P220" s="56" t="e">
        <f>IF(ISNUMBER(E220),$A$2/E220,"N/A")</f>
        <v>#VALUE!</v>
      </c>
      <c r="Q220" s="57" t="e">
        <f>IF(ISNUMBER(E220),E220/$B$2,"N/A")</f>
        <v>#VALUE!</v>
      </c>
      <c r="R220" s="58" t="e">
        <f>IF(J220="?",IF(ISNUMBER(E220),G220/P220,"N/A"),IF(ISNUMBER(J220),J220/$A$2*57.296,"N/A"))</f>
        <v>#VALUE!</v>
      </c>
      <c r="S220" s="59" t="str">
        <f>S219</f>
        <v>PUT TELESCOPE FOCAL LENGTH HERE</v>
      </c>
      <c r="T220" s="60" t="str">
        <f>T219</f>
        <v>PUT TELESCOPE F/RATIO HERE</v>
      </c>
    </row>
    <row r="221" spans="1:20" x14ac:dyDescent="0.3">
      <c r="A221" s="13" t="s">
        <v>84</v>
      </c>
      <c r="B221" s="13" t="s">
        <v>133</v>
      </c>
      <c r="C221" s="61" t="s">
        <v>438</v>
      </c>
      <c r="D221" s="60" t="s">
        <v>348</v>
      </c>
      <c r="E221" s="34">
        <v>7</v>
      </c>
      <c r="F221" s="35">
        <v>1.25</v>
      </c>
      <c r="G221" s="38">
        <v>82</v>
      </c>
      <c r="I221" s="41">
        <v>10</v>
      </c>
      <c r="J221" s="41" t="s">
        <v>28</v>
      </c>
      <c r="K221" s="55">
        <f>(G221/57.2958)*E221</f>
        <v>10.018186324303002</v>
      </c>
      <c r="L221" s="55" t="s">
        <v>0</v>
      </c>
      <c r="M221" s="38" t="s">
        <v>25</v>
      </c>
      <c r="N221" s="38" t="s">
        <v>0</v>
      </c>
      <c r="O221" s="38">
        <v>7</v>
      </c>
      <c r="P221" s="56" t="e">
        <f>IF(ISNUMBER(E221),$A$2/E221,"N/A")</f>
        <v>#VALUE!</v>
      </c>
      <c r="Q221" s="57" t="e">
        <f>IF(ISNUMBER(E221),E221/$B$2,"N/A")</f>
        <v>#VALUE!</v>
      </c>
      <c r="R221" s="58" t="e">
        <f>IF(J221="?",IF(ISNUMBER(E221),G221/P221,"N/A"),IF(ISNUMBER(J221),J221/$A$2*57.296,"N/A"))</f>
        <v>#VALUE!</v>
      </c>
      <c r="S221" s="59" t="str">
        <f>S220</f>
        <v>PUT TELESCOPE FOCAL LENGTH HERE</v>
      </c>
      <c r="T221" s="60" t="str">
        <f>T220</f>
        <v>PUT TELESCOPE F/RATIO HERE</v>
      </c>
    </row>
    <row r="222" spans="1:20" x14ac:dyDescent="0.3">
      <c r="A222" s="13" t="s">
        <v>84</v>
      </c>
      <c r="B222" s="13" t="s">
        <v>133</v>
      </c>
      <c r="C222" s="61" t="s">
        <v>438</v>
      </c>
      <c r="D222" s="60" t="s">
        <v>348</v>
      </c>
      <c r="E222" s="34">
        <v>10</v>
      </c>
      <c r="F222" s="35">
        <v>1.25</v>
      </c>
      <c r="G222" s="38">
        <v>82</v>
      </c>
      <c r="I222" s="41">
        <v>10</v>
      </c>
      <c r="J222" s="41" t="s">
        <v>28</v>
      </c>
      <c r="K222" s="55">
        <f>(G222/57.2958)*E222</f>
        <v>14.311694749004289</v>
      </c>
      <c r="L222" s="55" t="s">
        <v>0</v>
      </c>
      <c r="M222" s="38" t="s">
        <v>25</v>
      </c>
      <c r="N222" s="38" t="s">
        <v>0</v>
      </c>
      <c r="O222" s="38">
        <v>7</v>
      </c>
      <c r="P222" s="56" t="e">
        <f>IF(ISNUMBER(E222),$A$2/E222,"N/A")</f>
        <v>#VALUE!</v>
      </c>
      <c r="Q222" s="57" t="e">
        <f>IF(ISNUMBER(E222),E222/$B$2,"N/A")</f>
        <v>#VALUE!</v>
      </c>
      <c r="R222" s="58" t="e">
        <f>IF(J222="?",IF(ISNUMBER(E222),G222/P222,"N/A"),IF(ISNUMBER(J222),J222/$A$2*57.296,"N/A"))</f>
        <v>#VALUE!</v>
      </c>
      <c r="S222" s="59" t="str">
        <f>S221</f>
        <v>PUT TELESCOPE FOCAL LENGTH HERE</v>
      </c>
      <c r="T222" s="60" t="str">
        <f>T221</f>
        <v>PUT TELESCOPE F/RATIO HERE</v>
      </c>
    </row>
    <row r="223" spans="1:20" x14ac:dyDescent="0.3">
      <c r="A223" s="13" t="s">
        <v>84</v>
      </c>
      <c r="B223" s="13" t="s">
        <v>133</v>
      </c>
      <c r="C223" s="61" t="s">
        <v>438</v>
      </c>
      <c r="D223" s="60" t="s">
        <v>348</v>
      </c>
      <c r="E223" s="34">
        <v>13</v>
      </c>
      <c r="F223" s="35">
        <v>1.25</v>
      </c>
      <c r="G223" s="38">
        <v>82</v>
      </c>
      <c r="I223" s="41">
        <v>12</v>
      </c>
      <c r="J223" s="41" t="s">
        <v>28</v>
      </c>
      <c r="K223" s="55">
        <f>(G223/57.2958)*E223</f>
        <v>18.605203173705576</v>
      </c>
      <c r="L223" s="55" t="s">
        <v>0</v>
      </c>
      <c r="M223" s="38" t="s">
        <v>25</v>
      </c>
      <c r="N223" s="38" t="s">
        <v>0</v>
      </c>
      <c r="O223" s="38">
        <v>7</v>
      </c>
      <c r="P223" s="56" t="e">
        <f>IF(ISNUMBER(E223),$A$2/E223,"N/A")</f>
        <v>#VALUE!</v>
      </c>
      <c r="Q223" s="57" t="e">
        <f>IF(ISNUMBER(E223),E223/$B$2,"N/A")</f>
        <v>#VALUE!</v>
      </c>
      <c r="R223" s="58" t="e">
        <f>IF(J223="?",IF(ISNUMBER(E223),G223/P223,"N/A"),IF(ISNUMBER(J223),J223/$A$2*57.296,"N/A"))</f>
        <v>#VALUE!</v>
      </c>
      <c r="S223" s="59" t="str">
        <f>S222</f>
        <v>PUT TELESCOPE FOCAL LENGTH HERE</v>
      </c>
      <c r="T223" s="60" t="str">
        <f>T222</f>
        <v>PUT TELESCOPE F/RATIO HERE</v>
      </c>
    </row>
    <row r="224" spans="1:20" x14ac:dyDescent="0.3">
      <c r="A224" s="13" t="s">
        <v>84</v>
      </c>
      <c r="B224" s="13" t="s">
        <v>133</v>
      </c>
      <c r="C224" s="61" t="s">
        <v>438</v>
      </c>
      <c r="D224" s="60" t="s">
        <v>348</v>
      </c>
      <c r="E224" s="34">
        <v>16</v>
      </c>
      <c r="F224" s="35">
        <v>1.25</v>
      </c>
      <c r="G224" s="38">
        <v>82</v>
      </c>
      <c r="I224" s="41">
        <v>12</v>
      </c>
      <c r="J224" s="41" t="s">
        <v>28</v>
      </c>
      <c r="K224" s="55">
        <f>(G224/57.2958)*E224</f>
        <v>22.898711598406862</v>
      </c>
      <c r="L224" s="55" t="s">
        <v>0</v>
      </c>
      <c r="M224" s="38" t="s">
        <v>25</v>
      </c>
      <c r="N224" s="38" t="s">
        <v>0</v>
      </c>
      <c r="O224" s="38">
        <v>7</v>
      </c>
      <c r="P224" s="56" t="e">
        <f>IF(ISNUMBER(E224),$A$2/E224,"N/A")</f>
        <v>#VALUE!</v>
      </c>
      <c r="Q224" s="57" t="e">
        <f>IF(ISNUMBER(E224),E224/$B$2,"N/A")</f>
        <v>#VALUE!</v>
      </c>
      <c r="R224" s="58" t="e">
        <f>IF(J224="?",IF(ISNUMBER(E224),G224/P224,"N/A"),IF(ISNUMBER(J224),J224/$A$2*57.296,"N/A"))</f>
        <v>#VALUE!</v>
      </c>
      <c r="S224" s="59" t="str">
        <f>S223</f>
        <v>PUT TELESCOPE FOCAL LENGTH HERE</v>
      </c>
      <c r="T224" s="60" t="str">
        <f>T223</f>
        <v>PUT TELESCOPE F/RATIO HERE</v>
      </c>
    </row>
    <row r="225" spans="1:20" x14ac:dyDescent="0.3">
      <c r="A225" s="13" t="s">
        <v>84</v>
      </c>
      <c r="B225" s="13" t="s">
        <v>133</v>
      </c>
      <c r="C225" s="61" t="s">
        <v>438</v>
      </c>
      <c r="D225" s="60" t="s">
        <v>348</v>
      </c>
      <c r="E225" s="34">
        <v>28</v>
      </c>
      <c r="F225" s="35">
        <v>2</v>
      </c>
      <c r="G225" s="38">
        <v>82</v>
      </c>
      <c r="H225" s="37">
        <v>675</v>
      </c>
      <c r="I225" s="41">
        <v>15.5</v>
      </c>
      <c r="J225" s="41">
        <v>40.799999999999997</v>
      </c>
      <c r="K225" s="55">
        <f>(G225/57.2958)*E225</f>
        <v>40.072745297212009</v>
      </c>
      <c r="L225" s="55" t="s">
        <v>0</v>
      </c>
      <c r="M225" s="38" t="s">
        <v>25</v>
      </c>
      <c r="N225" s="38" t="s">
        <v>0</v>
      </c>
      <c r="O225" s="38">
        <v>7</v>
      </c>
      <c r="P225" s="56" t="e">
        <f>IF(ISNUMBER(E225),$A$2/E225,"N/A")</f>
        <v>#VALUE!</v>
      </c>
      <c r="Q225" s="57" t="e">
        <f>IF(ISNUMBER(E225),E225/$B$2,"N/A")</f>
        <v>#VALUE!</v>
      </c>
      <c r="R225" s="58" t="e">
        <f>IF(J225="?",IF(ISNUMBER(E225),G225/P225,"N/A"),IF(ISNUMBER(J225),J225/$A$2*57.296,"N/A"))</f>
        <v>#VALUE!</v>
      </c>
      <c r="S225" s="59" t="str">
        <f>S224</f>
        <v>PUT TELESCOPE FOCAL LENGTH HERE</v>
      </c>
      <c r="T225" s="60" t="str">
        <f>T224</f>
        <v>PUT TELESCOPE F/RATIO HERE</v>
      </c>
    </row>
    <row r="226" spans="1:20" x14ac:dyDescent="0.3">
      <c r="A226" s="13" t="s">
        <v>84</v>
      </c>
      <c r="B226" s="13" t="s">
        <v>106</v>
      </c>
      <c r="C226" s="61"/>
      <c r="D226" s="61" t="s">
        <v>345</v>
      </c>
      <c r="E226" s="34">
        <v>4</v>
      </c>
      <c r="F226" s="35">
        <v>1.25</v>
      </c>
      <c r="G226" s="38">
        <v>52</v>
      </c>
      <c r="I226" s="41">
        <f>E226*0.7</f>
        <v>2.8</v>
      </c>
      <c r="J226" s="41" t="s">
        <v>28</v>
      </c>
      <c r="K226" s="55">
        <f>(G226/57.2958)*E226</f>
        <v>3.6302835460888931</v>
      </c>
      <c r="L226" s="55" t="s">
        <v>0</v>
      </c>
      <c r="M226" s="38" t="s">
        <v>25</v>
      </c>
      <c r="N226" s="38" t="s">
        <v>0</v>
      </c>
      <c r="O226" s="38">
        <v>4</v>
      </c>
      <c r="P226" s="56" t="e">
        <f>IF(ISNUMBER(E226),$A$2/E226,"N/A")</f>
        <v>#VALUE!</v>
      </c>
      <c r="Q226" s="57" t="e">
        <f>IF(ISNUMBER(E226),E226/$B$2,"N/A")</f>
        <v>#VALUE!</v>
      </c>
      <c r="R226" s="58" t="e">
        <f>IF(J226="?",IF(ISNUMBER(E226),G226/P226,"N/A"),IF(ISNUMBER(J226),J226/$A$2*57.296,"N/A"))</f>
        <v>#VALUE!</v>
      </c>
      <c r="S226" s="59" t="str">
        <f>S225</f>
        <v>PUT TELESCOPE FOCAL LENGTH HERE</v>
      </c>
      <c r="T226" s="60" t="str">
        <f>T225</f>
        <v>PUT TELESCOPE F/RATIO HERE</v>
      </c>
    </row>
    <row r="227" spans="1:20" x14ac:dyDescent="0.3">
      <c r="A227" s="13" t="s">
        <v>84</v>
      </c>
      <c r="B227" s="13" t="s">
        <v>219</v>
      </c>
      <c r="C227" s="61" t="s">
        <v>438</v>
      </c>
      <c r="D227" s="61" t="s">
        <v>349</v>
      </c>
      <c r="E227" s="34">
        <v>4.8</v>
      </c>
      <c r="F227" s="35" t="s">
        <v>34</v>
      </c>
      <c r="G227" s="38">
        <v>110</v>
      </c>
      <c r="I227" s="41">
        <v>15</v>
      </c>
      <c r="J227" s="41">
        <v>9.09</v>
      </c>
      <c r="K227" s="55">
        <f>(G227/57.2958)*E227</f>
        <v>9.2153351554564207</v>
      </c>
      <c r="L227" s="55" t="s">
        <v>0</v>
      </c>
      <c r="M227" s="38" t="s">
        <v>25</v>
      </c>
      <c r="N227" s="38" t="s">
        <v>0</v>
      </c>
      <c r="O227" s="38">
        <v>8</v>
      </c>
      <c r="P227" s="56" t="e">
        <f>IF(ISNUMBER(E227),$A$2/E227,"N/A")</f>
        <v>#VALUE!</v>
      </c>
      <c r="Q227" s="57" t="e">
        <f>IF(ISNUMBER(E227),E227/$B$2,"N/A")</f>
        <v>#VALUE!</v>
      </c>
      <c r="R227" s="58" t="e">
        <f>IF(J227="?",IF(ISNUMBER(E227),G227/P227,"N/A"),IF(ISNUMBER(J227),J227/$A$2*57.296,"N/A"))</f>
        <v>#VALUE!</v>
      </c>
      <c r="S227" s="59" t="str">
        <f>S226</f>
        <v>PUT TELESCOPE FOCAL LENGTH HERE</v>
      </c>
      <c r="T227" s="60" t="str">
        <f>T226</f>
        <v>PUT TELESCOPE F/RATIO HERE</v>
      </c>
    </row>
    <row r="228" spans="1:20" x14ac:dyDescent="0.3">
      <c r="A228" s="13" t="s">
        <v>84</v>
      </c>
      <c r="B228" s="13" t="s">
        <v>219</v>
      </c>
      <c r="C228" s="61" t="s">
        <v>438</v>
      </c>
      <c r="D228" s="61" t="s">
        <v>349</v>
      </c>
      <c r="E228" s="34">
        <v>7</v>
      </c>
      <c r="F228" s="35" t="s">
        <v>34</v>
      </c>
      <c r="G228" s="38">
        <v>100</v>
      </c>
      <c r="I228" s="41">
        <v>15</v>
      </c>
      <c r="J228" s="41">
        <v>12.31</v>
      </c>
      <c r="K228" s="55">
        <f>(G228/57.2958)*E228</f>
        <v>12.217300395491467</v>
      </c>
      <c r="L228" s="55" t="s">
        <v>0</v>
      </c>
      <c r="M228" s="38" t="s">
        <v>25</v>
      </c>
      <c r="N228" s="38" t="s">
        <v>0</v>
      </c>
      <c r="O228" s="38">
        <v>8</v>
      </c>
      <c r="P228" s="56" t="e">
        <f>IF(ISNUMBER(E228),$A$2/E228,"N/A")</f>
        <v>#VALUE!</v>
      </c>
      <c r="Q228" s="57" t="e">
        <f>IF(ISNUMBER(E228),E228/$B$2,"N/A")</f>
        <v>#VALUE!</v>
      </c>
      <c r="R228" s="58" t="e">
        <f>IF(J228="?",IF(ISNUMBER(E228),G228/P228,"N/A"),IF(ISNUMBER(J228),J228/$A$2*57.296,"N/A"))</f>
        <v>#VALUE!</v>
      </c>
      <c r="S228" s="59" t="str">
        <f>S227</f>
        <v>PUT TELESCOPE FOCAL LENGTH HERE</v>
      </c>
      <c r="T228" s="60" t="str">
        <f>T227</f>
        <v>PUT TELESCOPE F/RATIO HERE</v>
      </c>
    </row>
    <row r="229" spans="1:20" x14ac:dyDescent="0.3">
      <c r="A229" s="13" t="s">
        <v>84</v>
      </c>
      <c r="B229" s="13" t="s">
        <v>219</v>
      </c>
      <c r="C229" s="61" t="s">
        <v>438</v>
      </c>
      <c r="D229" s="61" t="s">
        <v>349</v>
      </c>
      <c r="E229" s="34">
        <v>9</v>
      </c>
      <c r="F229" s="35" t="s">
        <v>34</v>
      </c>
      <c r="G229" s="38">
        <v>100</v>
      </c>
      <c r="I229" s="41">
        <v>13</v>
      </c>
      <c r="J229" s="41">
        <v>15.72</v>
      </c>
      <c r="K229" s="55">
        <f>(G229/57.2958)*E229</f>
        <v>15.707957651346174</v>
      </c>
      <c r="L229" s="55" t="s">
        <v>0</v>
      </c>
      <c r="M229" s="38" t="s">
        <v>25</v>
      </c>
      <c r="N229" s="38" t="s">
        <v>0</v>
      </c>
      <c r="O229" s="38">
        <v>9</v>
      </c>
      <c r="P229" s="56" t="e">
        <f>IF(ISNUMBER(E229),$A$2/E229,"N/A")</f>
        <v>#VALUE!</v>
      </c>
      <c r="Q229" s="57" t="e">
        <f>IF(ISNUMBER(E229),E229/$B$2,"N/A")</f>
        <v>#VALUE!</v>
      </c>
      <c r="R229" s="58" t="e">
        <f>IF(J229="?",IF(ISNUMBER(E229),G229/P229,"N/A"),IF(ISNUMBER(J229),J229/$A$2*57.296,"N/A"))</f>
        <v>#VALUE!</v>
      </c>
      <c r="S229" s="59" t="str">
        <f>S228</f>
        <v>PUT TELESCOPE FOCAL LENGTH HERE</v>
      </c>
      <c r="T229" s="60" t="str">
        <f>T228</f>
        <v>PUT TELESCOPE F/RATIO HERE</v>
      </c>
    </row>
    <row r="230" spans="1:20" x14ac:dyDescent="0.3">
      <c r="A230" s="13" t="s">
        <v>84</v>
      </c>
      <c r="B230" s="13" t="s">
        <v>219</v>
      </c>
      <c r="C230" s="61" t="s">
        <v>438</v>
      </c>
      <c r="D230" s="61" t="s">
        <v>349</v>
      </c>
      <c r="E230" s="34">
        <v>13</v>
      </c>
      <c r="F230" s="35" t="s">
        <v>34</v>
      </c>
      <c r="G230" s="38">
        <v>100</v>
      </c>
      <c r="I230" s="41">
        <v>15</v>
      </c>
      <c r="J230" s="41">
        <v>22.6</v>
      </c>
      <c r="K230" s="55">
        <f>(G230/57.2958)*E230</f>
        <v>22.689272163055584</v>
      </c>
      <c r="L230" s="55" t="s">
        <v>0</v>
      </c>
      <c r="M230" s="38" t="s">
        <v>25</v>
      </c>
      <c r="N230" s="38" t="s">
        <v>0</v>
      </c>
      <c r="O230" s="38">
        <v>9</v>
      </c>
      <c r="P230" s="56" t="e">
        <f>IF(ISNUMBER(E230),$A$2/E230,"N/A")</f>
        <v>#VALUE!</v>
      </c>
      <c r="Q230" s="57" t="e">
        <f>IF(ISNUMBER(E230),E230/$B$2,"N/A")</f>
        <v>#VALUE!</v>
      </c>
      <c r="R230" s="58" t="e">
        <f>IF(J230="?",IF(ISNUMBER(E230),G230/P230,"N/A"),IF(ISNUMBER(J230),J230/$A$2*57.296,"N/A"))</f>
        <v>#VALUE!</v>
      </c>
      <c r="S230" s="59" t="str">
        <f>S229</f>
        <v>PUT TELESCOPE FOCAL LENGTH HERE</v>
      </c>
      <c r="T230" s="60" t="str">
        <f>T229</f>
        <v>PUT TELESCOPE F/RATIO HERE</v>
      </c>
    </row>
    <row r="231" spans="1:20" x14ac:dyDescent="0.3">
      <c r="A231" s="13" t="s">
        <v>84</v>
      </c>
      <c r="B231" s="13" t="s">
        <v>219</v>
      </c>
      <c r="C231" s="61" t="s">
        <v>438</v>
      </c>
      <c r="D231" s="61" t="s">
        <v>349</v>
      </c>
      <c r="E231" s="34">
        <v>20</v>
      </c>
      <c r="F231" s="35">
        <v>2</v>
      </c>
      <c r="G231" s="38">
        <v>100</v>
      </c>
      <c r="H231" s="37">
        <v>678</v>
      </c>
      <c r="I231" s="41">
        <v>15</v>
      </c>
      <c r="J231" s="41">
        <v>34.799999999999997</v>
      </c>
      <c r="K231" s="55">
        <f>(G231/57.2958)*E231</f>
        <v>34.906572558547055</v>
      </c>
      <c r="L231" s="55" t="s">
        <v>0</v>
      </c>
      <c r="M231" s="38" t="s">
        <v>25</v>
      </c>
      <c r="N231" s="38" t="s">
        <v>0</v>
      </c>
      <c r="O231" s="38">
        <v>9</v>
      </c>
      <c r="P231" s="56" t="e">
        <f>IF(ISNUMBER(E231),$A$2/E231,"N/A")</f>
        <v>#VALUE!</v>
      </c>
      <c r="Q231" s="57" t="e">
        <f>IF(ISNUMBER(E231),E231/$B$2,"N/A")</f>
        <v>#VALUE!</v>
      </c>
      <c r="R231" s="58" t="e">
        <f>IF(J231="?",IF(ISNUMBER(E231),G231/P231,"N/A"),IF(ISNUMBER(J231),J231/$A$2*57.296,"N/A"))</f>
        <v>#VALUE!</v>
      </c>
      <c r="S231" s="59" t="str">
        <f>S230</f>
        <v>PUT TELESCOPE FOCAL LENGTH HERE</v>
      </c>
      <c r="T231" s="60" t="str">
        <f>T230</f>
        <v>PUT TELESCOPE F/RATIO HERE</v>
      </c>
    </row>
    <row r="232" spans="1:20" s="33" customFormat="1" x14ac:dyDescent="0.3">
      <c r="A232" s="13" t="s">
        <v>178</v>
      </c>
      <c r="B232" s="13" t="s">
        <v>9</v>
      </c>
      <c r="C232" s="61"/>
      <c r="D232" s="61" t="s">
        <v>345</v>
      </c>
      <c r="E232" s="34">
        <v>26</v>
      </c>
      <c r="F232" s="35">
        <v>2</v>
      </c>
      <c r="G232" s="38">
        <v>55</v>
      </c>
      <c r="H232" s="37"/>
      <c r="I232" s="41" t="s">
        <v>28</v>
      </c>
      <c r="J232" s="41" t="s">
        <v>28</v>
      </c>
      <c r="K232" s="55">
        <f>(G232/57.2958)*E232</f>
        <v>24.95819937936114</v>
      </c>
      <c r="L232" s="55" t="s">
        <v>0</v>
      </c>
      <c r="M232" s="38" t="s">
        <v>25</v>
      </c>
      <c r="N232" s="38" t="s">
        <v>28</v>
      </c>
      <c r="O232" s="38">
        <v>3</v>
      </c>
      <c r="P232" s="56" t="e">
        <f>IF(ISNUMBER(E232),$A$2/E232,"N/A")</f>
        <v>#VALUE!</v>
      </c>
      <c r="Q232" s="57" t="e">
        <f>IF(ISNUMBER(E232),E232/$B$2,"N/A")</f>
        <v>#VALUE!</v>
      </c>
      <c r="R232" s="58" t="e">
        <f>IF(J232="?",IF(ISNUMBER(E232),G232/P232,"N/A"),IF(ISNUMBER(J232),J232/$A$2*57.296,"N/A"))</f>
        <v>#VALUE!</v>
      </c>
      <c r="S232" s="59" t="str">
        <f>S231</f>
        <v>PUT TELESCOPE FOCAL LENGTH HERE</v>
      </c>
      <c r="T232" s="60" t="str">
        <f>T231</f>
        <v>PUT TELESCOPE F/RATIO HERE</v>
      </c>
    </row>
    <row r="233" spans="1:20" s="33" customFormat="1" x14ac:dyDescent="0.3">
      <c r="A233" s="13" t="s">
        <v>178</v>
      </c>
      <c r="B233" s="13" t="s">
        <v>9</v>
      </c>
      <c r="C233" s="61"/>
      <c r="D233" s="61" t="s">
        <v>345</v>
      </c>
      <c r="E233" s="34">
        <v>32</v>
      </c>
      <c r="F233" s="35">
        <v>2</v>
      </c>
      <c r="G233" s="38">
        <v>55</v>
      </c>
      <c r="H233" s="37"/>
      <c r="I233" s="41" t="s">
        <v>28</v>
      </c>
      <c r="J233" s="41" t="s">
        <v>28</v>
      </c>
      <c r="K233" s="55">
        <f>(G233/57.2958)*E233</f>
        <v>30.717783851521403</v>
      </c>
      <c r="L233" s="55" t="s">
        <v>0</v>
      </c>
      <c r="M233" s="38" t="s">
        <v>25</v>
      </c>
      <c r="N233" s="38" t="s">
        <v>28</v>
      </c>
      <c r="O233" s="38">
        <v>3</v>
      </c>
      <c r="P233" s="56" t="e">
        <f>IF(ISNUMBER(E233),$A$2/E233,"N/A")</f>
        <v>#VALUE!</v>
      </c>
      <c r="Q233" s="57" t="e">
        <f>IF(ISNUMBER(E233),E233/$B$2,"N/A")</f>
        <v>#VALUE!</v>
      </c>
      <c r="R233" s="58" t="e">
        <f>IF(J233="?",IF(ISNUMBER(E233),G233/P233,"N/A"),IF(ISNUMBER(J233),J233/$A$2*57.296,"N/A"))</f>
        <v>#VALUE!</v>
      </c>
      <c r="S233" s="59" t="str">
        <f>S232</f>
        <v>PUT TELESCOPE FOCAL LENGTH HERE</v>
      </c>
      <c r="T233" s="60" t="str">
        <f>T232</f>
        <v>PUT TELESCOPE F/RATIO HERE</v>
      </c>
    </row>
    <row r="234" spans="1:20" s="33" customFormat="1" x14ac:dyDescent="0.3">
      <c r="A234" s="13" t="s">
        <v>178</v>
      </c>
      <c r="B234" s="13" t="s">
        <v>9</v>
      </c>
      <c r="C234" s="61"/>
      <c r="D234" s="61" t="s">
        <v>345</v>
      </c>
      <c r="E234" s="34">
        <v>40</v>
      </c>
      <c r="F234" s="35">
        <v>2</v>
      </c>
      <c r="G234" s="38">
        <v>55</v>
      </c>
      <c r="H234" s="37"/>
      <c r="I234" s="41" t="s">
        <v>28</v>
      </c>
      <c r="J234" s="41" t="s">
        <v>28</v>
      </c>
      <c r="K234" s="55">
        <f>(G234/57.2958)*E234</f>
        <v>38.397229814401754</v>
      </c>
      <c r="L234" s="55" t="s">
        <v>0</v>
      </c>
      <c r="M234" s="38" t="s">
        <v>25</v>
      </c>
      <c r="N234" s="38" t="s">
        <v>28</v>
      </c>
      <c r="O234" s="38">
        <v>3</v>
      </c>
      <c r="P234" s="56" t="e">
        <f>IF(ISNUMBER(E234),$A$2/E234,"N/A")</f>
        <v>#VALUE!</v>
      </c>
      <c r="Q234" s="57" t="e">
        <f>IF(ISNUMBER(E234),E234/$B$2,"N/A")</f>
        <v>#VALUE!</v>
      </c>
      <c r="R234" s="58" t="e">
        <f>IF(J234="?",IF(ISNUMBER(E234),G234/P234,"N/A"),IF(ISNUMBER(J234),J234/$A$2*57.296,"N/A"))</f>
        <v>#VALUE!</v>
      </c>
      <c r="S234" s="59" t="str">
        <f>S233</f>
        <v>PUT TELESCOPE FOCAL LENGTH HERE</v>
      </c>
      <c r="T234" s="60" t="str">
        <f>T233</f>
        <v>PUT TELESCOPE F/RATIO HERE</v>
      </c>
    </row>
    <row r="235" spans="1:20" s="33" customFormat="1" x14ac:dyDescent="0.3">
      <c r="A235" s="13" t="s">
        <v>178</v>
      </c>
      <c r="B235" s="13" t="s">
        <v>73</v>
      </c>
      <c r="C235" s="61" t="s">
        <v>437</v>
      </c>
      <c r="D235" s="61" t="s">
        <v>346</v>
      </c>
      <c r="E235" s="34">
        <v>2.5</v>
      </c>
      <c r="F235" s="35">
        <v>1.25</v>
      </c>
      <c r="G235" s="38">
        <v>58</v>
      </c>
      <c r="H235" s="37"/>
      <c r="I235" s="41">
        <v>16</v>
      </c>
      <c r="J235" s="41" t="s">
        <v>28</v>
      </c>
      <c r="K235" s="55">
        <f>(G235/57.2958)*E235</f>
        <v>2.5307265104946608</v>
      </c>
      <c r="L235" s="55" t="s">
        <v>0</v>
      </c>
      <c r="M235" s="38" t="s">
        <v>98</v>
      </c>
      <c r="N235" s="38" t="s">
        <v>28</v>
      </c>
      <c r="O235" s="38">
        <v>5</v>
      </c>
      <c r="P235" s="56" t="e">
        <f>IF(ISNUMBER(E235),$A$2/E235,"N/A")</f>
        <v>#VALUE!</v>
      </c>
      <c r="Q235" s="57" t="e">
        <f>IF(ISNUMBER(E235),E235/$B$2,"N/A")</f>
        <v>#VALUE!</v>
      </c>
      <c r="R235" s="58" t="e">
        <f>IF(J235="?",IF(ISNUMBER(E235),G235/P235,"N/A"),IF(ISNUMBER(J235),J235/$A$2*57.296,"N/A"))</f>
        <v>#VALUE!</v>
      </c>
      <c r="S235" s="59" t="str">
        <f>S234</f>
        <v>PUT TELESCOPE FOCAL LENGTH HERE</v>
      </c>
      <c r="T235" s="60" t="str">
        <f>T234</f>
        <v>PUT TELESCOPE F/RATIO HERE</v>
      </c>
    </row>
    <row r="236" spans="1:20" s="33" customFormat="1" x14ac:dyDescent="0.3">
      <c r="A236" s="13" t="s">
        <v>178</v>
      </c>
      <c r="B236" s="13" t="s">
        <v>73</v>
      </c>
      <c r="C236" s="61" t="s">
        <v>437</v>
      </c>
      <c r="D236" s="61" t="s">
        <v>346</v>
      </c>
      <c r="E236" s="34">
        <v>3.2</v>
      </c>
      <c r="F236" s="35">
        <v>1.25</v>
      </c>
      <c r="G236" s="38">
        <v>58</v>
      </c>
      <c r="H236" s="37"/>
      <c r="I236" s="41">
        <v>16</v>
      </c>
      <c r="J236" s="41" t="s">
        <v>28</v>
      </c>
      <c r="K236" s="55">
        <f>(G236/57.2958)*E236</f>
        <v>3.239329933433166</v>
      </c>
      <c r="L236" s="55" t="s">
        <v>0</v>
      </c>
      <c r="M236" s="38" t="s">
        <v>98</v>
      </c>
      <c r="N236" s="38" t="s">
        <v>28</v>
      </c>
      <c r="O236" s="38">
        <v>5</v>
      </c>
      <c r="P236" s="56" t="e">
        <f>IF(ISNUMBER(E236),$A$2/E236,"N/A")</f>
        <v>#VALUE!</v>
      </c>
      <c r="Q236" s="57" t="e">
        <f>IF(ISNUMBER(E236),E236/$B$2,"N/A")</f>
        <v>#VALUE!</v>
      </c>
      <c r="R236" s="58" t="e">
        <f>IF(J236="?",IF(ISNUMBER(E236),G236/P236,"N/A"),IF(ISNUMBER(J236),J236/$A$2*57.296,"N/A"))</f>
        <v>#VALUE!</v>
      </c>
      <c r="S236" s="59" t="str">
        <f>S235</f>
        <v>PUT TELESCOPE FOCAL LENGTH HERE</v>
      </c>
      <c r="T236" s="60" t="str">
        <f>T235</f>
        <v>PUT TELESCOPE F/RATIO HERE</v>
      </c>
    </row>
    <row r="237" spans="1:20" s="33" customFormat="1" x14ac:dyDescent="0.3">
      <c r="A237" s="13" t="s">
        <v>178</v>
      </c>
      <c r="B237" s="13" t="s">
        <v>73</v>
      </c>
      <c r="C237" s="61" t="s">
        <v>437</v>
      </c>
      <c r="D237" s="61" t="s">
        <v>346</v>
      </c>
      <c r="E237" s="34">
        <v>4</v>
      </c>
      <c r="F237" s="35">
        <v>1.25</v>
      </c>
      <c r="G237" s="38">
        <v>58</v>
      </c>
      <c r="H237" s="37"/>
      <c r="I237" s="41">
        <v>16</v>
      </c>
      <c r="J237" s="41" t="s">
        <v>28</v>
      </c>
      <c r="K237" s="55">
        <f>(G237/57.2958)*E237</f>
        <v>4.0491624167914573</v>
      </c>
      <c r="L237" s="55" t="s">
        <v>0</v>
      </c>
      <c r="M237" s="38" t="s">
        <v>98</v>
      </c>
      <c r="N237" s="38" t="s">
        <v>28</v>
      </c>
      <c r="O237" s="38">
        <v>5</v>
      </c>
      <c r="P237" s="56" t="e">
        <f>IF(ISNUMBER(E237),$A$2/E237,"N/A")</f>
        <v>#VALUE!</v>
      </c>
      <c r="Q237" s="57" t="e">
        <f>IF(ISNUMBER(E237),E237/$B$2,"N/A")</f>
        <v>#VALUE!</v>
      </c>
      <c r="R237" s="58" t="e">
        <f>IF(J237="?",IF(ISNUMBER(E237),G237/P237,"N/A"),IF(ISNUMBER(J237),J237/$A$2*57.296,"N/A"))</f>
        <v>#VALUE!</v>
      </c>
      <c r="S237" s="59" t="str">
        <f>S236</f>
        <v>PUT TELESCOPE FOCAL LENGTH HERE</v>
      </c>
      <c r="T237" s="60" t="str">
        <f>T236</f>
        <v>PUT TELESCOPE F/RATIO HERE</v>
      </c>
    </row>
    <row r="238" spans="1:20" s="33" customFormat="1" x14ac:dyDescent="0.3">
      <c r="A238" s="13" t="s">
        <v>178</v>
      </c>
      <c r="B238" s="13" t="s">
        <v>73</v>
      </c>
      <c r="C238" s="61" t="s">
        <v>437</v>
      </c>
      <c r="D238" s="61" t="s">
        <v>346</v>
      </c>
      <c r="E238" s="34">
        <v>4.5</v>
      </c>
      <c r="F238" s="35">
        <v>1.25</v>
      </c>
      <c r="G238" s="38">
        <v>58</v>
      </c>
      <c r="H238" s="37"/>
      <c r="I238" s="41">
        <v>16</v>
      </c>
      <c r="J238" s="41" t="s">
        <v>28</v>
      </c>
      <c r="K238" s="55">
        <f>(G238/57.2958)*E238</f>
        <v>4.5553077188903899</v>
      </c>
      <c r="L238" s="55" t="s">
        <v>0</v>
      </c>
      <c r="M238" s="38" t="s">
        <v>98</v>
      </c>
      <c r="N238" s="38" t="s">
        <v>28</v>
      </c>
      <c r="O238" s="38">
        <v>5</v>
      </c>
      <c r="P238" s="56" t="e">
        <f>IF(ISNUMBER(E238),$A$2/E238,"N/A")</f>
        <v>#VALUE!</v>
      </c>
      <c r="Q238" s="57" t="e">
        <f>IF(ISNUMBER(E238),E238/$B$2,"N/A")</f>
        <v>#VALUE!</v>
      </c>
      <c r="R238" s="58" t="e">
        <f>IF(J238="?",IF(ISNUMBER(E238),G238/P238,"N/A"),IF(ISNUMBER(J238),J238/$A$2*57.296,"N/A"))</f>
        <v>#VALUE!</v>
      </c>
      <c r="S238" s="59" t="str">
        <f>S237</f>
        <v>PUT TELESCOPE FOCAL LENGTH HERE</v>
      </c>
      <c r="T238" s="60" t="str">
        <f>T237</f>
        <v>PUT TELESCOPE F/RATIO HERE</v>
      </c>
    </row>
    <row r="239" spans="1:20" s="33" customFormat="1" x14ac:dyDescent="0.3">
      <c r="A239" s="13" t="s">
        <v>178</v>
      </c>
      <c r="B239" s="13" t="s">
        <v>73</v>
      </c>
      <c r="C239" s="61" t="s">
        <v>437</v>
      </c>
      <c r="D239" s="61" t="s">
        <v>346</v>
      </c>
      <c r="E239" s="34">
        <v>5</v>
      </c>
      <c r="F239" s="35">
        <v>1.25</v>
      </c>
      <c r="G239" s="38">
        <v>58</v>
      </c>
      <c r="H239" s="37"/>
      <c r="I239" s="41">
        <v>16</v>
      </c>
      <c r="J239" s="41" t="s">
        <v>28</v>
      </c>
      <c r="K239" s="55">
        <f>(G239/57.2958)*E239</f>
        <v>5.0614530209893216</v>
      </c>
      <c r="L239" s="55" t="s">
        <v>0</v>
      </c>
      <c r="M239" s="38" t="s">
        <v>98</v>
      </c>
      <c r="N239" s="38" t="s">
        <v>28</v>
      </c>
      <c r="O239" s="38">
        <v>5</v>
      </c>
      <c r="P239" s="56" t="e">
        <f>IF(ISNUMBER(E239),$A$2/E239,"N/A")</f>
        <v>#VALUE!</v>
      </c>
      <c r="Q239" s="57" t="e">
        <f>IF(ISNUMBER(E239),E239/$B$2,"N/A")</f>
        <v>#VALUE!</v>
      </c>
      <c r="R239" s="58" t="e">
        <f>IF(J239="?",IF(ISNUMBER(E239),G239/P239,"N/A"),IF(ISNUMBER(J239),J239/$A$2*57.296,"N/A"))</f>
        <v>#VALUE!</v>
      </c>
      <c r="S239" s="59" t="str">
        <f>S238</f>
        <v>PUT TELESCOPE FOCAL LENGTH HERE</v>
      </c>
      <c r="T239" s="60" t="str">
        <f>T238</f>
        <v>PUT TELESCOPE F/RATIO HERE</v>
      </c>
    </row>
    <row r="240" spans="1:20" s="33" customFormat="1" x14ac:dyDescent="0.3">
      <c r="A240" s="13" t="s">
        <v>178</v>
      </c>
      <c r="B240" s="13" t="s">
        <v>73</v>
      </c>
      <c r="C240" s="61" t="s">
        <v>437</v>
      </c>
      <c r="D240" s="61" t="s">
        <v>346</v>
      </c>
      <c r="E240" s="34">
        <v>6</v>
      </c>
      <c r="F240" s="35">
        <v>1.25</v>
      </c>
      <c r="G240" s="38">
        <v>58</v>
      </c>
      <c r="H240" s="37"/>
      <c r="I240" s="41">
        <v>16</v>
      </c>
      <c r="J240" s="41" t="s">
        <v>28</v>
      </c>
      <c r="K240" s="55">
        <f>(G240/57.2958)*E240</f>
        <v>6.0737436251871859</v>
      </c>
      <c r="L240" s="55" t="s">
        <v>0</v>
      </c>
      <c r="M240" s="38" t="s">
        <v>98</v>
      </c>
      <c r="N240" s="38" t="s">
        <v>28</v>
      </c>
      <c r="O240" s="38">
        <v>5</v>
      </c>
      <c r="P240" s="56" t="e">
        <f>IF(ISNUMBER(E240),$A$2/E240,"N/A")</f>
        <v>#VALUE!</v>
      </c>
      <c r="Q240" s="57" t="e">
        <f>IF(ISNUMBER(E240),E240/$B$2,"N/A")</f>
        <v>#VALUE!</v>
      </c>
      <c r="R240" s="58" t="e">
        <f>IF(J240="?",IF(ISNUMBER(E240),G240/P240,"N/A"),IF(ISNUMBER(J240),J240/$A$2*57.296,"N/A"))</f>
        <v>#VALUE!</v>
      </c>
      <c r="S240" s="59" t="str">
        <f>S239</f>
        <v>PUT TELESCOPE FOCAL LENGTH HERE</v>
      </c>
      <c r="T240" s="60" t="str">
        <f>T239</f>
        <v>PUT TELESCOPE F/RATIO HERE</v>
      </c>
    </row>
    <row r="241" spans="1:20" s="33" customFormat="1" x14ac:dyDescent="0.3">
      <c r="A241" s="13" t="s">
        <v>178</v>
      </c>
      <c r="B241" s="13" t="s">
        <v>73</v>
      </c>
      <c r="C241" s="61" t="s">
        <v>437</v>
      </c>
      <c r="D241" s="61" t="s">
        <v>346</v>
      </c>
      <c r="E241" s="34">
        <v>7</v>
      </c>
      <c r="F241" s="35">
        <v>1.25</v>
      </c>
      <c r="G241" s="38">
        <v>58</v>
      </c>
      <c r="H241" s="37"/>
      <c r="I241" s="41">
        <v>16</v>
      </c>
      <c r="J241" s="41" t="s">
        <v>28</v>
      </c>
      <c r="K241" s="55">
        <f>(G241/57.2958)*E241</f>
        <v>7.0860342293850502</v>
      </c>
      <c r="L241" s="55" t="s">
        <v>0</v>
      </c>
      <c r="M241" s="38" t="s">
        <v>98</v>
      </c>
      <c r="N241" s="38" t="s">
        <v>28</v>
      </c>
      <c r="O241" s="38">
        <v>5</v>
      </c>
      <c r="P241" s="56" t="e">
        <f>IF(ISNUMBER(E241),$A$2/E241,"N/A")</f>
        <v>#VALUE!</v>
      </c>
      <c r="Q241" s="57" t="e">
        <f>IF(ISNUMBER(E241),E241/$B$2,"N/A")</f>
        <v>#VALUE!</v>
      </c>
      <c r="R241" s="58" t="e">
        <f>IF(J241="?",IF(ISNUMBER(E241),G241/P241,"N/A"),IF(ISNUMBER(J241),J241/$A$2*57.296,"N/A"))</f>
        <v>#VALUE!</v>
      </c>
      <c r="S241" s="59" t="str">
        <f>S240</f>
        <v>PUT TELESCOPE FOCAL LENGTH HERE</v>
      </c>
      <c r="T241" s="60" t="str">
        <f>T240</f>
        <v>PUT TELESCOPE F/RATIO HERE</v>
      </c>
    </row>
    <row r="242" spans="1:20" s="33" customFormat="1" x14ac:dyDescent="0.3">
      <c r="A242" s="13" t="s">
        <v>178</v>
      </c>
      <c r="B242" s="13" t="s">
        <v>73</v>
      </c>
      <c r="C242" s="61" t="s">
        <v>437</v>
      </c>
      <c r="D242" s="61" t="s">
        <v>346</v>
      </c>
      <c r="E242" s="34">
        <v>7.5</v>
      </c>
      <c r="F242" s="35">
        <v>1.25</v>
      </c>
      <c r="G242" s="38">
        <v>58</v>
      </c>
      <c r="H242" s="37"/>
      <c r="I242" s="41">
        <v>16</v>
      </c>
      <c r="J242" s="41" t="s">
        <v>28</v>
      </c>
      <c r="K242" s="55">
        <f>(G242/57.2958)*E242</f>
        <v>7.5921795314839819</v>
      </c>
      <c r="L242" s="55" t="s">
        <v>0</v>
      </c>
      <c r="M242" s="38" t="s">
        <v>98</v>
      </c>
      <c r="N242" s="38" t="s">
        <v>28</v>
      </c>
      <c r="O242" s="38">
        <v>5</v>
      </c>
      <c r="P242" s="56" t="e">
        <f>IF(ISNUMBER(E242),$A$2/E242,"N/A")</f>
        <v>#VALUE!</v>
      </c>
      <c r="Q242" s="57" t="e">
        <f>IF(ISNUMBER(E242),E242/$B$2,"N/A")</f>
        <v>#VALUE!</v>
      </c>
      <c r="R242" s="58" t="e">
        <f>IF(J242="?",IF(ISNUMBER(E242),G242/P242,"N/A"),IF(ISNUMBER(J242),J242/$A$2*57.296,"N/A"))</f>
        <v>#VALUE!</v>
      </c>
      <c r="S242" s="59" t="str">
        <f>S241</f>
        <v>PUT TELESCOPE FOCAL LENGTH HERE</v>
      </c>
      <c r="T242" s="60" t="str">
        <f>T241</f>
        <v>PUT TELESCOPE F/RATIO HERE</v>
      </c>
    </row>
    <row r="243" spans="1:20" s="33" customFormat="1" x14ac:dyDescent="0.3">
      <c r="A243" s="13" t="s">
        <v>178</v>
      </c>
      <c r="B243" s="13" t="s">
        <v>73</v>
      </c>
      <c r="C243" s="61" t="s">
        <v>437</v>
      </c>
      <c r="D243" s="61" t="s">
        <v>346</v>
      </c>
      <c r="E243" s="34">
        <v>8</v>
      </c>
      <c r="F243" s="35">
        <v>1.25</v>
      </c>
      <c r="G243" s="38">
        <v>58</v>
      </c>
      <c r="H243" s="37"/>
      <c r="I243" s="41">
        <v>16</v>
      </c>
      <c r="J243" s="41" t="s">
        <v>28</v>
      </c>
      <c r="K243" s="55">
        <f>(G243/57.2958)*E243</f>
        <v>8.0983248335829146</v>
      </c>
      <c r="L243" s="55" t="s">
        <v>0</v>
      </c>
      <c r="M243" s="38" t="s">
        <v>98</v>
      </c>
      <c r="N243" s="38" t="s">
        <v>28</v>
      </c>
      <c r="O243" s="38">
        <v>5</v>
      </c>
      <c r="P243" s="56" t="e">
        <f>IF(ISNUMBER(E243),$A$2/E243,"N/A")</f>
        <v>#VALUE!</v>
      </c>
      <c r="Q243" s="57" t="e">
        <f>IF(ISNUMBER(E243),E243/$B$2,"N/A")</f>
        <v>#VALUE!</v>
      </c>
      <c r="R243" s="58" t="e">
        <f>IF(J243="?",IF(ISNUMBER(E243),G243/P243,"N/A"),IF(ISNUMBER(J243),J243/$A$2*57.296,"N/A"))</f>
        <v>#VALUE!</v>
      </c>
      <c r="S243" s="59" t="str">
        <f>S242</f>
        <v>PUT TELESCOPE FOCAL LENGTH HERE</v>
      </c>
      <c r="T243" s="60" t="str">
        <f>T242</f>
        <v>PUT TELESCOPE F/RATIO HERE</v>
      </c>
    </row>
    <row r="244" spans="1:20" s="33" customFormat="1" x14ac:dyDescent="0.3">
      <c r="A244" s="13" t="s">
        <v>178</v>
      </c>
      <c r="B244" s="13" t="s">
        <v>73</v>
      </c>
      <c r="C244" s="61" t="s">
        <v>437</v>
      </c>
      <c r="D244" s="61" t="s">
        <v>346</v>
      </c>
      <c r="E244" s="34">
        <v>9</v>
      </c>
      <c r="F244" s="35">
        <v>1.25</v>
      </c>
      <c r="G244" s="38">
        <v>58</v>
      </c>
      <c r="H244" s="37"/>
      <c r="I244" s="41">
        <v>16</v>
      </c>
      <c r="J244" s="41" t="s">
        <v>28</v>
      </c>
      <c r="K244" s="55">
        <f>(G244/57.2958)*E244</f>
        <v>9.1106154377807798</v>
      </c>
      <c r="L244" s="55" t="s">
        <v>0</v>
      </c>
      <c r="M244" s="38" t="s">
        <v>98</v>
      </c>
      <c r="N244" s="38" t="s">
        <v>28</v>
      </c>
      <c r="O244" s="38">
        <v>5</v>
      </c>
      <c r="P244" s="56" t="e">
        <f>IF(ISNUMBER(E244),$A$2/E244,"N/A")</f>
        <v>#VALUE!</v>
      </c>
      <c r="Q244" s="57" t="e">
        <f>IF(ISNUMBER(E244),E244/$B$2,"N/A")</f>
        <v>#VALUE!</v>
      </c>
      <c r="R244" s="58" t="e">
        <f>IF(J244="?",IF(ISNUMBER(E244),G244/P244,"N/A"),IF(ISNUMBER(J244),J244/$A$2*57.296,"N/A"))</f>
        <v>#VALUE!</v>
      </c>
      <c r="S244" s="59" t="str">
        <f>S243</f>
        <v>PUT TELESCOPE FOCAL LENGTH HERE</v>
      </c>
      <c r="T244" s="60" t="str">
        <f>T243</f>
        <v>PUT TELESCOPE F/RATIO HERE</v>
      </c>
    </row>
    <row r="245" spans="1:20" s="33" customFormat="1" x14ac:dyDescent="0.3">
      <c r="A245" s="13" t="s">
        <v>178</v>
      </c>
      <c r="B245" s="13" t="s">
        <v>73</v>
      </c>
      <c r="C245" s="61" t="s">
        <v>437</v>
      </c>
      <c r="D245" s="61" t="s">
        <v>346</v>
      </c>
      <c r="E245" s="34">
        <v>15</v>
      </c>
      <c r="F245" s="35">
        <v>1.25</v>
      </c>
      <c r="G245" s="38">
        <v>58</v>
      </c>
      <c r="H245" s="37"/>
      <c r="I245" s="41">
        <v>16</v>
      </c>
      <c r="J245" s="41" t="s">
        <v>28</v>
      </c>
      <c r="K245" s="55">
        <f>(G245/57.2958)*E245</f>
        <v>15.184359062967964</v>
      </c>
      <c r="L245" s="55" t="s">
        <v>0</v>
      </c>
      <c r="M245" s="38" t="s">
        <v>98</v>
      </c>
      <c r="N245" s="38" t="s">
        <v>28</v>
      </c>
      <c r="O245" s="38">
        <v>5</v>
      </c>
      <c r="P245" s="56" t="e">
        <f>IF(ISNUMBER(E245),$A$2/E245,"N/A")</f>
        <v>#VALUE!</v>
      </c>
      <c r="Q245" s="57" t="e">
        <f>IF(ISNUMBER(E245),E245/$B$2,"N/A")</f>
        <v>#VALUE!</v>
      </c>
      <c r="R245" s="58" t="e">
        <f>IF(J245="?",IF(ISNUMBER(E245),G245/P245,"N/A"),IF(ISNUMBER(J245),J245/$A$2*57.296,"N/A"))</f>
        <v>#VALUE!</v>
      </c>
      <c r="S245" s="59" t="str">
        <f>S244</f>
        <v>PUT TELESCOPE FOCAL LENGTH HERE</v>
      </c>
      <c r="T245" s="60" t="str">
        <f>T244</f>
        <v>PUT TELESCOPE F/RATIO HERE</v>
      </c>
    </row>
    <row r="246" spans="1:20" s="33" customFormat="1" x14ac:dyDescent="0.3">
      <c r="A246" s="13" t="s">
        <v>178</v>
      </c>
      <c r="B246" s="13" t="s">
        <v>73</v>
      </c>
      <c r="C246" s="61" t="s">
        <v>437</v>
      </c>
      <c r="D246" s="61" t="s">
        <v>346</v>
      </c>
      <c r="E246" s="34">
        <v>20</v>
      </c>
      <c r="F246" s="35">
        <v>1.25</v>
      </c>
      <c r="G246" s="38">
        <v>58</v>
      </c>
      <c r="H246" s="37"/>
      <c r="I246" s="41">
        <v>16</v>
      </c>
      <c r="J246" s="41" t="s">
        <v>28</v>
      </c>
      <c r="K246" s="55">
        <f>(G246/57.2958)*E246</f>
        <v>20.245812083957286</v>
      </c>
      <c r="L246" s="55" t="s">
        <v>0</v>
      </c>
      <c r="M246" s="38" t="s">
        <v>98</v>
      </c>
      <c r="N246" s="38" t="s">
        <v>28</v>
      </c>
      <c r="O246" s="38">
        <v>5</v>
      </c>
      <c r="P246" s="56" t="e">
        <f>IF(ISNUMBER(E246),$A$2/E246,"N/A")</f>
        <v>#VALUE!</v>
      </c>
      <c r="Q246" s="57" t="e">
        <f>IF(ISNUMBER(E246),E246/$B$2,"N/A")</f>
        <v>#VALUE!</v>
      </c>
      <c r="R246" s="58" t="e">
        <f>IF(J246="?",IF(ISNUMBER(E246),G246/P246,"N/A"),IF(ISNUMBER(J246),J246/$A$2*57.296,"N/A"))</f>
        <v>#VALUE!</v>
      </c>
      <c r="S246" s="59" t="str">
        <f>S245</f>
        <v>PUT TELESCOPE FOCAL LENGTH HERE</v>
      </c>
      <c r="T246" s="60" t="str">
        <f>T245</f>
        <v>PUT TELESCOPE F/RATIO HERE</v>
      </c>
    </row>
    <row r="247" spans="1:20" s="33" customFormat="1" x14ac:dyDescent="0.3">
      <c r="A247" s="13" t="s">
        <v>178</v>
      </c>
      <c r="B247" s="13" t="s">
        <v>73</v>
      </c>
      <c r="C247" s="61" t="s">
        <v>437</v>
      </c>
      <c r="D247" s="61" t="s">
        <v>346</v>
      </c>
      <c r="E247" s="34">
        <v>25</v>
      </c>
      <c r="F247" s="35">
        <v>1.25</v>
      </c>
      <c r="G247" s="38">
        <v>58</v>
      </c>
      <c r="H247" s="37"/>
      <c r="I247" s="41">
        <v>16</v>
      </c>
      <c r="J247" s="41" t="s">
        <v>28</v>
      </c>
      <c r="K247" s="55">
        <f>(G247/57.2958)*E247</f>
        <v>25.307265104946609</v>
      </c>
      <c r="L247" s="55" t="s">
        <v>0</v>
      </c>
      <c r="M247" s="38" t="s">
        <v>98</v>
      </c>
      <c r="N247" s="38" t="s">
        <v>28</v>
      </c>
      <c r="O247" s="38">
        <v>5</v>
      </c>
      <c r="P247" s="56" t="e">
        <f>IF(ISNUMBER(E247),$A$2/E247,"N/A")</f>
        <v>#VALUE!</v>
      </c>
      <c r="Q247" s="57" t="e">
        <f>IF(ISNUMBER(E247),E247/$B$2,"N/A")</f>
        <v>#VALUE!</v>
      </c>
      <c r="R247" s="58" t="e">
        <f>IF(J247="?",IF(ISNUMBER(E247),G247/P247,"N/A"),IF(ISNUMBER(J247),J247/$A$2*57.296,"N/A"))</f>
        <v>#VALUE!</v>
      </c>
      <c r="S247" s="59" t="str">
        <f>S246</f>
        <v>PUT TELESCOPE FOCAL LENGTH HERE</v>
      </c>
      <c r="T247" s="60" t="str">
        <f>T246</f>
        <v>PUT TELESCOPE F/RATIO HERE</v>
      </c>
    </row>
    <row r="248" spans="1:20" s="33" customFormat="1" x14ac:dyDescent="0.3">
      <c r="A248" s="13" t="s">
        <v>178</v>
      </c>
      <c r="B248" s="13" t="s">
        <v>4</v>
      </c>
      <c r="C248" s="61"/>
      <c r="D248" s="61" t="s">
        <v>345</v>
      </c>
      <c r="E248" s="34">
        <v>4</v>
      </c>
      <c r="F248" s="35">
        <v>1.25</v>
      </c>
      <c r="G248" s="38">
        <v>50</v>
      </c>
      <c r="H248" s="37"/>
      <c r="I248" s="41">
        <f>E248*0.7</f>
        <v>2.8</v>
      </c>
      <c r="J248" s="41" t="s">
        <v>28</v>
      </c>
      <c r="K248" s="55">
        <f>(G248/57.2958)*E248</f>
        <v>3.4906572558547051</v>
      </c>
      <c r="L248" s="55" t="s">
        <v>53</v>
      </c>
      <c r="M248" s="38" t="s">
        <v>98</v>
      </c>
      <c r="N248" s="38" t="s">
        <v>28</v>
      </c>
      <c r="O248" s="38">
        <v>4</v>
      </c>
      <c r="P248" s="56" t="e">
        <f>IF(ISNUMBER(E248),$A$2/E248,"N/A")</f>
        <v>#VALUE!</v>
      </c>
      <c r="Q248" s="57" t="e">
        <f>IF(ISNUMBER(E248),E248/$B$2,"N/A")</f>
        <v>#VALUE!</v>
      </c>
      <c r="R248" s="58" t="e">
        <f>IF(J248="?",IF(ISNUMBER(E248),G248/P248,"N/A"),IF(ISNUMBER(J248),J248/$A$2*57.296,"N/A"))</f>
        <v>#VALUE!</v>
      </c>
      <c r="S248" s="59" t="str">
        <f>S247</f>
        <v>PUT TELESCOPE FOCAL LENGTH HERE</v>
      </c>
      <c r="T248" s="60" t="str">
        <f>T247</f>
        <v>PUT TELESCOPE F/RATIO HERE</v>
      </c>
    </row>
    <row r="249" spans="1:20" s="33" customFormat="1" x14ac:dyDescent="0.3">
      <c r="A249" s="13" t="s">
        <v>178</v>
      </c>
      <c r="B249" s="13" t="s">
        <v>4</v>
      </c>
      <c r="C249" s="61"/>
      <c r="D249" s="61" t="s">
        <v>345</v>
      </c>
      <c r="E249" s="34">
        <v>6</v>
      </c>
      <c r="F249" s="35">
        <v>1.25</v>
      </c>
      <c r="G249" s="38">
        <v>50</v>
      </c>
      <c r="H249" s="37"/>
      <c r="I249" s="41">
        <f>E249*0.7</f>
        <v>4.1999999999999993</v>
      </c>
      <c r="J249" s="41" t="s">
        <v>28</v>
      </c>
      <c r="K249" s="55">
        <f>(G249/57.2958)*E249</f>
        <v>5.2359858837820576</v>
      </c>
      <c r="L249" s="55" t="s">
        <v>53</v>
      </c>
      <c r="M249" s="38" t="s">
        <v>98</v>
      </c>
      <c r="N249" s="38" t="s">
        <v>28</v>
      </c>
      <c r="O249" s="38">
        <v>4</v>
      </c>
      <c r="P249" s="56" t="e">
        <f>IF(ISNUMBER(E249),$A$2/E249,"N/A")</f>
        <v>#VALUE!</v>
      </c>
      <c r="Q249" s="57" t="e">
        <f>IF(ISNUMBER(E249),E249/$B$2,"N/A")</f>
        <v>#VALUE!</v>
      </c>
      <c r="R249" s="58" t="e">
        <f>IF(J249="?",IF(ISNUMBER(E249),G249/P249,"N/A"),IF(ISNUMBER(J249),J249/$A$2*57.296,"N/A"))</f>
        <v>#VALUE!</v>
      </c>
      <c r="S249" s="59" t="str">
        <f>S248</f>
        <v>PUT TELESCOPE FOCAL LENGTH HERE</v>
      </c>
      <c r="T249" s="60" t="str">
        <f>T248</f>
        <v>PUT TELESCOPE F/RATIO HERE</v>
      </c>
    </row>
    <row r="250" spans="1:20" s="33" customFormat="1" x14ac:dyDescent="0.3">
      <c r="A250" s="13" t="s">
        <v>178</v>
      </c>
      <c r="B250" s="13" t="s">
        <v>4</v>
      </c>
      <c r="C250" s="61"/>
      <c r="D250" s="61" t="s">
        <v>345</v>
      </c>
      <c r="E250" s="34">
        <v>8</v>
      </c>
      <c r="F250" s="35">
        <v>1.25</v>
      </c>
      <c r="G250" s="38">
        <v>50</v>
      </c>
      <c r="H250" s="37"/>
      <c r="I250" s="41">
        <f>E250*0.7</f>
        <v>5.6</v>
      </c>
      <c r="J250" s="41" t="s">
        <v>28</v>
      </c>
      <c r="K250" s="55">
        <f>(G250/57.2958)*E250</f>
        <v>6.9813145117094102</v>
      </c>
      <c r="L250" s="55" t="s">
        <v>53</v>
      </c>
      <c r="M250" s="38" t="s">
        <v>98</v>
      </c>
      <c r="N250" s="38" t="s">
        <v>28</v>
      </c>
      <c r="O250" s="38">
        <v>4</v>
      </c>
      <c r="P250" s="56" t="e">
        <f>IF(ISNUMBER(E250),$A$2/E250,"N/A")</f>
        <v>#VALUE!</v>
      </c>
      <c r="Q250" s="57" t="e">
        <f>IF(ISNUMBER(E250),E250/$B$2,"N/A")</f>
        <v>#VALUE!</v>
      </c>
      <c r="R250" s="58" t="e">
        <f>IF(J250="?",IF(ISNUMBER(E250),G250/P250,"N/A"),IF(ISNUMBER(J250),J250/$A$2*57.296,"N/A"))</f>
        <v>#VALUE!</v>
      </c>
      <c r="S250" s="59" t="str">
        <f>S249</f>
        <v>PUT TELESCOPE FOCAL LENGTH HERE</v>
      </c>
      <c r="T250" s="60" t="str">
        <f>T249</f>
        <v>PUT TELESCOPE F/RATIO HERE</v>
      </c>
    </row>
    <row r="251" spans="1:20" s="33" customFormat="1" x14ac:dyDescent="0.3">
      <c r="A251" s="13" t="s">
        <v>178</v>
      </c>
      <c r="B251" s="13" t="s">
        <v>4</v>
      </c>
      <c r="C251" s="61"/>
      <c r="D251" s="61" t="s">
        <v>345</v>
      </c>
      <c r="E251" s="34">
        <v>10</v>
      </c>
      <c r="F251" s="35">
        <v>1.25</v>
      </c>
      <c r="G251" s="38">
        <v>50</v>
      </c>
      <c r="H251" s="37"/>
      <c r="I251" s="41">
        <f>E251*0.7</f>
        <v>7</v>
      </c>
      <c r="J251" s="41" t="s">
        <v>28</v>
      </c>
      <c r="K251" s="55">
        <f>(G251/57.2958)*E251</f>
        <v>8.7266431396367636</v>
      </c>
      <c r="L251" s="55" t="s">
        <v>53</v>
      </c>
      <c r="M251" s="38" t="s">
        <v>98</v>
      </c>
      <c r="N251" s="38" t="s">
        <v>28</v>
      </c>
      <c r="O251" s="38">
        <v>4</v>
      </c>
      <c r="P251" s="56" t="e">
        <f>IF(ISNUMBER(E251),$A$2/E251,"N/A")</f>
        <v>#VALUE!</v>
      </c>
      <c r="Q251" s="57" t="e">
        <f>IF(ISNUMBER(E251),E251/$B$2,"N/A")</f>
        <v>#VALUE!</v>
      </c>
      <c r="R251" s="58" t="e">
        <f>IF(J251="?",IF(ISNUMBER(E251),G251/P251,"N/A"),IF(ISNUMBER(J251),J251/$A$2*57.296,"N/A"))</f>
        <v>#VALUE!</v>
      </c>
      <c r="S251" s="59" t="str">
        <f>S250</f>
        <v>PUT TELESCOPE FOCAL LENGTH HERE</v>
      </c>
      <c r="T251" s="60" t="str">
        <f>T250</f>
        <v>PUT TELESCOPE F/RATIO HERE</v>
      </c>
    </row>
    <row r="252" spans="1:20" s="33" customFormat="1" x14ac:dyDescent="0.3">
      <c r="A252" s="13" t="s">
        <v>178</v>
      </c>
      <c r="B252" s="13" t="s">
        <v>4</v>
      </c>
      <c r="C252" s="61"/>
      <c r="D252" s="61" t="s">
        <v>345</v>
      </c>
      <c r="E252" s="34">
        <v>12.5</v>
      </c>
      <c r="F252" s="35">
        <v>1.25</v>
      </c>
      <c r="G252" s="38">
        <v>50</v>
      </c>
      <c r="H252" s="37"/>
      <c r="I252" s="41">
        <f>E252*0.7</f>
        <v>8.75</v>
      </c>
      <c r="J252" s="41" t="s">
        <v>28</v>
      </c>
      <c r="K252" s="55">
        <f>(G252/57.2958)*E252</f>
        <v>10.908303924545953</v>
      </c>
      <c r="L252" s="55" t="s">
        <v>53</v>
      </c>
      <c r="M252" s="38" t="s">
        <v>98</v>
      </c>
      <c r="N252" s="38" t="s">
        <v>28</v>
      </c>
      <c r="O252" s="38">
        <v>4</v>
      </c>
      <c r="P252" s="56" t="e">
        <f>IF(ISNUMBER(E252),$A$2/E252,"N/A")</f>
        <v>#VALUE!</v>
      </c>
      <c r="Q252" s="57" t="e">
        <f>IF(ISNUMBER(E252),E252/$B$2,"N/A")</f>
        <v>#VALUE!</v>
      </c>
      <c r="R252" s="58" t="e">
        <f>IF(J252="?",IF(ISNUMBER(E252),G252/P252,"N/A"),IF(ISNUMBER(J252),J252/$A$2*57.296,"N/A"))</f>
        <v>#VALUE!</v>
      </c>
      <c r="S252" s="59" t="str">
        <f>S251</f>
        <v>PUT TELESCOPE FOCAL LENGTH HERE</v>
      </c>
      <c r="T252" s="60" t="str">
        <f>T251</f>
        <v>PUT TELESCOPE F/RATIO HERE</v>
      </c>
    </row>
    <row r="253" spans="1:20" s="33" customFormat="1" x14ac:dyDescent="0.3">
      <c r="A253" s="13" t="s">
        <v>178</v>
      </c>
      <c r="B253" s="13" t="s">
        <v>4</v>
      </c>
      <c r="C253" s="61"/>
      <c r="D253" s="61" t="s">
        <v>345</v>
      </c>
      <c r="E253" s="34">
        <v>13</v>
      </c>
      <c r="F253" s="35">
        <v>1.25</v>
      </c>
      <c r="G253" s="38">
        <v>50</v>
      </c>
      <c r="H253" s="37"/>
      <c r="I253" s="41">
        <f>E253*0.7</f>
        <v>9.1</v>
      </c>
      <c r="J253" s="41" t="s">
        <v>28</v>
      </c>
      <c r="K253" s="55">
        <f>(G253/57.2958)*E253</f>
        <v>11.344636081527792</v>
      </c>
      <c r="L253" s="55" t="s">
        <v>53</v>
      </c>
      <c r="M253" s="38" t="s">
        <v>98</v>
      </c>
      <c r="N253" s="38" t="s">
        <v>28</v>
      </c>
      <c r="O253" s="38">
        <v>4</v>
      </c>
      <c r="P253" s="56" t="e">
        <f>IF(ISNUMBER(E253),$A$2/E253,"N/A")</f>
        <v>#VALUE!</v>
      </c>
      <c r="Q253" s="57" t="e">
        <f>IF(ISNUMBER(E253),E253/$B$2,"N/A")</f>
        <v>#VALUE!</v>
      </c>
      <c r="R253" s="58" t="e">
        <f>IF(J253="?",IF(ISNUMBER(E253),G253/P253,"N/A"),IF(ISNUMBER(J253),J253/$A$2*57.296,"N/A"))</f>
        <v>#VALUE!</v>
      </c>
      <c r="S253" s="59" t="str">
        <f>S252</f>
        <v>PUT TELESCOPE FOCAL LENGTH HERE</v>
      </c>
      <c r="T253" s="60" t="str">
        <f>T252</f>
        <v>PUT TELESCOPE F/RATIO HERE</v>
      </c>
    </row>
    <row r="254" spans="1:20" s="33" customFormat="1" x14ac:dyDescent="0.3">
      <c r="A254" s="13" t="s">
        <v>178</v>
      </c>
      <c r="B254" s="13" t="s">
        <v>4</v>
      </c>
      <c r="C254" s="61"/>
      <c r="D254" s="61" t="s">
        <v>345</v>
      </c>
      <c r="E254" s="34">
        <v>15</v>
      </c>
      <c r="F254" s="35">
        <v>1.25</v>
      </c>
      <c r="G254" s="38">
        <v>50</v>
      </c>
      <c r="H254" s="37"/>
      <c r="I254" s="41">
        <f>E254*0.7</f>
        <v>10.5</v>
      </c>
      <c r="J254" s="41" t="s">
        <v>28</v>
      </c>
      <c r="K254" s="55">
        <f>(G254/57.2958)*E254</f>
        <v>13.089964709455144</v>
      </c>
      <c r="L254" s="55" t="s">
        <v>53</v>
      </c>
      <c r="M254" s="38" t="s">
        <v>98</v>
      </c>
      <c r="N254" s="38" t="s">
        <v>28</v>
      </c>
      <c r="O254" s="38">
        <v>4</v>
      </c>
      <c r="P254" s="56" t="e">
        <f>IF(ISNUMBER(E254),$A$2/E254,"N/A")</f>
        <v>#VALUE!</v>
      </c>
      <c r="Q254" s="57" t="e">
        <f>IF(ISNUMBER(E254),E254/$B$2,"N/A")</f>
        <v>#VALUE!</v>
      </c>
      <c r="R254" s="58" t="e">
        <f>IF(J254="?",IF(ISNUMBER(E254),G254/P254,"N/A"),IF(ISNUMBER(J254),J254/$A$2*57.296,"N/A"))</f>
        <v>#VALUE!</v>
      </c>
      <c r="S254" s="59" t="str">
        <f>S253</f>
        <v>PUT TELESCOPE FOCAL LENGTH HERE</v>
      </c>
      <c r="T254" s="60" t="str">
        <f>T253</f>
        <v>PUT TELESCOPE F/RATIO HERE</v>
      </c>
    </row>
    <row r="255" spans="1:20" s="33" customFormat="1" x14ac:dyDescent="0.3">
      <c r="A255" s="13" t="s">
        <v>178</v>
      </c>
      <c r="B255" s="13" t="s">
        <v>4</v>
      </c>
      <c r="C255" s="61"/>
      <c r="D255" s="61" t="s">
        <v>345</v>
      </c>
      <c r="E255" s="34">
        <v>17</v>
      </c>
      <c r="F255" s="35">
        <v>1.25</v>
      </c>
      <c r="G255" s="38">
        <v>50</v>
      </c>
      <c r="H255" s="37"/>
      <c r="I255" s="41">
        <f>E255*0.7</f>
        <v>11.899999999999999</v>
      </c>
      <c r="J255" s="41" t="s">
        <v>28</v>
      </c>
      <c r="K255" s="55">
        <f>(G255/57.2958)*E255</f>
        <v>14.835293337382497</v>
      </c>
      <c r="L255" s="55" t="s">
        <v>53</v>
      </c>
      <c r="M255" s="38" t="s">
        <v>98</v>
      </c>
      <c r="N255" s="38" t="s">
        <v>28</v>
      </c>
      <c r="O255" s="38">
        <v>4</v>
      </c>
      <c r="P255" s="56" t="e">
        <f>IF(ISNUMBER(E255),$A$2/E255,"N/A")</f>
        <v>#VALUE!</v>
      </c>
      <c r="Q255" s="57" t="e">
        <f>IF(ISNUMBER(E255),E255/$B$2,"N/A")</f>
        <v>#VALUE!</v>
      </c>
      <c r="R255" s="58" t="e">
        <f>IF(J255="?",IF(ISNUMBER(E255),G255/P255,"N/A"),IF(ISNUMBER(J255),J255/$A$2*57.296,"N/A"))</f>
        <v>#VALUE!</v>
      </c>
      <c r="S255" s="59" t="str">
        <f>S254</f>
        <v>PUT TELESCOPE FOCAL LENGTH HERE</v>
      </c>
      <c r="T255" s="60" t="str">
        <f>T254</f>
        <v>PUT TELESCOPE F/RATIO HERE</v>
      </c>
    </row>
    <row r="256" spans="1:20" s="33" customFormat="1" x14ac:dyDescent="0.3">
      <c r="A256" s="13" t="s">
        <v>178</v>
      </c>
      <c r="B256" s="13" t="s">
        <v>4</v>
      </c>
      <c r="C256" s="61"/>
      <c r="D256" s="61" t="s">
        <v>345</v>
      </c>
      <c r="E256" s="34">
        <v>20</v>
      </c>
      <c r="F256" s="35">
        <v>1.25</v>
      </c>
      <c r="G256" s="38">
        <v>50</v>
      </c>
      <c r="H256" s="37"/>
      <c r="I256" s="41">
        <f>E256*0.7</f>
        <v>14</v>
      </c>
      <c r="J256" s="41" t="s">
        <v>28</v>
      </c>
      <c r="K256" s="55">
        <f>(G256/57.2958)*E256</f>
        <v>17.453286279273527</v>
      </c>
      <c r="L256" s="55" t="s">
        <v>53</v>
      </c>
      <c r="M256" s="38" t="s">
        <v>98</v>
      </c>
      <c r="N256" s="38" t="s">
        <v>28</v>
      </c>
      <c r="O256" s="38">
        <v>4</v>
      </c>
      <c r="P256" s="56" t="e">
        <f>IF(ISNUMBER(E256),$A$2/E256,"N/A")</f>
        <v>#VALUE!</v>
      </c>
      <c r="Q256" s="57" t="e">
        <f>IF(ISNUMBER(E256),E256/$B$2,"N/A")</f>
        <v>#VALUE!</v>
      </c>
      <c r="R256" s="58" t="e">
        <f>IF(J256="?",IF(ISNUMBER(E256),G256/P256,"N/A"),IF(ISNUMBER(J256),J256/$A$2*57.296,"N/A"))</f>
        <v>#VALUE!</v>
      </c>
      <c r="S256" s="59" t="str">
        <f>S255</f>
        <v>PUT TELESCOPE FOCAL LENGTH HERE</v>
      </c>
      <c r="T256" s="60" t="str">
        <f>T255</f>
        <v>PUT TELESCOPE F/RATIO HERE</v>
      </c>
    </row>
    <row r="257" spans="1:20" s="33" customFormat="1" x14ac:dyDescent="0.3">
      <c r="A257" s="13" t="s">
        <v>178</v>
      </c>
      <c r="B257" s="13" t="s">
        <v>4</v>
      </c>
      <c r="C257" s="61"/>
      <c r="D257" s="61" t="s">
        <v>345</v>
      </c>
      <c r="E257" s="34">
        <v>25</v>
      </c>
      <c r="F257" s="35">
        <v>1.25</v>
      </c>
      <c r="G257" s="38">
        <v>50</v>
      </c>
      <c r="H257" s="37"/>
      <c r="I257" s="41">
        <f>E257*0.7</f>
        <v>17.5</v>
      </c>
      <c r="J257" s="41" t="s">
        <v>28</v>
      </c>
      <c r="K257" s="55">
        <f>(G257/57.2958)*E257</f>
        <v>21.816607849091906</v>
      </c>
      <c r="L257" s="55" t="s">
        <v>53</v>
      </c>
      <c r="M257" s="38" t="s">
        <v>98</v>
      </c>
      <c r="N257" s="38" t="s">
        <v>28</v>
      </c>
      <c r="O257" s="38">
        <v>4</v>
      </c>
      <c r="P257" s="56" t="e">
        <f>IF(ISNUMBER(E257),$A$2/E257,"N/A")</f>
        <v>#VALUE!</v>
      </c>
      <c r="Q257" s="57" t="e">
        <f>IF(ISNUMBER(E257),E257/$B$2,"N/A")</f>
        <v>#VALUE!</v>
      </c>
      <c r="R257" s="58" t="e">
        <f>IF(J257="?",IF(ISNUMBER(E257),G257/P257,"N/A"),IF(ISNUMBER(J257),J257/$A$2*57.296,"N/A"))</f>
        <v>#VALUE!</v>
      </c>
      <c r="S257" s="59" t="str">
        <f>S256</f>
        <v>PUT TELESCOPE FOCAL LENGTH HERE</v>
      </c>
      <c r="T257" s="60" t="str">
        <f>T256</f>
        <v>PUT TELESCOPE F/RATIO HERE</v>
      </c>
    </row>
    <row r="258" spans="1:20" s="33" customFormat="1" x14ac:dyDescent="0.3">
      <c r="A258" s="13" t="s">
        <v>178</v>
      </c>
      <c r="B258" s="13" t="s">
        <v>4</v>
      </c>
      <c r="C258" s="61"/>
      <c r="D258" s="61" t="s">
        <v>345</v>
      </c>
      <c r="E258" s="34">
        <v>32</v>
      </c>
      <c r="F258" s="35">
        <v>1.25</v>
      </c>
      <c r="G258" s="38">
        <v>50</v>
      </c>
      <c r="H258" s="37"/>
      <c r="I258" s="41">
        <f>E258*0.7</f>
        <v>22.4</v>
      </c>
      <c r="J258" s="41" t="s">
        <v>28</v>
      </c>
      <c r="K258" s="55">
        <f>(G258/57.2958)*E258</f>
        <v>27.925258046837641</v>
      </c>
      <c r="L258" s="55" t="s">
        <v>53</v>
      </c>
      <c r="M258" s="38" t="s">
        <v>98</v>
      </c>
      <c r="N258" s="38" t="s">
        <v>28</v>
      </c>
      <c r="O258" s="38">
        <v>4</v>
      </c>
      <c r="P258" s="56" t="e">
        <f>IF(ISNUMBER(E258),$A$2/E258,"N/A")</f>
        <v>#VALUE!</v>
      </c>
      <c r="Q258" s="57" t="e">
        <f>IF(ISNUMBER(E258),E258/$B$2,"N/A")</f>
        <v>#VALUE!</v>
      </c>
      <c r="R258" s="58" t="e">
        <f>IF(J258="?",IF(ISNUMBER(E258),G258/P258,"N/A"),IF(ISNUMBER(J258),J258/$A$2*57.296,"N/A"))</f>
        <v>#VALUE!</v>
      </c>
      <c r="S258" s="59" t="str">
        <f>S257</f>
        <v>PUT TELESCOPE FOCAL LENGTH HERE</v>
      </c>
      <c r="T258" s="60" t="str">
        <f>T257</f>
        <v>PUT TELESCOPE F/RATIO HERE</v>
      </c>
    </row>
    <row r="259" spans="1:20" s="33" customFormat="1" x14ac:dyDescent="0.3">
      <c r="A259" s="13" t="s">
        <v>178</v>
      </c>
      <c r="B259" s="13" t="s">
        <v>4</v>
      </c>
      <c r="C259" s="61"/>
      <c r="D259" s="61" t="s">
        <v>345</v>
      </c>
      <c r="E259" s="34">
        <v>40</v>
      </c>
      <c r="F259" s="35">
        <v>1.25</v>
      </c>
      <c r="G259" s="38">
        <v>50</v>
      </c>
      <c r="H259" s="37"/>
      <c r="I259" s="41">
        <f>E259*0.7</f>
        <v>28</v>
      </c>
      <c r="J259" s="41" t="s">
        <v>28</v>
      </c>
      <c r="K259" s="55">
        <f>(G259/57.2958)*E259</f>
        <v>34.906572558547055</v>
      </c>
      <c r="L259" s="55" t="s">
        <v>53</v>
      </c>
      <c r="M259" s="38" t="s">
        <v>98</v>
      </c>
      <c r="N259" s="38" t="s">
        <v>28</v>
      </c>
      <c r="O259" s="38">
        <v>4</v>
      </c>
      <c r="P259" s="56" t="e">
        <f>IF(ISNUMBER(E259),$A$2/E259,"N/A")</f>
        <v>#VALUE!</v>
      </c>
      <c r="Q259" s="57" t="e">
        <f>IF(ISNUMBER(E259),E259/$B$2,"N/A")</f>
        <v>#VALUE!</v>
      </c>
      <c r="R259" s="58" t="e">
        <f>IF(J259="?",IF(ISNUMBER(E259),G259/P259,"N/A"),IF(ISNUMBER(J259),J259/$A$2*57.296,"N/A"))</f>
        <v>#VALUE!</v>
      </c>
      <c r="S259" s="59" t="str">
        <f>S258</f>
        <v>PUT TELESCOPE FOCAL LENGTH HERE</v>
      </c>
      <c r="T259" s="60" t="str">
        <f>T258</f>
        <v>PUT TELESCOPE F/RATIO HERE</v>
      </c>
    </row>
    <row r="260" spans="1:20" s="33" customFormat="1" x14ac:dyDescent="0.3">
      <c r="A260" s="13" t="s">
        <v>178</v>
      </c>
      <c r="B260" s="13" t="s">
        <v>4</v>
      </c>
      <c r="C260" s="61"/>
      <c r="D260" s="61" t="s">
        <v>345</v>
      </c>
      <c r="E260" s="34">
        <v>56</v>
      </c>
      <c r="F260" s="35">
        <v>2</v>
      </c>
      <c r="G260" s="38">
        <v>50</v>
      </c>
      <c r="H260" s="37"/>
      <c r="I260" s="41">
        <f>E260*0.7</f>
        <v>39.199999999999996</v>
      </c>
      <c r="J260" s="41" t="s">
        <v>28</v>
      </c>
      <c r="K260" s="55">
        <f>(G260/57.2958)*E260</f>
        <v>48.869201581965868</v>
      </c>
      <c r="L260" s="55" t="s">
        <v>53</v>
      </c>
      <c r="M260" s="38" t="s">
        <v>98</v>
      </c>
      <c r="N260" s="38" t="s">
        <v>28</v>
      </c>
      <c r="O260" s="38">
        <v>4</v>
      </c>
      <c r="P260" s="56" t="e">
        <f>IF(ISNUMBER(E260),$A$2/E260,"N/A")</f>
        <v>#VALUE!</v>
      </c>
      <c r="Q260" s="57" t="e">
        <f>IF(ISNUMBER(E260),E260/$B$2,"N/A")</f>
        <v>#VALUE!</v>
      </c>
      <c r="R260" s="58" t="e">
        <f>IF(J260="?",IF(ISNUMBER(E260),G260/P260,"N/A"),IF(ISNUMBER(J260),J260/$A$2*57.296,"N/A"))</f>
        <v>#VALUE!</v>
      </c>
      <c r="S260" s="59" t="str">
        <f>S259</f>
        <v>PUT TELESCOPE FOCAL LENGTH HERE</v>
      </c>
      <c r="T260" s="60" t="str">
        <f>T259</f>
        <v>PUT TELESCOPE F/RATIO HERE</v>
      </c>
    </row>
    <row r="261" spans="1:20" s="33" customFormat="1" x14ac:dyDescent="0.3">
      <c r="A261" s="13" t="s">
        <v>178</v>
      </c>
      <c r="B261" s="13" t="s">
        <v>232</v>
      </c>
      <c r="C261" s="61" t="s">
        <v>438</v>
      </c>
      <c r="D261" s="61" t="s">
        <v>346</v>
      </c>
      <c r="E261" s="34">
        <v>8</v>
      </c>
      <c r="F261" s="35">
        <v>1.25</v>
      </c>
      <c r="G261" s="38">
        <v>60</v>
      </c>
      <c r="H261" s="37"/>
      <c r="I261" s="41">
        <v>9.5</v>
      </c>
      <c r="J261" s="41">
        <v>9.6</v>
      </c>
      <c r="K261" s="55">
        <f>(G261/57.2958)*E261</f>
        <v>8.3775774140512915</v>
      </c>
      <c r="L261" s="55" t="s">
        <v>0</v>
      </c>
      <c r="M261" s="38" t="s">
        <v>25</v>
      </c>
      <c r="N261" s="38" t="s">
        <v>28</v>
      </c>
      <c r="O261" s="38">
        <v>7</v>
      </c>
      <c r="P261" s="56" t="e">
        <f>IF(ISNUMBER(E261),$A$2/E261,"N/A")</f>
        <v>#VALUE!</v>
      </c>
      <c r="Q261" s="57" t="e">
        <f>IF(ISNUMBER(E261),E261/$B$2,"N/A")</f>
        <v>#VALUE!</v>
      </c>
      <c r="R261" s="58" t="e">
        <f>IF(J261="?",IF(ISNUMBER(E261),G261/P261,"N/A"),IF(ISNUMBER(J261),J261/$A$2*57.296,"N/A"))</f>
        <v>#VALUE!</v>
      </c>
      <c r="S261" s="59" t="str">
        <f>S260</f>
        <v>PUT TELESCOPE FOCAL LENGTH HERE</v>
      </c>
      <c r="T261" s="60" t="str">
        <f>T260</f>
        <v>PUT TELESCOPE F/RATIO HERE</v>
      </c>
    </row>
    <row r="262" spans="1:20" s="33" customFormat="1" x14ac:dyDescent="0.3">
      <c r="A262" s="13" t="s">
        <v>178</v>
      </c>
      <c r="B262" s="13" t="s">
        <v>232</v>
      </c>
      <c r="C262" s="61" t="s">
        <v>438</v>
      </c>
      <c r="D262" s="61" t="s">
        <v>346</v>
      </c>
      <c r="E262" s="34">
        <v>16</v>
      </c>
      <c r="F262" s="35">
        <v>1.25</v>
      </c>
      <c r="G262" s="38">
        <v>60</v>
      </c>
      <c r="H262" s="37"/>
      <c r="I262" s="41">
        <v>19</v>
      </c>
      <c r="J262" s="41">
        <v>16.5</v>
      </c>
      <c r="K262" s="55">
        <f>(G262/57.2958)*E262</f>
        <v>16.755154828102583</v>
      </c>
      <c r="L262" s="55" t="s">
        <v>0</v>
      </c>
      <c r="M262" s="38" t="s">
        <v>25</v>
      </c>
      <c r="N262" s="38" t="s">
        <v>28</v>
      </c>
      <c r="O262" s="38">
        <v>6</v>
      </c>
      <c r="P262" s="56" t="e">
        <f>IF(ISNUMBER(E262),$A$2/E262,"N/A")</f>
        <v>#VALUE!</v>
      </c>
      <c r="Q262" s="57" t="e">
        <f>IF(ISNUMBER(E262),E262/$B$2,"N/A")</f>
        <v>#VALUE!</v>
      </c>
      <c r="R262" s="58" t="e">
        <f>IF(J262="?",IF(ISNUMBER(E262),G262/P262,"N/A"),IF(ISNUMBER(J262),J262/$A$2*57.296,"N/A"))</f>
        <v>#VALUE!</v>
      </c>
      <c r="S262" s="59" t="str">
        <f>S261</f>
        <v>PUT TELESCOPE FOCAL LENGTH HERE</v>
      </c>
      <c r="T262" s="60" t="str">
        <f>T261</f>
        <v>PUT TELESCOPE F/RATIO HERE</v>
      </c>
    </row>
    <row r="263" spans="1:20" s="33" customFormat="1" x14ac:dyDescent="0.3">
      <c r="A263" s="13" t="s">
        <v>178</v>
      </c>
      <c r="B263" s="13" t="s">
        <v>232</v>
      </c>
      <c r="C263" s="61" t="s">
        <v>438</v>
      </c>
      <c r="D263" s="60" t="s">
        <v>347</v>
      </c>
      <c r="E263" s="34">
        <v>19</v>
      </c>
      <c r="F263" s="35">
        <v>1.25</v>
      </c>
      <c r="G263" s="38">
        <v>65</v>
      </c>
      <c r="H263" s="37"/>
      <c r="I263" s="41">
        <v>18.5</v>
      </c>
      <c r="J263" s="41">
        <v>21.2</v>
      </c>
      <c r="K263" s="55">
        <f>(G263/57.2958)*E263</f>
        <v>21.554808554902802</v>
      </c>
      <c r="L263" s="55" t="s">
        <v>0</v>
      </c>
      <c r="M263" s="38" t="s">
        <v>25</v>
      </c>
      <c r="N263" s="38" t="s">
        <v>28</v>
      </c>
      <c r="O263" s="38">
        <v>5</v>
      </c>
      <c r="P263" s="56" t="e">
        <f>IF(ISNUMBER(E263),$A$2/E263,"N/A")</f>
        <v>#VALUE!</v>
      </c>
      <c r="Q263" s="57" t="e">
        <f>IF(ISNUMBER(E263),E263/$B$2,"N/A")</f>
        <v>#VALUE!</v>
      </c>
      <c r="R263" s="58" t="e">
        <f>IF(J263="?",IF(ISNUMBER(E263),G263/P263,"N/A"),IF(ISNUMBER(J263),J263/$A$2*57.296,"N/A"))</f>
        <v>#VALUE!</v>
      </c>
      <c r="S263" s="59" t="str">
        <f>S262</f>
        <v>PUT TELESCOPE FOCAL LENGTH HERE</v>
      </c>
      <c r="T263" s="60" t="str">
        <f>T262</f>
        <v>PUT TELESCOPE F/RATIO HERE</v>
      </c>
    </row>
    <row r="264" spans="1:20" s="33" customFormat="1" x14ac:dyDescent="0.3">
      <c r="A264" s="13" t="s">
        <v>178</v>
      </c>
      <c r="B264" s="13" t="s">
        <v>232</v>
      </c>
      <c r="C264" s="61" t="s">
        <v>438</v>
      </c>
      <c r="D264" s="61" t="s">
        <v>345</v>
      </c>
      <c r="E264" s="34">
        <v>27</v>
      </c>
      <c r="F264" s="35">
        <v>1.25</v>
      </c>
      <c r="G264" s="38">
        <v>53</v>
      </c>
      <c r="H264" s="37"/>
      <c r="I264" s="41">
        <v>23</v>
      </c>
      <c r="J264" s="41">
        <v>24.4</v>
      </c>
      <c r="K264" s="55">
        <f>(G264/57.2958)*E264</f>
        <v>24.975652665640414</v>
      </c>
      <c r="L264" s="55" t="s">
        <v>0</v>
      </c>
      <c r="M264" s="38" t="s">
        <v>25</v>
      </c>
      <c r="N264" s="38" t="s">
        <v>28</v>
      </c>
      <c r="O264" s="38">
        <v>5</v>
      </c>
      <c r="P264" s="56" t="e">
        <f>IF(ISNUMBER(E264),$A$2/E264,"N/A")</f>
        <v>#VALUE!</v>
      </c>
      <c r="Q264" s="57" t="e">
        <f>IF(ISNUMBER(E264),E264/$B$2,"N/A")</f>
        <v>#VALUE!</v>
      </c>
      <c r="R264" s="58" t="e">
        <f>IF(J264="?",IF(ISNUMBER(E264),G264/P264,"N/A"),IF(ISNUMBER(J264),J264/$A$2*57.296,"N/A"))</f>
        <v>#VALUE!</v>
      </c>
      <c r="S264" s="59" t="str">
        <f>S263</f>
        <v>PUT TELESCOPE FOCAL LENGTH HERE</v>
      </c>
      <c r="T264" s="60" t="str">
        <f>T263</f>
        <v>PUT TELESCOPE F/RATIO HERE</v>
      </c>
    </row>
    <row r="265" spans="1:20" s="33" customFormat="1" x14ac:dyDescent="0.3">
      <c r="A265" s="13" t="s">
        <v>178</v>
      </c>
      <c r="B265" s="13" t="s">
        <v>49</v>
      </c>
      <c r="C265" s="61"/>
      <c r="D265" s="61" t="s">
        <v>345</v>
      </c>
      <c r="E265" s="34">
        <v>4</v>
      </c>
      <c r="F265" s="35">
        <v>1.25</v>
      </c>
      <c r="G265" s="38">
        <v>52</v>
      </c>
      <c r="H265" s="37"/>
      <c r="I265" s="41">
        <f>E265*0.7</f>
        <v>2.8</v>
      </c>
      <c r="J265" s="41" t="s">
        <v>28</v>
      </c>
      <c r="K265" s="55">
        <f>(G265/57.2958)*E265</f>
        <v>3.6302835460888931</v>
      </c>
      <c r="L265" s="55" t="s">
        <v>53</v>
      </c>
      <c r="M265" s="38" t="s">
        <v>98</v>
      </c>
      <c r="N265" s="38" t="s">
        <v>0</v>
      </c>
      <c r="O265" s="38">
        <v>4</v>
      </c>
      <c r="P265" s="56" t="e">
        <f>IF(ISNUMBER(E265),$A$2/E265,"N/A")</f>
        <v>#VALUE!</v>
      </c>
      <c r="Q265" s="57" t="e">
        <f>IF(ISNUMBER(E265),E265/$B$2,"N/A")</f>
        <v>#VALUE!</v>
      </c>
      <c r="R265" s="58" t="e">
        <f>IF(J265="?",IF(ISNUMBER(E265),G265/P265,"N/A"),IF(ISNUMBER(J265),J265/$A$2*57.296,"N/A"))</f>
        <v>#VALUE!</v>
      </c>
      <c r="S265" s="59" t="str">
        <f>S264</f>
        <v>PUT TELESCOPE FOCAL LENGTH HERE</v>
      </c>
      <c r="T265" s="60" t="str">
        <f>T264</f>
        <v>PUT TELESCOPE F/RATIO HERE</v>
      </c>
    </row>
    <row r="266" spans="1:20" s="33" customFormat="1" x14ac:dyDescent="0.3">
      <c r="A266" s="13" t="s">
        <v>178</v>
      </c>
      <c r="B266" s="13" t="s">
        <v>49</v>
      </c>
      <c r="C266" s="61"/>
      <c r="D266" s="61" t="s">
        <v>345</v>
      </c>
      <c r="E266" s="34">
        <v>6.3</v>
      </c>
      <c r="F266" s="35">
        <v>1.25</v>
      </c>
      <c r="G266" s="38">
        <v>52</v>
      </c>
      <c r="H266" s="37"/>
      <c r="I266" s="41">
        <f>E266*0.7</f>
        <v>4.4099999999999993</v>
      </c>
      <c r="J266" s="41" t="s">
        <v>28</v>
      </c>
      <c r="K266" s="55">
        <f>(G266/57.2958)*E266</f>
        <v>5.7176965850900068</v>
      </c>
      <c r="L266" s="55" t="s">
        <v>53</v>
      </c>
      <c r="M266" s="38" t="s">
        <v>98</v>
      </c>
      <c r="N266" s="38" t="s">
        <v>0</v>
      </c>
      <c r="O266" s="38">
        <v>4</v>
      </c>
      <c r="P266" s="56" t="e">
        <f>IF(ISNUMBER(E266),$A$2/E266,"N/A")</f>
        <v>#VALUE!</v>
      </c>
      <c r="Q266" s="57" t="e">
        <f>IF(ISNUMBER(E266),E266/$B$2,"N/A")</f>
        <v>#VALUE!</v>
      </c>
      <c r="R266" s="58" t="e">
        <f>IF(J266="?",IF(ISNUMBER(E266),G266/P266,"N/A"),IF(ISNUMBER(J266),J266/$A$2*57.296,"N/A"))</f>
        <v>#VALUE!</v>
      </c>
      <c r="S266" s="59" t="str">
        <f>S265</f>
        <v>PUT TELESCOPE FOCAL LENGTH HERE</v>
      </c>
      <c r="T266" s="60" t="str">
        <f>T265</f>
        <v>PUT TELESCOPE F/RATIO HERE</v>
      </c>
    </row>
    <row r="267" spans="1:20" s="33" customFormat="1" x14ac:dyDescent="0.3">
      <c r="A267" s="13" t="s">
        <v>178</v>
      </c>
      <c r="B267" s="13" t="s">
        <v>49</v>
      </c>
      <c r="C267" s="61"/>
      <c r="D267" s="61" t="s">
        <v>345</v>
      </c>
      <c r="E267" s="34">
        <v>7.5</v>
      </c>
      <c r="F267" s="35">
        <v>1.25</v>
      </c>
      <c r="G267" s="38">
        <v>52</v>
      </c>
      <c r="H267" s="37"/>
      <c r="I267" s="41">
        <f>E267*0.7</f>
        <v>5.25</v>
      </c>
      <c r="J267" s="41" t="s">
        <v>28</v>
      </c>
      <c r="K267" s="55">
        <f>(G267/57.2958)*E267</f>
        <v>6.806781648916675</v>
      </c>
      <c r="L267" s="55" t="s">
        <v>53</v>
      </c>
      <c r="M267" s="38" t="s">
        <v>98</v>
      </c>
      <c r="N267" s="38" t="s">
        <v>0</v>
      </c>
      <c r="O267" s="38">
        <v>4</v>
      </c>
      <c r="P267" s="56" t="e">
        <f>IF(ISNUMBER(E267),$A$2/E267,"N/A")</f>
        <v>#VALUE!</v>
      </c>
      <c r="Q267" s="57" t="e">
        <f>IF(ISNUMBER(E267),E267/$B$2,"N/A")</f>
        <v>#VALUE!</v>
      </c>
      <c r="R267" s="58" t="e">
        <f>IF(J267="?",IF(ISNUMBER(E267),G267/P267,"N/A"),IF(ISNUMBER(J267),J267/$A$2*57.296,"N/A"))</f>
        <v>#VALUE!</v>
      </c>
      <c r="S267" s="59" t="str">
        <f>S266</f>
        <v>PUT TELESCOPE FOCAL LENGTH HERE</v>
      </c>
      <c r="T267" s="60" t="str">
        <f>T266</f>
        <v>PUT TELESCOPE F/RATIO HERE</v>
      </c>
    </row>
    <row r="268" spans="1:20" s="33" customFormat="1" x14ac:dyDescent="0.3">
      <c r="A268" s="13" t="s">
        <v>178</v>
      </c>
      <c r="B268" s="13" t="s">
        <v>49</v>
      </c>
      <c r="C268" s="61"/>
      <c r="D268" s="61" t="s">
        <v>345</v>
      </c>
      <c r="E268" s="34">
        <v>10</v>
      </c>
      <c r="F268" s="35">
        <v>1.25</v>
      </c>
      <c r="G268" s="38">
        <v>52</v>
      </c>
      <c r="H268" s="37"/>
      <c r="I268" s="41">
        <f>E268*0.7</f>
        <v>7</v>
      </c>
      <c r="J268" s="41" t="s">
        <v>28</v>
      </c>
      <c r="K268" s="55">
        <f>(G268/57.2958)*E268</f>
        <v>9.0757088652222322</v>
      </c>
      <c r="L268" s="55" t="s">
        <v>53</v>
      </c>
      <c r="M268" s="38" t="s">
        <v>98</v>
      </c>
      <c r="N268" s="38" t="s">
        <v>0</v>
      </c>
      <c r="O268" s="38">
        <v>4</v>
      </c>
      <c r="P268" s="56" t="e">
        <f>IF(ISNUMBER(E268),$A$2/E268,"N/A")</f>
        <v>#VALUE!</v>
      </c>
      <c r="Q268" s="57" t="e">
        <f>IF(ISNUMBER(E268),E268/$B$2,"N/A")</f>
        <v>#VALUE!</v>
      </c>
      <c r="R268" s="58" t="e">
        <f>IF(J268="?",IF(ISNUMBER(E268),G268/P268,"N/A"),IF(ISNUMBER(J268),J268/$A$2*57.296,"N/A"))</f>
        <v>#VALUE!</v>
      </c>
      <c r="S268" s="59" t="str">
        <f>S267</f>
        <v>PUT TELESCOPE FOCAL LENGTH HERE</v>
      </c>
      <c r="T268" s="60" t="str">
        <f>T267</f>
        <v>PUT TELESCOPE F/RATIO HERE</v>
      </c>
    </row>
    <row r="269" spans="1:20" s="33" customFormat="1" x14ac:dyDescent="0.3">
      <c r="A269" s="13" t="s">
        <v>178</v>
      </c>
      <c r="B269" s="13" t="s">
        <v>49</v>
      </c>
      <c r="C269" s="61"/>
      <c r="D269" s="61" t="s">
        <v>345</v>
      </c>
      <c r="E269" s="34">
        <v>12.5</v>
      </c>
      <c r="F269" s="35">
        <v>1.25</v>
      </c>
      <c r="G269" s="38">
        <v>52</v>
      </c>
      <c r="H269" s="37"/>
      <c r="I269" s="41">
        <f>E269*0.7</f>
        <v>8.75</v>
      </c>
      <c r="J269" s="41" t="s">
        <v>28</v>
      </c>
      <c r="K269" s="55">
        <f>(G269/57.2958)*E269</f>
        <v>11.34463608152779</v>
      </c>
      <c r="L269" s="55" t="s">
        <v>53</v>
      </c>
      <c r="M269" s="38" t="s">
        <v>98</v>
      </c>
      <c r="N269" s="38" t="s">
        <v>0</v>
      </c>
      <c r="O269" s="38">
        <v>4</v>
      </c>
      <c r="P269" s="56" t="e">
        <f>IF(ISNUMBER(E269),$A$2/E269,"N/A")</f>
        <v>#VALUE!</v>
      </c>
      <c r="Q269" s="57" t="e">
        <f>IF(ISNUMBER(E269),E269/$B$2,"N/A")</f>
        <v>#VALUE!</v>
      </c>
      <c r="R269" s="58" t="e">
        <f>IF(J269="?",IF(ISNUMBER(E269),G269/P269,"N/A"),IF(ISNUMBER(J269),J269/$A$2*57.296,"N/A"))</f>
        <v>#VALUE!</v>
      </c>
      <c r="S269" s="59" t="str">
        <f>S268</f>
        <v>PUT TELESCOPE FOCAL LENGTH HERE</v>
      </c>
      <c r="T269" s="60" t="str">
        <f>T268</f>
        <v>PUT TELESCOPE F/RATIO HERE</v>
      </c>
    </row>
    <row r="270" spans="1:20" s="33" customFormat="1" x14ac:dyDescent="0.3">
      <c r="A270" s="13" t="s">
        <v>178</v>
      </c>
      <c r="B270" s="13" t="s">
        <v>49</v>
      </c>
      <c r="C270" s="61"/>
      <c r="D270" s="61" t="s">
        <v>345</v>
      </c>
      <c r="E270" s="34">
        <v>15</v>
      </c>
      <c r="F270" s="35">
        <v>1.25</v>
      </c>
      <c r="G270" s="38">
        <v>52</v>
      </c>
      <c r="H270" s="37"/>
      <c r="I270" s="41">
        <f>E270*0.7</f>
        <v>10.5</v>
      </c>
      <c r="J270" s="41" t="s">
        <v>28</v>
      </c>
      <c r="K270" s="55">
        <f>(G270/57.2958)*E270</f>
        <v>13.61356329783335</v>
      </c>
      <c r="L270" s="55" t="s">
        <v>53</v>
      </c>
      <c r="M270" s="38" t="s">
        <v>98</v>
      </c>
      <c r="N270" s="38" t="s">
        <v>0</v>
      </c>
      <c r="O270" s="38">
        <v>4</v>
      </c>
      <c r="P270" s="56" t="e">
        <f>IF(ISNUMBER(E270),$A$2/E270,"N/A")</f>
        <v>#VALUE!</v>
      </c>
      <c r="Q270" s="57" t="e">
        <f>IF(ISNUMBER(E270),E270/$B$2,"N/A")</f>
        <v>#VALUE!</v>
      </c>
      <c r="R270" s="58" t="e">
        <f>IF(J270="?",IF(ISNUMBER(E270),G270/P270,"N/A"),IF(ISNUMBER(J270),J270/$A$2*57.296,"N/A"))</f>
        <v>#VALUE!</v>
      </c>
      <c r="S270" s="59" t="str">
        <f>S269</f>
        <v>PUT TELESCOPE FOCAL LENGTH HERE</v>
      </c>
      <c r="T270" s="60" t="str">
        <f>T269</f>
        <v>PUT TELESCOPE F/RATIO HERE</v>
      </c>
    </row>
    <row r="271" spans="1:20" s="33" customFormat="1" x14ac:dyDescent="0.3">
      <c r="A271" s="13" t="s">
        <v>178</v>
      </c>
      <c r="B271" s="13" t="s">
        <v>49</v>
      </c>
      <c r="C271" s="61"/>
      <c r="D271" s="61" t="s">
        <v>345</v>
      </c>
      <c r="E271" s="34">
        <v>17</v>
      </c>
      <c r="F271" s="35">
        <v>1.25</v>
      </c>
      <c r="G271" s="38">
        <v>52</v>
      </c>
      <c r="H271" s="37"/>
      <c r="I271" s="41">
        <f>E271*0.7</f>
        <v>11.899999999999999</v>
      </c>
      <c r="J271" s="41" t="s">
        <v>28</v>
      </c>
      <c r="K271" s="55">
        <f>(G271/57.2958)*E271</f>
        <v>15.428705070877795</v>
      </c>
      <c r="L271" s="55" t="s">
        <v>53</v>
      </c>
      <c r="M271" s="38" t="s">
        <v>98</v>
      </c>
      <c r="N271" s="38" t="s">
        <v>0</v>
      </c>
      <c r="O271" s="38">
        <v>4</v>
      </c>
      <c r="P271" s="56" t="e">
        <f>IF(ISNUMBER(E271),$A$2/E271,"N/A")</f>
        <v>#VALUE!</v>
      </c>
      <c r="Q271" s="57" t="e">
        <f>IF(ISNUMBER(E271),E271/$B$2,"N/A")</f>
        <v>#VALUE!</v>
      </c>
      <c r="R271" s="58" t="e">
        <f>IF(J271="?",IF(ISNUMBER(E271),G271/P271,"N/A"),IF(ISNUMBER(J271),J271/$A$2*57.296,"N/A"))</f>
        <v>#VALUE!</v>
      </c>
      <c r="S271" s="59" t="str">
        <f>S270</f>
        <v>PUT TELESCOPE FOCAL LENGTH HERE</v>
      </c>
      <c r="T271" s="60" t="str">
        <f>T270</f>
        <v>PUT TELESCOPE F/RATIO HERE</v>
      </c>
    </row>
    <row r="272" spans="1:20" s="33" customFormat="1" x14ac:dyDescent="0.3">
      <c r="A272" s="13" t="s">
        <v>178</v>
      </c>
      <c r="B272" s="13" t="s">
        <v>49</v>
      </c>
      <c r="C272" s="61"/>
      <c r="D272" s="61" t="s">
        <v>345</v>
      </c>
      <c r="E272" s="34">
        <v>20</v>
      </c>
      <c r="F272" s="35">
        <v>1.25</v>
      </c>
      <c r="G272" s="38">
        <v>52</v>
      </c>
      <c r="H272" s="37"/>
      <c r="I272" s="41">
        <f>E272*0.7</f>
        <v>14</v>
      </c>
      <c r="J272" s="41" t="s">
        <v>28</v>
      </c>
      <c r="K272" s="55">
        <f>(G272/57.2958)*E272</f>
        <v>18.151417730444464</v>
      </c>
      <c r="L272" s="55" t="s">
        <v>53</v>
      </c>
      <c r="M272" s="38" t="s">
        <v>98</v>
      </c>
      <c r="N272" s="38" t="s">
        <v>0</v>
      </c>
      <c r="O272" s="38">
        <v>4</v>
      </c>
      <c r="P272" s="56" t="e">
        <f>IF(ISNUMBER(E272),$A$2/E272,"N/A")</f>
        <v>#VALUE!</v>
      </c>
      <c r="Q272" s="57" t="e">
        <f>IF(ISNUMBER(E272),E272/$B$2,"N/A")</f>
        <v>#VALUE!</v>
      </c>
      <c r="R272" s="58" t="e">
        <f>IF(J272="?",IF(ISNUMBER(E272),G272/P272,"N/A"),IF(ISNUMBER(J272),J272/$A$2*57.296,"N/A"))</f>
        <v>#VALUE!</v>
      </c>
      <c r="S272" s="59" t="str">
        <f>S271</f>
        <v>PUT TELESCOPE FOCAL LENGTH HERE</v>
      </c>
      <c r="T272" s="60" t="str">
        <f>T271</f>
        <v>PUT TELESCOPE F/RATIO HERE</v>
      </c>
    </row>
    <row r="273" spans="1:20" s="33" customFormat="1" x14ac:dyDescent="0.3">
      <c r="A273" s="13" t="s">
        <v>178</v>
      </c>
      <c r="B273" s="13" t="s">
        <v>49</v>
      </c>
      <c r="C273" s="61"/>
      <c r="D273" s="61" t="s">
        <v>345</v>
      </c>
      <c r="E273" s="34">
        <v>26</v>
      </c>
      <c r="F273" s="35">
        <v>1.25</v>
      </c>
      <c r="G273" s="38">
        <v>52</v>
      </c>
      <c r="H273" s="37"/>
      <c r="I273" s="41">
        <f>E273*0.7</f>
        <v>18.2</v>
      </c>
      <c r="J273" s="41" t="s">
        <v>28</v>
      </c>
      <c r="K273" s="55">
        <f>(G273/57.2958)*E273</f>
        <v>23.596843049577807</v>
      </c>
      <c r="L273" s="55" t="s">
        <v>53</v>
      </c>
      <c r="M273" s="38" t="s">
        <v>98</v>
      </c>
      <c r="N273" s="38" t="s">
        <v>0</v>
      </c>
      <c r="O273" s="38">
        <v>4</v>
      </c>
      <c r="P273" s="56" t="e">
        <f>IF(ISNUMBER(E273),$A$2/E273,"N/A")</f>
        <v>#VALUE!</v>
      </c>
      <c r="Q273" s="57" t="e">
        <f>IF(ISNUMBER(E273),E273/$B$2,"N/A")</f>
        <v>#VALUE!</v>
      </c>
      <c r="R273" s="58" t="e">
        <f>IF(J273="?",IF(ISNUMBER(E273),G273/P273,"N/A"),IF(ISNUMBER(J273),J273/$A$2*57.296,"N/A"))</f>
        <v>#VALUE!</v>
      </c>
      <c r="S273" s="59" t="str">
        <f>S272</f>
        <v>PUT TELESCOPE FOCAL LENGTH HERE</v>
      </c>
      <c r="T273" s="60" t="str">
        <f>T272</f>
        <v>PUT TELESCOPE F/RATIO HERE</v>
      </c>
    </row>
    <row r="274" spans="1:20" s="33" customFormat="1" x14ac:dyDescent="0.3">
      <c r="A274" s="13" t="s">
        <v>178</v>
      </c>
      <c r="B274" s="13" t="s">
        <v>49</v>
      </c>
      <c r="C274" s="61"/>
      <c r="D274" s="61" t="s">
        <v>345</v>
      </c>
      <c r="E274" s="34">
        <v>32</v>
      </c>
      <c r="F274" s="35">
        <v>1.25</v>
      </c>
      <c r="G274" s="38">
        <v>50</v>
      </c>
      <c r="H274" s="37"/>
      <c r="I274" s="41">
        <f>E274*0.7</f>
        <v>22.4</v>
      </c>
      <c r="J274" s="41" t="s">
        <v>28</v>
      </c>
      <c r="K274" s="55">
        <f>(G274/57.2958)*E274</f>
        <v>27.925258046837641</v>
      </c>
      <c r="L274" s="55" t="s">
        <v>53</v>
      </c>
      <c r="M274" s="38" t="s">
        <v>98</v>
      </c>
      <c r="N274" s="38" t="s">
        <v>0</v>
      </c>
      <c r="O274" s="38">
        <v>4</v>
      </c>
      <c r="P274" s="56" t="e">
        <f>IF(ISNUMBER(E274),$A$2/E274,"N/A")</f>
        <v>#VALUE!</v>
      </c>
      <c r="Q274" s="57" t="e">
        <f>IF(ISNUMBER(E274),E274/$B$2,"N/A")</f>
        <v>#VALUE!</v>
      </c>
      <c r="R274" s="58" t="e">
        <f>IF(J274="?",IF(ISNUMBER(E274),G274/P274,"N/A"),IF(ISNUMBER(J274),J274/$A$2*57.296,"N/A"))</f>
        <v>#VALUE!</v>
      </c>
      <c r="S274" s="59" t="str">
        <f>S273</f>
        <v>PUT TELESCOPE FOCAL LENGTH HERE</v>
      </c>
      <c r="T274" s="60" t="str">
        <f>T273</f>
        <v>PUT TELESCOPE F/RATIO HERE</v>
      </c>
    </row>
    <row r="275" spans="1:20" s="33" customFormat="1" x14ac:dyDescent="0.3">
      <c r="A275" s="13" t="s">
        <v>178</v>
      </c>
      <c r="B275" s="13" t="s">
        <v>49</v>
      </c>
      <c r="C275" s="61"/>
      <c r="D275" s="61" t="s">
        <v>345</v>
      </c>
      <c r="E275" s="34">
        <v>40</v>
      </c>
      <c r="F275" s="35">
        <v>1.25</v>
      </c>
      <c r="G275" s="38">
        <v>40</v>
      </c>
      <c r="H275" s="37"/>
      <c r="I275" s="41">
        <f>E275*0.7</f>
        <v>28</v>
      </c>
      <c r="J275" s="41" t="s">
        <v>28</v>
      </c>
      <c r="K275" s="55">
        <f>(G275/57.2958)*E275</f>
        <v>27.925258046837641</v>
      </c>
      <c r="L275" s="55" t="s">
        <v>53</v>
      </c>
      <c r="M275" s="38" t="s">
        <v>98</v>
      </c>
      <c r="N275" s="38" t="s">
        <v>0</v>
      </c>
      <c r="O275" s="38">
        <v>4</v>
      </c>
      <c r="P275" s="56" t="e">
        <f>IF(ISNUMBER(E275),$A$2/E275,"N/A")</f>
        <v>#VALUE!</v>
      </c>
      <c r="Q275" s="57" t="e">
        <f>IF(ISNUMBER(E275),E275/$B$2,"N/A")</f>
        <v>#VALUE!</v>
      </c>
      <c r="R275" s="58" t="e">
        <f>IF(J275="?",IF(ISNUMBER(E275),G275/P275,"N/A"),IF(ISNUMBER(J275),J275/$A$2*57.296,"N/A"))</f>
        <v>#VALUE!</v>
      </c>
      <c r="S275" s="59" t="str">
        <f>S274</f>
        <v>PUT TELESCOPE FOCAL LENGTH HERE</v>
      </c>
      <c r="T275" s="60" t="str">
        <f>T274</f>
        <v>PUT TELESCOPE F/RATIO HERE</v>
      </c>
    </row>
    <row r="276" spans="1:20" s="33" customFormat="1" x14ac:dyDescent="0.3">
      <c r="A276" s="13" t="s">
        <v>178</v>
      </c>
      <c r="B276" s="13" t="s">
        <v>49</v>
      </c>
      <c r="C276" s="61"/>
      <c r="D276" s="61" t="s">
        <v>345</v>
      </c>
      <c r="E276" s="34">
        <v>56</v>
      </c>
      <c r="F276" s="35">
        <v>2</v>
      </c>
      <c r="G276" s="38">
        <v>50</v>
      </c>
      <c r="H276" s="37"/>
      <c r="I276" s="41">
        <f>E276*0.7</f>
        <v>39.199999999999996</v>
      </c>
      <c r="J276" s="41" t="s">
        <v>28</v>
      </c>
      <c r="K276" s="55">
        <f>(G276/57.2958)*E276</f>
        <v>48.869201581965868</v>
      </c>
      <c r="L276" s="55" t="s">
        <v>53</v>
      </c>
      <c r="M276" s="38" t="s">
        <v>98</v>
      </c>
      <c r="N276" s="38" t="s">
        <v>0</v>
      </c>
      <c r="O276" s="38">
        <v>4</v>
      </c>
      <c r="P276" s="56" t="e">
        <f>IF(ISNUMBER(E276),$A$2/E276,"N/A")</f>
        <v>#VALUE!</v>
      </c>
      <c r="Q276" s="57" t="e">
        <f>IF(ISNUMBER(E276),E276/$B$2,"N/A")</f>
        <v>#VALUE!</v>
      </c>
      <c r="R276" s="58" t="e">
        <f>IF(J276="?",IF(ISNUMBER(E276),G276/P276,"N/A"),IF(ISNUMBER(J276),J276/$A$2*57.296,"N/A"))</f>
        <v>#VALUE!</v>
      </c>
      <c r="S276" s="59" t="str">
        <f>S275</f>
        <v>PUT TELESCOPE FOCAL LENGTH HERE</v>
      </c>
      <c r="T276" s="60" t="str">
        <f>T275</f>
        <v>PUT TELESCOPE F/RATIO HERE</v>
      </c>
    </row>
    <row r="277" spans="1:20" s="33" customFormat="1" x14ac:dyDescent="0.3">
      <c r="A277" s="13" t="s">
        <v>178</v>
      </c>
      <c r="B277" s="13" t="s">
        <v>159</v>
      </c>
      <c r="C277" s="61" t="s">
        <v>437</v>
      </c>
      <c r="D277" s="60" t="s">
        <v>347</v>
      </c>
      <c r="E277" s="34">
        <v>3.5</v>
      </c>
      <c r="F277" s="35" t="s">
        <v>34</v>
      </c>
      <c r="G277" s="38">
        <v>70</v>
      </c>
      <c r="H277" s="37"/>
      <c r="I277" s="41">
        <v>20</v>
      </c>
      <c r="J277" s="41" t="s">
        <v>28</v>
      </c>
      <c r="K277" s="55">
        <f>(G277/57.2958)*E277</f>
        <v>4.2760551384220129</v>
      </c>
      <c r="L277" s="55" t="s">
        <v>356</v>
      </c>
      <c r="M277" s="38" t="s">
        <v>25</v>
      </c>
      <c r="N277" s="38" t="s">
        <v>28</v>
      </c>
      <c r="O277" s="38">
        <v>8</v>
      </c>
      <c r="P277" s="56" t="e">
        <f>IF(ISNUMBER(E277),$A$2/E277,"N/A")</f>
        <v>#VALUE!</v>
      </c>
      <c r="Q277" s="57" t="e">
        <f>IF(ISNUMBER(E277),E277/$B$2,"N/A")</f>
        <v>#VALUE!</v>
      </c>
      <c r="R277" s="58" t="e">
        <f>IF(J277="?",IF(ISNUMBER(E277),G277/P277,"N/A"),IF(ISNUMBER(J277),J277/$A$2*57.296,"N/A"))</f>
        <v>#VALUE!</v>
      </c>
      <c r="S277" s="59" t="str">
        <f>S276</f>
        <v>PUT TELESCOPE FOCAL LENGTH HERE</v>
      </c>
      <c r="T277" s="60" t="str">
        <f>T276</f>
        <v>PUT TELESCOPE F/RATIO HERE</v>
      </c>
    </row>
    <row r="278" spans="1:20" s="33" customFormat="1" x14ac:dyDescent="0.3">
      <c r="A278" s="13" t="s">
        <v>178</v>
      </c>
      <c r="B278" s="13" t="s">
        <v>159</v>
      </c>
      <c r="C278" s="61" t="s">
        <v>437</v>
      </c>
      <c r="D278" s="60" t="s">
        <v>347</v>
      </c>
      <c r="E278" s="34">
        <v>5</v>
      </c>
      <c r="F278" s="35" t="s">
        <v>34</v>
      </c>
      <c r="G278" s="38">
        <v>70</v>
      </c>
      <c r="H278" s="37"/>
      <c r="I278" s="41">
        <v>20</v>
      </c>
      <c r="J278" s="41" t="s">
        <v>28</v>
      </c>
      <c r="K278" s="55">
        <f>(G278/57.2958)*E278</f>
        <v>6.1086501977457335</v>
      </c>
      <c r="L278" s="55" t="s">
        <v>356</v>
      </c>
      <c r="M278" s="38" t="s">
        <v>25</v>
      </c>
      <c r="N278" s="38" t="s">
        <v>28</v>
      </c>
      <c r="O278" s="38">
        <v>8</v>
      </c>
      <c r="P278" s="56" t="e">
        <f>IF(ISNUMBER(E278),$A$2/E278,"N/A")</f>
        <v>#VALUE!</v>
      </c>
      <c r="Q278" s="57" t="e">
        <f>IF(ISNUMBER(E278),E278/$B$2,"N/A")</f>
        <v>#VALUE!</v>
      </c>
      <c r="R278" s="58" t="e">
        <f>IF(J278="?",IF(ISNUMBER(E278),G278/P278,"N/A"),IF(ISNUMBER(J278),J278/$A$2*57.296,"N/A"))</f>
        <v>#VALUE!</v>
      </c>
      <c r="S278" s="59" t="str">
        <f>S277</f>
        <v>PUT TELESCOPE FOCAL LENGTH HERE</v>
      </c>
      <c r="T278" s="60" t="str">
        <f>T277</f>
        <v>PUT TELESCOPE F/RATIO HERE</v>
      </c>
    </row>
    <row r="279" spans="1:20" s="33" customFormat="1" x14ac:dyDescent="0.3">
      <c r="A279" s="13" t="s">
        <v>178</v>
      </c>
      <c r="B279" s="13" t="s">
        <v>159</v>
      </c>
      <c r="C279" s="61" t="s">
        <v>437</v>
      </c>
      <c r="D279" s="60" t="s">
        <v>347</v>
      </c>
      <c r="E279" s="34">
        <v>8</v>
      </c>
      <c r="F279" s="35" t="s">
        <v>34</v>
      </c>
      <c r="G279" s="38">
        <v>70</v>
      </c>
      <c r="H279" s="37"/>
      <c r="I279" s="41">
        <v>20</v>
      </c>
      <c r="J279" s="41" t="s">
        <v>28</v>
      </c>
      <c r="K279" s="55">
        <f>(G279/57.2958)*E279</f>
        <v>9.7738403163931729</v>
      </c>
      <c r="L279" s="55" t="s">
        <v>356</v>
      </c>
      <c r="M279" s="38" t="s">
        <v>25</v>
      </c>
      <c r="N279" s="38" t="s">
        <v>28</v>
      </c>
      <c r="O279" s="38">
        <v>8</v>
      </c>
      <c r="P279" s="56" t="e">
        <f>IF(ISNUMBER(E279),$A$2/E279,"N/A")</f>
        <v>#VALUE!</v>
      </c>
      <c r="Q279" s="57" t="e">
        <f>IF(ISNUMBER(E279),E279/$B$2,"N/A")</f>
        <v>#VALUE!</v>
      </c>
      <c r="R279" s="58" t="e">
        <f>IF(J279="?",IF(ISNUMBER(E279),G279/P279,"N/A"),IF(ISNUMBER(J279),J279/$A$2*57.296,"N/A"))</f>
        <v>#VALUE!</v>
      </c>
      <c r="S279" s="59" t="str">
        <f>S278</f>
        <v>PUT TELESCOPE FOCAL LENGTH HERE</v>
      </c>
      <c r="T279" s="60" t="str">
        <f>T278</f>
        <v>PUT TELESCOPE F/RATIO HERE</v>
      </c>
    </row>
    <row r="280" spans="1:20" s="33" customFormat="1" x14ac:dyDescent="0.3">
      <c r="A280" s="13" t="s">
        <v>178</v>
      </c>
      <c r="B280" s="13" t="s">
        <v>159</v>
      </c>
      <c r="C280" s="61" t="s">
        <v>437</v>
      </c>
      <c r="D280" s="60" t="s">
        <v>347</v>
      </c>
      <c r="E280" s="34">
        <v>13</v>
      </c>
      <c r="F280" s="35" t="s">
        <v>34</v>
      </c>
      <c r="G280" s="38">
        <v>70</v>
      </c>
      <c r="H280" s="37"/>
      <c r="I280" s="41">
        <v>20</v>
      </c>
      <c r="J280" s="41" t="s">
        <v>28</v>
      </c>
      <c r="K280" s="55">
        <f>(G280/57.2958)*E280</f>
        <v>15.882490514138906</v>
      </c>
      <c r="L280" s="55" t="s">
        <v>356</v>
      </c>
      <c r="M280" s="38" t="s">
        <v>25</v>
      </c>
      <c r="N280" s="38" t="s">
        <v>28</v>
      </c>
      <c r="O280" s="38">
        <v>8</v>
      </c>
      <c r="P280" s="56" t="e">
        <f>IF(ISNUMBER(E280),$A$2/E280,"N/A")</f>
        <v>#VALUE!</v>
      </c>
      <c r="Q280" s="57" t="e">
        <f>IF(ISNUMBER(E280),E280/$B$2,"N/A")</f>
        <v>#VALUE!</v>
      </c>
      <c r="R280" s="58" t="e">
        <f>IF(J280="?",IF(ISNUMBER(E280),G280/P280,"N/A"),IF(ISNUMBER(J280),J280/$A$2*57.296,"N/A"))</f>
        <v>#VALUE!</v>
      </c>
      <c r="S280" s="59" t="str">
        <f>S279</f>
        <v>PUT TELESCOPE FOCAL LENGTH HERE</v>
      </c>
      <c r="T280" s="60" t="str">
        <f>T279</f>
        <v>PUT TELESCOPE F/RATIO HERE</v>
      </c>
    </row>
    <row r="281" spans="1:20" s="33" customFormat="1" x14ac:dyDescent="0.3">
      <c r="A281" s="13" t="s">
        <v>178</v>
      </c>
      <c r="B281" s="13" t="s">
        <v>159</v>
      </c>
      <c r="C281" s="61" t="s">
        <v>437</v>
      </c>
      <c r="D281" s="60" t="s">
        <v>347</v>
      </c>
      <c r="E281" s="34">
        <v>17</v>
      </c>
      <c r="F281" s="35" t="s">
        <v>34</v>
      </c>
      <c r="G281" s="38">
        <v>70</v>
      </c>
      <c r="H281" s="37"/>
      <c r="I281" s="41">
        <v>20</v>
      </c>
      <c r="J281" s="41" t="s">
        <v>28</v>
      </c>
      <c r="K281" s="55">
        <f>(G281/57.2958)*E281</f>
        <v>20.769410672335493</v>
      </c>
      <c r="L281" s="55" t="s">
        <v>356</v>
      </c>
      <c r="M281" s="38" t="s">
        <v>25</v>
      </c>
      <c r="N281" s="38" t="s">
        <v>28</v>
      </c>
      <c r="O281" s="38">
        <v>8</v>
      </c>
      <c r="P281" s="56" t="e">
        <f>IF(ISNUMBER(E281),$A$2/E281,"N/A")</f>
        <v>#VALUE!</v>
      </c>
      <c r="Q281" s="57" t="e">
        <f>IF(ISNUMBER(E281),E281/$B$2,"N/A")</f>
        <v>#VALUE!</v>
      </c>
      <c r="R281" s="58" t="e">
        <f>IF(J281="?",IF(ISNUMBER(E281),G281/P281,"N/A"),IF(ISNUMBER(J281),J281/$A$2*57.296,"N/A"))</f>
        <v>#VALUE!</v>
      </c>
      <c r="S281" s="59" t="str">
        <f>S280</f>
        <v>PUT TELESCOPE FOCAL LENGTH HERE</v>
      </c>
      <c r="T281" s="60" t="str">
        <f>T280</f>
        <v>PUT TELESCOPE F/RATIO HERE</v>
      </c>
    </row>
    <row r="282" spans="1:20" s="33" customFormat="1" x14ac:dyDescent="0.3">
      <c r="A282" s="13" t="s">
        <v>178</v>
      </c>
      <c r="B282" s="13" t="s">
        <v>159</v>
      </c>
      <c r="C282" s="61" t="s">
        <v>437</v>
      </c>
      <c r="D282" s="60" t="s">
        <v>347</v>
      </c>
      <c r="E282" s="34">
        <v>22</v>
      </c>
      <c r="F282" s="35">
        <v>2</v>
      </c>
      <c r="G282" s="38">
        <v>70</v>
      </c>
      <c r="H282" s="37"/>
      <c r="I282" s="41">
        <v>20</v>
      </c>
      <c r="J282" s="41" t="s">
        <v>28</v>
      </c>
      <c r="K282" s="55">
        <f>(G282/57.2958)*E282</f>
        <v>26.878060870081224</v>
      </c>
      <c r="L282" s="55" t="s">
        <v>53</v>
      </c>
      <c r="M282" s="38" t="s">
        <v>25</v>
      </c>
      <c r="N282" s="38" t="s">
        <v>28</v>
      </c>
      <c r="O282" s="38">
        <v>8</v>
      </c>
      <c r="P282" s="56" t="e">
        <f>IF(ISNUMBER(E282),$A$2/E282,"N/A")</f>
        <v>#VALUE!</v>
      </c>
      <c r="Q282" s="57" t="e">
        <f>IF(ISNUMBER(E282),E282/$B$2,"N/A")</f>
        <v>#VALUE!</v>
      </c>
      <c r="R282" s="58" t="e">
        <f>IF(J282="?",IF(ISNUMBER(E282),G282/P282,"N/A"),IF(ISNUMBER(J282),J282/$A$2*57.296,"N/A"))</f>
        <v>#VALUE!</v>
      </c>
      <c r="S282" s="59" t="str">
        <f>S281</f>
        <v>PUT TELESCOPE FOCAL LENGTH HERE</v>
      </c>
      <c r="T282" s="60" t="str">
        <f>T281</f>
        <v>PUT TELESCOPE F/RATIO HERE</v>
      </c>
    </row>
    <row r="283" spans="1:20" s="33" customFormat="1" x14ac:dyDescent="0.3">
      <c r="A283" s="13" t="s">
        <v>178</v>
      </c>
      <c r="B283" s="13" t="s">
        <v>159</v>
      </c>
      <c r="C283" s="61" t="s">
        <v>437</v>
      </c>
      <c r="D283" s="60" t="s">
        <v>347</v>
      </c>
      <c r="E283" s="34">
        <v>32</v>
      </c>
      <c r="F283" s="35">
        <v>2</v>
      </c>
      <c r="G283" s="38">
        <v>70</v>
      </c>
      <c r="H283" s="37"/>
      <c r="I283" s="41">
        <v>20</v>
      </c>
      <c r="J283" s="41">
        <v>40</v>
      </c>
      <c r="K283" s="55">
        <f>(G283/57.2958)*E283</f>
        <v>39.095361265572691</v>
      </c>
      <c r="L283" s="55" t="s">
        <v>53</v>
      </c>
      <c r="M283" s="38" t="s">
        <v>25</v>
      </c>
      <c r="N283" s="38" t="s">
        <v>28</v>
      </c>
      <c r="O283" s="38">
        <v>8</v>
      </c>
      <c r="P283" s="56" t="e">
        <f>IF(ISNUMBER(E283),$A$2/E283,"N/A")</f>
        <v>#VALUE!</v>
      </c>
      <c r="Q283" s="57" t="e">
        <f>IF(ISNUMBER(E283),E283/$B$2,"N/A")</f>
        <v>#VALUE!</v>
      </c>
      <c r="R283" s="58" t="e">
        <f>IF(J283="?",IF(ISNUMBER(E283),G283/P283,"N/A"),IF(ISNUMBER(J283),J283/$A$2*57.296,"N/A"))</f>
        <v>#VALUE!</v>
      </c>
      <c r="S283" s="59" t="str">
        <f>S282</f>
        <v>PUT TELESCOPE FOCAL LENGTH HERE</v>
      </c>
      <c r="T283" s="60" t="str">
        <f>T282</f>
        <v>PUT TELESCOPE F/RATIO HERE</v>
      </c>
    </row>
    <row r="284" spans="1:20" s="33" customFormat="1" x14ac:dyDescent="0.3">
      <c r="A284" s="13" t="s">
        <v>178</v>
      </c>
      <c r="B284" s="13" t="s">
        <v>233</v>
      </c>
      <c r="C284" s="61"/>
      <c r="D284" s="60" t="s">
        <v>348</v>
      </c>
      <c r="E284" s="34">
        <v>11</v>
      </c>
      <c r="F284" s="35">
        <v>1.25</v>
      </c>
      <c r="G284" s="38">
        <v>80</v>
      </c>
      <c r="H284" s="37"/>
      <c r="I284" s="41">
        <v>16</v>
      </c>
      <c r="J284" s="41" t="s">
        <v>28</v>
      </c>
      <c r="K284" s="55">
        <f>(G284/57.2958)*E284</f>
        <v>15.358891925760702</v>
      </c>
      <c r="L284" s="55" t="s">
        <v>0</v>
      </c>
      <c r="M284" s="38" t="s">
        <v>25</v>
      </c>
      <c r="N284" s="38" t="s">
        <v>28</v>
      </c>
      <c r="O284" s="38" t="s">
        <v>28</v>
      </c>
      <c r="P284" s="56" t="e">
        <f>IF(ISNUMBER(E284),$A$2/E284,"N/A")</f>
        <v>#VALUE!</v>
      </c>
      <c r="Q284" s="57" t="e">
        <f>IF(ISNUMBER(E284),E284/$B$2,"N/A")</f>
        <v>#VALUE!</v>
      </c>
      <c r="R284" s="58" t="e">
        <f>IF(J284="?",IF(ISNUMBER(E284),G284/P284,"N/A"),IF(ISNUMBER(J284),J284/$A$2*57.296,"N/A"))</f>
        <v>#VALUE!</v>
      </c>
      <c r="S284" s="59" t="str">
        <f>S283</f>
        <v>PUT TELESCOPE FOCAL LENGTH HERE</v>
      </c>
      <c r="T284" s="60" t="str">
        <f>T283</f>
        <v>PUT TELESCOPE F/RATIO HERE</v>
      </c>
    </row>
    <row r="285" spans="1:20" s="33" customFormat="1" x14ac:dyDescent="0.3">
      <c r="A285" s="13" t="s">
        <v>178</v>
      </c>
      <c r="B285" s="13" t="s">
        <v>233</v>
      </c>
      <c r="C285" s="61"/>
      <c r="D285" s="60" t="s">
        <v>348</v>
      </c>
      <c r="E285" s="34">
        <v>15</v>
      </c>
      <c r="F285" s="35">
        <v>2</v>
      </c>
      <c r="G285" s="38">
        <v>80</v>
      </c>
      <c r="H285" s="37"/>
      <c r="I285" s="41">
        <v>16</v>
      </c>
      <c r="J285" s="41" t="s">
        <v>28</v>
      </c>
      <c r="K285" s="55">
        <f>(G285/57.2958)*E285</f>
        <v>20.943943535128231</v>
      </c>
      <c r="L285" s="55" t="s">
        <v>0</v>
      </c>
      <c r="M285" s="38" t="s">
        <v>25</v>
      </c>
      <c r="N285" s="38" t="s">
        <v>28</v>
      </c>
      <c r="O285" s="38" t="s">
        <v>28</v>
      </c>
      <c r="P285" s="56" t="e">
        <f>IF(ISNUMBER(E285),$A$2/E285,"N/A")</f>
        <v>#VALUE!</v>
      </c>
      <c r="Q285" s="57" t="e">
        <f>IF(ISNUMBER(E285),E285/$B$2,"N/A")</f>
        <v>#VALUE!</v>
      </c>
      <c r="R285" s="58" t="e">
        <f>IF(J285="?",IF(ISNUMBER(E285),G285/P285,"N/A"),IF(ISNUMBER(J285),J285/$A$2*57.296,"N/A"))</f>
        <v>#VALUE!</v>
      </c>
      <c r="S285" s="59" t="str">
        <f>S284</f>
        <v>PUT TELESCOPE FOCAL LENGTH HERE</v>
      </c>
      <c r="T285" s="60" t="str">
        <f>T284</f>
        <v>PUT TELESCOPE F/RATIO HERE</v>
      </c>
    </row>
    <row r="286" spans="1:20" s="33" customFormat="1" x14ac:dyDescent="0.3">
      <c r="A286" s="13" t="s">
        <v>178</v>
      </c>
      <c r="B286" s="13" t="s">
        <v>233</v>
      </c>
      <c r="C286" s="61"/>
      <c r="D286" s="60" t="s">
        <v>348</v>
      </c>
      <c r="E286" s="34">
        <v>16</v>
      </c>
      <c r="F286" s="35">
        <v>1.25</v>
      </c>
      <c r="G286" s="38">
        <v>80</v>
      </c>
      <c r="H286" s="37"/>
      <c r="I286" s="41">
        <v>16</v>
      </c>
      <c r="J286" s="41" t="s">
        <v>28</v>
      </c>
      <c r="K286" s="55">
        <f>(G286/57.2958)*E286</f>
        <v>22.340206437470112</v>
      </c>
      <c r="L286" s="55" t="s">
        <v>0</v>
      </c>
      <c r="M286" s="38" t="s">
        <v>25</v>
      </c>
      <c r="N286" s="38" t="s">
        <v>28</v>
      </c>
      <c r="O286" s="38" t="s">
        <v>28</v>
      </c>
      <c r="P286" s="56" t="e">
        <f>IF(ISNUMBER(E286),$A$2/E286,"N/A")</f>
        <v>#VALUE!</v>
      </c>
      <c r="Q286" s="57" t="e">
        <f>IF(ISNUMBER(E286),E286/$B$2,"N/A")</f>
        <v>#VALUE!</v>
      </c>
      <c r="R286" s="58" t="e">
        <f>IF(J286="?",IF(ISNUMBER(E286),G286/P286,"N/A"),IF(ISNUMBER(J286),J286/$A$2*57.296,"N/A"))</f>
        <v>#VALUE!</v>
      </c>
      <c r="S286" s="59" t="str">
        <f>S285</f>
        <v>PUT TELESCOPE FOCAL LENGTH HERE</v>
      </c>
      <c r="T286" s="60" t="str">
        <f>T285</f>
        <v>PUT TELESCOPE F/RATIO HERE</v>
      </c>
    </row>
    <row r="287" spans="1:20" s="33" customFormat="1" x14ac:dyDescent="0.3">
      <c r="A287" s="13" t="s">
        <v>178</v>
      </c>
      <c r="B287" s="13" t="s">
        <v>233</v>
      </c>
      <c r="C287" s="61"/>
      <c r="D287" s="60" t="s">
        <v>348</v>
      </c>
      <c r="E287" s="34">
        <v>20</v>
      </c>
      <c r="F287" s="35">
        <v>2</v>
      </c>
      <c r="G287" s="38">
        <v>80</v>
      </c>
      <c r="H287" s="37"/>
      <c r="I287" s="41">
        <v>16</v>
      </c>
      <c r="J287" s="41" t="s">
        <v>28</v>
      </c>
      <c r="K287" s="55">
        <f>(G287/57.2958)*E287</f>
        <v>27.925258046837641</v>
      </c>
      <c r="L287" s="55" t="s">
        <v>0</v>
      </c>
      <c r="M287" s="38" t="s">
        <v>25</v>
      </c>
      <c r="N287" s="38" t="s">
        <v>28</v>
      </c>
      <c r="O287" s="38" t="s">
        <v>28</v>
      </c>
      <c r="P287" s="56" t="e">
        <f>IF(ISNUMBER(E287),$A$2/E287,"N/A")</f>
        <v>#VALUE!</v>
      </c>
      <c r="Q287" s="57" t="e">
        <f>IF(ISNUMBER(E287),E287/$B$2,"N/A")</f>
        <v>#VALUE!</v>
      </c>
      <c r="R287" s="58" t="e">
        <f>IF(J287="?",IF(ISNUMBER(E287),G287/P287,"N/A"),IF(ISNUMBER(J287),J287/$A$2*57.296,"N/A"))</f>
        <v>#VALUE!</v>
      </c>
      <c r="S287" s="59" t="str">
        <f>S286</f>
        <v>PUT TELESCOPE FOCAL LENGTH HERE</v>
      </c>
      <c r="T287" s="60" t="str">
        <f>T286</f>
        <v>PUT TELESCOPE F/RATIO HERE</v>
      </c>
    </row>
    <row r="288" spans="1:20" s="33" customFormat="1" x14ac:dyDescent="0.3">
      <c r="A288" s="13" t="s">
        <v>178</v>
      </c>
      <c r="B288" s="13" t="s">
        <v>233</v>
      </c>
      <c r="C288" s="61"/>
      <c r="D288" s="60" t="s">
        <v>348</v>
      </c>
      <c r="E288" s="34">
        <v>30</v>
      </c>
      <c r="F288" s="35">
        <v>2</v>
      </c>
      <c r="G288" s="38">
        <v>80</v>
      </c>
      <c r="H288" s="37"/>
      <c r="I288" s="41">
        <v>16</v>
      </c>
      <c r="J288" s="41" t="s">
        <v>28</v>
      </c>
      <c r="K288" s="55">
        <f>(G288/57.2958)*E288</f>
        <v>41.887887070256461</v>
      </c>
      <c r="L288" s="55" t="s">
        <v>0</v>
      </c>
      <c r="M288" s="38" t="s">
        <v>25</v>
      </c>
      <c r="N288" s="38" t="s">
        <v>28</v>
      </c>
      <c r="O288" s="38" t="s">
        <v>28</v>
      </c>
      <c r="P288" s="56" t="e">
        <f>IF(ISNUMBER(E288),$A$2/E288,"N/A")</f>
        <v>#VALUE!</v>
      </c>
      <c r="Q288" s="57" t="e">
        <f>IF(ISNUMBER(E288),E288/$B$2,"N/A")</f>
        <v>#VALUE!</v>
      </c>
      <c r="R288" s="58" t="e">
        <f>IF(J288="?",IF(ISNUMBER(E288),G288/P288,"N/A"),IF(ISNUMBER(J288),J288/$A$2*57.296,"N/A"))</f>
        <v>#VALUE!</v>
      </c>
      <c r="S288" s="59" t="str">
        <f>S287</f>
        <v>PUT TELESCOPE FOCAL LENGTH HERE</v>
      </c>
      <c r="T288" s="60" t="str">
        <f>T287</f>
        <v>PUT TELESCOPE F/RATIO HERE</v>
      </c>
    </row>
    <row r="289" spans="1:20" s="33" customFormat="1" x14ac:dyDescent="0.3">
      <c r="A289" s="13" t="s">
        <v>178</v>
      </c>
      <c r="B289" s="13" t="s">
        <v>133</v>
      </c>
      <c r="C289" s="61"/>
      <c r="D289" s="60" t="s">
        <v>347</v>
      </c>
      <c r="E289" s="34">
        <v>6</v>
      </c>
      <c r="F289" s="35">
        <v>1.25</v>
      </c>
      <c r="G289" s="38">
        <v>66</v>
      </c>
      <c r="H289" s="37"/>
      <c r="I289" s="41">
        <v>14.8</v>
      </c>
      <c r="J289" s="41" t="s">
        <v>28</v>
      </c>
      <c r="K289" s="55">
        <f>(G289/57.2958)*E289</f>
        <v>6.9115013665923151</v>
      </c>
      <c r="L289" s="55" t="s">
        <v>0</v>
      </c>
      <c r="M289" s="38" t="s">
        <v>27</v>
      </c>
      <c r="N289" s="38" t="s">
        <v>28</v>
      </c>
      <c r="O289" s="38">
        <v>5</v>
      </c>
      <c r="P289" s="56" t="e">
        <f>IF(ISNUMBER(E289),$A$2/E289,"N/A")</f>
        <v>#VALUE!</v>
      </c>
      <c r="Q289" s="57" t="e">
        <f>IF(ISNUMBER(E289),E289/$B$2,"N/A")</f>
        <v>#VALUE!</v>
      </c>
      <c r="R289" s="58" t="e">
        <f>IF(J289="?",IF(ISNUMBER(E289),G289/P289,"N/A"),IF(ISNUMBER(J289),J289/$A$2*57.296,"N/A"))</f>
        <v>#VALUE!</v>
      </c>
      <c r="S289" s="59" t="str">
        <f>S288</f>
        <v>PUT TELESCOPE FOCAL LENGTH HERE</v>
      </c>
      <c r="T289" s="60" t="str">
        <f>T288</f>
        <v>PUT TELESCOPE F/RATIO HERE</v>
      </c>
    </row>
    <row r="290" spans="1:20" s="33" customFormat="1" x14ac:dyDescent="0.3">
      <c r="A290" s="13" t="s">
        <v>178</v>
      </c>
      <c r="B290" s="13" t="s">
        <v>133</v>
      </c>
      <c r="C290" s="61"/>
      <c r="D290" s="60" t="s">
        <v>347</v>
      </c>
      <c r="E290" s="34">
        <v>9</v>
      </c>
      <c r="F290" s="35">
        <v>1.25</v>
      </c>
      <c r="G290" s="38">
        <v>66</v>
      </c>
      <c r="H290" s="37"/>
      <c r="I290" s="41">
        <v>15</v>
      </c>
      <c r="J290" s="41" t="s">
        <v>28</v>
      </c>
      <c r="K290" s="55">
        <f>(G290/57.2958)*E290</f>
        <v>10.367252049888473</v>
      </c>
      <c r="L290" s="55" t="s">
        <v>0</v>
      </c>
      <c r="M290" s="38" t="s">
        <v>27</v>
      </c>
      <c r="N290" s="38" t="s">
        <v>28</v>
      </c>
      <c r="O290" s="38">
        <v>6</v>
      </c>
      <c r="P290" s="56" t="e">
        <f>IF(ISNUMBER(E290),$A$2/E290,"N/A")</f>
        <v>#VALUE!</v>
      </c>
      <c r="Q290" s="57" t="e">
        <f>IF(ISNUMBER(E290),E290/$B$2,"N/A")</f>
        <v>#VALUE!</v>
      </c>
      <c r="R290" s="58" t="e">
        <f>IF(J290="?",IF(ISNUMBER(E290),G290/P290,"N/A"),IF(ISNUMBER(J290),J290/$A$2*57.296,"N/A"))</f>
        <v>#VALUE!</v>
      </c>
      <c r="S290" s="59" t="str">
        <f>S289</f>
        <v>PUT TELESCOPE FOCAL LENGTH HERE</v>
      </c>
      <c r="T290" s="60" t="str">
        <f>T289</f>
        <v>PUT TELESCOPE F/RATIO HERE</v>
      </c>
    </row>
    <row r="291" spans="1:20" s="33" customFormat="1" x14ac:dyDescent="0.3">
      <c r="A291" s="13" t="s">
        <v>178</v>
      </c>
      <c r="B291" s="13" t="s">
        <v>133</v>
      </c>
      <c r="C291" s="61"/>
      <c r="D291" s="60" t="s">
        <v>347</v>
      </c>
      <c r="E291" s="34">
        <v>15</v>
      </c>
      <c r="F291" s="35">
        <v>1.25</v>
      </c>
      <c r="G291" s="38">
        <v>66</v>
      </c>
      <c r="H291" s="37"/>
      <c r="I291" s="41">
        <v>13</v>
      </c>
      <c r="J291" s="41" t="s">
        <v>28</v>
      </c>
      <c r="K291" s="55">
        <f>(G291/57.2958)*E291</f>
        <v>17.278753416480789</v>
      </c>
      <c r="L291" s="55" t="s">
        <v>0</v>
      </c>
      <c r="M291" s="38" t="s">
        <v>27</v>
      </c>
      <c r="N291" s="38" t="s">
        <v>28</v>
      </c>
      <c r="O291" s="38">
        <v>4</v>
      </c>
      <c r="P291" s="56" t="e">
        <f>IF(ISNUMBER(E291),$A$2/E291,"N/A")</f>
        <v>#VALUE!</v>
      </c>
      <c r="Q291" s="57" t="e">
        <f>IF(ISNUMBER(E291),E291/$B$2,"N/A")</f>
        <v>#VALUE!</v>
      </c>
      <c r="R291" s="58" t="e">
        <f>IF(J291="?",IF(ISNUMBER(E291),G291/P291,"N/A"),IF(ISNUMBER(J291),J291/$A$2*57.296,"N/A"))</f>
        <v>#VALUE!</v>
      </c>
      <c r="S291" s="59" t="str">
        <f>S290</f>
        <v>PUT TELESCOPE FOCAL LENGTH HERE</v>
      </c>
      <c r="T291" s="60" t="str">
        <f>T290</f>
        <v>PUT TELESCOPE F/RATIO HERE</v>
      </c>
    </row>
    <row r="292" spans="1:20" s="33" customFormat="1" x14ac:dyDescent="0.3">
      <c r="A292" s="13" t="s">
        <v>178</v>
      </c>
      <c r="B292" s="13" t="s">
        <v>133</v>
      </c>
      <c r="C292" s="61"/>
      <c r="D292" s="60" t="s">
        <v>347</v>
      </c>
      <c r="E292" s="34">
        <v>20</v>
      </c>
      <c r="F292" s="35">
        <v>1.25</v>
      </c>
      <c r="G292" s="38">
        <v>66</v>
      </c>
      <c r="H292" s="37"/>
      <c r="I292" s="41">
        <v>18</v>
      </c>
      <c r="J292" s="41" t="s">
        <v>28</v>
      </c>
      <c r="K292" s="55">
        <f>(G292/57.2958)*E292</f>
        <v>23.038337888641053</v>
      </c>
      <c r="L292" s="55" t="s">
        <v>0</v>
      </c>
      <c r="M292" s="38" t="s">
        <v>27</v>
      </c>
      <c r="N292" s="38" t="s">
        <v>28</v>
      </c>
      <c r="O292" s="38">
        <v>4</v>
      </c>
      <c r="P292" s="56" t="e">
        <f>IF(ISNUMBER(E292),$A$2/E292,"N/A")</f>
        <v>#VALUE!</v>
      </c>
      <c r="Q292" s="57" t="e">
        <f>IF(ISNUMBER(E292),E292/$B$2,"N/A")</f>
        <v>#VALUE!</v>
      </c>
      <c r="R292" s="58" t="e">
        <f>IF(J292="?",IF(ISNUMBER(E292),G292/P292,"N/A"),IF(ISNUMBER(J292),J292/$A$2*57.296,"N/A"))</f>
        <v>#VALUE!</v>
      </c>
      <c r="S292" s="59" t="str">
        <f>S291</f>
        <v>PUT TELESCOPE FOCAL LENGTH HERE</v>
      </c>
      <c r="T292" s="60" t="str">
        <f>T291</f>
        <v>PUT TELESCOPE F/RATIO HERE</v>
      </c>
    </row>
    <row r="293" spans="1:20" s="33" customFormat="1" x14ac:dyDescent="0.3">
      <c r="A293" s="13" t="s">
        <v>178</v>
      </c>
      <c r="B293" s="13" t="s">
        <v>447</v>
      </c>
      <c r="C293" s="61" t="s">
        <v>437</v>
      </c>
      <c r="D293" s="60" t="s">
        <v>348</v>
      </c>
      <c r="E293" s="34">
        <v>7</v>
      </c>
      <c r="F293" s="35">
        <v>1.25</v>
      </c>
      <c r="G293" s="38">
        <v>82</v>
      </c>
      <c r="H293" s="37"/>
      <c r="I293" s="41" t="s">
        <v>28</v>
      </c>
      <c r="J293" s="41" t="s">
        <v>28</v>
      </c>
      <c r="K293" s="55">
        <f>(G293/57.2958)*E293</f>
        <v>10.018186324303002</v>
      </c>
      <c r="L293" s="55" t="s">
        <v>0</v>
      </c>
      <c r="M293" s="38" t="s">
        <v>28</v>
      </c>
      <c r="N293" s="38" t="s">
        <v>28</v>
      </c>
      <c r="O293" s="38" t="s">
        <v>28</v>
      </c>
      <c r="P293" s="56" t="e">
        <f>IF(ISNUMBER(E293),$A$2/E293,"N/A")</f>
        <v>#VALUE!</v>
      </c>
      <c r="Q293" s="57" t="e">
        <f>IF(ISNUMBER(E293),E293/$B$2,"N/A")</f>
        <v>#VALUE!</v>
      </c>
      <c r="R293" s="58" t="e">
        <f>IF(J293="?",IF(ISNUMBER(E293),G293/P293,"N/A"),IF(ISNUMBER(J293),J293/$A$2*57.296,"N/A"))</f>
        <v>#VALUE!</v>
      </c>
      <c r="S293" s="59" t="str">
        <f>S292</f>
        <v>PUT TELESCOPE FOCAL LENGTH HERE</v>
      </c>
      <c r="T293" s="60" t="str">
        <f>T292</f>
        <v>PUT TELESCOPE F/RATIO HERE</v>
      </c>
    </row>
    <row r="294" spans="1:20" s="33" customFormat="1" x14ac:dyDescent="0.3">
      <c r="A294" s="13" t="s">
        <v>178</v>
      </c>
      <c r="B294" s="13" t="s">
        <v>447</v>
      </c>
      <c r="C294" s="61" t="s">
        <v>437</v>
      </c>
      <c r="D294" s="60" t="s">
        <v>348</v>
      </c>
      <c r="E294" s="34">
        <v>10</v>
      </c>
      <c r="F294" s="35">
        <v>1.25</v>
      </c>
      <c r="G294" s="38">
        <v>82</v>
      </c>
      <c r="H294" s="37"/>
      <c r="I294" s="41" t="s">
        <v>28</v>
      </c>
      <c r="J294" s="41" t="s">
        <v>28</v>
      </c>
      <c r="K294" s="55">
        <f>(G294/57.2958)*E294</f>
        <v>14.311694749004289</v>
      </c>
      <c r="L294" s="55" t="s">
        <v>0</v>
      </c>
      <c r="M294" s="38" t="s">
        <v>28</v>
      </c>
      <c r="N294" s="38" t="s">
        <v>28</v>
      </c>
      <c r="O294" s="38" t="s">
        <v>28</v>
      </c>
      <c r="P294" s="56" t="e">
        <f>IF(ISNUMBER(E294),$A$2/E294,"N/A")</f>
        <v>#VALUE!</v>
      </c>
      <c r="Q294" s="57" t="e">
        <f>IF(ISNUMBER(E294),E294/$B$2,"N/A")</f>
        <v>#VALUE!</v>
      </c>
      <c r="R294" s="58" t="e">
        <f>IF(J294="?",IF(ISNUMBER(E294),G294/P294,"N/A"),IF(ISNUMBER(J294),J294/$A$2*57.296,"N/A"))</f>
        <v>#VALUE!</v>
      </c>
      <c r="S294" s="59" t="str">
        <f>S293</f>
        <v>PUT TELESCOPE FOCAL LENGTH HERE</v>
      </c>
      <c r="T294" s="60" t="str">
        <f>T293</f>
        <v>PUT TELESCOPE F/RATIO HERE</v>
      </c>
    </row>
    <row r="295" spans="1:20" s="33" customFormat="1" x14ac:dyDescent="0.3">
      <c r="A295" s="13" t="s">
        <v>178</v>
      </c>
      <c r="B295" s="13" t="s">
        <v>447</v>
      </c>
      <c r="C295" s="61" t="s">
        <v>437</v>
      </c>
      <c r="D295" s="60" t="s">
        <v>348</v>
      </c>
      <c r="E295" s="34">
        <v>15</v>
      </c>
      <c r="F295" s="35">
        <v>1.25</v>
      </c>
      <c r="G295" s="38">
        <v>82</v>
      </c>
      <c r="H295" s="37"/>
      <c r="I295" s="41" t="s">
        <v>28</v>
      </c>
      <c r="J295" s="41" t="s">
        <v>28</v>
      </c>
      <c r="K295" s="55">
        <f>(G295/57.2958)*E295</f>
        <v>21.467542123506433</v>
      </c>
      <c r="L295" s="55" t="s">
        <v>0</v>
      </c>
      <c r="M295" s="38" t="s">
        <v>28</v>
      </c>
      <c r="N295" s="38" t="s">
        <v>28</v>
      </c>
      <c r="O295" s="38" t="s">
        <v>28</v>
      </c>
      <c r="P295" s="56" t="e">
        <f>IF(ISNUMBER(E295),$A$2/E295,"N/A")</f>
        <v>#VALUE!</v>
      </c>
      <c r="Q295" s="57" t="e">
        <f>IF(ISNUMBER(E295),E295/$B$2,"N/A")</f>
        <v>#VALUE!</v>
      </c>
      <c r="R295" s="58" t="e">
        <f>IF(J295="?",IF(ISNUMBER(E295),G295/P295,"N/A"),IF(ISNUMBER(J295),J295/$A$2*57.296,"N/A"))</f>
        <v>#VALUE!</v>
      </c>
      <c r="S295" s="59" t="str">
        <f>S294</f>
        <v>PUT TELESCOPE FOCAL LENGTH HERE</v>
      </c>
      <c r="T295" s="60" t="str">
        <f>T294</f>
        <v>PUT TELESCOPE F/RATIO HERE</v>
      </c>
    </row>
    <row r="296" spans="1:20" s="33" customFormat="1" x14ac:dyDescent="0.3">
      <c r="A296" s="13" t="s">
        <v>178</v>
      </c>
      <c r="B296" s="13" t="s">
        <v>447</v>
      </c>
      <c r="C296" s="61" t="s">
        <v>437</v>
      </c>
      <c r="D296" s="60" t="s">
        <v>348</v>
      </c>
      <c r="E296" s="34">
        <v>19</v>
      </c>
      <c r="F296" s="35">
        <v>2</v>
      </c>
      <c r="G296" s="38">
        <v>82</v>
      </c>
      <c r="H296" s="37"/>
      <c r="I296" s="41" t="s">
        <v>28</v>
      </c>
      <c r="J296" s="41" t="s">
        <v>28</v>
      </c>
      <c r="K296" s="55">
        <f>(G296/57.2958)*E296</f>
        <v>27.192220023108149</v>
      </c>
      <c r="L296" s="55" t="s">
        <v>0</v>
      </c>
      <c r="M296" s="38" t="s">
        <v>28</v>
      </c>
      <c r="N296" s="38" t="s">
        <v>28</v>
      </c>
      <c r="O296" s="38" t="s">
        <v>28</v>
      </c>
      <c r="P296" s="56" t="e">
        <f>IF(ISNUMBER(E296),$A$2/E296,"N/A")</f>
        <v>#VALUE!</v>
      </c>
      <c r="Q296" s="57" t="e">
        <f>IF(ISNUMBER(E296),E296/$B$2,"N/A")</f>
        <v>#VALUE!</v>
      </c>
      <c r="R296" s="58" t="e">
        <f>IF(J296="?",IF(ISNUMBER(E296),G296/P296,"N/A"),IF(ISNUMBER(J296),J296/$A$2*57.296,"N/A"))</f>
        <v>#VALUE!</v>
      </c>
      <c r="S296" s="59" t="str">
        <f>S295</f>
        <v>PUT TELESCOPE FOCAL LENGTH HERE</v>
      </c>
      <c r="T296" s="60" t="str">
        <f>T295</f>
        <v>PUT TELESCOPE F/RATIO HERE</v>
      </c>
    </row>
    <row r="297" spans="1:20" s="33" customFormat="1" x14ac:dyDescent="0.3">
      <c r="A297" s="13" t="s">
        <v>178</v>
      </c>
      <c r="B297" s="13" t="s">
        <v>447</v>
      </c>
      <c r="C297" s="61" t="s">
        <v>437</v>
      </c>
      <c r="D297" s="60" t="s">
        <v>348</v>
      </c>
      <c r="E297" s="34">
        <v>23</v>
      </c>
      <c r="F297" s="35">
        <v>2</v>
      </c>
      <c r="G297" s="38">
        <v>82</v>
      </c>
      <c r="H297" s="37"/>
      <c r="I297" s="41" t="s">
        <v>28</v>
      </c>
      <c r="J297" s="41" t="s">
        <v>28</v>
      </c>
      <c r="K297" s="55">
        <f>(G297/57.2958)*E297</f>
        <v>32.916897922709865</v>
      </c>
      <c r="L297" s="55" t="s">
        <v>0</v>
      </c>
      <c r="M297" s="38" t="s">
        <v>28</v>
      </c>
      <c r="N297" s="38" t="s">
        <v>28</v>
      </c>
      <c r="O297" s="38" t="s">
        <v>28</v>
      </c>
      <c r="P297" s="56" t="e">
        <f>IF(ISNUMBER(E297),$A$2/E297,"N/A")</f>
        <v>#VALUE!</v>
      </c>
      <c r="Q297" s="57" t="e">
        <f>IF(ISNUMBER(E297),E297/$B$2,"N/A")</f>
        <v>#VALUE!</v>
      </c>
      <c r="R297" s="58" t="e">
        <f>IF(J297="?",IF(ISNUMBER(E297),G297/P297,"N/A"),IF(ISNUMBER(J297),J297/$A$2*57.296,"N/A"))</f>
        <v>#VALUE!</v>
      </c>
      <c r="S297" s="59" t="str">
        <f>S296</f>
        <v>PUT TELESCOPE FOCAL LENGTH HERE</v>
      </c>
      <c r="T297" s="60" t="str">
        <f>T296</f>
        <v>PUT TELESCOPE F/RATIO HERE</v>
      </c>
    </row>
    <row r="298" spans="1:20" s="33" customFormat="1" x14ac:dyDescent="0.3">
      <c r="A298" s="13" t="s">
        <v>178</v>
      </c>
      <c r="B298" s="13" t="s">
        <v>447</v>
      </c>
      <c r="C298" s="61" t="s">
        <v>437</v>
      </c>
      <c r="D298" s="60" t="s">
        <v>348</v>
      </c>
      <c r="E298" s="34">
        <v>32</v>
      </c>
      <c r="F298" s="35">
        <v>2</v>
      </c>
      <c r="G298" s="38">
        <v>82</v>
      </c>
      <c r="H298" s="37"/>
      <c r="I298" s="41" t="s">
        <v>28</v>
      </c>
      <c r="J298" s="41" t="s">
        <v>28</v>
      </c>
      <c r="K298" s="55">
        <f>(G298/57.2958)*E298</f>
        <v>45.797423196813725</v>
      </c>
      <c r="L298" s="55" t="s">
        <v>0</v>
      </c>
      <c r="M298" s="38" t="s">
        <v>28</v>
      </c>
      <c r="N298" s="38" t="s">
        <v>28</v>
      </c>
      <c r="O298" s="38" t="s">
        <v>28</v>
      </c>
      <c r="P298" s="56" t="e">
        <f>IF(ISNUMBER(E298),$A$2/E298,"N/A")</f>
        <v>#VALUE!</v>
      </c>
      <c r="Q298" s="57" t="e">
        <f>IF(ISNUMBER(E298),E298/$B$2,"N/A")</f>
        <v>#VALUE!</v>
      </c>
      <c r="R298" s="58" t="e">
        <f>IF(J298="?",IF(ISNUMBER(E298),G298/P298,"N/A"),IF(ISNUMBER(J298),J298/$A$2*57.296,"N/A"))</f>
        <v>#VALUE!</v>
      </c>
      <c r="S298" s="59" t="str">
        <f>S297</f>
        <v>PUT TELESCOPE FOCAL LENGTH HERE</v>
      </c>
      <c r="T298" s="60" t="str">
        <f>T297</f>
        <v>PUT TELESCOPE F/RATIO HERE</v>
      </c>
    </row>
    <row r="299" spans="1:20" s="33" customFormat="1" x14ac:dyDescent="0.3">
      <c r="A299" s="13" t="s">
        <v>215</v>
      </c>
      <c r="B299" s="13" t="s">
        <v>3</v>
      </c>
      <c r="C299" s="61" t="s">
        <v>448</v>
      </c>
      <c r="D299" s="61" t="s">
        <v>346</v>
      </c>
      <c r="E299" s="34">
        <v>90</v>
      </c>
      <c r="F299" s="35">
        <v>4.25</v>
      </c>
      <c r="G299" s="38">
        <v>60</v>
      </c>
      <c r="H299" s="37"/>
      <c r="I299" s="41" t="s">
        <v>28</v>
      </c>
      <c r="J299" s="41">
        <v>104</v>
      </c>
      <c r="K299" s="55">
        <f>(G299/57.2958)*E299</f>
        <v>94.247745908077036</v>
      </c>
      <c r="L299" s="55" t="s">
        <v>28</v>
      </c>
      <c r="M299" s="38" t="s">
        <v>28</v>
      </c>
      <c r="N299" s="38" t="s">
        <v>28</v>
      </c>
      <c r="O299" s="38" t="s">
        <v>28</v>
      </c>
      <c r="P299" s="56" t="e">
        <f>IF(ISNUMBER(E299),$A$2/E299,"N/A")</f>
        <v>#VALUE!</v>
      </c>
      <c r="Q299" s="57" t="e">
        <f>IF(ISNUMBER(E299),E299/$B$2,"N/A")</f>
        <v>#VALUE!</v>
      </c>
      <c r="R299" s="58" t="e">
        <f>IF(J299="?",IF(ISNUMBER(E299),G299/P299,"N/A"),IF(ISNUMBER(J299),J299/$A$2*57.296,"N/A"))</f>
        <v>#VALUE!</v>
      </c>
      <c r="S299" s="59" t="str">
        <f>S298</f>
        <v>PUT TELESCOPE FOCAL LENGTH HERE</v>
      </c>
      <c r="T299" s="60" t="str">
        <f>T298</f>
        <v>PUT TELESCOPE F/RATIO HERE</v>
      </c>
    </row>
    <row r="300" spans="1:20" s="33" customFormat="1" x14ac:dyDescent="0.3">
      <c r="A300" s="13" t="s">
        <v>215</v>
      </c>
      <c r="B300" s="13" t="s">
        <v>359</v>
      </c>
      <c r="C300" s="61" t="s">
        <v>448</v>
      </c>
      <c r="D300" s="61" t="s">
        <v>346</v>
      </c>
      <c r="E300" s="34">
        <v>11</v>
      </c>
      <c r="F300" s="35">
        <v>1.25</v>
      </c>
      <c r="G300" s="38">
        <v>60</v>
      </c>
      <c r="H300" s="37"/>
      <c r="I300" s="41" t="s">
        <v>28</v>
      </c>
      <c r="J300" s="41" t="s">
        <v>28</v>
      </c>
      <c r="K300" s="55">
        <f>(G300/57.2958)*E300</f>
        <v>11.519168944320526</v>
      </c>
      <c r="L300" s="55" t="s">
        <v>28</v>
      </c>
      <c r="M300" s="38" t="s">
        <v>28</v>
      </c>
      <c r="N300" s="38" t="s">
        <v>28</v>
      </c>
      <c r="O300" s="38" t="s">
        <v>28</v>
      </c>
      <c r="P300" s="56" t="e">
        <f>IF(ISNUMBER(E300),$A$2/E300,"N/A")</f>
        <v>#VALUE!</v>
      </c>
      <c r="Q300" s="57" t="e">
        <f>IF(ISNUMBER(E300),E300/$B$2,"N/A")</f>
        <v>#VALUE!</v>
      </c>
      <c r="R300" s="58" t="e">
        <f>IF(J300="?",IF(ISNUMBER(E300),G300/P300,"N/A"),IF(ISNUMBER(J300),J300/$A$2*57.296,"N/A"))</f>
        <v>#VALUE!</v>
      </c>
      <c r="S300" s="59" t="str">
        <f>S299</f>
        <v>PUT TELESCOPE FOCAL LENGTH HERE</v>
      </c>
      <c r="T300" s="60" t="str">
        <f>T299</f>
        <v>PUT TELESCOPE F/RATIO HERE</v>
      </c>
    </row>
    <row r="301" spans="1:20" s="33" customFormat="1" x14ac:dyDescent="0.3">
      <c r="A301" s="13" t="s">
        <v>215</v>
      </c>
      <c r="B301" s="13" t="s">
        <v>359</v>
      </c>
      <c r="C301" s="61" t="s">
        <v>448</v>
      </c>
      <c r="D301" s="61" t="s">
        <v>346</v>
      </c>
      <c r="E301" s="34">
        <v>13</v>
      </c>
      <c r="F301" s="35">
        <v>1.25</v>
      </c>
      <c r="G301" s="38">
        <v>59</v>
      </c>
      <c r="H301" s="37"/>
      <c r="I301" s="41" t="s">
        <v>28</v>
      </c>
      <c r="J301" s="41" t="s">
        <v>28</v>
      </c>
      <c r="K301" s="55">
        <f>(G301/57.2958)*E301</f>
        <v>13.386670576202793</v>
      </c>
      <c r="L301" s="55" t="s">
        <v>28</v>
      </c>
      <c r="M301" s="38" t="s">
        <v>28</v>
      </c>
      <c r="N301" s="38" t="s">
        <v>28</v>
      </c>
      <c r="O301" s="38" t="s">
        <v>28</v>
      </c>
      <c r="P301" s="56" t="e">
        <f>IF(ISNUMBER(E301),$A$2/E301,"N/A")</f>
        <v>#VALUE!</v>
      </c>
      <c r="Q301" s="57" t="e">
        <f>IF(ISNUMBER(E301),E301/$B$2,"N/A")</f>
        <v>#VALUE!</v>
      </c>
      <c r="R301" s="58" t="e">
        <f>IF(J301="?",IF(ISNUMBER(E301),G301/P301,"N/A"),IF(ISNUMBER(J301),J301/$A$2*57.296,"N/A"))</f>
        <v>#VALUE!</v>
      </c>
      <c r="S301" s="59" t="str">
        <f>S300</f>
        <v>PUT TELESCOPE FOCAL LENGTH HERE</v>
      </c>
      <c r="T301" s="60" t="str">
        <f>T300</f>
        <v>PUT TELESCOPE F/RATIO HERE</v>
      </c>
    </row>
    <row r="302" spans="1:20" s="33" customFormat="1" x14ac:dyDescent="0.3">
      <c r="A302" s="13" t="s">
        <v>215</v>
      </c>
      <c r="B302" s="13" t="s">
        <v>360</v>
      </c>
      <c r="C302" s="61" t="s">
        <v>448</v>
      </c>
      <c r="D302" s="61" t="s">
        <v>346</v>
      </c>
      <c r="E302" s="34">
        <v>13</v>
      </c>
      <c r="F302" s="35">
        <v>1.25</v>
      </c>
      <c r="G302" s="38">
        <v>60</v>
      </c>
      <c r="H302" s="37"/>
      <c r="I302" s="41" t="s">
        <v>28</v>
      </c>
      <c r="J302" s="41" t="s">
        <v>28</v>
      </c>
      <c r="K302" s="55">
        <f>(G302/57.2958)*E302</f>
        <v>13.613563297833348</v>
      </c>
      <c r="L302" s="55" t="s">
        <v>28</v>
      </c>
      <c r="M302" s="38" t="s">
        <v>28</v>
      </c>
      <c r="N302" s="38" t="s">
        <v>28</v>
      </c>
      <c r="O302" s="38" t="s">
        <v>28</v>
      </c>
      <c r="P302" s="56" t="e">
        <f>IF(ISNUMBER(E302),$A$2/E302,"N/A")</f>
        <v>#VALUE!</v>
      </c>
      <c r="Q302" s="57" t="e">
        <f>IF(ISNUMBER(E302),E302/$B$2,"N/A")</f>
        <v>#VALUE!</v>
      </c>
      <c r="R302" s="58" t="e">
        <f>IF(J302="?",IF(ISNUMBER(E302),G302/P302,"N/A"),IF(ISNUMBER(J302),J302/$A$2*57.296,"N/A"))</f>
        <v>#VALUE!</v>
      </c>
      <c r="S302" s="59" t="str">
        <f>S301</f>
        <v>PUT TELESCOPE FOCAL LENGTH HERE</v>
      </c>
      <c r="T302" s="60" t="str">
        <f>T301</f>
        <v>PUT TELESCOPE F/RATIO HERE</v>
      </c>
    </row>
    <row r="303" spans="1:20" s="33" customFormat="1" x14ac:dyDescent="0.3">
      <c r="A303" s="13" t="s">
        <v>215</v>
      </c>
      <c r="B303" s="13" t="s">
        <v>360</v>
      </c>
      <c r="C303" s="61" t="s">
        <v>448</v>
      </c>
      <c r="D303" s="61" t="s">
        <v>346</v>
      </c>
      <c r="E303" s="34">
        <v>16</v>
      </c>
      <c r="F303" s="35">
        <v>1.25</v>
      </c>
      <c r="G303" s="38">
        <v>60</v>
      </c>
      <c r="H303" s="37"/>
      <c r="I303" s="41" t="s">
        <v>28</v>
      </c>
      <c r="J303" s="41" t="s">
        <v>28</v>
      </c>
      <c r="K303" s="55">
        <f>(G303/57.2958)*E303</f>
        <v>16.755154828102583</v>
      </c>
      <c r="L303" s="55" t="s">
        <v>28</v>
      </c>
      <c r="M303" s="38" t="s">
        <v>28</v>
      </c>
      <c r="N303" s="38" t="s">
        <v>28</v>
      </c>
      <c r="O303" s="38" t="s">
        <v>28</v>
      </c>
      <c r="P303" s="56" t="e">
        <f>IF(ISNUMBER(E303),$A$2/E303,"N/A")</f>
        <v>#VALUE!</v>
      </c>
      <c r="Q303" s="57" t="e">
        <f>IF(ISNUMBER(E303),E303/$B$2,"N/A")</f>
        <v>#VALUE!</v>
      </c>
      <c r="R303" s="58" t="e">
        <f>IF(J303="?",IF(ISNUMBER(E303),G303/P303,"N/A"),IF(ISNUMBER(J303),J303/$A$2*57.296,"N/A"))</f>
        <v>#VALUE!</v>
      </c>
      <c r="S303" s="59" t="str">
        <f>S302</f>
        <v>PUT TELESCOPE FOCAL LENGTH HERE</v>
      </c>
      <c r="T303" s="60" t="str">
        <f>T302</f>
        <v>PUT TELESCOPE F/RATIO HERE</v>
      </c>
    </row>
    <row r="304" spans="1:20" s="33" customFormat="1" x14ac:dyDescent="0.3">
      <c r="A304" s="13" t="s">
        <v>215</v>
      </c>
      <c r="B304" s="13" t="s">
        <v>361</v>
      </c>
      <c r="C304" s="61" t="s">
        <v>448</v>
      </c>
      <c r="D304" s="61" t="s">
        <v>346</v>
      </c>
      <c r="E304" s="34">
        <v>20</v>
      </c>
      <c r="F304" s="35">
        <v>1.25</v>
      </c>
      <c r="G304" s="38">
        <v>60</v>
      </c>
      <c r="H304" s="37"/>
      <c r="I304" s="41" t="s">
        <v>28</v>
      </c>
      <c r="J304" s="41" t="s">
        <v>28</v>
      </c>
      <c r="K304" s="55">
        <f>(G304/57.2958)*E304</f>
        <v>20.943943535128227</v>
      </c>
      <c r="L304" s="55" t="s">
        <v>28</v>
      </c>
      <c r="M304" s="38" t="s">
        <v>28</v>
      </c>
      <c r="N304" s="38" t="s">
        <v>28</v>
      </c>
      <c r="O304" s="38">
        <v>4</v>
      </c>
      <c r="P304" s="56" t="e">
        <f>IF(ISNUMBER(E304),$A$2/E304,"N/A")</f>
        <v>#VALUE!</v>
      </c>
      <c r="Q304" s="57" t="e">
        <f>IF(ISNUMBER(E304),E304/$B$2,"N/A")</f>
        <v>#VALUE!</v>
      </c>
      <c r="R304" s="58" t="e">
        <f>IF(J304="?",IF(ISNUMBER(E304),G304/P304,"N/A"),IF(ISNUMBER(J304),J304/$A$2*57.296,"N/A"))</f>
        <v>#VALUE!</v>
      </c>
      <c r="S304" s="59" t="str">
        <f>S303</f>
        <v>PUT TELESCOPE FOCAL LENGTH HERE</v>
      </c>
      <c r="T304" s="60" t="str">
        <f>T303</f>
        <v>PUT TELESCOPE F/RATIO HERE</v>
      </c>
    </row>
    <row r="305" spans="1:20" s="33" customFormat="1" x14ac:dyDescent="0.3">
      <c r="A305" s="13" t="s">
        <v>215</v>
      </c>
      <c r="B305" s="13" t="s">
        <v>9</v>
      </c>
      <c r="C305" s="61" t="s">
        <v>448</v>
      </c>
      <c r="D305" s="61" t="s">
        <v>345</v>
      </c>
      <c r="E305" s="34">
        <v>20</v>
      </c>
      <c r="F305" s="35">
        <v>1.25</v>
      </c>
      <c r="G305" s="38">
        <v>50</v>
      </c>
      <c r="H305" s="37"/>
      <c r="I305" s="41" t="s">
        <v>28</v>
      </c>
      <c r="J305" s="41" t="s">
        <v>28</v>
      </c>
      <c r="K305" s="55">
        <f>(G305/57.2958)*E305</f>
        <v>17.453286279273527</v>
      </c>
      <c r="L305" s="55" t="s">
        <v>28</v>
      </c>
      <c r="M305" s="38" t="s">
        <v>28</v>
      </c>
      <c r="N305" s="38" t="s">
        <v>28</v>
      </c>
      <c r="O305" s="38">
        <v>3</v>
      </c>
      <c r="P305" s="56" t="e">
        <f>IF(ISNUMBER(E305),$A$2/E305,"N/A")</f>
        <v>#VALUE!</v>
      </c>
      <c r="Q305" s="57" t="e">
        <f>IF(ISNUMBER(E305),E305/$B$2,"N/A")</f>
        <v>#VALUE!</v>
      </c>
      <c r="R305" s="58" t="e">
        <f>IF(J305="?",IF(ISNUMBER(E305),G305/P305,"N/A"),IF(ISNUMBER(J305),J305/$A$2*57.296,"N/A"))</f>
        <v>#VALUE!</v>
      </c>
      <c r="S305" s="59" t="str">
        <f>S304</f>
        <v>PUT TELESCOPE FOCAL LENGTH HERE</v>
      </c>
      <c r="T305" s="60" t="str">
        <f>T304</f>
        <v>PUT TELESCOPE F/RATIO HERE</v>
      </c>
    </row>
    <row r="306" spans="1:20" s="33" customFormat="1" x14ac:dyDescent="0.3">
      <c r="A306" s="13" t="s">
        <v>215</v>
      </c>
      <c r="B306" s="13" t="s">
        <v>357</v>
      </c>
      <c r="C306" s="61" t="s">
        <v>448</v>
      </c>
      <c r="D306" s="61" t="s">
        <v>345</v>
      </c>
      <c r="E306" s="34">
        <v>32</v>
      </c>
      <c r="F306" s="35">
        <v>1.25</v>
      </c>
      <c r="G306" s="38">
        <v>46</v>
      </c>
      <c r="H306" s="37"/>
      <c r="I306" s="41" t="s">
        <v>28</v>
      </c>
      <c r="J306" s="41">
        <v>27.2</v>
      </c>
      <c r="K306" s="55">
        <f>(G306/57.2958)*E306</f>
        <v>25.691237403090629</v>
      </c>
      <c r="L306" s="55" t="s">
        <v>28</v>
      </c>
      <c r="M306" s="38" t="s">
        <v>25</v>
      </c>
      <c r="N306" s="38" t="s">
        <v>28</v>
      </c>
      <c r="O306" s="38">
        <v>3</v>
      </c>
      <c r="P306" s="56" t="e">
        <f>IF(ISNUMBER(E306),$A$2/E306,"N/A")</f>
        <v>#VALUE!</v>
      </c>
      <c r="Q306" s="57" t="e">
        <f>IF(ISNUMBER(E306),E306/$B$2,"N/A")</f>
        <v>#VALUE!</v>
      </c>
      <c r="R306" s="58" t="e">
        <f>IF(J306="?",IF(ISNUMBER(E306),G306/P306,"N/A"),IF(ISNUMBER(J306),J306/$A$2*57.296,"N/A"))</f>
        <v>#VALUE!</v>
      </c>
      <c r="S306" s="59" t="str">
        <f>S305</f>
        <v>PUT TELESCOPE FOCAL LENGTH HERE</v>
      </c>
      <c r="T306" s="60" t="str">
        <f>T305</f>
        <v>PUT TELESCOPE F/RATIO HERE</v>
      </c>
    </row>
    <row r="307" spans="1:20" s="33" customFormat="1" x14ac:dyDescent="0.3">
      <c r="A307" s="13" t="s">
        <v>215</v>
      </c>
      <c r="B307" s="13" t="s">
        <v>357</v>
      </c>
      <c r="C307" s="61" t="s">
        <v>448</v>
      </c>
      <c r="D307" s="61" t="s">
        <v>345</v>
      </c>
      <c r="E307" s="34">
        <v>40</v>
      </c>
      <c r="F307" s="35">
        <v>1.25</v>
      </c>
      <c r="G307" s="38">
        <v>38</v>
      </c>
      <c r="H307" s="37"/>
      <c r="I307" s="41" t="s">
        <v>28</v>
      </c>
      <c r="J307" s="41">
        <v>27.2</v>
      </c>
      <c r="K307" s="55">
        <f>(G307/57.2958)*E307</f>
        <v>26.528995144495756</v>
      </c>
      <c r="L307" s="55" t="s">
        <v>28</v>
      </c>
      <c r="M307" s="38" t="s">
        <v>25</v>
      </c>
      <c r="N307" s="38" t="s">
        <v>28</v>
      </c>
      <c r="O307" s="38">
        <v>3</v>
      </c>
      <c r="P307" s="56" t="e">
        <f>IF(ISNUMBER(E307),$A$2/E307,"N/A")</f>
        <v>#VALUE!</v>
      </c>
      <c r="Q307" s="57" t="e">
        <f>IF(ISNUMBER(E307),E307/$B$2,"N/A")</f>
        <v>#VALUE!</v>
      </c>
      <c r="R307" s="58" t="e">
        <f>IF(J307="?",IF(ISNUMBER(E307),G307/P307,"N/A"),IF(ISNUMBER(J307),J307/$A$2*57.296,"N/A"))</f>
        <v>#VALUE!</v>
      </c>
      <c r="S307" s="59" t="str">
        <f>S306</f>
        <v>PUT TELESCOPE FOCAL LENGTH HERE</v>
      </c>
      <c r="T307" s="60" t="str">
        <f>T306</f>
        <v>PUT TELESCOPE F/RATIO HERE</v>
      </c>
    </row>
    <row r="308" spans="1:20" s="33" customFormat="1" x14ac:dyDescent="0.3">
      <c r="A308" s="13" t="s">
        <v>215</v>
      </c>
      <c r="B308" s="13" t="s">
        <v>357</v>
      </c>
      <c r="C308" s="61" t="s">
        <v>448</v>
      </c>
      <c r="D308" s="61" t="s">
        <v>345</v>
      </c>
      <c r="E308" s="34">
        <v>60</v>
      </c>
      <c r="F308" s="35">
        <v>1.25</v>
      </c>
      <c r="G308" s="38">
        <v>26</v>
      </c>
      <c r="H308" s="37"/>
      <c r="I308" s="41" t="s">
        <v>28</v>
      </c>
      <c r="J308" s="41">
        <v>27.2</v>
      </c>
      <c r="K308" s="55">
        <f>(G308/57.2958)*E308</f>
        <v>27.2271265956667</v>
      </c>
      <c r="L308" s="55" t="s">
        <v>28</v>
      </c>
      <c r="M308" s="38" t="s">
        <v>25</v>
      </c>
      <c r="N308" s="38" t="s">
        <v>28</v>
      </c>
      <c r="O308" s="38">
        <v>3</v>
      </c>
      <c r="P308" s="56" t="e">
        <f>IF(ISNUMBER(E308),$A$2/E308,"N/A")</f>
        <v>#VALUE!</v>
      </c>
      <c r="Q308" s="57" t="e">
        <f>IF(ISNUMBER(E308),E308/$B$2,"N/A")</f>
        <v>#VALUE!</v>
      </c>
      <c r="R308" s="58" t="e">
        <f>IF(J308="?",IF(ISNUMBER(E308),G308/P308,"N/A"),IF(ISNUMBER(J308),J308/$A$2*57.296,"N/A"))</f>
        <v>#VALUE!</v>
      </c>
      <c r="S308" s="59" t="str">
        <f>S307</f>
        <v>PUT TELESCOPE FOCAL LENGTH HERE</v>
      </c>
      <c r="T308" s="60" t="str">
        <f>T307</f>
        <v>PUT TELESCOPE F/RATIO HERE</v>
      </c>
    </row>
    <row r="309" spans="1:20" s="33" customFormat="1" x14ac:dyDescent="0.3">
      <c r="A309" s="13" t="s">
        <v>215</v>
      </c>
      <c r="B309" s="13" t="s">
        <v>357</v>
      </c>
      <c r="C309" s="61" t="s">
        <v>448</v>
      </c>
      <c r="D309" s="61" t="s">
        <v>345</v>
      </c>
      <c r="E309" s="34">
        <v>60</v>
      </c>
      <c r="F309" s="35">
        <v>2</v>
      </c>
      <c r="G309" s="38">
        <v>38</v>
      </c>
      <c r="H309" s="37">
        <v>320</v>
      </c>
      <c r="I309" s="41" t="s">
        <v>28</v>
      </c>
      <c r="J309" s="41">
        <v>39.5</v>
      </c>
      <c r="K309" s="55">
        <f>(G309/57.2958)*E309</f>
        <v>39.793492716743636</v>
      </c>
      <c r="L309" s="55" t="s">
        <v>28</v>
      </c>
      <c r="M309" s="38" t="s">
        <v>28</v>
      </c>
      <c r="N309" s="38" t="s">
        <v>28</v>
      </c>
      <c r="O309" s="38">
        <v>3</v>
      </c>
      <c r="P309" s="56" t="e">
        <f>IF(ISNUMBER(E309),$A$2/E309,"N/A")</f>
        <v>#VALUE!</v>
      </c>
      <c r="Q309" s="57" t="e">
        <f>IF(ISNUMBER(E309),E309/$B$2,"N/A")</f>
        <v>#VALUE!</v>
      </c>
      <c r="R309" s="58" t="e">
        <f>IF(J309="?",IF(ISNUMBER(E309),G309/P309,"N/A"),IF(ISNUMBER(J309),J309/$A$2*57.296,"N/A"))</f>
        <v>#VALUE!</v>
      </c>
      <c r="S309" s="59" t="str">
        <f>S308</f>
        <v>PUT TELESCOPE FOCAL LENGTH HERE</v>
      </c>
      <c r="T309" s="60" t="str">
        <f>T308</f>
        <v>PUT TELESCOPE F/RATIO HERE</v>
      </c>
    </row>
    <row r="310" spans="1:20" s="33" customFormat="1" x14ac:dyDescent="0.3">
      <c r="A310" s="13" t="s">
        <v>215</v>
      </c>
      <c r="B310" s="13" t="s">
        <v>53</v>
      </c>
      <c r="C310" s="61" t="s">
        <v>448</v>
      </c>
      <c r="D310" s="61" t="s">
        <v>347</v>
      </c>
      <c r="E310" s="34">
        <v>3</v>
      </c>
      <c r="F310" s="35">
        <v>1.25</v>
      </c>
      <c r="G310" s="38">
        <v>68</v>
      </c>
      <c r="H310" s="37"/>
      <c r="I310" s="41" t="s">
        <v>28</v>
      </c>
      <c r="J310" s="41" t="s">
        <v>28</v>
      </c>
      <c r="K310" s="55">
        <f>(G310/57.2958)*E310</f>
        <v>3.5604704009717993</v>
      </c>
      <c r="L310" s="55" t="s">
        <v>28</v>
      </c>
      <c r="M310" s="38" t="s">
        <v>28</v>
      </c>
      <c r="N310" s="38" t="s">
        <v>28</v>
      </c>
      <c r="O310" s="38" t="s">
        <v>28</v>
      </c>
      <c r="P310" s="56" t="e">
        <f>IF(ISNUMBER(E310),$A$2/E310,"N/A")</f>
        <v>#VALUE!</v>
      </c>
      <c r="Q310" s="57" t="e">
        <f>IF(ISNUMBER(E310),E310/$B$2,"N/A")</f>
        <v>#VALUE!</v>
      </c>
      <c r="R310" s="58" t="e">
        <f>IF(J310="?",IF(ISNUMBER(E310),G310/P310,"N/A"),IF(ISNUMBER(J310),J310/$A$2*57.296,"N/A"))</f>
        <v>#VALUE!</v>
      </c>
      <c r="S310" s="59" t="str">
        <f>S309</f>
        <v>PUT TELESCOPE FOCAL LENGTH HERE</v>
      </c>
      <c r="T310" s="60" t="str">
        <f>T309</f>
        <v>PUT TELESCOPE F/RATIO HERE</v>
      </c>
    </row>
    <row r="311" spans="1:20" s="33" customFormat="1" x14ac:dyDescent="0.3">
      <c r="A311" s="13" t="s">
        <v>215</v>
      </c>
      <c r="B311" s="13" t="s">
        <v>53</v>
      </c>
      <c r="C311" s="61" t="s">
        <v>448</v>
      </c>
      <c r="D311" s="61" t="s">
        <v>347</v>
      </c>
      <c r="E311" s="34">
        <v>4</v>
      </c>
      <c r="F311" s="35">
        <v>1.25</v>
      </c>
      <c r="G311" s="38">
        <v>68</v>
      </c>
      <c r="H311" s="37"/>
      <c r="I311" s="41" t="s">
        <v>28</v>
      </c>
      <c r="J311" s="41" t="s">
        <v>28</v>
      </c>
      <c r="K311" s="55">
        <f>(G311/57.2958)*E311</f>
        <v>4.7472938679623988</v>
      </c>
      <c r="L311" s="55" t="s">
        <v>28</v>
      </c>
      <c r="M311" s="38" t="s">
        <v>28</v>
      </c>
      <c r="N311" s="38" t="s">
        <v>28</v>
      </c>
      <c r="O311" s="38" t="s">
        <v>28</v>
      </c>
      <c r="P311" s="56" t="e">
        <f>IF(ISNUMBER(E311),$A$2/E311,"N/A")</f>
        <v>#VALUE!</v>
      </c>
      <c r="Q311" s="57" t="e">
        <f>IF(ISNUMBER(E311),E311/$B$2,"N/A")</f>
        <v>#VALUE!</v>
      </c>
      <c r="R311" s="58" t="e">
        <f>IF(J311="?",IF(ISNUMBER(E311),G311/P311,"N/A"),IF(ISNUMBER(J311),J311/$A$2*57.296,"N/A"))</f>
        <v>#VALUE!</v>
      </c>
      <c r="S311" s="59" t="str">
        <f>S310</f>
        <v>PUT TELESCOPE FOCAL LENGTH HERE</v>
      </c>
      <c r="T311" s="60" t="str">
        <f>T310</f>
        <v>PUT TELESCOPE F/RATIO HERE</v>
      </c>
    </row>
    <row r="312" spans="1:20" s="33" customFormat="1" x14ac:dyDescent="0.3">
      <c r="A312" s="13" t="s">
        <v>215</v>
      </c>
      <c r="B312" s="13" t="s">
        <v>53</v>
      </c>
      <c r="C312" s="61" t="s">
        <v>448</v>
      </c>
      <c r="D312" s="61" t="s">
        <v>347</v>
      </c>
      <c r="E312" s="34">
        <v>5.5</v>
      </c>
      <c r="F312" s="35">
        <v>1.25</v>
      </c>
      <c r="G312" s="38">
        <v>68</v>
      </c>
      <c r="H312" s="37"/>
      <c r="I312" s="41" t="s">
        <v>28</v>
      </c>
      <c r="J312" s="41" t="s">
        <v>28</v>
      </c>
      <c r="K312" s="55">
        <f>(G312/57.2958)*E312</f>
        <v>6.5275290684482981</v>
      </c>
      <c r="L312" s="55" t="s">
        <v>28</v>
      </c>
      <c r="M312" s="38" t="s">
        <v>28</v>
      </c>
      <c r="N312" s="38" t="s">
        <v>28</v>
      </c>
      <c r="O312" s="38" t="s">
        <v>28</v>
      </c>
      <c r="P312" s="56" t="e">
        <f>IF(ISNUMBER(E312),$A$2/E312,"N/A")</f>
        <v>#VALUE!</v>
      </c>
      <c r="Q312" s="57" t="e">
        <f>IF(ISNUMBER(E312),E312/$B$2,"N/A")</f>
        <v>#VALUE!</v>
      </c>
      <c r="R312" s="58" t="e">
        <f>IF(J312="?",IF(ISNUMBER(E312),G312/P312,"N/A"),IF(ISNUMBER(J312),J312/$A$2*57.296,"N/A"))</f>
        <v>#VALUE!</v>
      </c>
      <c r="S312" s="59" t="str">
        <f>S311</f>
        <v>PUT TELESCOPE FOCAL LENGTH HERE</v>
      </c>
      <c r="T312" s="60" t="str">
        <f>T311</f>
        <v>PUT TELESCOPE F/RATIO HERE</v>
      </c>
    </row>
    <row r="313" spans="1:20" s="33" customFormat="1" x14ac:dyDescent="0.3">
      <c r="A313" s="13" t="s">
        <v>215</v>
      </c>
      <c r="B313" s="13" t="s">
        <v>53</v>
      </c>
      <c r="C313" s="61" t="s">
        <v>448</v>
      </c>
      <c r="D313" s="61" t="s">
        <v>347</v>
      </c>
      <c r="E313" s="34">
        <v>7</v>
      </c>
      <c r="F313" s="35">
        <v>1.25</v>
      </c>
      <c r="G313" s="38">
        <v>68</v>
      </c>
      <c r="H313" s="37"/>
      <c r="I313" s="41" t="s">
        <v>28</v>
      </c>
      <c r="J313" s="41" t="s">
        <v>28</v>
      </c>
      <c r="K313" s="55">
        <f>(G313/57.2958)*E313</f>
        <v>8.3077642689341982</v>
      </c>
      <c r="L313" s="55" t="s">
        <v>28</v>
      </c>
      <c r="M313" s="38" t="s">
        <v>28</v>
      </c>
      <c r="N313" s="38" t="s">
        <v>28</v>
      </c>
      <c r="O313" s="38" t="s">
        <v>28</v>
      </c>
      <c r="P313" s="56" t="e">
        <f>IF(ISNUMBER(E313),$A$2/E313,"N/A")</f>
        <v>#VALUE!</v>
      </c>
      <c r="Q313" s="57" t="e">
        <f>IF(ISNUMBER(E313),E313/$B$2,"N/A")</f>
        <v>#VALUE!</v>
      </c>
      <c r="R313" s="58" t="e">
        <f>IF(J313="?",IF(ISNUMBER(E313),G313/P313,"N/A"),IF(ISNUMBER(J313),J313/$A$2*57.296,"N/A"))</f>
        <v>#VALUE!</v>
      </c>
      <c r="S313" s="59" t="str">
        <f>S312</f>
        <v>PUT TELESCOPE FOCAL LENGTH HERE</v>
      </c>
      <c r="T313" s="60" t="str">
        <f>T312</f>
        <v>PUT TELESCOPE F/RATIO HERE</v>
      </c>
    </row>
    <row r="314" spans="1:20" s="33" customFormat="1" x14ac:dyDescent="0.3">
      <c r="A314" s="13" t="s">
        <v>215</v>
      </c>
      <c r="B314" s="13" t="s">
        <v>53</v>
      </c>
      <c r="C314" s="61" t="s">
        <v>448</v>
      </c>
      <c r="D314" s="61" t="s">
        <v>347</v>
      </c>
      <c r="E314" s="34">
        <v>8</v>
      </c>
      <c r="F314" s="35">
        <v>1.25</v>
      </c>
      <c r="G314" s="38">
        <v>68</v>
      </c>
      <c r="H314" s="37"/>
      <c r="I314" s="41" t="s">
        <v>28</v>
      </c>
      <c r="J314" s="41" t="s">
        <v>28</v>
      </c>
      <c r="K314" s="55">
        <f>(G314/57.2958)*E314</f>
        <v>9.4945877359247977</v>
      </c>
      <c r="L314" s="55" t="s">
        <v>28</v>
      </c>
      <c r="M314" s="38" t="s">
        <v>28</v>
      </c>
      <c r="N314" s="38" t="s">
        <v>28</v>
      </c>
      <c r="O314" s="38" t="s">
        <v>28</v>
      </c>
      <c r="P314" s="56" t="e">
        <f>IF(ISNUMBER(E314),$A$2/E314,"N/A")</f>
        <v>#VALUE!</v>
      </c>
      <c r="Q314" s="57" t="e">
        <f>IF(ISNUMBER(E314),E314/$B$2,"N/A")</f>
        <v>#VALUE!</v>
      </c>
      <c r="R314" s="58" t="e">
        <f>IF(J314="?",IF(ISNUMBER(E314),G314/P314,"N/A"),IF(ISNUMBER(J314),J314/$A$2*57.296,"N/A"))</f>
        <v>#VALUE!</v>
      </c>
      <c r="S314" s="59" t="str">
        <f>S313</f>
        <v>PUT TELESCOPE FOCAL LENGTH HERE</v>
      </c>
      <c r="T314" s="60" t="str">
        <f>T313</f>
        <v>PUT TELESCOPE F/RATIO HERE</v>
      </c>
    </row>
    <row r="315" spans="1:20" s="33" customFormat="1" x14ac:dyDescent="0.3">
      <c r="A315" s="13" t="s">
        <v>215</v>
      </c>
      <c r="B315" s="13" t="s">
        <v>53</v>
      </c>
      <c r="C315" s="61" t="s">
        <v>448</v>
      </c>
      <c r="D315" s="61" t="s">
        <v>347</v>
      </c>
      <c r="E315" s="34">
        <v>10</v>
      </c>
      <c r="F315" s="35">
        <v>1.25</v>
      </c>
      <c r="G315" s="38">
        <v>64</v>
      </c>
      <c r="H315" s="37"/>
      <c r="I315" s="41" t="s">
        <v>28</v>
      </c>
      <c r="J315" s="41" t="s">
        <v>28</v>
      </c>
      <c r="K315" s="55">
        <f>(G315/57.2958)*E315</f>
        <v>11.170103218735054</v>
      </c>
      <c r="L315" s="55" t="s">
        <v>28</v>
      </c>
      <c r="M315" s="38" t="s">
        <v>28</v>
      </c>
      <c r="N315" s="38" t="s">
        <v>28</v>
      </c>
      <c r="O315" s="38" t="s">
        <v>28</v>
      </c>
      <c r="P315" s="56" t="e">
        <f>IF(ISNUMBER(E315),$A$2/E315,"N/A")</f>
        <v>#VALUE!</v>
      </c>
      <c r="Q315" s="57" t="e">
        <f>IF(ISNUMBER(E315),E315/$B$2,"N/A")</f>
        <v>#VALUE!</v>
      </c>
      <c r="R315" s="58" t="e">
        <f>IF(J315="?",IF(ISNUMBER(E315),G315/P315,"N/A"),IF(ISNUMBER(J315),J315/$A$2*57.296,"N/A"))</f>
        <v>#VALUE!</v>
      </c>
      <c r="S315" s="59" t="str">
        <f>S314</f>
        <v>PUT TELESCOPE FOCAL LENGTH HERE</v>
      </c>
      <c r="T315" s="60" t="str">
        <f>T314</f>
        <v>PUT TELESCOPE F/RATIO HERE</v>
      </c>
    </row>
    <row r="316" spans="1:20" s="33" customFormat="1" x14ac:dyDescent="0.3">
      <c r="A316" s="13" t="s">
        <v>215</v>
      </c>
      <c r="B316" s="13" t="s">
        <v>4</v>
      </c>
      <c r="C316" s="61" t="s">
        <v>448</v>
      </c>
      <c r="D316" s="61" t="s">
        <v>345</v>
      </c>
      <c r="E316" s="34">
        <v>53</v>
      </c>
      <c r="F316" s="35">
        <v>2</v>
      </c>
      <c r="G316" s="38">
        <v>50</v>
      </c>
      <c r="H316" s="38">
        <v>310</v>
      </c>
      <c r="I316" s="41" t="s">
        <v>28</v>
      </c>
      <c r="J316" s="41">
        <v>43.5</v>
      </c>
      <c r="K316" s="55">
        <f>(G316/57.2958)*E316</f>
        <v>46.251208640074843</v>
      </c>
      <c r="L316" s="55" t="s">
        <v>28</v>
      </c>
      <c r="M316" s="38" t="s">
        <v>28</v>
      </c>
      <c r="N316" s="38" t="s">
        <v>28</v>
      </c>
      <c r="O316" s="38">
        <v>4</v>
      </c>
      <c r="P316" s="56" t="e">
        <f>IF(ISNUMBER(E316),$A$2/E316,"N/A")</f>
        <v>#VALUE!</v>
      </c>
      <c r="Q316" s="57" t="e">
        <f>IF(ISNUMBER(E316),E316/$B$2,"N/A")</f>
        <v>#VALUE!</v>
      </c>
      <c r="R316" s="58" t="e">
        <f>IF(J316="?",IF(ISNUMBER(E316),G316/P316,"N/A"),IF(ISNUMBER(J316),J316/$A$2*57.296,"N/A"))</f>
        <v>#VALUE!</v>
      </c>
      <c r="S316" s="59" t="str">
        <f>S315</f>
        <v>PUT TELESCOPE FOCAL LENGTH HERE</v>
      </c>
      <c r="T316" s="60" t="str">
        <f>T315</f>
        <v>PUT TELESCOPE F/RATIO HERE</v>
      </c>
    </row>
    <row r="317" spans="1:20" s="33" customFormat="1" x14ac:dyDescent="0.3">
      <c r="A317" s="13" t="s">
        <v>215</v>
      </c>
      <c r="B317" s="13" t="s">
        <v>362</v>
      </c>
      <c r="C317" s="61" t="s">
        <v>448</v>
      </c>
      <c r="D317" s="61" t="s">
        <v>346</v>
      </c>
      <c r="E317" s="34">
        <v>26</v>
      </c>
      <c r="F317" s="35">
        <v>1.25</v>
      </c>
      <c r="G317" s="38">
        <v>60</v>
      </c>
      <c r="H317" s="38">
        <v>105</v>
      </c>
      <c r="I317" s="41" t="s">
        <v>28</v>
      </c>
      <c r="J317" s="41">
        <v>27.2</v>
      </c>
      <c r="K317" s="55">
        <f>(G317/57.2958)*E317</f>
        <v>27.227126595666697</v>
      </c>
      <c r="L317" s="55" t="s">
        <v>28</v>
      </c>
      <c r="M317" s="38" t="s">
        <v>25</v>
      </c>
      <c r="N317" s="38" t="s">
        <v>28</v>
      </c>
      <c r="O317" s="38">
        <v>4</v>
      </c>
      <c r="P317" s="56" t="e">
        <f>IF(ISNUMBER(E317),$A$2/E317,"N/A")</f>
        <v>#VALUE!</v>
      </c>
      <c r="Q317" s="57" t="e">
        <f>IF(ISNUMBER(E317),E317/$B$2,"N/A")</f>
        <v>#VALUE!</v>
      </c>
      <c r="R317" s="58" t="e">
        <f>IF(J317="?",IF(ISNUMBER(E317),G317/P317,"N/A"),IF(ISNUMBER(J317),J317/$A$2*57.296,"N/A"))</f>
        <v>#VALUE!</v>
      </c>
      <c r="S317" s="59" t="str">
        <f>S316</f>
        <v>PUT TELESCOPE FOCAL LENGTH HERE</v>
      </c>
      <c r="T317" s="60" t="str">
        <f>T316</f>
        <v>PUT TELESCOPE F/RATIO HERE</v>
      </c>
    </row>
    <row r="318" spans="1:20" s="33" customFormat="1" x14ac:dyDescent="0.3">
      <c r="A318" s="13" t="s">
        <v>215</v>
      </c>
      <c r="B318" s="13" t="s">
        <v>362</v>
      </c>
      <c r="C318" s="61" t="s">
        <v>448</v>
      </c>
      <c r="D318" s="61" t="s">
        <v>346</v>
      </c>
      <c r="E318" s="34">
        <v>40</v>
      </c>
      <c r="F318" s="35">
        <v>2</v>
      </c>
      <c r="G318" s="38">
        <v>60</v>
      </c>
      <c r="H318" s="37"/>
      <c r="I318" s="41" t="s">
        <v>28</v>
      </c>
      <c r="J318" s="41" t="s">
        <v>28</v>
      </c>
      <c r="K318" s="55">
        <f>(G318/57.2958)*E318</f>
        <v>41.887887070256454</v>
      </c>
      <c r="L318" s="55" t="s">
        <v>28</v>
      </c>
      <c r="M318" s="38" t="s">
        <v>28</v>
      </c>
      <c r="N318" s="38" t="s">
        <v>28</v>
      </c>
      <c r="O318" s="38">
        <v>4</v>
      </c>
      <c r="P318" s="56" t="e">
        <f>IF(ISNUMBER(E318),$A$2/E318,"N/A")</f>
        <v>#VALUE!</v>
      </c>
      <c r="Q318" s="57" t="e">
        <f>IF(ISNUMBER(E318),E318/$B$2,"N/A")</f>
        <v>#VALUE!</v>
      </c>
      <c r="R318" s="58" t="e">
        <f>IF(J318="?",IF(ISNUMBER(E318),G318/P318,"N/A"),IF(ISNUMBER(J318),J318/$A$2*57.296,"N/A"))</f>
        <v>#VALUE!</v>
      </c>
      <c r="S318" s="59" t="str">
        <f>S317</f>
        <v>PUT TELESCOPE FOCAL LENGTH HERE</v>
      </c>
      <c r="T318" s="60" t="str">
        <f>T317</f>
        <v>PUT TELESCOPE F/RATIO HERE</v>
      </c>
    </row>
    <row r="319" spans="1:20" s="33" customFormat="1" x14ac:dyDescent="0.3">
      <c r="A319" s="13" t="s">
        <v>215</v>
      </c>
      <c r="B319" s="13" t="s">
        <v>362</v>
      </c>
      <c r="C319" s="61" t="s">
        <v>448</v>
      </c>
      <c r="D319" s="61" t="s">
        <v>345</v>
      </c>
      <c r="E319" s="34">
        <v>53</v>
      </c>
      <c r="F319" s="35">
        <v>2</v>
      </c>
      <c r="G319" s="38">
        <v>50</v>
      </c>
      <c r="H319" s="37"/>
      <c r="I319" s="41" t="s">
        <v>28</v>
      </c>
      <c r="J319" s="41">
        <v>43.5</v>
      </c>
      <c r="K319" s="55">
        <f>(G319/57.2958)*E319</f>
        <v>46.251208640074843</v>
      </c>
      <c r="L319" s="55" t="s">
        <v>28</v>
      </c>
      <c r="M319" s="38" t="s">
        <v>28</v>
      </c>
      <c r="N319" s="38" t="s">
        <v>28</v>
      </c>
      <c r="O319" s="38">
        <v>4</v>
      </c>
      <c r="P319" s="56" t="e">
        <f>IF(ISNUMBER(E319),$A$2/E319,"N/A")</f>
        <v>#VALUE!</v>
      </c>
      <c r="Q319" s="57" t="e">
        <f>IF(ISNUMBER(E319),E319/$B$2,"N/A")</f>
        <v>#VALUE!</v>
      </c>
      <c r="R319" s="58" t="e">
        <f>IF(J319="?",IF(ISNUMBER(E319),G319/P319,"N/A"),IF(ISNUMBER(J319),J319/$A$2*57.296,"N/A"))</f>
        <v>#VALUE!</v>
      </c>
      <c r="S319" s="59" t="str">
        <f>S318</f>
        <v>PUT TELESCOPE FOCAL LENGTH HERE</v>
      </c>
      <c r="T319" s="60" t="str">
        <f>T318</f>
        <v>PUT TELESCOPE F/RATIO HERE</v>
      </c>
    </row>
    <row r="320" spans="1:20" s="33" customFormat="1" x14ac:dyDescent="0.3">
      <c r="A320" s="13" t="s">
        <v>215</v>
      </c>
      <c r="B320" s="13" t="s">
        <v>358</v>
      </c>
      <c r="C320" s="61" t="s">
        <v>448</v>
      </c>
      <c r="D320" s="61" t="s">
        <v>349</v>
      </c>
      <c r="E320" s="34">
        <v>8</v>
      </c>
      <c r="F320" s="35">
        <v>1.25</v>
      </c>
      <c r="G320" s="38">
        <v>100</v>
      </c>
      <c r="H320" s="37">
        <v>93</v>
      </c>
      <c r="I320" s="41" t="s">
        <v>28</v>
      </c>
      <c r="J320" s="41" t="s">
        <v>28</v>
      </c>
      <c r="K320" s="55">
        <f>(G320/57.2958)*E320</f>
        <v>13.96262902341882</v>
      </c>
      <c r="L320" s="55" t="s">
        <v>28</v>
      </c>
      <c r="M320" s="38" t="s">
        <v>28</v>
      </c>
      <c r="N320" s="38" t="s">
        <v>28</v>
      </c>
      <c r="O320" s="38" t="s">
        <v>28</v>
      </c>
      <c r="P320" s="56" t="e">
        <f>IF(ISNUMBER(E320),$A$2/E320,"N/A")</f>
        <v>#VALUE!</v>
      </c>
      <c r="Q320" s="57" t="e">
        <f>IF(ISNUMBER(E320),E320/$B$2,"N/A")</f>
        <v>#VALUE!</v>
      </c>
      <c r="R320" s="58" t="e">
        <f>IF(J320="?",IF(ISNUMBER(E320),G320/P320,"N/A"),IF(ISNUMBER(J320),J320/$A$2*57.296,"N/A"))</f>
        <v>#VALUE!</v>
      </c>
      <c r="S320" s="59" t="str">
        <f>S319</f>
        <v>PUT TELESCOPE FOCAL LENGTH HERE</v>
      </c>
      <c r="T320" s="60" t="str">
        <f>T319</f>
        <v>PUT TELESCOPE F/RATIO HERE</v>
      </c>
    </row>
    <row r="321" spans="1:20" s="33" customFormat="1" x14ac:dyDescent="0.3">
      <c r="A321" s="13" t="s">
        <v>327</v>
      </c>
      <c r="B321" s="13" t="s">
        <v>300</v>
      </c>
      <c r="C321" s="61" t="s">
        <v>438</v>
      </c>
      <c r="D321" s="61" t="s">
        <v>346</v>
      </c>
      <c r="E321" s="34">
        <v>5.5</v>
      </c>
      <c r="F321" s="35">
        <v>1.25</v>
      </c>
      <c r="G321" s="38">
        <v>60</v>
      </c>
      <c r="H321" s="37">
        <v>91</v>
      </c>
      <c r="I321" s="41">
        <v>16</v>
      </c>
      <c r="J321" s="41">
        <v>6.4</v>
      </c>
      <c r="K321" s="55">
        <f>(G321/57.2958)*E321</f>
        <v>5.7595844721602631</v>
      </c>
      <c r="L321" s="55" t="s">
        <v>0</v>
      </c>
      <c r="M321" s="38" t="s">
        <v>25</v>
      </c>
      <c r="N321" s="38" t="s">
        <v>0</v>
      </c>
      <c r="O321" s="38">
        <v>6</v>
      </c>
      <c r="P321" s="56" t="e">
        <f>IF(ISNUMBER(E321),$A$2/E321,"N/A")</f>
        <v>#VALUE!</v>
      </c>
      <c r="Q321" s="57" t="e">
        <f>IF(ISNUMBER(E321),E321/$B$2,"N/A")</f>
        <v>#VALUE!</v>
      </c>
      <c r="R321" s="58" t="e">
        <f>IF(J321="?",IF(ISNUMBER(E321),G321/P321,"N/A"),IF(ISNUMBER(J321),J321/$A$2*57.296,"N/A"))</f>
        <v>#VALUE!</v>
      </c>
      <c r="S321" s="59" t="str">
        <f>S320</f>
        <v>PUT TELESCOPE FOCAL LENGTH HERE</v>
      </c>
      <c r="T321" s="60" t="str">
        <f>T320</f>
        <v>PUT TELESCOPE F/RATIO HERE</v>
      </c>
    </row>
    <row r="322" spans="1:20" s="33" customFormat="1" x14ac:dyDescent="0.3">
      <c r="A322" s="13" t="s">
        <v>327</v>
      </c>
      <c r="B322" s="13" t="s">
        <v>300</v>
      </c>
      <c r="C322" s="61" t="s">
        <v>438</v>
      </c>
      <c r="D322" s="61" t="s">
        <v>346</v>
      </c>
      <c r="E322" s="34">
        <v>10.5</v>
      </c>
      <c r="F322" s="35">
        <v>1.25</v>
      </c>
      <c r="G322" s="38">
        <v>60</v>
      </c>
      <c r="H322" s="37">
        <v>83</v>
      </c>
      <c r="I322" s="41">
        <v>16</v>
      </c>
      <c r="J322" s="41">
        <v>11.7</v>
      </c>
      <c r="K322" s="55">
        <f>(G322/57.2958)*E322</f>
        <v>10.99557035594232</v>
      </c>
      <c r="L322" s="55" t="s">
        <v>0</v>
      </c>
      <c r="M322" s="38" t="s">
        <v>25</v>
      </c>
      <c r="N322" s="38" t="s">
        <v>0</v>
      </c>
      <c r="O322" s="38">
        <v>6</v>
      </c>
      <c r="P322" s="56" t="e">
        <f>IF(ISNUMBER(E322),$A$2/E322,"N/A")</f>
        <v>#VALUE!</v>
      </c>
      <c r="Q322" s="57" t="e">
        <f>IF(ISNUMBER(E322),E322/$B$2,"N/A")</f>
        <v>#VALUE!</v>
      </c>
      <c r="R322" s="58" t="e">
        <f>IF(J322="?",IF(ISNUMBER(E322),G322/P322,"N/A"),IF(ISNUMBER(J322),J322/$A$2*57.296,"N/A"))</f>
        <v>#VALUE!</v>
      </c>
      <c r="S322" s="59" t="str">
        <f>S321</f>
        <v>PUT TELESCOPE FOCAL LENGTH HERE</v>
      </c>
      <c r="T322" s="60" t="str">
        <f>T321</f>
        <v>PUT TELESCOPE F/RATIO HERE</v>
      </c>
    </row>
    <row r="323" spans="1:20" s="33" customFormat="1" x14ac:dyDescent="0.3">
      <c r="A323" s="13" t="s">
        <v>327</v>
      </c>
      <c r="B323" s="13" t="s">
        <v>300</v>
      </c>
      <c r="C323" s="61" t="s">
        <v>438</v>
      </c>
      <c r="D323" s="61" t="s">
        <v>347</v>
      </c>
      <c r="E323" s="34">
        <v>15.5</v>
      </c>
      <c r="F323" s="35">
        <v>1.25</v>
      </c>
      <c r="G323" s="38">
        <v>65</v>
      </c>
      <c r="H323" s="37">
        <v>82</v>
      </c>
      <c r="I323" s="41">
        <v>16</v>
      </c>
      <c r="J323" s="41">
        <v>17.399999999999999</v>
      </c>
      <c r="K323" s="55">
        <f>(G323/57.2958)*E323</f>
        <v>17.584185926368075</v>
      </c>
      <c r="L323" s="55" t="s">
        <v>0</v>
      </c>
      <c r="M323" s="38" t="s">
        <v>25</v>
      </c>
      <c r="N323" s="38" t="s">
        <v>0</v>
      </c>
      <c r="O323" s="38">
        <v>5</v>
      </c>
      <c r="P323" s="56" t="e">
        <f>IF(ISNUMBER(E323),$A$2/E323,"N/A")</f>
        <v>#VALUE!</v>
      </c>
      <c r="Q323" s="57" t="e">
        <f>IF(ISNUMBER(E323),E323/$B$2,"N/A")</f>
        <v>#VALUE!</v>
      </c>
      <c r="R323" s="58" t="e">
        <f>IF(J323="?",IF(ISNUMBER(E323),G323/P323,"N/A"),IF(ISNUMBER(J323),J323/$A$2*57.296,"N/A"))</f>
        <v>#VALUE!</v>
      </c>
      <c r="S323" s="59" t="str">
        <f>S322</f>
        <v>PUT TELESCOPE FOCAL LENGTH HERE</v>
      </c>
      <c r="T323" s="60" t="str">
        <f>T322</f>
        <v>PUT TELESCOPE F/RATIO HERE</v>
      </c>
    </row>
    <row r="324" spans="1:20" s="33" customFormat="1" x14ac:dyDescent="0.3">
      <c r="A324" s="13" t="s">
        <v>327</v>
      </c>
      <c r="B324" s="13" t="s">
        <v>159</v>
      </c>
      <c r="C324" s="61"/>
      <c r="D324" s="61" t="s">
        <v>347</v>
      </c>
      <c r="E324" s="34">
        <v>10</v>
      </c>
      <c r="F324" s="35">
        <v>1.25</v>
      </c>
      <c r="G324" s="38">
        <v>70</v>
      </c>
      <c r="H324" s="37"/>
      <c r="I324" s="41" t="s">
        <v>28</v>
      </c>
      <c r="J324" s="41" t="s">
        <v>28</v>
      </c>
      <c r="K324" s="55">
        <f>(G324/57.2958)*E324</f>
        <v>12.217300395491467</v>
      </c>
      <c r="L324" s="55" t="s">
        <v>0</v>
      </c>
      <c r="M324" s="38" t="s">
        <v>25</v>
      </c>
      <c r="N324" s="38" t="s">
        <v>28</v>
      </c>
      <c r="O324" s="38">
        <v>5</v>
      </c>
      <c r="P324" s="56" t="e">
        <f>IF(ISNUMBER(E324),$A$2/E324,"N/A")</f>
        <v>#VALUE!</v>
      </c>
      <c r="Q324" s="57" t="e">
        <f>IF(ISNUMBER(E324),E324/$B$2,"N/A")</f>
        <v>#VALUE!</v>
      </c>
      <c r="R324" s="58" t="e">
        <f>IF(J324="?",IF(ISNUMBER(E324),G324/P324,"N/A"),IF(ISNUMBER(J324),J324/$A$2*57.296,"N/A"))</f>
        <v>#VALUE!</v>
      </c>
      <c r="S324" s="59" t="str">
        <f>S323</f>
        <v>PUT TELESCOPE FOCAL LENGTH HERE</v>
      </c>
      <c r="T324" s="60" t="str">
        <f>T323</f>
        <v>PUT TELESCOPE F/RATIO HERE</v>
      </c>
    </row>
    <row r="325" spans="1:20" s="33" customFormat="1" x14ac:dyDescent="0.3">
      <c r="A325" s="13" t="s">
        <v>327</v>
      </c>
      <c r="B325" s="13" t="s">
        <v>159</v>
      </c>
      <c r="C325" s="61"/>
      <c r="D325" s="61" t="s">
        <v>347</v>
      </c>
      <c r="E325" s="34">
        <v>15</v>
      </c>
      <c r="F325" s="35">
        <v>1.25</v>
      </c>
      <c r="G325" s="38">
        <v>70</v>
      </c>
      <c r="H325" s="37"/>
      <c r="I325" s="41" t="s">
        <v>28</v>
      </c>
      <c r="J325" s="41" t="s">
        <v>28</v>
      </c>
      <c r="K325" s="55">
        <f>(G325/57.2958)*E325</f>
        <v>18.325950593237199</v>
      </c>
      <c r="L325" s="55" t="s">
        <v>0</v>
      </c>
      <c r="M325" s="38" t="s">
        <v>25</v>
      </c>
      <c r="N325" s="38" t="s">
        <v>28</v>
      </c>
      <c r="O325" s="38">
        <v>5</v>
      </c>
      <c r="P325" s="56" t="e">
        <f>IF(ISNUMBER(E325),$A$2/E325,"N/A")</f>
        <v>#VALUE!</v>
      </c>
      <c r="Q325" s="57" t="e">
        <f>IF(ISNUMBER(E325),E325/$B$2,"N/A")</f>
        <v>#VALUE!</v>
      </c>
      <c r="R325" s="58" t="e">
        <f>IF(J325="?",IF(ISNUMBER(E325),G325/P325,"N/A"),IF(ISNUMBER(J325),J325/$A$2*57.296,"N/A"))</f>
        <v>#VALUE!</v>
      </c>
      <c r="S325" s="59" t="str">
        <f>S324</f>
        <v>PUT TELESCOPE FOCAL LENGTH HERE</v>
      </c>
      <c r="T325" s="60" t="str">
        <f>T324</f>
        <v>PUT TELESCOPE F/RATIO HERE</v>
      </c>
    </row>
    <row r="326" spans="1:20" s="33" customFormat="1" x14ac:dyDescent="0.3">
      <c r="A326" s="13" t="s">
        <v>327</v>
      </c>
      <c r="B326" s="13" t="s">
        <v>159</v>
      </c>
      <c r="C326" s="61"/>
      <c r="D326" s="61" t="s">
        <v>347</v>
      </c>
      <c r="E326" s="34">
        <v>20</v>
      </c>
      <c r="F326" s="35">
        <v>1.25</v>
      </c>
      <c r="G326" s="38">
        <v>70</v>
      </c>
      <c r="H326" s="37"/>
      <c r="I326" s="41" t="s">
        <v>28</v>
      </c>
      <c r="J326" s="41" t="s">
        <v>28</v>
      </c>
      <c r="K326" s="55">
        <f>(G326/57.2958)*E326</f>
        <v>24.434600790982934</v>
      </c>
      <c r="L326" s="55" t="s">
        <v>0</v>
      </c>
      <c r="M326" s="38" t="s">
        <v>25</v>
      </c>
      <c r="N326" s="38" t="s">
        <v>28</v>
      </c>
      <c r="O326" s="38">
        <v>5</v>
      </c>
      <c r="P326" s="56" t="e">
        <f>IF(ISNUMBER(E326),$A$2/E326,"N/A")</f>
        <v>#VALUE!</v>
      </c>
      <c r="Q326" s="57" t="e">
        <f>IF(ISNUMBER(E326),E326/$B$2,"N/A")</f>
        <v>#VALUE!</v>
      </c>
      <c r="R326" s="58" t="e">
        <f>IF(J326="?",IF(ISNUMBER(E326),G326/P326,"N/A"),IF(ISNUMBER(J326),J326/$A$2*57.296,"N/A"))</f>
        <v>#VALUE!</v>
      </c>
      <c r="S326" s="59" t="str">
        <f>S325</f>
        <v>PUT TELESCOPE FOCAL LENGTH HERE</v>
      </c>
      <c r="T326" s="60" t="str">
        <f>T325</f>
        <v>PUT TELESCOPE F/RATIO HERE</v>
      </c>
    </row>
    <row r="327" spans="1:20" s="33" customFormat="1" x14ac:dyDescent="0.3">
      <c r="A327" s="13" t="s">
        <v>327</v>
      </c>
      <c r="B327" s="13" t="s">
        <v>133</v>
      </c>
      <c r="C327" s="61" t="s">
        <v>438</v>
      </c>
      <c r="D327" s="61" t="s">
        <v>348</v>
      </c>
      <c r="E327" s="34">
        <v>4</v>
      </c>
      <c r="F327" s="35">
        <v>1.25</v>
      </c>
      <c r="G327" s="38">
        <v>82</v>
      </c>
      <c r="H327" s="37"/>
      <c r="I327" s="41">
        <v>10</v>
      </c>
      <c r="J327" s="41" t="s">
        <v>28</v>
      </c>
      <c r="K327" s="55">
        <f>(G327/57.2958)*E327</f>
        <v>5.7246778996017156</v>
      </c>
      <c r="L327" s="55" t="s">
        <v>0</v>
      </c>
      <c r="M327" s="38" t="s">
        <v>25</v>
      </c>
      <c r="N327" s="38" t="s">
        <v>0</v>
      </c>
      <c r="O327" s="38">
        <v>7</v>
      </c>
      <c r="P327" s="56" t="e">
        <f>IF(ISNUMBER(E327),$A$2/E327,"N/A")</f>
        <v>#VALUE!</v>
      </c>
      <c r="Q327" s="57" t="e">
        <f>IF(ISNUMBER(E327),E327/$B$2,"N/A")</f>
        <v>#VALUE!</v>
      </c>
      <c r="R327" s="58" t="e">
        <f>IF(J327="?",IF(ISNUMBER(E327),G327/P327,"N/A"),IF(ISNUMBER(J327),J327/$A$2*57.296,"N/A"))</f>
        <v>#VALUE!</v>
      </c>
      <c r="S327" s="59" t="str">
        <f>S326</f>
        <v>PUT TELESCOPE FOCAL LENGTH HERE</v>
      </c>
      <c r="T327" s="60" t="str">
        <f>T326</f>
        <v>PUT TELESCOPE F/RATIO HERE</v>
      </c>
    </row>
    <row r="328" spans="1:20" s="33" customFormat="1" x14ac:dyDescent="0.3">
      <c r="A328" s="13" t="s">
        <v>327</v>
      </c>
      <c r="B328" s="13" t="s">
        <v>133</v>
      </c>
      <c r="C328" s="61" t="s">
        <v>438</v>
      </c>
      <c r="D328" s="61" t="s">
        <v>348</v>
      </c>
      <c r="E328" s="34">
        <v>7</v>
      </c>
      <c r="F328" s="35">
        <v>1.25</v>
      </c>
      <c r="G328" s="38">
        <v>82</v>
      </c>
      <c r="H328" s="37"/>
      <c r="I328" s="41">
        <v>10</v>
      </c>
      <c r="J328" s="41" t="s">
        <v>28</v>
      </c>
      <c r="K328" s="55">
        <f>(G328/57.2958)*E328</f>
        <v>10.018186324303002</v>
      </c>
      <c r="L328" s="55" t="s">
        <v>0</v>
      </c>
      <c r="M328" s="38" t="s">
        <v>25</v>
      </c>
      <c r="N328" s="38" t="s">
        <v>0</v>
      </c>
      <c r="O328" s="38">
        <v>7</v>
      </c>
      <c r="P328" s="56" t="e">
        <f>IF(ISNUMBER(E328),$A$2/E328,"N/A")</f>
        <v>#VALUE!</v>
      </c>
      <c r="Q328" s="57" t="e">
        <f>IF(ISNUMBER(E328),E328/$B$2,"N/A")</f>
        <v>#VALUE!</v>
      </c>
      <c r="R328" s="58" t="e">
        <f>IF(J328="?",IF(ISNUMBER(E328),G328/P328,"N/A"),IF(ISNUMBER(J328),J328/$A$2*57.296,"N/A"))</f>
        <v>#VALUE!</v>
      </c>
      <c r="S328" s="59" t="str">
        <f>S327</f>
        <v>PUT TELESCOPE FOCAL LENGTH HERE</v>
      </c>
      <c r="T328" s="60" t="str">
        <f>T327</f>
        <v>PUT TELESCOPE F/RATIO HERE</v>
      </c>
    </row>
    <row r="329" spans="1:20" s="33" customFormat="1" x14ac:dyDescent="0.3">
      <c r="A329" s="13" t="s">
        <v>327</v>
      </c>
      <c r="B329" s="13" t="s">
        <v>133</v>
      </c>
      <c r="C329" s="61" t="s">
        <v>438</v>
      </c>
      <c r="D329" s="61" t="s">
        <v>348</v>
      </c>
      <c r="E329" s="34">
        <v>10</v>
      </c>
      <c r="F329" s="35">
        <v>1.25</v>
      </c>
      <c r="G329" s="38">
        <v>82</v>
      </c>
      <c r="H329" s="37"/>
      <c r="I329" s="41">
        <v>10</v>
      </c>
      <c r="J329" s="41" t="s">
        <v>28</v>
      </c>
      <c r="K329" s="55">
        <f>(G329/57.2958)*E329</f>
        <v>14.311694749004289</v>
      </c>
      <c r="L329" s="55" t="s">
        <v>0</v>
      </c>
      <c r="M329" s="38" t="s">
        <v>25</v>
      </c>
      <c r="N329" s="38" t="s">
        <v>0</v>
      </c>
      <c r="O329" s="38">
        <v>7</v>
      </c>
      <c r="P329" s="56" t="e">
        <f>IF(ISNUMBER(E329),$A$2/E329,"N/A")</f>
        <v>#VALUE!</v>
      </c>
      <c r="Q329" s="57" t="e">
        <f>IF(ISNUMBER(E329),E329/$B$2,"N/A")</f>
        <v>#VALUE!</v>
      </c>
      <c r="R329" s="58" t="e">
        <f>IF(J329="?",IF(ISNUMBER(E329),G329/P329,"N/A"),IF(ISNUMBER(J329),J329/$A$2*57.296,"N/A"))</f>
        <v>#VALUE!</v>
      </c>
      <c r="S329" s="59" t="str">
        <f>S328</f>
        <v>PUT TELESCOPE FOCAL LENGTH HERE</v>
      </c>
      <c r="T329" s="60" t="str">
        <f>T328</f>
        <v>PUT TELESCOPE F/RATIO HERE</v>
      </c>
    </row>
    <row r="330" spans="1:20" s="33" customFormat="1" x14ac:dyDescent="0.3">
      <c r="A330" s="13" t="s">
        <v>327</v>
      </c>
      <c r="B330" s="13" t="s">
        <v>133</v>
      </c>
      <c r="C330" s="61" t="s">
        <v>438</v>
      </c>
      <c r="D330" s="61" t="s">
        <v>348</v>
      </c>
      <c r="E330" s="34">
        <v>13</v>
      </c>
      <c r="F330" s="35">
        <v>1.25</v>
      </c>
      <c r="G330" s="38">
        <v>82</v>
      </c>
      <c r="H330" s="37"/>
      <c r="I330" s="41">
        <v>12</v>
      </c>
      <c r="J330" s="41" t="s">
        <v>28</v>
      </c>
      <c r="K330" s="55">
        <f>(G330/57.2958)*E330</f>
        <v>18.605203173705576</v>
      </c>
      <c r="L330" s="55" t="s">
        <v>0</v>
      </c>
      <c r="M330" s="38" t="s">
        <v>25</v>
      </c>
      <c r="N330" s="38" t="s">
        <v>0</v>
      </c>
      <c r="O330" s="38">
        <v>7</v>
      </c>
      <c r="P330" s="56" t="e">
        <f>IF(ISNUMBER(E330),$A$2/E330,"N/A")</f>
        <v>#VALUE!</v>
      </c>
      <c r="Q330" s="57" t="e">
        <f>IF(ISNUMBER(E330),E330/$B$2,"N/A")</f>
        <v>#VALUE!</v>
      </c>
      <c r="R330" s="58" t="e">
        <f>IF(J330="?",IF(ISNUMBER(E330),G330/P330,"N/A"),IF(ISNUMBER(J330),J330/$A$2*57.296,"N/A"))</f>
        <v>#VALUE!</v>
      </c>
      <c r="S330" s="59" t="str">
        <f>S329</f>
        <v>PUT TELESCOPE FOCAL LENGTH HERE</v>
      </c>
      <c r="T330" s="60" t="str">
        <f>T329</f>
        <v>PUT TELESCOPE F/RATIO HERE</v>
      </c>
    </row>
    <row r="331" spans="1:20" s="33" customFormat="1" x14ac:dyDescent="0.3">
      <c r="A331" s="13" t="s">
        <v>327</v>
      </c>
      <c r="B331" s="13" t="s">
        <v>133</v>
      </c>
      <c r="C331" s="61" t="s">
        <v>438</v>
      </c>
      <c r="D331" s="61" t="s">
        <v>348</v>
      </c>
      <c r="E331" s="34">
        <v>16</v>
      </c>
      <c r="F331" s="35">
        <v>1.25</v>
      </c>
      <c r="G331" s="38">
        <v>82</v>
      </c>
      <c r="H331" s="37"/>
      <c r="I331" s="41">
        <v>12</v>
      </c>
      <c r="J331" s="41" t="s">
        <v>28</v>
      </c>
      <c r="K331" s="55">
        <f>(G331/57.2958)*E331</f>
        <v>22.898711598406862</v>
      </c>
      <c r="L331" s="55" t="s">
        <v>0</v>
      </c>
      <c r="M331" s="38" t="s">
        <v>25</v>
      </c>
      <c r="N331" s="38" t="s">
        <v>0</v>
      </c>
      <c r="O331" s="38">
        <v>7</v>
      </c>
      <c r="P331" s="56" t="e">
        <f>IF(ISNUMBER(E331),$A$2/E331,"N/A")</f>
        <v>#VALUE!</v>
      </c>
      <c r="Q331" s="57" t="e">
        <f>IF(ISNUMBER(E331),E331/$B$2,"N/A")</f>
        <v>#VALUE!</v>
      </c>
      <c r="R331" s="58" t="e">
        <f>IF(J331="?",IF(ISNUMBER(E331),G331/P331,"N/A"),IF(ISNUMBER(J331),J331/$A$2*57.296,"N/A"))</f>
        <v>#VALUE!</v>
      </c>
      <c r="S331" s="59" t="str">
        <f>S330</f>
        <v>PUT TELESCOPE FOCAL LENGTH HERE</v>
      </c>
      <c r="T331" s="60" t="str">
        <f>T330</f>
        <v>PUT TELESCOPE F/RATIO HERE</v>
      </c>
    </row>
    <row r="332" spans="1:20" s="33" customFormat="1" x14ac:dyDescent="0.3">
      <c r="A332" s="13" t="s">
        <v>327</v>
      </c>
      <c r="B332" s="13" t="s">
        <v>367</v>
      </c>
      <c r="C332" s="61"/>
      <c r="D332" s="61" t="s">
        <v>346</v>
      </c>
      <c r="E332" s="34">
        <v>8</v>
      </c>
      <c r="F332" s="35">
        <v>1.25</v>
      </c>
      <c r="G332" s="38">
        <v>60</v>
      </c>
      <c r="H332" s="37"/>
      <c r="I332" s="41">
        <v>17</v>
      </c>
      <c r="J332" s="41" t="s">
        <v>28</v>
      </c>
      <c r="K332" s="55">
        <f>(G332/57.2958)*E332</f>
        <v>8.3775774140512915</v>
      </c>
      <c r="L332" s="55" t="s">
        <v>0</v>
      </c>
      <c r="M332" s="38" t="s">
        <v>25</v>
      </c>
      <c r="N332" s="38" t="s">
        <v>28</v>
      </c>
      <c r="O332" s="38">
        <v>4</v>
      </c>
      <c r="P332" s="56" t="e">
        <f>IF(ISNUMBER(E332),$A$2/E332,"N/A")</f>
        <v>#VALUE!</v>
      </c>
      <c r="Q332" s="57" t="e">
        <f>IF(ISNUMBER(E332),E332/$B$2,"N/A")</f>
        <v>#VALUE!</v>
      </c>
      <c r="R332" s="58" t="e">
        <f>IF(J332="?",IF(ISNUMBER(E332),G332/P332,"N/A"),IF(ISNUMBER(J332),J332/$A$2*57.296,"N/A"))</f>
        <v>#VALUE!</v>
      </c>
      <c r="S332" s="59" t="str">
        <f>S331</f>
        <v>PUT TELESCOPE FOCAL LENGTH HERE</v>
      </c>
      <c r="T332" s="60" t="str">
        <f>T331</f>
        <v>PUT TELESCOPE F/RATIO HERE</v>
      </c>
    </row>
    <row r="333" spans="1:20" s="33" customFormat="1" x14ac:dyDescent="0.3">
      <c r="A333" s="13" t="s">
        <v>327</v>
      </c>
      <c r="B333" s="13" t="s">
        <v>367</v>
      </c>
      <c r="C333" s="61"/>
      <c r="D333" s="61" t="s">
        <v>347</v>
      </c>
      <c r="E333" s="34">
        <v>12</v>
      </c>
      <c r="F333" s="35">
        <v>1.25</v>
      </c>
      <c r="G333" s="38">
        <v>65</v>
      </c>
      <c r="H333" s="37"/>
      <c r="I333" s="41">
        <v>17</v>
      </c>
      <c r="J333" s="41" t="s">
        <v>28</v>
      </c>
      <c r="K333" s="55">
        <f>(G333/57.2958)*E333</f>
        <v>13.613563297833348</v>
      </c>
      <c r="L333" s="55" t="s">
        <v>0</v>
      </c>
      <c r="M333" s="38" t="s">
        <v>25</v>
      </c>
      <c r="N333" s="38" t="s">
        <v>28</v>
      </c>
      <c r="O333" s="38">
        <v>4</v>
      </c>
      <c r="P333" s="56" t="e">
        <f>IF(ISNUMBER(E333),$A$2/E333,"N/A")</f>
        <v>#VALUE!</v>
      </c>
      <c r="Q333" s="57" t="e">
        <f>IF(ISNUMBER(E333),E333/$B$2,"N/A")</f>
        <v>#VALUE!</v>
      </c>
      <c r="R333" s="58" t="e">
        <f>IF(J333="?",IF(ISNUMBER(E333),G333/P333,"N/A"),IF(ISNUMBER(J333),J333/$A$2*57.296,"N/A"))</f>
        <v>#VALUE!</v>
      </c>
      <c r="S333" s="59" t="str">
        <f>S332</f>
        <v>PUT TELESCOPE FOCAL LENGTH HERE</v>
      </c>
      <c r="T333" s="60" t="str">
        <f>T332</f>
        <v>PUT TELESCOPE F/RATIO HERE</v>
      </c>
    </row>
    <row r="334" spans="1:20" s="33" customFormat="1" x14ac:dyDescent="0.3">
      <c r="A334" s="13" t="s">
        <v>327</v>
      </c>
      <c r="B334" s="13" t="s">
        <v>367</v>
      </c>
      <c r="C334" s="61"/>
      <c r="D334" s="61" t="s">
        <v>347</v>
      </c>
      <c r="E334" s="34">
        <v>17</v>
      </c>
      <c r="F334" s="35">
        <v>1.25</v>
      </c>
      <c r="G334" s="38">
        <v>65</v>
      </c>
      <c r="H334" s="37"/>
      <c r="I334" s="41">
        <v>17</v>
      </c>
      <c r="J334" s="41" t="s">
        <v>28</v>
      </c>
      <c r="K334" s="55">
        <f>(G334/57.2958)*E334</f>
        <v>19.285881338597243</v>
      </c>
      <c r="L334" s="55" t="s">
        <v>0</v>
      </c>
      <c r="M334" s="38" t="s">
        <v>25</v>
      </c>
      <c r="N334" s="38" t="s">
        <v>28</v>
      </c>
      <c r="O334" s="38">
        <v>4</v>
      </c>
      <c r="P334" s="56" t="e">
        <f>IF(ISNUMBER(E334),$A$2/E334,"N/A")</f>
        <v>#VALUE!</v>
      </c>
      <c r="Q334" s="57" t="e">
        <f>IF(ISNUMBER(E334),E334/$B$2,"N/A")</f>
        <v>#VALUE!</v>
      </c>
      <c r="R334" s="58" t="e">
        <f>IF(J334="?",IF(ISNUMBER(E334),G334/P334,"N/A"),IF(ISNUMBER(J334),J334/$A$2*57.296,"N/A"))</f>
        <v>#VALUE!</v>
      </c>
      <c r="S334" s="59" t="str">
        <f>S333</f>
        <v>PUT TELESCOPE FOCAL LENGTH HERE</v>
      </c>
      <c r="T334" s="60" t="str">
        <f>T333</f>
        <v>PUT TELESCOPE F/RATIO HERE</v>
      </c>
    </row>
    <row r="335" spans="1:20" s="33" customFormat="1" x14ac:dyDescent="0.3">
      <c r="A335" s="13" t="s">
        <v>327</v>
      </c>
      <c r="B335" s="13" t="s">
        <v>367</v>
      </c>
      <c r="C335" s="61"/>
      <c r="D335" s="61" t="s">
        <v>347</v>
      </c>
      <c r="E335" s="34">
        <v>20</v>
      </c>
      <c r="F335" s="35">
        <v>1.25</v>
      </c>
      <c r="G335" s="38">
        <v>65</v>
      </c>
      <c r="H335" s="37"/>
      <c r="I335" s="41">
        <v>17</v>
      </c>
      <c r="J335" s="41" t="s">
        <v>28</v>
      </c>
      <c r="K335" s="55">
        <f>(G335/57.2958)*E335</f>
        <v>22.68927216305558</v>
      </c>
      <c r="L335" s="55" t="s">
        <v>0</v>
      </c>
      <c r="M335" s="38" t="s">
        <v>25</v>
      </c>
      <c r="N335" s="38" t="s">
        <v>28</v>
      </c>
      <c r="O335" s="38">
        <v>4</v>
      </c>
      <c r="P335" s="56" t="e">
        <f>IF(ISNUMBER(E335),$A$2/E335,"N/A")</f>
        <v>#VALUE!</v>
      </c>
      <c r="Q335" s="57" t="e">
        <f>IF(ISNUMBER(E335),E335/$B$2,"N/A")</f>
        <v>#VALUE!</v>
      </c>
      <c r="R335" s="58" t="e">
        <f>IF(J335="?",IF(ISNUMBER(E335),G335/P335,"N/A"),IF(ISNUMBER(J335),J335/$A$2*57.296,"N/A"))</f>
        <v>#VALUE!</v>
      </c>
      <c r="S335" s="59" t="str">
        <f>S334</f>
        <v>PUT TELESCOPE FOCAL LENGTH HERE</v>
      </c>
      <c r="T335" s="60" t="str">
        <f>T334</f>
        <v>PUT TELESCOPE F/RATIO HERE</v>
      </c>
    </row>
    <row r="336" spans="1:20" s="33" customFormat="1" x14ac:dyDescent="0.3">
      <c r="A336" s="13" t="s">
        <v>59</v>
      </c>
      <c r="B336" s="13" t="s">
        <v>107</v>
      </c>
      <c r="C336" s="61"/>
      <c r="D336" s="61" t="s">
        <v>345</v>
      </c>
      <c r="E336" s="34">
        <v>6</v>
      </c>
      <c r="F336" s="35">
        <v>1.25</v>
      </c>
      <c r="G336" s="38">
        <v>49</v>
      </c>
      <c r="H336" s="38">
        <v>40</v>
      </c>
      <c r="I336" s="41">
        <f>E336*0.75</f>
        <v>4.5</v>
      </c>
      <c r="J336" s="41">
        <v>5</v>
      </c>
      <c r="K336" s="55">
        <f>(G336/57.2958)*E336</f>
        <v>5.1312661661064158</v>
      </c>
      <c r="L336" s="55" t="s">
        <v>53</v>
      </c>
      <c r="M336" s="38" t="s">
        <v>25</v>
      </c>
      <c r="N336" s="38" t="s">
        <v>28</v>
      </c>
      <c r="O336" s="38">
        <v>4</v>
      </c>
      <c r="P336" s="56" t="e">
        <f>IF(ISNUMBER(E336),$A$2/E336,"N/A")</f>
        <v>#VALUE!</v>
      </c>
      <c r="Q336" s="57" t="e">
        <f>IF(ISNUMBER(E336),E336/$B$2,"N/A")</f>
        <v>#VALUE!</v>
      </c>
      <c r="R336" s="58" t="e">
        <f>IF(J336="?",IF(ISNUMBER(E336),G336/P336,"N/A"),IF(ISNUMBER(J336),J336/$A$2*57.296,"N/A"))</f>
        <v>#VALUE!</v>
      </c>
      <c r="S336" s="59" t="str">
        <f>S335</f>
        <v>PUT TELESCOPE FOCAL LENGTH HERE</v>
      </c>
      <c r="T336" s="60" t="str">
        <f>T335</f>
        <v>PUT TELESCOPE F/RATIO HERE</v>
      </c>
    </row>
    <row r="337" spans="1:20" s="33" customFormat="1" x14ac:dyDescent="0.3">
      <c r="A337" s="13" t="s">
        <v>59</v>
      </c>
      <c r="B337" s="13" t="s">
        <v>107</v>
      </c>
      <c r="C337" s="61"/>
      <c r="D337" s="61" t="s">
        <v>345</v>
      </c>
      <c r="E337" s="34">
        <v>10</v>
      </c>
      <c r="F337" s="35">
        <v>1.25</v>
      </c>
      <c r="G337" s="38">
        <v>50</v>
      </c>
      <c r="H337" s="38">
        <v>52</v>
      </c>
      <c r="I337" s="41">
        <f>E337*0.75</f>
        <v>7.5</v>
      </c>
      <c r="J337" s="41">
        <v>8.6999999999999993</v>
      </c>
      <c r="K337" s="55">
        <f>(G337/57.2958)*E337</f>
        <v>8.7266431396367636</v>
      </c>
      <c r="L337" s="55" t="s">
        <v>53</v>
      </c>
      <c r="M337" s="38" t="s">
        <v>25</v>
      </c>
      <c r="N337" s="38" t="s">
        <v>28</v>
      </c>
      <c r="O337" s="38">
        <v>4</v>
      </c>
      <c r="P337" s="56" t="e">
        <f>IF(ISNUMBER(E337),$A$2/E337,"N/A")</f>
        <v>#VALUE!</v>
      </c>
      <c r="Q337" s="57" t="e">
        <f>IF(ISNUMBER(E337),E337/$B$2,"N/A")</f>
        <v>#VALUE!</v>
      </c>
      <c r="R337" s="58" t="e">
        <f>IF(J337="?",IF(ISNUMBER(E337),G337/P337,"N/A"),IF(ISNUMBER(J337),J337/$A$2*57.296,"N/A"))</f>
        <v>#VALUE!</v>
      </c>
      <c r="S337" s="59" t="str">
        <f>S336</f>
        <v>PUT TELESCOPE FOCAL LENGTH HERE</v>
      </c>
      <c r="T337" s="60" t="str">
        <f>T336</f>
        <v>PUT TELESCOPE F/RATIO HERE</v>
      </c>
    </row>
    <row r="338" spans="1:20" s="33" customFormat="1" x14ac:dyDescent="0.3">
      <c r="A338" s="13" t="s">
        <v>59</v>
      </c>
      <c r="B338" s="13" t="s">
        <v>107</v>
      </c>
      <c r="C338" s="61"/>
      <c r="D338" s="61" t="s">
        <v>345</v>
      </c>
      <c r="E338" s="34">
        <v>18</v>
      </c>
      <c r="F338" s="35">
        <v>1.25</v>
      </c>
      <c r="G338" s="38">
        <v>53</v>
      </c>
      <c r="H338" s="38">
        <v>85</v>
      </c>
      <c r="I338" s="41">
        <f>E338*0.75</f>
        <v>13.5</v>
      </c>
      <c r="J338" s="41">
        <v>16.8</v>
      </c>
      <c r="K338" s="55">
        <f>(G338/57.2958)*E338</f>
        <v>16.650435110426944</v>
      </c>
      <c r="L338" s="55" t="s">
        <v>53</v>
      </c>
      <c r="M338" s="38" t="s">
        <v>25</v>
      </c>
      <c r="N338" s="38" t="s">
        <v>28</v>
      </c>
      <c r="O338" s="38">
        <v>4</v>
      </c>
      <c r="P338" s="56" t="e">
        <f>IF(ISNUMBER(E338),$A$2/E338,"N/A")</f>
        <v>#VALUE!</v>
      </c>
      <c r="Q338" s="57" t="e">
        <f>IF(ISNUMBER(E338),E338/$B$2,"N/A")</f>
        <v>#VALUE!</v>
      </c>
      <c r="R338" s="58" t="e">
        <f>IF(J338="?",IF(ISNUMBER(E338),G338/P338,"N/A"),IF(ISNUMBER(J338),J338/$A$2*57.296,"N/A"))</f>
        <v>#VALUE!</v>
      </c>
      <c r="S338" s="59" t="str">
        <f>S337</f>
        <v>PUT TELESCOPE FOCAL LENGTH HERE</v>
      </c>
      <c r="T338" s="60" t="str">
        <f>T337</f>
        <v>PUT TELESCOPE F/RATIO HERE</v>
      </c>
    </row>
    <row r="339" spans="1:20" s="33" customFormat="1" x14ac:dyDescent="0.3">
      <c r="A339" s="13" t="s">
        <v>59</v>
      </c>
      <c r="B339" s="13" t="s">
        <v>108</v>
      </c>
      <c r="C339" s="61"/>
      <c r="D339" s="61" t="s">
        <v>345</v>
      </c>
      <c r="E339" s="34">
        <v>32</v>
      </c>
      <c r="F339" s="35">
        <v>1.25</v>
      </c>
      <c r="G339" s="38">
        <v>43</v>
      </c>
      <c r="H339" s="38">
        <v>104</v>
      </c>
      <c r="I339" s="41">
        <f>E339*0.7</f>
        <v>22.4</v>
      </c>
      <c r="J339" s="41">
        <v>24.11</v>
      </c>
      <c r="K339" s="55">
        <f>(G339/57.2958)*E339</f>
        <v>24.01572192028037</v>
      </c>
      <c r="L339" s="55" t="s">
        <v>53</v>
      </c>
      <c r="M339" s="38" t="s">
        <v>25</v>
      </c>
      <c r="N339" s="38" t="s">
        <v>28</v>
      </c>
      <c r="O339" s="38">
        <v>4</v>
      </c>
      <c r="P339" s="56" t="e">
        <f>IF(ISNUMBER(E339),$A$2/E339,"N/A")</f>
        <v>#VALUE!</v>
      </c>
      <c r="Q339" s="57" t="e">
        <f>IF(ISNUMBER(E339),E339/$B$2,"N/A")</f>
        <v>#VALUE!</v>
      </c>
      <c r="R339" s="58" t="e">
        <f>IF(J339="?",IF(ISNUMBER(E339),G339/P339,"N/A"),IF(ISNUMBER(J339),J339/$A$2*57.296,"N/A"))</f>
        <v>#VALUE!</v>
      </c>
      <c r="S339" s="59" t="str">
        <f>S338</f>
        <v>PUT TELESCOPE FOCAL LENGTH HERE</v>
      </c>
      <c r="T339" s="60" t="str">
        <f>T338</f>
        <v>PUT TELESCOPE F/RATIO HERE</v>
      </c>
    </row>
    <row r="340" spans="1:20" s="33" customFormat="1" x14ac:dyDescent="0.3">
      <c r="A340" s="13" t="s">
        <v>59</v>
      </c>
      <c r="B340" s="13" t="s">
        <v>72</v>
      </c>
      <c r="C340" s="61"/>
      <c r="D340" s="60" t="s">
        <v>347</v>
      </c>
      <c r="E340" s="34">
        <v>5</v>
      </c>
      <c r="F340" s="69" t="s">
        <v>34</v>
      </c>
      <c r="G340" s="38">
        <v>68</v>
      </c>
      <c r="H340" s="38">
        <v>416</v>
      </c>
      <c r="I340" s="41">
        <v>20</v>
      </c>
      <c r="J340" s="41">
        <v>6.5</v>
      </c>
      <c r="K340" s="55">
        <f>(G340/57.2958)*E340</f>
        <v>5.9341173349529983</v>
      </c>
      <c r="L340" s="55" t="s">
        <v>0</v>
      </c>
      <c r="M340" s="38" t="s">
        <v>25</v>
      </c>
      <c r="N340" s="36" t="s">
        <v>0</v>
      </c>
      <c r="O340" s="36">
        <v>8</v>
      </c>
      <c r="P340" s="56" t="e">
        <f>IF(ISNUMBER(E340),$A$2/E340,"N/A")</f>
        <v>#VALUE!</v>
      </c>
      <c r="Q340" s="57" t="e">
        <f>IF(ISNUMBER(E340),E340/$B$2,"N/A")</f>
        <v>#VALUE!</v>
      </c>
      <c r="R340" s="58" t="e">
        <f>IF(J340="?",IF(ISNUMBER(E340),G340/P340,"N/A"),IF(ISNUMBER(J340),J340/$A$2*57.296,"N/A"))</f>
        <v>#VALUE!</v>
      </c>
      <c r="S340" s="59" t="str">
        <f>S339</f>
        <v>PUT TELESCOPE FOCAL LENGTH HERE</v>
      </c>
      <c r="T340" s="60" t="str">
        <f>T339</f>
        <v>PUT TELESCOPE F/RATIO HERE</v>
      </c>
    </row>
    <row r="341" spans="1:20" s="33" customFormat="1" x14ac:dyDescent="0.3">
      <c r="A341" s="13" t="s">
        <v>59</v>
      </c>
      <c r="B341" s="13" t="s">
        <v>72</v>
      </c>
      <c r="C341" s="61"/>
      <c r="D341" s="60" t="s">
        <v>347</v>
      </c>
      <c r="E341" s="34">
        <v>8</v>
      </c>
      <c r="F341" s="69" t="s">
        <v>34</v>
      </c>
      <c r="G341" s="38">
        <v>68</v>
      </c>
      <c r="H341" s="38">
        <v>381</v>
      </c>
      <c r="I341" s="41">
        <v>20</v>
      </c>
      <c r="J341" s="41">
        <v>10.7</v>
      </c>
      <c r="K341" s="55">
        <f>(G341/57.2958)*E341</f>
        <v>9.4945877359247977</v>
      </c>
      <c r="L341" s="55" t="s">
        <v>0</v>
      </c>
      <c r="M341" s="38" t="s">
        <v>25</v>
      </c>
      <c r="N341" s="36" t="s">
        <v>0</v>
      </c>
      <c r="O341" s="36">
        <v>8</v>
      </c>
      <c r="P341" s="56" t="e">
        <f>IF(ISNUMBER(E341),$A$2/E341,"N/A")</f>
        <v>#VALUE!</v>
      </c>
      <c r="Q341" s="57" t="e">
        <f>IF(ISNUMBER(E341),E341/$B$2,"N/A")</f>
        <v>#VALUE!</v>
      </c>
      <c r="R341" s="58" t="e">
        <f>IF(J341="?",IF(ISNUMBER(E341),G341/P341,"N/A"),IF(ISNUMBER(J341),J341/$A$2*57.296,"N/A"))</f>
        <v>#VALUE!</v>
      </c>
      <c r="S341" s="59" t="str">
        <f>S340</f>
        <v>PUT TELESCOPE FOCAL LENGTH HERE</v>
      </c>
      <c r="T341" s="60" t="str">
        <f>T340</f>
        <v>PUT TELESCOPE F/RATIO HERE</v>
      </c>
    </row>
    <row r="342" spans="1:20" s="33" customFormat="1" x14ac:dyDescent="0.3">
      <c r="A342" s="13" t="s">
        <v>59</v>
      </c>
      <c r="B342" s="13" t="s">
        <v>72</v>
      </c>
      <c r="C342" s="61"/>
      <c r="D342" s="60" t="s">
        <v>347</v>
      </c>
      <c r="E342" s="34">
        <v>10</v>
      </c>
      <c r="F342" s="69" t="s">
        <v>34</v>
      </c>
      <c r="G342" s="38">
        <v>68</v>
      </c>
      <c r="H342" s="38">
        <v>385</v>
      </c>
      <c r="I342" s="41">
        <v>20</v>
      </c>
      <c r="J342" s="41">
        <v>15</v>
      </c>
      <c r="K342" s="55">
        <f>(G342/57.2958)*E342</f>
        <v>11.868234669905997</v>
      </c>
      <c r="L342" s="55" t="s">
        <v>0</v>
      </c>
      <c r="M342" s="38" t="s">
        <v>25</v>
      </c>
      <c r="N342" s="36" t="s">
        <v>0</v>
      </c>
      <c r="O342" s="36">
        <v>8</v>
      </c>
      <c r="P342" s="56" t="e">
        <f>IF(ISNUMBER(E342),$A$2/E342,"N/A")</f>
        <v>#VALUE!</v>
      </c>
      <c r="Q342" s="57" t="e">
        <f>IF(ISNUMBER(E342),E342/$B$2,"N/A")</f>
        <v>#VALUE!</v>
      </c>
      <c r="R342" s="58" t="e">
        <f>IF(J342="?",IF(ISNUMBER(E342),G342/P342,"N/A"),IF(ISNUMBER(J342),J342/$A$2*57.296,"N/A"))</f>
        <v>#VALUE!</v>
      </c>
      <c r="S342" s="59" t="str">
        <f>S341</f>
        <v>PUT TELESCOPE FOCAL LENGTH HERE</v>
      </c>
      <c r="T342" s="60" t="str">
        <f>T341</f>
        <v>PUT TELESCOPE F/RATIO HERE</v>
      </c>
    </row>
    <row r="343" spans="1:20" s="33" customFormat="1" x14ac:dyDescent="0.3">
      <c r="A343" s="13" t="s">
        <v>59</v>
      </c>
      <c r="B343" s="13" t="s">
        <v>72</v>
      </c>
      <c r="C343" s="61"/>
      <c r="D343" s="60" t="s">
        <v>347</v>
      </c>
      <c r="E343" s="34">
        <v>13</v>
      </c>
      <c r="F343" s="69" t="s">
        <v>34</v>
      </c>
      <c r="G343" s="38">
        <v>68</v>
      </c>
      <c r="H343" s="38">
        <v>390</v>
      </c>
      <c r="I343" s="41">
        <v>20</v>
      </c>
      <c r="J343" s="41">
        <v>17.7</v>
      </c>
      <c r="K343" s="55">
        <f>(G343/57.2958)*E343</f>
        <v>15.428705070877797</v>
      </c>
      <c r="L343" s="55" t="s">
        <v>0</v>
      </c>
      <c r="M343" s="38" t="s">
        <v>25</v>
      </c>
      <c r="N343" s="36" t="s">
        <v>0</v>
      </c>
      <c r="O343" s="36">
        <v>8</v>
      </c>
      <c r="P343" s="56" t="e">
        <f>IF(ISNUMBER(E343),$A$2/E343,"N/A")</f>
        <v>#VALUE!</v>
      </c>
      <c r="Q343" s="57" t="e">
        <f>IF(ISNUMBER(E343),E343/$B$2,"N/A")</f>
        <v>#VALUE!</v>
      </c>
      <c r="R343" s="58" t="e">
        <f>IF(J343="?",IF(ISNUMBER(E343),G343/P343,"N/A"),IF(ISNUMBER(J343),J343/$A$2*57.296,"N/A"))</f>
        <v>#VALUE!</v>
      </c>
      <c r="S343" s="59" t="str">
        <f>S342</f>
        <v>PUT TELESCOPE FOCAL LENGTH HERE</v>
      </c>
      <c r="T343" s="60" t="str">
        <f>T342</f>
        <v>PUT TELESCOPE F/RATIO HERE</v>
      </c>
    </row>
    <row r="344" spans="1:20" s="33" customFormat="1" x14ac:dyDescent="0.3">
      <c r="A344" s="13" t="s">
        <v>59</v>
      </c>
      <c r="B344" s="13" t="s">
        <v>72</v>
      </c>
      <c r="C344" s="61"/>
      <c r="D344" s="60" t="s">
        <v>347</v>
      </c>
      <c r="E344" s="34">
        <v>17</v>
      </c>
      <c r="F344" s="69" t="s">
        <v>34</v>
      </c>
      <c r="G344" s="38">
        <v>68</v>
      </c>
      <c r="H344" s="38">
        <v>395</v>
      </c>
      <c r="I344" s="41">
        <v>20</v>
      </c>
      <c r="J344" s="41">
        <v>20.9</v>
      </c>
      <c r="K344" s="55">
        <f>(G344/57.2958)*E344</f>
        <v>20.175998938840195</v>
      </c>
      <c r="L344" s="55" t="s">
        <v>0</v>
      </c>
      <c r="M344" s="38" t="s">
        <v>25</v>
      </c>
      <c r="N344" s="36" t="s">
        <v>0</v>
      </c>
      <c r="O344" s="36">
        <v>8</v>
      </c>
      <c r="P344" s="56" t="e">
        <f>IF(ISNUMBER(E344),$A$2/E344,"N/A")</f>
        <v>#VALUE!</v>
      </c>
      <c r="Q344" s="57" t="e">
        <f>IF(ISNUMBER(E344),E344/$B$2,"N/A")</f>
        <v>#VALUE!</v>
      </c>
      <c r="R344" s="58" t="e">
        <f>IF(J344="?",IF(ISNUMBER(E344),G344/P344,"N/A"),IF(ISNUMBER(J344),J344/$A$2*57.296,"N/A"))</f>
        <v>#VALUE!</v>
      </c>
      <c r="S344" s="59" t="str">
        <f>S343</f>
        <v>PUT TELESCOPE FOCAL LENGTH HERE</v>
      </c>
      <c r="T344" s="60" t="str">
        <f>T343</f>
        <v>PUT TELESCOPE F/RATIO HERE</v>
      </c>
    </row>
    <row r="345" spans="1:20" s="33" customFormat="1" x14ac:dyDescent="0.3">
      <c r="A345" s="13" t="s">
        <v>59</v>
      </c>
      <c r="B345" s="13" t="s">
        <v>72</v>
      </c>
      <c r="C345" s="61"/>
      <c r="D345" s="60" t="s">
        <v>347</v>
      </c>
      <c r="E345" s="34">
        <v>21</v>
      </c>
      <c r="F345" s="69" t="s">
        <v>34</v>
      </c>
      <c r="G345" s="38">
        <v>68</v>
      </c>
      <c r="H345" s="38">
        <v>388</v>
      </c>
      <c r="I345" s="41">
        <v>20</v>
      </c>
      <c r="J345" s="41">
        <v>22.5</v>
      </c>
      <c r="K345" s="55">
        <f>(G345/57.2958)*E345</f>
        <v>24.923292806802593</v>
      </c>
      <c r="L345" s="55" t="s">
        <v>0</v>
      </c>
      <c r="M345" s="38" t="s">
        <v>25</v>
      </c>
      <c r="N345" s="36" t="s">
        <v>0</v>
      </c>
      <c r="O345" s="36">
        <v>8</v>
      </c>
      <c r="P345" s="56" t="e">
        <f>IF(ISNUMBER(E345),$A$2/E345,"N/A")</f>
        <v>#VALUE!</v>
      </c>
      <c r="Q345" s="57" t="e">
        <f>IF(ISNUMBER(E345),E345/$B$2,"N/A")</f>
        <v>#VALUE!</v>
      </c>
      <c r="R345" s="58" t="e">
        <f>IF(J345="?",IF(ISNUMBER(E345),G345/P345,"N/A"),IF(ISNUMBER(J345),J345/$A$2*57.296,"N/A"))</f>
        <v>#VALUE!</v>
      </c>
      <c r="S345" s="59" t="str">
        <f>S344</f>
        <v>PUT TELESCOPE FOCAL LENGTH HERE</v>
      </c>
      <c r="T345" s="60" t="str">
        <f>T344</f>
        <v>PUT TELESCOPE F/RATIO HERE</v>
      </c>
    </row>
    <row r="346" spans="1:20" s="33" customFormat="1" x14ac:dyDescent="0.3">
      <c r="A346" s="13" t="s">
        <v>59</v>
      </c>
      <c r="B346" s="13" t="s">
        <v>72</v>
      </c>
      <c r="C346" s="61"/>
      <c r="D346" s="60" t="s">
        <v>347</v>
      </c>
      <c r="E346" s="34">
        <v>24</v>
      </c>
      <c r="F346" s="69" t="s">
        <v>34</v>
      </c>
      <c r="G346" s="38">
        <v>70</v>
      </c>
      <c r="H346" s="38">
        <v>330</v>
      </c>
      <c r="I346" s="41">
        <v>20</v>
      </c>
      <c r="J346" s="41">
        <v>28</v>
      </c>
      <c r="K346" s="55">
        <f>(G346/57.2958)*E346</f>
        <v>29.321520949179519</v>
      </c>
      <c r="L346" s="55" t="s">
        <v>0</v>
      </c>
      <c r="M346" s="38" t="s">
        <v>25</v>
      </c>
      <c r="N346" s="36" t="s">
        <v>0</v>
      </c>
      <c r="O346" s="38">
        <v>6</v>
      </c>
      <c r="P346" s="56" t="e">
        <f>IF(ISNUMBER(E346),$A$2/E346,"N/A")</f>
        <v>#VALUE!</v>
      </c>
      <c r="Q346" s="57" t="e">
        <f>IF(ISNUMBER(E346),E346/$B$2,"N/A")</f>
        <v>#VALUE!</v>
      </c>
      <c r="R346" s="58" t="e">
        <f>IF(J346="?",IF(ISNUMBER(E346),G346/P346,"N/A"),IF(ISNUMBER(J346),J346/$A$2*57.296,"N/A"))</f>
        <v>#VALUE!</v>
      </c>
      <c r="S346" s="59" t="str">
        <f>S345</f>
        <v>PUT TELESCOPE FOCAL LENGTH HERE</v>
      </c>
      <c r="T346" s="60" t="str">
        <f>T345</f>
        <v>PUT TELESCOPE F/RATIO HERE</v>
      </c>
    </row>
    <row r="347" spans="1:20" s="33" customFormat="1" x14ac:dyDescent="0.3">
      <c r="A347" s="13" t="s">
        <v>59</v>
      </c>
      <c r="B347" s="13" t="s">
        <v>245</v>
      </c>
      <c r="C347" s="61"/>
      <c r="D347" s="60" t="s">
        <v>347</v>
      </c>
      <c r="E347" s="34">
        <v>31</v>
      </c>
      <c r="F347" s="69">
        <v>2</v>
      </c>
      <c r="G347" s="38">
        <v>72</v>
      </c>
      <c r="H347" s="38">
        <v>390</v>
      </c>
      <c r="I347" s="41">
        <v>18</v>
      </c>
      <c r="J347" s="41">
        <v>38</v>
      </c>
      <c r="K347" s="55">
        <f>(G347/57.2958)*E347</f>
        <v>38.955734975338508</v>
      </c>
      <c r="L347" s="55" t="s">
        <v>53</v>
      </c>
      <c r="M347" s="38" t="s">
        <v>25</v>
      </c>
      <c r="N347" s="36" t="s">
        <v>0</v>
      </c>
      <c r="O347" s="38">
        <v>6</v>
      </c>
      <c r="P347" s="56" t="e">
        <f>IF(ISNUMBER(E347),$A$2/E347,"N/A")</f>
        <v>#VALUE!</v>
      </c>
      <c r="Q347" s="57" t="e">
        <f>IF(ISNUMBER(E347),E347/$B$2,"N/A")</f>
        <v>#VALUE!</v>
      </c>
      <c r="R347" s="58" t="e">
        <f>IF(J347="?",IF(ISNUMBER(E347),G347/P347,"N/A"),IF(ISNUMBER(J347),J347/$A$2*57.296,"N/A"))</f>
        <v>#VALUE!</v>
      </c>
      <c r="S347" s="59" t="str">
        <f>S346</f>
        <v>PUT TELESCOPE FOCAL LENGTH HERE</v>
      </c>
      <c r="T347" s="60" t="str">
        <f>T346</f>
        <v>PUT TELESCOPE F/RATIO HERE</v>
      </c>
    </row>
    <row r="348" spans="1:20" s="33" customFormat="1" x14ac:dyDescent="0.3">
      <c r="A348" s="13" t="s">
        <v>59</v>
      </c>
      <c r="B348" s="13" t="s">
        <v>245</v>
      </c>
      <c r="C348" s="61"/>
      <c r="D348" s="60" t="s">
        <v>347</v>
      </c>
      <c r="E348" s="34">
        <v>36</v>
      </c>
      <c r="F348" s="69">
        <v>2</v>
      </c>
      <c r="G348" s="38">
        <v>72</v>
      </c>
      <c r="H348" s="38">
        <v>415</v>
      </c>
      <c r="I348" s="41">
        <v>20</v>
      </c>
      <c r="J348" s="41">
        <v>44</v>
      </c>
      <c r="K348" s="55">
        <f>(G348/57.2958)*E348</f>
        <v>45.238918035876978</v>
      </c>
      <c r="L348" s="55" t="s">
        <v>53</v>
      </c>
      <c r="M348" s="38" t="s">
        <v>25</v>
      </c>
      <c r="N348" s="36" t="s">
        <v>0</v>
      </c>
      <c r="O348" s="38">
        <v>6</v>
      </c>
      <c r="P348" s="56" t="e">
        <f>IF(ISNUMBER(E348),$A$2/E348,"N/A")</f>
        <v>#VALUE!</v>
      </c>
      <c r="Q348" s="57" t="e">
        <f>IF(ISNUMBER(E348),E348/$B$2,"N/A")</f>
        <v>#VALUE!</v>
      </c>
      <c r="R348" s="58" t="e">
        <f>IF(J348="?",IF(ISNUMBER(E348),G348/P348,"N/A"),IF(ISNUMBER(J348),J348/$A$2*57.296,"N/A"))</f>
        <v>#VALUE!</v>
      </c>
      <c r="S348" s="59" t="str">
        <f>S347</f>
        <v>PUT TELESCOPE FOCAL LENGTH HERE</v>
      </c>
      <c r="T348" s="60" t="str">
        <f>T347</f>
        <v>PUT TELESCOPE F/RATIO HERE</v>
      </c>
    </row>
    <row r="349" spans="1:20" s="33" customFormat="1" x14ac:dyDescent="0.3">
      <c r="A349" s="13" t="s">
        <v>59</v>
      </c>
      <c r="B349" s="13" t="s">
        <v>175</v>
      </c>
      <c r="C349" s="61"/>
      <c r="D349" s="60" t="s">
        <v>348</v>
      </c>
      <c r="E349" s="34">
        <v>4.5</v>
      </c>
      <c r="F349" s="69" t="s">
        <v>34</v>
      </c>
      <c r="G349" s="38">
        <v>78</v>
      </c>
      <c r="H349" s="38">
        <v>358</v>
      </c>
      <c r="I349" s="41">
        <v>16</v>
      </c>
      <c r="J349" s="41">
        <v>6.5</v>
      </c>
      <c r="K349" s="55">
        <f>(G349/57.2958)*E349</f>
        <v>6.1261034840250073</v>
      </c>
      <c r="L349" s="55" t="s">
        <v>53</v>
      </c>
      <c r="M349" s="38" t="s">
        <v>25</v>
      </c>
      <c r="N349" s="36" t="s">
        <v>0</v>
      </c>
      <c r="O349" s="38">
        <v>8</v>
      </c>
      <c r="P349" s="56" t="e">
        <f>IF(ISNUMBER(E349),$A$2/E349,"N/A")</f>
        <v>#VALUE!</v>
      </c>
      <c r="Q349" s="57" t="e">
        <f>IF(ISNUMBER(E349),E349/$B$2,"N/A")</f>
        <v>#VALUE!</v>
      </c>
      <c r="R349" s="58" t="e">
        <f>IF(J349="?",IF(ISNUMBER(E349),G349/P349,"N/A"),IF(ISNUMBER(J349),J349/$A$2*57.296,"N/A"))</f>
        <v>#VALUE!</v>
      </c>
      <c r="S349" s="59" t="str">
        <f>S348</f>
        <v>PUT TELESCOPE FOCAL LENGTH HERE</v>
      </c>
      <c r="T349" s="60" t="str">
        <f>T348</f>
        <v>PUT TELESCOPE F/RATIO HERE</v>
      </c>
    </row>
    <row r="350" spans="1:20" s="33" customFormat="1" x14ac:dyDescent="0.3">
      <c r="A350" s="13" t="s">
        <v>59</v>
      </c>
      <c r="B350" s="13" t="s">
        <v>175</v>
      </c>
      <c r="C350" s="61"/>
      <c r="D350" s="60" t="s">
        <v>348</v>
      </c>
      <c r="E350" s="34">
        <v>6.5</v>
      </c>
      <c r="F350" s="69" t="s">
        <v>34</v>
      </c>
      <c r="G350" s="38">
        <v>79</v>
      </c>
      <c r="H350" s="38">
        <v>326</v>
      </c>
      <c r="I350" s="41">
        <v>16</v>
      </c>
      <c r="J350" s="41">
        <v>8.5</v>
      </c>
      <c r="K350" s="55">
        <f>(G350/57.2958)*E350</f>
        <v>8.9622625044069544</v>
      </c>
      <c r="L350" s="55" t="s">
        <v>53</v>
      </c>
      <c r="M350" s="38" t="s">
        <v>25</v>
      </c>
      <c r="N350" s="36" t="s">
        <v>0</v>
      </c>
      <c r="O350" s="38">
        <v>8</v>
      </c>
      <c r="P350" s="56" t="e">
        <f>IF(ISNUMBER(E350),$A$2/E350,"N/A")</f>
        <v>#VALUE!</v>
      </c>
      <c r="Q350" s="57" t="e">
        <f>IF(ISNUMBER(E350),E350/$B$2,"N/A")</f>
        <v>#VALUE!</v>
      </c>
      <c r="R350" s="58" t="e">
        <f>IF(J350="?",IF(ISNUMBER(E350),G350/P350,"N/A"),IF(ISNUMBER(J350),J350/$A$2*57.296,"N/A"))</f>
        <v>#VALUE!</v>
      </c>
      <c r="S350" s="59" t="str">
        <f>S349</f>
        <v>PUT TELESCOPE FOCAL LENGTH HERE</v>
      </c>
      <c r="T350" s="60" t="str">
        <f>T349</f>
        <v>PUT TELESCOPE F/RATIO HERE</v>
      </c>
    </row>
    <row r="351" spans="1:20" s="33" customFormat="1" x14ac:dyDescent="0.3">
      <c r="A351" s="13" t="s">
        <v>59</v>
      </c>
      <c r="B351" s="13" t="s">
        <v>175</v>
      </c>
      <c r="C351" s="61"/>
      <c r="D351" s="60" t="s">
        <v>348</v>
      </c>
      <c r="E351" s="34">
        <v>9</v>
      </c>
      <c r="F351" s="69" t="s">
        <v>34</v>
      </c>
      <c r="G351" s="38">
        <v>78</v>
      </c>
      <c r="H351" s="38">
        <v>328</v>
      </c>
      <c r="I351" s="41">
        <v>21</v>
      </c>
      <c r="J351" s="41">
        <v>11.5</v>
      </c>
      <c r="K351" s="55">
        <f>(G351/57.2958)*E351</f>
        <v>12.252206968050015</v>
      </c>
      <c r="L351" s="55" t="s">
        <v>53</v>
      </c>
      <c r="M351" s="38" t="s">
        <v>25</v>
      </c>
      <c r="N351" s="36" t="s">
        <v>0</v>
      </c>
      <c r="O351" s="38">
        <v>8</v>
      </c>
      <c r="P351" s="56" t="e">
        <f>IF(ISNUMBER(E351),$A$2/E351,"N/A")</f>
        <v>#VALUE!</v>
      </c>
      <c r="Q351" s="57" t="e">
        <f>IF(ISNUMBER(E351),E351/$B$2,"N/A")</f>
        <v>#VALUE!</v>
      </c>
      <c r="R351" s="58" t="e">
        <f>IF(J351="?",IF(ISNUMBER(E351),G351/P351,"N/A"),IF(ISNUMBER(J351),J351/$A$2*57.296,"N/A"))</f>
        <v>#VALUE!</v>
      </c>
      <c r="S351" s="59" t="str">
        <f>S350</f>
        <v>PUT TELESCOPE FOCAL LENGTH HERE</v>
      </c>
      <c r="T351" s="60" t="str">
        <f>T350</f>
        <v>PUT TELESCOPE F/RATIO HERE</v>
      </c>
    </row>
    <row r="352" spans="1:20" s="33" customFormat="1" x14ac:dyDescent="0.3">
      <c r="A352" s="13" t="s">
        <v>59</v>
      </c>
      <c r="B352" s="13" t="s">
        <v>175</v>
      </c>
      <c r="C352" s="61"/>
      <c r="D352" s="60" t="s">
        <v>348</v>
      </c>
      <c r="E352" s="34">
        <v>12.5</v>
      </c>
      <c r="F352" s="69" t="s">
        <v>34</v>
      </c>
      <c r="G352" s="38">
        <v>78</v>
      </c>
      <c r="H352" s="38">
        <v>315</v>
      </c>
      <c r="I352" s="41">
        <v>20</v>
      </c>
      <c r="J352" s="41">
        <v>17</v>
      </c>
      <c r="K352" s="55">
        <f>(G352/57.2958)*E352</f>
        <v>17.016954122291686</v>
      </c>
      <c r="L352" s="55" t="s">
        <v>53</v>
      </c>
      <c r="M352" s="38" t="s">
        <v>25</v>
      </c>
      <c r="N352" s="36" t="s">
        <v>0</v>
      </c>
      <c r="O352" s="38">
        <v>8</v>
      </c>
      <c r="P352" s="56" t="e">
        <f>IF(ISNUMBER(E352),$A$2/E352,"N/A")</f>
        <v>#VALUE!</v>
      </c>
      <c r="Q352" s="57" t="e">
        <f>IF(ISNUMBER(E352),E352/$B$2,"N/A")</f>
        <v>#VALUE!</v>
      </c>
      <c r="R352" s="58" t="e">
        <f>IF(J352="?",IF(ISNUMBER(E352),G352/P352,"N/A"),IF(ISNUMBER(J352),J352/$A$2*57.296,"N/A"))</f>
        <v>#VALUE!</v>
      </c>
      <c r="S352" s="59" t="str">
        <f>S351</f>
        <v>PUT TELESCOPE FOCAL LENGTH HERE</v>
      </c>
      <c r="T352" s="60" t="str">
        <f>T351</f>
        <v>PUT TELESCOPE F/RATIO HERE</v>
      </c>
    </row>
    <row r="353" spans="1:20" s="33" customFormat="1" x14ac:dyDescent="0.3">
      <c r="A353" s="13" t="s">
        <v>59</v>
      </c>
      <c r="B353" s="13" t="s">
        <v>175</v>
      </c>
      <c r="C353" s="61"/>
      <c r="D353" s="60" t="s">
        <v>348</v>
      </c>
      <c r="E353" s="34">
        <v>14</v>
      </c>
      <c r="F353" s="69" t="s">
        <v>34</v>
      </c>
      <c r="G353" s="38">
        <v>78</v>
      </c>
      <c r="H353" s="38">
        <v>363</v>
      </c>
      <c r="I353" s="41">
        <v>18</v>
      </c>
      <c r="J353" s="41">
        <v>18.399999999999999</v>
      </c>
      <c r="K353" s="55">
        <f>(G353/57.2958)*E353</f>
        <v>19.058988616966687</v>
      </c>
      <c r="L353" s="55" t="s">
        <v>53</v>
      </c>
      <c r="M353" s="38" t="s">
        <v>25</v>
      </c>
      <c r="N353" s="36" t="s">
        <v>0</v>
      </c>
      <c r="O353" s="38">
        <v>8</v>
      </c>
      <c r="P353" s="56" t="e">
        <f>IF(ISNUMBER(E353),$A$2/E353,"N/A")</f>
        <v>#VALUE!</v>
      </c>
      <c r="Q353" s="57" t="e">
        <f>IF(ISNUMBER(E353),E353/$B$2,"N/A")</f>
        <v>#VALUE!</v>
      </c>
      <c r="R353" s="58" t="e">
        <f>IF(J353="?",IF(ISNUMBER(E353),G353/P353,"N/A"),IF(ISNUMBER(J353),J353/$A$2*57.296,"N/A"))</f>
        <v>#VALUE!</v>
      </c>
      <c r="S353" s="59" t="str">
        <f>S352</f>
        <v>PUT TELESCOPE FOCAL LENGTH HERE</v>
      </c>
      <c r="T353" s="60" t="str">
        <f>T352</f>
        <v>PUT TELESCOPE F/RATIO HERE</v>
      </c>
    </row>
    <row r="354" spans="1:20" s="33" customFormat="1" x14ac:dyDescent="0.3">
      <c r="A354" s="13" t="s">
        <v>59</v>
      </c>
      <c r="B354" s="13" t="s">
        <v>175</v>
      </c>
      <c r="C354" s="61"/>
      <c r="D354" s="60" t="s">
        <v>347</v>
      </c>
      <c r="E354" s="34">
        <v>17.5</v>
      </c>
      <c r="F354" s="69" t="s">
        <v>34</v>
      </c>
      <c r="G354" s="38">
        <v>72</v>
      </c>
      <c r="H354" s="38">
        <v>305</v>
      </c>
      <c r="I354" s="41">
        <v>19</v>
      </c>
      <c r="J354" s="41">
        <v>21.6</v>
      </c>
      <c r="K354" s="55">
        <f>(G354/57.2958)*E354</f>
        <v>21.99114071188464</v>
      </c>
      <c r="L354" s="55" t="s">
        <v>53</v>
      </c>
      <c r="M354" s="38" t="s">
        <v>25</v>
      </c>
      <c r="N354" s="36" t="s">
        <v>0</v>
      </c>
      <c r="O354" s="38">
        <v>8</v>
      </c>
      <c r="P354" s="56" t="e">
        <f>IF(ISNUMBER(E354),$A$2/E354,"N/A")</f>
        <v>#VALUE!</v>
      </c>
      <c r="Q354" s="57" t="e">
        <f>IF(ISNUMBER(E354),E354/$B$2,"N/A")</f>
        <v>#VALUE!</v>
      </c>
      <c r="R354" s="58" t="e">
        <f>IF(J354="?",IF(ISNUMBER(E354),G354/P354,"N/A"),IF(ISNUMBER(J354),J354/$A$2*57.296,"N/A"))</f>
        <v>#VALUE!</v>
      </c>
      <c r="S354" s="59" t="str">
        <f>S353</f>
        <v>PUT TELESCOPE FOCAL LENGTH HERE</v>
      </c>
      <c r="T354" s="60" t="str">
        <f>T353</f>
        <v>PUT TELESCOPE F/RATIO HERE</v>
      </c>
    </row>
    <row r="355" spans="1:20" s="33" customFormat="1" x14ac:dyDescent="0.3">
      <c r="A355" s="13" t="s">
        <v>298</v>
      </c>
      <c r="B355" s="13" t="s">
        <v>305</v>
      </c>
      <c r="C355" s="61"/>
      <c r="D355" s="61" t="s">
        <v>345</v>
      </c>
      <c r="E355" s="34">
        <v>6</v>
      </c>
      <c r="F355" s="69">
        <v>1.25</v>
      </c>
      <c r="G355" s="38">
        <v>50</v>
      </c>
      <c r="H355" s="38"/>
      <c r="I355" s="41">
        <f>E355*0.7</f>
        <v>4.1999999999999993</v>
      </c>
      <c r="J355" s="41" t="s">
        <v>28</v>
      </c>
      <c r="K355" s="55">
        <f>(G355/57.2958)*E355</f>
        <v>5.2359858837820576</v>
      </c>
      <c r="L355" s="55" t="s">
        <v>53</v>
      </c>
      <c r="M355" s="38" t="s">
        <v>25</v>
      </c>
      <c r="N355" s="36" t="s">
        <v>0</v>
      </c>
      <c r="O355" s="38">
        <v>4</v>
      </c>
      <c r="P355" s="56" t="e">
        <f>IF(ISNUMBER(E355),$A$2/E355,"N/A")</f>
        <v>#VALUE!</v>
      </c>
      <c r="Q355" s="57" t="e">
        <f>IF(ISNUMBER(E355),E355/$B$2,"N/A")</f>
        <v>#VALUE!</v>
      </c>
      <c r="R355" s="58" t="e">
        <f>IF(J355="?",IF(ISNUMBER(E355),G355/P355,"N/A"),IF(ISNUMBER(J355),J355/$A$2*57.296,"N/A"))</f>
        <v>#VALUE!</v>
      </c>
      <c r="S355" s="59" t="str">
        <f>S354</f>
        <v>PUT TELESCOPE FOCAL LENGTH HERE</v>
      </c>
      <c r="T355" s="60" t="str">
        <f>T354</f>
        <v>PUT TELESCOPE F/RATIO HERE</v>
      </c>
    </row>
    <row r="356" spans="1:20" s="33" customFormat="1" x14ac:dyDescent="0.3">
      <c r="A356" s="13" t="s">
        <v>298</v>
      </c>
      <c r="B356" s="13" t="s">
        <v>305</v>
      </c>
      <c r="C356" s="61"/>
      <c r="D356" s="61" t="s">
        <v>345</v>
      </c>
      <c r="E356" s="34">
        <v>9</v>
      </c>
      <c r="F356" s="69">
        <v>1.25</v>
      </c>
      <c r="G356" s="38">
        <v>50</v>
      </c>
      <c r="H356" s="38"/>
      <c r="I356" s="41">
        <f>E356*0.7</f>
        <v>6.3</v>
      </c>
      <c r="J356" s="41" t="s">
        <v>28</v>
      </c>
      <c r="K356" s="55">
        <f>(G356/57.2958)*E356</f>
        <v>7.8539788256730869</v>
      </c>
      <c r="L356" s="55" t="s">
        <v>53</v>
      </c>
      <c r="M356" s="38" t="s">
        <v>25</v>
      </c>
      <c r="N356" s="36" t="s">
        <v>0</v>
      </c>
      <c r="O356" s="38">
        <v>4</v>
      </c>
      <c r="P356" s="56" t="e">
        <f>IF(ISNUMBER(E356),$A$2/E356,"N/A")</f>
        <v>#VALUE!</v>
      </c>
      <c r="Q356" s="57" t="e">
        <f>IF(ISNUMBER(E356),E356/$B$2,"N/A")</f>
        <v>#VALUE!</v>
      </c>
      <c r="R356" s="58" t="e">
        <f>IF(J356="?",IF(ISNUMBER(E356),G356/P356,"N/A"),IF(ISNUMBER(J356),J356/$A$2*57.296,"N/A"))</f>
        <v>#VALUE!</v>
      </c>
      <c r="S356" s="59" t="str">
        <f>S355</f>
        <v>PUT TELESCOPE FOCAL LENGTH HERE</v>
      </c>
      <c r="T356" s="60" t="str">
        <f>T355</f>
        <v>PUT TELESCOPE F/RATIO HERE</v>
      </c>
    </row>
    <row r="357" spans="1:20" s="33" customFormat="1" x14ac:dyDescent="0.3">
      <c r="A357" s="13" t="s">
        <v>298</v>
      </c>
      <c r="B357" s="13" t="s">
        <v>305</v>
      </c>
      <c r="C357" s="61"/>
      <c r="D357" s="61" t="s">
        <v>345</v>
      </c>
      <c r="E357" s="34">
        <v>12</v>
      </c>
      <c r="F357" s="69">
        <v>1.25</v>
      </c>
      <c r="G357" s="38">
        <v>50</v>
      </c>
      <c r="H357" s="38"/>
      <c r="I357" s="41">
        <f>E357*0.7</f>
        <v>8.3999999999999986</v>
      </c>
      <c r="J357" s="41" t="s">
        <v>28</v>
      </c>
      <c r="K357" s="55">
        <f>(G357/57.2958)*E357</f>
        <v>10.471971767564115</v>
      </c>
      <c r="L357" s="55" t="s">
        <v>53</v>
      </c>
      <c r="M357" s="38" t="s">
        <v>25</v>
      </c>
      <c r="N357" s="36" t="s">
        <v>0</v>
      </c>
      <c r="O357" s="38">
        <v>4</v>
      </c>
      <c r="P357" s="56" t="e">
        <f>IF(ISNUMBER(E357),$A$2/E357,"N/A")</f>
        <v>#VALUE!</v>
      </c>
      <c r="Q357" s="57" t="e">
        <f>IF(ISNUMBER(E357),E357/$B$2,"N/A")</f>
        <v>#VALUE!</v>
      </c>
      <c r="R357" s="58" t="e">
        <f>IF(J357="?",IF(ISNUMBER(E357),G357/P357,"N/A"),IF(ISNUMBER(J357),J357/$A$2*57.296,"N/A"))</f>
        <v>#VALUE!</v>
      </c>
      <c r="S357" s="59" t="str">
        <f>S356</f>
        <v>PUT TELESCOPE FOCAL LENGTH HERE</v>
      </c>
      <c r="T357" s="60" t="str">
        <f>T356</f>
        <v>PUT TELESCOPE F/RATIO HERE</v>
      </c>
    </row>
    <row r="358" spans="1:20" s="33" customFormat="1" x14ac:dyDescent="0.3">
      <c r="A358" s="13" t="s">
        <v>298</v>
      </c>
      <c r="B358" s="13" t="s">
        <v>305</v>
      </c>
      <c r="C358" s="61"/>
      <c r="D358" s="61" t="s">
        <v>345</v>
      </c>
      <c r="E358" s="34">
        <v>15</v>
      </c>
      <c r="F358" s="69">
        <v>1.25</v>
      </c>
      <c r="G358" s="38">
        <v>50</v>
      </c>
      <c r="H358" s="38"/>
      <c r="I358" s="41">
        <f>E358*0.7</f>
        <v>10.5</v>
      </c>
      <c r="J358" s="41" t="s">
        <v>28</v>
      </c>
      <c r="K358" s="55">
        <f>(G358/57.2958)*E358</f>
        <v>13.089964709455144</v>
      </c>
      <c r="L358" s="55" t="s">
        <v>53</v>
      </c>
      <c r="M358" s="38" t="s">
        <v>25</v>
      </c>
      <c r="N358" s="36" t="s">
        <v>0</v>
      </c>
      <c r="O358" s="38">
        <v>4</v>
      </c>
      <c r="P358" s="56" t="e">
        <f>IF(ISNUMBER(E358),$A$2/E358,"N/A")</f>
        <v>#VALUE!</v>
      </c>
      <c r="Q358" s="57" t="e">
        <f>IF(ISNUMBER(E358),E358/$B$2,"N/A")</f>
        <v>#VALUE!</v>
      </c>
      <c r="R358" s="58" t="e">
        <f>IF(J358="?",IF(ISNUMBER(E358),G358/P358,"N/A"),IF(ISNUMBER(J358),J358/$A$2*57.296,"N/A"))</f>
        <v>#VALUE!</v>
      </c>
      <c r="S358" s="59" t="str">
        <f>S357</f>
        <v>PUT TELESCOPE FOCAL LENGTH HERE</v>
      </c>
      <c r="T358" s="60" t="str">
        <f>T357</f>
        <v>PUT TELESCOPE F/RATIO HERE</v>
      </c>
    </row>
    <row r="359" spans="1:20" s="33" customFormat="1" x14ac:dyDescent="0.3">
      <c r="A359" s="13" t="s">
        <v>298</v>
      </c>
      <c r="B359" s="13" t="s">
        <v>305</v>
      </c>
      <c r="C359" s="61"/>
      <c r="D359" s="61" t="s">
        <v>345</v>
      </c>
      <c r="E359" s="34">
        <v>20</v>
      </c>
      <c r="F359" s="69">
        <v>1.25</v>
      </c>
      <c r="G359" s="38">
        <v>50</v>
      </c>
      <c r="H359" s="38"/>
      <c r="I359" s="41">
        <f>E359*0.7</f>
        <v>14</v>
      </c>
      <c r="J359" s="41" t="s">
        <v>28</v>
      </c>
      <c r="K359" s="55">
        <f>(G359/57.2958)*E359</f>
        <v>17.453286279273527</v>
      </c>
      <c r="L359" s="55" t="s">
        <v>53</v>
      </c>
      <c r="M359" s="38" t="s">
        <v>25</v>
      </c>
      <c r="N359" s="36" t="s">
        <v>0</v>
      </c>
      <c r="O359" s="38">
        <v>4</v>
      </c>
      <c r="P359" s="56" t="e">
        <f>IF(ISNUMBER(E359),$A$2/E359,"N/A")</f>
        <v>#VALUE!</v>
      </c>
      <c r="Q359" s="57" t="e">
        <f>IF(ISNUMBER(E359),E359/$B$2,"N/A")</f>
        <v>#VALUE!</v>
      </c>
      <c r="R359" s="58" t="e">
        <f>IF(J359="?",IF(ISNUMBER(E359),G359/P359,"N/A"),IF(ISNUMBER(J359),J359/$A$2*57.296,"N/A"))</f>
        <v>#VALUE!</v>
      </c>
      <c r="S359" s="59" t="str">
        <f>S358</f>
        <v>PUT TELESCOPE FOCAL LENGTH HERE</v>
      </c>
      <c r="T359" s="60" t="str">
        <f>T358</f>
        <v>PUT TELESCOPE F/RATIO HERE</v>
      </c>
    </row>
    <row r="360" spans="1:20" s="33" customFormat="1" x14ac:dyDescent="0.3">
      <c r="A360" s="13" t="s">
        <v>298</v>
      </c>
      <c r="B360" s="13" t="s">
        <v>305</v>
      </c>
      <c r="C360" s="61"/>
      <c r="D360" s="61" t="s">
        <v>345</v>
      </c>
      <c r="E360" s="34">
        <v>25</v>
      </c>
      <c r="F360" s="69">
        <v>1.25</v>
      </c>
      <c r="G360" s="38">
        <v>50</v>
      </c>
      <c r="H360" s="38"/>
      <c r="I360" s="41">
        <f>E360*0.7</f>
        <v>17.5</v>
      </c>
      <c r="J360" s="41" t="s">
        <v>28</v>
      </c>
      <c r="K360" s="55">
        <f>(G360/57.2958)*E360</f>
        <v>21.816607849091906</v>
      </c>
      <c r="L360" s="55" t="s">
        <v>53</v>
      </c>
      <c r="M360" s="38" t="s">
        <v>25</v>
      </c>
      <c r="N360" s="36" t="s">
        <v>0</v>
      </c>
      <c r="O360" s="38">
        <v>4</v>
      </c>
      <c r="P360" s="56" t="e">
        <f>IF(ISNUMBER(E360),$A$2/E360,"N/A")</f>
        <v>#VALUE!</v>
      </c>
      <c r="Q360" s="57" t="e">
        <f>IF(ISNUMBER(E360),E360/$B$2,"N/A")</f>
        <v>#VALUE!</v>
      </c>
      <c r="R360" s="58" t="e">
        <f>IF(J360="?",IF(ISNUMBER(E360),G360/P360,"N/A"),IF(ISNUMBER(J360),J360/$A$2*57.296,"N/A"))</f>
        <v>#VALUE!</v>
      </c>
      <c r="S360" s="59" t="str">
        <f>S359</f>
        <v>PUT TELESCOPE FOCAL LENGTH HERE</v>
      </c>
      <c r="T360" s="60" t="str">
        <f>T359</f>
        <v>PUT TELESCOPE F/RATIO HERE</v>
      </c>
    </row>
    <row r="361" spans="1:20" s="33" customFormat="1" x14ac:dyDescent="0.3">
      <c r="A361" s="13" t="s">
        <v>298</v>
      </c>
      <c r="B361" s="13" t="s">
        <v>305</v>
      </c>
      <c r="C361" s="61"/>
      <c r="D361" s="61" t="s">
        <v>345</v>
      </c>
      <c r="E361" s="34">
        <v>32</v>
      </c>
      <c r="F361" s="69">
        <v>1.25</v>
      </c>
      <c r="G361" s="38">
        <v>50</v>
      </c>
      <c r="H361" s="38"/>
      <c r="I361" s="41">
        <f>E361*0.7</f>
        <v>22.4</v>
      </c>
      <c r="J361" s="41" t="s">
        <v>28</v>
      </c>
      <c r="K361" s="55">
        <f>(G361/57.2958)*E361</f>
        <v>27.925258046837641</v>
      </c>
      <c r="L361" s="55" t="s">
        <v>53</v>
      </c>
      <c r="M361" s="38" t="s">
        <v>25</v>
      </c>
      <c r="N361" s="36" t="s">
        <v>0</v>
      </c>
      <c r="O361" s="38">
        <v>4</v>
      </c>
      <c r="P361" s="56" t="e">
        <f>IF(ISNUMBER(E361),$A$2/E361,"N/A")</f>
        <v>#VALUE!</v>
      </c>
      <c r="Q361" s="57" t="e">
        <f>IF(ISNUMBER(E361),E361/$B$2,"N/A")</f>
        <v>#VALUE!</v>
      </c>
      <c r="R361" s="58" t="e">
        <f>IF(J361="?",IF(ISNUMBER(E361),G361/P361,"N/A"),IF(ISNUMBER(J361),J361/$A$2*57.296,"N/A"))</f>
        <v>#VALUE!</v>
      </c>
      <c r="S361" s="59" t="str">
        <f>S360</f>
        <v>PUT TELESCOPE FOCAL LENGTH HERE</v>
      </c>
      <c r="T361" s="60" t="str">
        <f>T360</f>
        <v>PUT TELESCOPE F/RATIO HERE</v>
      </c>
    </row>
    <row r="362" spans="1:20" s="33" customFormat="1" x14ac:dyDescent="0.3">
      <c r="A362" s="13" t="s">
        <v>298</v>
      </c>
      <c r="B362" s="13" t="s">
        <v>305</v>
      </c>
      <c r="C362" s="61"/>
      <c r="D362" s="61" t="s">
        <v>345</v>
      </c>
      <c r="E362" s="34">
        <v>40</v>
      </c>
      <c r="F362" s="69">
        <v>1.25</v>
      </c>
      <c r="G362" s="38">
        <v>40</v>
      </c>
      <c r="H362" s="38"/>
      <c r="I362" s="41">
        <f>E362*0.7</f>
        <v>28</v>
      </c>
      <c r="J362" s="41" t="s">
        <v>28</v>
      </c>
      <c r="K362" s="55">
        <f>(G362/57.2958)*E362</f>
        <v>27.925258046837641</v>
      </c>
      <c r="L362" s="55" t="s">
        <v>53</v>
      </c>
      <c r="M362" s="38" t="s">
        <v>25</v>
      </c>
      <c r="N362" s="36" t="s">
        <v>0</v>
      </c>
      <c r="O362" s="38">
        <v>4</v>
      </c>
      <c r="P362" s="56" t="e">
        <f>IF(ISNUMBER(E362),$A$2/E362,"N/A")</f>
        <v>#VALUE!</v>
      </c>
      <c r="Q362" s="57" t="e">
        <f>IF(ISNUMBER(E362),E362/$B$2,"N/A")</f>
        <v>#VALUE!</v>
      </c>
      <c r="R362" s="58" t="e">
        <f>IF(J362="?",IF(ISNUMBER(E362),G362/P362,"N/A"),IF(ISNUMBER(J362),J362/$A$2*57.296,"N/A"))</f>
        <v>#VALUE!</v>
      </c>
      <c r="S362" s="59" t="str">
        <f>S361</f>
        <v>PUT TELESCOPE FOCAL LENGTH HERE</v>
      </c>
      <c r="T362" s="60" t="str">
        <f>T361</f>
        <v>PUT TELESCOPE F/RATIO HERE</v>
      </c>
    </row>
    <row r="363" spans="1:20" s="33" customFormat="1" x14ac:dyDescent="0.3">
      <c r="A363" s="13" t="s">
        <v>298</v>
      </c>
      <c r="B363" s="13" t="s">
        <v>306</v>
      </c>
      <c r="C363" s="61" t="s">
        <v>440</v>
      </c>
      <c r="D363" s="61" t="s">
        <v>345</v>
      </c>
      <c r="E363" s="34">
        <v>3</v>
      </c>
      <c r="F363" s="69">
        <v>1.25</v>
      </c>
      <c r="G363" s="38">
        <v>55</v>
      </c>
      <c r="H363" s="38"/>
      <c r="I363" s="41">
        <v>20</v>
      </c>
      <c r="J363" s="41" t="s">
        <v>28</v>
      </c>
      <c r="K363" s="55">
        <f>(G363/57.2958)*E363</f>
        <v>2.8797922360801316</v>
      </c>
      <c r="L363" s="55" t="s">
        <v>0</v>
      </c>
      <c r="M363" s="38" t="s">
        <v>25</v>
      </c>
      <c r="N363" s="36" t="s">
        <v>0</v>
      </c>
      <c r="O363" s="38">
        <v>7</v>
      </c>
      <c r="P363" s="56" t="e">
        <f>IF(ISNUMBER(E363),$A$2/E363,"N/A")</f>
        <v>#VALUE!</v>
      </c>
      <c r="Q363" s="57" t="e">
        <f>IF(ISNUMBER(E363),E363/$B$2,"N/A")</f>
        <v>#VALUE!</v>
      </c>
      <c r="R363" s="58" t="e">
        <f>IF(J363="?",IF(ISNUMBER(E363),G363/P363,"N/A"),IF(ISNUMBER(J363),J363/$A$2*57.296,"N/A"))</f>
        <v>#VALUE!</v>
      </c>
      <c r="S363" s="59" t="str">
        <f>S362</f>
        <v>PUT TELESCOPE FOCAL LENGTH HERE</v>
      </c>
      <c r="T363" s="60" t="str">
        <f>T362</f>
        <v>PUT TELESCOPE F/RATIO HERE</v>
      </c>
    </row>
    <row r="364" spans="1:20" s="33" customFormat="1" x14ac:dyDescent="0.3">
      <c r="A364" s="13" t="s">
        <v>298</v>
      </c>
      <c r="B364" s="13" t="s">
        <v>306</v>
      </c>
      <c r="C364" s="61" t="s">
        <v>440</v>
      </c>
      <c r="D364" s="61" t="s">
        <v>345</v>
      </c>
      <c r="E364" s="34">
        <v>5</v>
      </c>
      <c r="F364" s="69">
        <v>1.25</v>
      </c>
      <c r="G364" s="38">
        <v>55</v>
      </c>
      <c r="H364" s="38"/>
      <c r="I364" s="41">
        <v>20</v>
      </c>
      <c r="J364" s="41" t="s">
        <v>28</v>
      </c>
      <c r="K364" s="55">
        <f>(G364/57.2958)*E364</f>
        <v>4.7996537268002193</v>
      </c>
      <c r="L364" s="55" t="s">
        <v>0</v>
      </c>
      <c r="M364" s="38" t="s">
        <v>25</v>
      </c>
      <c r="N364" s="36" t="s">
        <v>0</v>
      </c>
      <c r="O364" s="38">
        <v>7</v>
      </c>
      <c r="P364" s="56" t="e">
        <f>IF(ISNUMBER(E364),$A$2/E364,"N/A")</f>
        <v>#VALUE!</v>
      </c>
      <c r="Q364" s="57" t="e">
        <f>IF(ISNUMBER(E364),E364/$B$2,"N/A")</f>
        <v>#VALUE!</v>
      </c>
      <c r="R364" s="58" t="e">
        <f>IF(J364="?",IF(ISNUMBER(E364),G364/P364,"N/A"),IF(ISNUMBER(J364),J364/$A$2*57.296,"N/A"))</f>
        <v>#VALUE!</v>
      </c>
      <c r="S364" s="59" t="str">
        <f>S363</f>
        <v>PUT TELESCOPE FOCAL LENGTH HERE</v>
      </c>
      <c r="T364" s="60" t="str">
        <f>T363</f>
        <v>PUT TELESCOPE F/RATIO HERE</v>
      </c>
    </row>
    <row r="365" spans="1:20" s="33" customFormat="1" x14ac:dyDescent="0.3">
      <c r="A365" s="13" t="s">
        <v>298</v>
      </c>
      <c r="B365" s="13" t="s">
        <v>306</v>
      </c>
      <c r="C365" s="61" t="s">
        <v>440</v>
      </c>
      <c r="D365" s="61" t="s">
        <v>345</v>
      </c>
      <c r="E365" s="34">
        <v>6</v>
      </c>
      <c r="F365" s="69">
        <v>1.25</v>
      </c>
      <c r="G365" s="38">
        <v>55</v>
      </c>
      <c r="H365" s="38"/>
      <c r="I365" s="41">
        <v>20</v>
      </c>
      <c r="J365" s="41" t="s">
        <v>28</v>
      </c>
      <c r="K365" s="55">
        <f>(G365/57.2958)*E365</f>
        <v>5.7595844721602631</v>
      </c>
      <c r="L365" s="55" t="s">
        <v>0</v>
      </c>
      <c r="M365" s="38" t="s">
        <v>25</v>
      </c>
      <c r="N365" s="36" t="s">
        <v>0</v>
      </c>
      <c r="O365" s="38">
        <v>7</v>
      </c>
      <c r="P365" s="56" t="e">
        <f>IF(ISNUMBER(E365),$A$2/E365,"N/A")</f>
        <v>#VALUE!</v>
      </c>
      <c r="Q365" s="57" t="e">
        <f>IF(ISNUMBER(E365),E365/$B$2,"N/A")</f>
        <v>#VALUE!</v>
      </c>
      <c r="R365" s="58" t="e">
        <f>IF(J365="?",IF(ISNUMBER(E365),G365/P365,"N/A"),IF(ISNUMBER(J365),J365/$A$2*57.296,"N/A"))</f>
        <v>#VALUE!</v>
      </c>
      <c r="S365" s="59" t="str">
        <f>S364</f>
        <v>PUT TELESCOPE FOCAL LENGTH HERE</v>
      </c>
      <c r="T365" s="60" t="str">
        <f>T364</f>
        <v>PUT TELESCOPE F/RATIO HERE</v>
      </c>
    </row>
    <row r="366" spans="1:20" s="33" customFormat="1" x14ac:dyDescent="0.3">
      <c r="A366" s="13" t="s">
        <v>298</v>
      </c>
      <c r="B366" s="13" t="s">
        <v>306</v>
      </c>
      <c r="C366" s="61" t="s">
        <v>440</v>
      </c>
      <c r="D366" s="61" t="s">
        <v>345</v>
      </c>
      <c r="E366" s="34">
        <v>9</v>
      </c>
      <c r="F366" s="69">
        <v>1.25</v>
      </c>
      <c r="G366" s="38">
        <v>55</v>
      </c>
      <c r="H366" s="38"/>
      <c r="I366" s="41">
        <v>20</v>
      </c>
      <c r="J366" s="41" t="s">
        <v>28</v>
      </c>
      <c r="K366" s="55">
        <f>(G366/57.2958)*E366</f>
        <v>8.6393767082403947</v>
      </c>
      <c r="L366" s="55" t="s">
        <v>0</v>
      </c>
      <c r="M366" s="38" t="s">
        <v>25</v>
      </c>
      <c r="N366" s="36" t="s">
        <v>0</v>
      </c>
      <c r="O366" s="38">
        <v>7</v>
      </c>
      <c r="P366" s="56" t="e">
        <f>IF(ISNUMBER(E366),$A$2/E366,"N/A")</f>
        <v>#VALUE!</v>
      </c>
      <c r="Q366" s="57" t="e">
        <f>IF(ISNUMBER(E366),E366/$B$2,"N/A")</f>
        <v>#VALUE!</v>
      </c>
      <c r="R366" s="58" t="e">
        <f>IF(J366="?",IF(ISNUMBER(E366),G366/P366,"N/A"),IF(ISNUMBER(J366),J366/$A$2*57.296,"N/A"))</f>
        <v>#VALUE!</v>
      </c>
      <c r="S366" s="59" t="str">
        <f>S365</f>
        <v>PUT TELESCOPE FOCAL LENGTH HERE</v>
      </c>
      <c r="T366" s="60" t="str">
        <f>T365</f>
        <v>PUT TELESCOPE F/RATIO HERE</v>
      </c>
    </row>
    <row r="367" spans="1:20" s="33" customFormat="1" x14ac:dyDescent="0.3">
      <c r="A367" s="13" t="s">
        <v>298</v>
      </c>
      <c r="B367" s="13" t="s">
        <v>306</v>
      </c>
      <c r="C367" s="61" t="s">
        <v>440</v>
      </c>
      <c r="D367" s="61" t="s">
        <v>345</v>
      </c>
      <c r="E367" s="34">
        <v>12.5</v>
      </c>
      <c r="F367" s="69">
        <v>1.25</v>
      </c>
      <c r="G367" s="38">
        <v>55</v>
      </c>
      <c r="H367" s="38"/>
      <c r="I367" s="41">
        <v>20</v>
      </c>
      <c r="J367" s="41" t="s">
        <v>28</v>
      </c>
      <c r="K367" s="55">
        <f>(G367/57.2958)*E367</f>
        <v>11.999134317000548</v>
      </c>
      <c r="L367" s="55" t="s">
        <v>0</v>
      </c>
      <c r="M367" s="38" t="s">
        <v>25</v>
      </c>
      <c r="N367" s="36" t="s">
        <v>0</v>
      </c>
      <c r="O367" s="38">
        <v>7</v>
      </c>
      <c r="P367" s="56" t="e">
        <f>IF(ISNUMBER(E367),$A$2/E367,"N/A")</f>
        <v>#VALUE!</v>
      </c>
      <c r="Q367" s="57" t="e">
        <f>IF(ISNUMBER(E367),E367/$B$2,"N/A")</f>
        <v>#VALUE!</v>
      </c>
      <c r="R367" s="58" t="e">
        <f>IF(J367="?",IF(ISNUMBER(E367),G367/P367,"N/A"),IF(ISNUMBER(J367),J367/$A$2*57.296,"N/A"))</f>
        <v>#VALUE!</v>
      </c>
      <c r="S367" s="59" t="str">
        <f>S366</f>
        <v>PUT TELESCOPE FOCAL LENGTH HERE</v>
      </c>
      <c r="T367" s="60" t="str">
        <f>T366</f>
        <v>PUT TELESCOPE F/RATIO HERE</v>
      </c>
    </row>
    <row r="368" spans="1:20" s="33" customFormat="1" x14ac:dyDescent="0.3">
      <c r="A368" s="13" t="s">
        <v>298</v>
      </c>
      <c r="B368" s="13" t="s">
        <v>306</v>
      </c>
      <c r="C368" s="61" t="s">
        <v>440</v>
      </c>
      <c r="D368" s="61" t="s">
        <v>345</v>
      </c>
      <c r="E368" s="34">
        <v>14.5</v>
      </c>
      <c r="F368" s="69">
        <v>1.25</v>
      </c>
      <c r="G368" s="38">
        <v>55</v>
      </c>
      <c r="H368" s="38"/>
      <c r="I368" s="41">
        <v>20</v>
      </c>
      <c r="J368" s="41" t="s">
        <v>28</v>
      </c>
      <c r="K368" s="55">
        <f>(G368/57.2958)*E368</f>
        <v>13.918995807720636</v>
      </c>
      <c r="L368" s="55" t="s">
        <v>0</v>
      </c>
      <c r="M368" s="38" t="s">
        <v>25</v>
      </c>
      <c r="N368" s="36" t="s">
        <v>0</v>
      </c>
      <c r="O368" s="38">
        <v>7</v>
      </c>
      <c r="P368" s="56" t="e">
        <f>IF(ISNUMBER(E368),$A$2/E368,"N/A")</f>
        <v>#VALUE!</v>
      </c>
      <c r="Q368" s="57" t="e">
        <f>IF(ISNUMBER(E368),E368/$B$2,"N/A")</f>
        <v>#VALUE!</v>
      </c>
      <c r="R368" s="58" t="e">
        <f>IF(J368="?",IF(ISNUMBER(E368),G368/P368,"N/A"),IF(ISNUMBER(J368),J368/$A$2*57.296,"N/A"))</f>
        <v>#VALUE!</v>
      </c>
      <c r="S368" s="59" t="str">
        <f>S367</f>
        <v>PUT TELESCOPE FOCAL LENGTH HERE</v>
      </c>
      <c r="T368" s="60" t="str">
        <f>T367</f>
        <v>PUT TELESCOPE F/RATIO HERE</v>
      </c>
    </row>
    <row r="369" spans="1:20" s="33" customFormat="1" x14ac:dyDescent="0.3">
      <c r="A369" s="13" t="s">
        <v>298</v>
      </c>
      <c r="B369" s="13" t="s">
        <v>306</v>
      </c>
      <c r="C369" s="61" t="s">
        <v>440</v>
      </c>
      <c r="D369" s="61" t="s">
        <v>345</v>
      </c>
      <c r="E369" s="34">
        <v>18</v>
      </c>
      <c r="F369" s="69">
        <v>1.25</v>
      </c>
      <c r="G369" s="38">
        <v>55</v>
      </c>
      <c r="H369" s="38"/>
      <c r="I369" s="41">
        <v>20</v>
      </c>
      <c r="J369" s="41" t="s">
        <v>28</v>
      </c>
      <c r="K369" s="55">
        <f>(G369/57.2958)*E369</f>
        <v>17.278753416480789</v>
      </c>
      <c r="L369" s="55" t="s">
        <v>0</v>
      </c>
      <c r="M369" s="38" t="s">
        <v>25</v>
      </c>
      <c r="N369" s="36" t="s">
        <v>0</v>
      </c>
      <c r="O369" s="38">
        <v>7</v>
      </c>
      <c r="P369" s="56" t="e">
        <f>IF(ISNUMBER(E369),$A$2/E369,"N/A")</f>
        <v>#VALUE!</v>
      </c>
      <c r="Q369" s="57" t="e">
        <f>IF(ISNUMBER(E369),E369/$B$2,"N/A")</f>
        <v>#VALUE!</v>
      </c>
      <c r="R369" s="58" t="e">
        <f>IF(J369="?",IF(ISNUMBER(E369),G369/P369,"N/A"),IF(ISNUMBER(J369),J369/$A$2*57.296,"N/A"))</f>
        <v>#VALUE!</v>
      </c>
      <c r="S369" s="59" t="str">
        <f>S368</f>
        <v>PUT TELESCOPE FOCAL LENGTH HERE</v>
      </c>
      <c r="T369" s="60" t="str">
        <f>T368</f>
        <v>PUT TELESCOPE F/RATIO HERE</v>
      </c>
    </row>
    <row r="370" spans="1:20" s="33" customFormat="1" x14ac:dyDescent="0.3">
      <c r="A370" s="13" t="s">
        <v>298</v>
      </c>
      <c r="B370" s="13" t="s">
        <v>45</v>
      </c>
      <c r="C370" s="61"/>
      <c r="D370" s="60" t="s">
        <v>347</v>
      </c>
      <c r="E370" s="34">
        <v>15</v>
      </c>
      <c r="F370" s="69">
        <v>1.25</v>
      </c>
      <c r="G370" s="38">
        <v>65</v>
      </c>
      <c r="H370" s="38"/>
      <c r="I370" s="41">
        <v>13</v>
      </c>
      <c r="J370" s="41" t="s">
        <v>28</v>
      </c>
      <c r="K370" s="55">
        <f>(G370/57.2958)*E370</f>
        <v>17.016954122291686</v>
      </c>
      <c r="L370" s="55" t="s">
        <v>53</v>
      </c>
      <c r="M370" s="38" t="s">
        <v>25</v>
      </c>
      <c r="N370" s="36" t="s">
        <v>0</v>
      </c>
      <c r="O370" s="38">
        <v>4</v>
      </c>
      <c r="P370" s="56" t="e">
        <f>IF(ISNUMBER(E370),$A$2/E370,"N/A")</f>
        <v>#VALUE!</v>
      </c>
      <c r="Q370" s="57" t="e">
        <f>IF(ISNUMBER(E370),E370/$B$2,"N/A")</f>
        <v>#VALUE!</v>
      </c>
      <c r="R370" s="58" t="e">
        <f>IF(J370="?",IF(ISNUMBER(E370),G370/P370,"N/A"),IF(ISNUMBER(J370),J370/$A$2*57.296,"N/A"))</f>
        <v>#VALUE!</v>
      </c>
      <c r="S370" s="59" t="str">
        <f>S369</f>
        <v>PUT TELESCOPE FOCAL LENGTH HERE</v>
      </c>
      <c r="T370" s="60" t="str">
        <f>T369</f>
        <v>PUT TELESCOPE F/RATIO HERE</v>
      </c>
    </row>
    <row r="371" spans="1:20" s="33" customFormat="1" x14ac:dyDescent="0.3">
      <c r="A371" s="13" t="s">
        <v>298</v>
      </c>
      <c r="B371" s="13" t="s">
        <v>45</v>
      </c>
      <c r="C371" s="61"/>
      <c r="D371" s="60" t="s">
        <v>347</v>
      </c>
      <c r="E371" s="34">
        <v>20</v>
      </c>
      <c r="F371" s="69">
        <v>1.25</v>
      </c>
      <c r="G371" s="38">
        <v>67</v>
      </c>
      <c r="H371" s="38"/>
      <c r="I371" s="41">
        <v>18</v>
      </c>
      <c r="J371" s="41">
        <v>23.5</v>
      </c>
      <c r="K371" s="55">
        <f>(G371/57.2958)*E371</f>
        <v>23.387403614226521</v>
      </c>
      <c r="L371" s="55" t="s">
        <v>53</v>
      </c>
      <c r="M371" s="38" t="s">
        <v>25</v>
      </c>
      <c r="N371" s="36" t="s">
        <v>0</v>
      </c>
      <c r="O371" s="38">
        <v>5</v>
      </c>
      <c r="P371" s="56" t="e">
        <f>IF(ISNUMBER(E371),$A$2/E371,"N/A")</f>
        <v>#VALUE!</v>
      </c>
      <c r="Q371" s="57" t="e">
        <f>IF(ISNUMBER(E371),E371/$B$2,"N/A")</f>
        <v>#VALUE!</v>
      </c>
      <c r="R371" s="58" t="e">
        <f>IF(J371="?",IF(ISNUMBER(E371),G371/P371,"N/A"),IF(ISNUMBER(J371),J371/$A$2*57.296,"N/A"))</f>
        <v>#VALUE!</v>
      </c>
      <c r="S371" s="59" t="str">
        <f>S370</f>
        <v>PUT TELESCOPE FOCAL LENGTH HERE</v>
      </c>
      <c r="T371" s="60" t="str">
        <f>T370</f>
        <v>PUT TELESCOPE F/RATIO HERE</v>
      </c>
    </row>
    <row r="372" spans="1:20" s="33" customFormat="1" x14ac:dyDescent="0.3">
      <c r="A372" s="13" t="s">
        <v>298</v>
      </c>
      <c r="B372" s="13" t="s">
        <v>45</v>
      </c>
      <c r="C372" s="61"/>
      <c r="D372" s="60" t="s">
        <v>347</v>
      </c>
      <c r="E372" s="34">
        <v>30</v>
      </c>
      <c r="F372" s="69">
        <v>2</v>
      </c>
      <c r="G372" s="38">
        <v>72</v>
      </c>
      <c r="H372" s="38"/>
      <c r="I372" s="41">
        <v>20</v>
      </c>
      <c r="J372" s="41" t="s">
        <v>28</v>
      </c>
      <c r="K372" s="55">
        <f>(G372/57.2958)*E372</f>
        <v>37.69909836323081</v>
      </c>
      <c r="L372" s="55" t="s">
        <v>53</v>
      </c>
      <c r="M372" s="38" t="s">
        <v>25</v>
      </c>
      <c r="N372" s="36" t="s">
        <v>0</v>
      </c>
      <c r="O372" s="38">
        <v>5</v>
      </c>
      <c r="P372" s="56" t="e">
        <f>IF(ISNUMBER(E372),$A$2/E372,"N/A")</f>
        <v>#VALUE!</v>
      </c>
      <c r="Q372" s="57" t="e">
        <f>IF(ISNUMBER(E372),E372/$B$2,"N/A")</f>
        <v>#VALUE!</v>
      </c>
      <c r="R372" s="58" t="e">
        <f>IF(J372="?",IF(ISNUMBER(E372),G372/P372,"N/A"),IF(ISNUMBER(J372),J372/$A$2*57.296,"N/A"))</f>
        <v>#VALUE!</v>
      </c>
      <c r="S372" s="59" t="str">
        <f>S371</f>
        <v>PUT TELESCOPE FOCAL LENGTH HERE</v>
      </c>
      <c r="T372" s="60" t="str">
        <f>T371</f>
        <v>PUT TELESCOPE F/RATIO HERE</v>
      </c>
    </row>
    <row r="373" spans="1:20" s="33" customFormat="1" x14ac:dyDescent="0.3">
      <c r="A373" s="13" t="s">
        <v>298</v>
      </c>
      <c r="B373" s="13" t="s">
        <v>45</v>
      </c>
      <c r="C373" s="61"/>
      <c r="D373" s="61" t="s">
        <v>346</v>
      </c>
      <c r="E373" s="34">
        <v>42</v>
      </c>
      <c r="F373" s="69">
        <v>2</v>
      </c>
      <c r="G373" s="38">
        <v>58</v>
      </c>
      <c r="H373" s="38"/>
      <c r="I373" s="41">
        <v>20</v>
      </c>
      <c r="J373" s="41">
        <v>42</v>
      </c>
      <c r="K373" s="55">
        <f>(G373/57.2958)*E373</f>
        <v>42.516205376310303</v>
      </c>
      <c r="L373" s="55" t="s">
        <v>53</v>
      </c>
      <c r="M373" s="38" t="s">
        <v>25</v>
      </c>
      <c r="N373" s="36" t="s">
        <v>0</v>
      </c>
      <c r="O373" s="38">
        <v>5</v>
      </c>
      <c r="P373" s="56" t="e">
        <f>IF(ISNUMBER(E373),$A$2/E373,"N/A")</f>
        <v>#VALUE!</v>
      </c>
      <c r="Q373" s="57" t="e">
        <f>IF(ISNUMBER(E373),E373/$B$2,"N/A")</f>
        <v>#VALUE!</v>
      </c>
      <c r="R373" s="58" t="e">
        <f>IF(J373="?",IF(ISNUMBER(E373),G373/P373,"N/A"),IF(ISNUMBER(J373),J373/$A$2*57.296,"N/A"))</f>
        <v>#VALUE!</v>
      </c>
      <c r="S373" s="59" t="str">
        <f>S372</f>
        <v>PUT TELESCOPE FOCAL LENGTH HERE</v>
      </c>
      <c r="T373" s="60" t="str">
        <f>T372</f>
        <v>PUT TELESCOPE F/RATIO HERE</v>
      </c>
    </row>
    <row r="374" spans="1:20" s="33" customFormat="1" x14ac:dyDescent="0.3">
      <c r="A374" s="13" t="s">
        <v>298</v>
      </c>
      <c r="B374" s="13" t="s">
        <v>45</v>
      </c>
      <c r="C374" s="61"/>
      <c r="D374" s="61" t="s">
        <v>345</v>
      </c>
      <c r="E374" s="34">
        <v>50</v>
      </c>
      <c r="F374" s="69">
        <v>2</v>
      </c>
      <c r="G374" s="38">
        <v>48</v>
      </c>
      <c r="H374" s="38"/>
      <c r="I374" s="41">
        <v>20</v>
      </c>
      <c r="J374" s="41" t="s">
        <v>28</v>
      </c>
      <c r="K374" s="55">
        <f>(G374/57.2958)*E374</f>
        <v>41.887887070256454</v>
      </c>
      <c r="L374" s="55" t="s">
        <v>53</v>
      </c>
      <c r="M374" s="38" t="s">
        <v>25</v>
      </c>
      <c r="N374" s="36" t="s">
        <v>0</v>
      </c>
      <c r="O374" s="38">
        <v>5</v>
      </c>
      <c r="P374" s="56" t="e">
        <f>IF(ISNUMBER(E374),$A$2/E374,"N/A")</f>
        <v>#VALUE!</v>
      </c>
      <c r="Q374" s="57" t="e">
        <f>IF(ISNUMBER(E374),E374/$B$2,"N/A")</f>
        <v>#VALUE!</v>
      </c>
      <c r="R374" s="58" t="e">
        <f>IF(J374="?",IF(ISNUMBER(E374),G374/P374,"N/A"),IF(ISNUMBER(J374),J374/$A$2*57.296,"N/A"))</f>
        <v>#VALUE!</v>
      </c>
      <c r="S374" s="59" t="str">
        <f>S373</f>
        <v>PUT TELESCOPE FOCAL LENGTH HERE</v>
      </c>
      <c r="T374" s="60" t="str">
        <f>T373</f>
        <v>PUT TELESCOPE F/RATIO HERE</v>
      </c>
    </row>
    <row r="375" spans="1:20" s="33" customFormat="1" x14ac:dyDescent="0.3">
      <c r="A375" s="13" t="s">
        <v>20</v>
      </c>
      <c r="B375" s="13" t="s">
        <v>164</v>
      </c>
      <c r="C375" s="61"/>
      <c r="D375" s="61" t="s">
        <v>345</v>
      </c>
      <c r="E375" s="34">
        <v>6</v>
      </c>
      <c r="F375" s="35">
        <v>1.25</v>
      </c>
      <c r="G375" s="38">
        <v>42</v>
      </c>
      <c r="H375" s="38">
        <v>28</v>
      </c>
      <c r="I375" s="41">
        <v>4.8</v>
      </c>
      <c r="J375" s="41">
        <v>4.4000000000000004</v>
      </c>
      <c r="K375" s="55">
        <f>(G375/57.2958)*E375</f>
        <v>4.3982281423769276</v>
      </c>
      <c r="L375" s="55" t="s">
        <v>53</v>
      </c>
      <c r="M375" s="38" t="s">
        <v>98</v>
      </c>
      <c r="N375" s="38" t="s">
        <v>53</v>
      </c>
      <c r="O375" s="38">
        <v>4</v>
      </c>
      <c r="P375" s="56" t="e">
        <f>IF(ISNUMBER(E375),$A$2/E375,"N/A")</f>
        <v>#VALUE!</v>
      </c>
      <c r="Q375" s="57" t="e">
        <f>IF(ISNUMBER(E375),E375/$B$2,"N/A")</f>
        <v>#VALUE!</v>
      </c>
      <c r="R375" s="58" t="e">
        <f>IF(J375="?",IF(ISNUMBER(E375),G375/P375,"N/A"),IF(ISNUMBER(J375),J375/$A$2*57.296,"N/A"))</f>
        <v>#VALUE!</v>
      </c>
      <c r="S375" s="59" t="str">
        <f>S374</f>
        <v>PUT TELESCOPE FOCAL LENGTH HERE</v>
      </c>
      <c r="T375" s="60" t="str">
        <f>T374</f>
        <v>PUT TELESCOPE F/RATIO HERE</v>
      </c>
    </row>
    <row r="376" spans="1:20" s="33" customFormat="1" x14ac:dyDescent="0.3">
      <c r="A376" s="13" t="s">
        <v>20</v>
      </c>
      <c r="B376" s="13" t="s">
        <v>164</v>
      </c>
      <c r="C376" s="61"/>
      <c r="D376" s="61" t="s">
        <v>345</v>
      </c>
      <c r="E376" s="34">
        <v>8</v>
      </c>
      <c r="F376" s="35">
        <v>1.25</v>
      </c>
      <c r="G376" s="38">
        <v>43</v>
      </c>
      <c r="H376" s="38">
        <v>34</v>
      </c>
      <c r="I376" s="41">
        <v>6.4</v>
      </c>
      <c r="J376" s="41">
        <v>6</v>
      </c>
      <c r="K376" s="55">
        <f>(G376/57.2958)*E376</f>
        <v>6.0039304800700926</v>
      </c>
      <c r="L376" s="55" t="s">
        <v>53</v>
      </c>
      <c r="M376" s="38" t="s">
        <v>98</v>
      </c>
      <c r="N376" s="38" t="s">
        <v>53</v>
      </c>
      <c r="O376" s="38">
        <v>4</v>
      </c>
      <c r="P376" s="56" t="e">
        <f>IF(ISNUMBER(E376),$A$2/E376,"N/A")</f>
        <v>#VALUE!</v>
      </c>
      <c r="Q376" s="57" t="e">
        <f>IF(ISNUMBER(E376),E376/$B$2,"N/A")</f>
        <v>#VALUE!</v>
      </c>
      <c r="R376" s="58" t="e">
        <f>IF(J376="?",IF(ISNUMBER(E376),G376/P376,"N/A"),IF(ISNUMBER(J376),J376/$A$2*57.296,"N/A"))</f>
        <v>#VALUE!</v>
      </c>
      <c r="S376" s="59" t="str">
        <f>S375</f>
        <v>PUT TELESCOPE FOCAL LENGTH HERE</v>
      </c>
      <c r="T376" s="60" t="str">
        <f>T375</f>
        <v>PUT TELESCOPE F/RATIO HERE</v>
      </c>
    </row>
    <row r="377" spans="1:20" s="33" customFormat="1" x14ac:dyDescent="0.3">
      <c r="A377" s="13" t="s">
        <v>20</v>
      </c>
      <c r="B377" s="13" t="s">
        <v>164</v>
      </c>
      <c r="C377" s="61"/>
      <c r="D377" s="61" t="s">
        <v>345</v>
      </c>
      <c r="E377" s="34">
        <v>12</v>
      </c>
      <c r="F377" s="35">
        <v>1.25</v>
      </c>
      <c r="G377" s="38">
        <v>43</v>
      </c>
      <c r="H377" s="38">
        <v>40</v>
      </c>
      <c r="I377" s="41">
        <v>9.6</v>
      </c>
      <c r="J377" s="41">
        <v>8.9</v>
      </c>
      <c r="K377" s="55">
        <f>(G377/57.2958)*E377</f>
        <v>9.0058957201051388</v>
      </c>
      <c r="L377" s="55" t="s">
        <v>53</v>
      </c>
      <c r="M377" s="38" t="s">
        <v>98</v>
      </c>
      <c r="N377" s="38" t="s">
        <v>53</v>
      </c>
      <c r="O377" s="38">
        <v>4</v>
      </c>
      <c r="P377" s="56" t="e">
        <f>IF(ISNUMBER(E377),$A$2/E377,"N/A")</f>
        <v>#VALUE!</v>
      </c>
      <c r="Q377" s="57" t="e">
        <f>IF(ISNUMBER(E377),E377/$B$2,"N/A")</f>
        <v>#VALUE!</v>
      </c>
      <c r="R377" s="58" t="e">
        <f>IF(J377="?",IF(ISNUMBER(E377),G377/P377,"N/A"),IF(ISNUMBER(J377),J377/$A$2*57.296,"N/A"))</f>
        <v>#VALUE!</v>
      </c>
      <c r="S377" s="59" t="str">
        <f>S376</f>
        <v>PUT TELESCOPE FOCAL LENGTH HERE</v>
      </c>
      <c r="T377" s="60" t="str">
        <f>T376</f>
        <v>PUT TELESCOPE F/RATIO HERE</v>
      </c>
    </row>
    <row r="378" spans="1:20" s="33" customFormat="1" x14ac:dyDescent="0.3">
      <c r="A378" s="13" t="s">
        <v>20</v>
      </c>
      <c r="B378" s="13" t="s">
        <v>164</v>
      </c>
      <c r="C378" s="61"/>
      <c r="D378" s="61" t="s">
        <v>345</v>
      </c>
      <c r="E378" s="34">
        <v>16</v>
      </c>
      <c r="F378" s="35">
        <v>1.25</v>
      </c>
      <c r="G378" s="38">
        <v>43</v>
      </c>
      <c r="H378" s="38">
        <v>43</v>
      </c>
      <c r="I378" s="41">
        <v>12.8</v>
      </c>
      <c r="J378" s="41">
        <v>11.9</v>
      </c>
      <c r="K378" s="55">
        <f>(G378/57.2958)*E378</f>
        <v>12.007860960140185</v>
      </c>
      <c r="L378" s="55" t="s">
        <v>53</v>
      </c>
      <c r="M378" s="38" t="s">
        <v>98</v>
      </c>
      <c r="N378" s="38" t="s">
        <v>53</v>
      </c>
      <c r="O378" s="38">
        <v>4</v>
      </c>
      <c r="P378" s="56" t="e">
        <f>IF(ISNUMBER(E378),$A$2/E378,"N/A")</f>
        <v>#VALUE!</v>
      </c>
      <c r="Q378" s="57" t="e">
        <f>IF(ISNUMBER(E378),E378/$B$2,"N/A")</f>
        <v>#VALUE!</v>
      </c>
      <c r="R378" s="58" t="e">
        <f>IF(J378="?",IF(ISNUMBER(E378),G378/P378,"N/A"),IF(ISNUMBER(J378),J378/$A$2*57.296,"N/A"))</f>
        <v>#VALUE!</v>
      </c>
      <c r="S378" s="59" t="str">
        <f>S377</f>
        <v>PUT TELESCOPE FOCAL LENGTH HERE</v>
      </c>
      <c r="T378" s="60" t="str">
        <f>T377</f>
        <v>PUT TELESCOPE F/RATIO HERE</v>
      </c>
    </row>
    <row r="379" spans="1:20" s="33" customFormat="1" x14ac:dyDescent="0.3">
      <c r="A379" s="13" t="s">
        <v>20</v>
      </c>
      <c r="B379" s="13" t="s">
        <v>164</v>
      </c>
      <c r="C379" s="61"/>
      <c r="D379" s="61" t="s">
        <v>345</v>
      </c>
      <c r="E379" s="34">
        <v>20</v>
      </c>
      <c r="F379" s="35">
        <v>1.25</v>
      </c>
      <c r="G379" s="38">
        <v>45</v>
      </c>
      <c r="H379" s="38">
        <v>82</v>
      </c>
      <c r="I379" s="41">
        <v>17</v>
      </c>
      <c r="J379" s="41"/>
      <c r="K379" s="55">
        <f>(G379/57.2958)*E379</f>
        <v>15.707957651346172</v>
      </c>
      <c r="L379" s="55" t="s">
        <v>53</v>
      </c>
      <c r="M379" s="38" t="s">
        <v>98</v>
      </c>
      <c r="N379" s="38" t="s">
        <v>53</v>
      </c>
      <c r="O379" s="38">
        <v>4</v>
      </c>
      <c r="P379" s="56" t="e">
        <f>IF(ISNUMBER(E379),$A$2/E379,"N/A")</f>
        <v>#VALUE!</v>
      </c>
      <c r="Q379" s="57" t="e">
        <f>IF(ISNUMBER(E379),E379/$B$2,"N/A")</f>
        <v>#VALUE!</v>
      </c>
      <c r="R379" s="58" t="str">
        <f>IF(J379="?",IF(ISNUMBER(E379),G379/P379,"N/A"),IF(ISNUMBER(J379),J379/$A$2*57.296,"N/A"))</f>
        <v>N/A</v>
      </c>
      <c r="S379" s="59" t="str">
        <f>S378</f>
        <v>PUT TELESCOPE FOCAL LENGTH HERE</v>
      </c>
      <c r="T379" s="60" t="str">
        <f>T378</f>
        <v>PUT TELESCOPE F/RATIO HERE</v>
      </c>
    </row>
    <row r="380" spans="1:20" s="33" customFormat="1" x14ac:dyDescent="0.3">
      <c r="A380" s="13" t="s">
        <v>20</v>
      </c>
      <c r="B380" s="13" t="s">
        <v>164</v>
      </c>
      <c r="C380" s="61"/>
      <c r="D380" s="61" t="s">
        <v>345</v>
      </c>
      <c r="E380" s="34">
        <v>24</v>
      </c>
      <c r="F380" s="35">
        <v>1.25</v>
      </c>
      <c r="G380" s="38">
        <v>52</v>
      </c>
      <c r="H380" s="38">
        <v>82</v>
      </c>
      <c r="I380" s="41">
        <v>19.2</v>
      </c>
      <c r="J380" s="41">
        <v>21.7</v>
      </c>
      <c r="K380" s="55">
        <f>(G380/57.2958)*E380</f>
        <v>21.781701276533358</v>
      </c>
      <c r="L380" s="55" t="s">
        <v>53</v>
      </c>
      <c r="M380" s="38" t="s">
        <v>98</v>
      </c>
      <c r="N380" s="38" t="s">
        <v>53</v>
      </c>
      <c r="O380" s="38">
        <v>4</v>
      </c>
      <c r="P380" s="56" t="e">
        <f>IF(ISNUMBER(E380),$A$2/E380,"N/A")</f>
        <v>#VALUE!</v>
      </c>
      <c r="Q380" s="57" t="e">
        <f>IF(ISNUMBER(E380),E380/$B$2,"N/A")</f>
        <v>#VALUE!</v>
      </c>
      <c r="R380" s="58" t="e">
        <f>IF(J380="?",IF(ISNUMBER(E380),G380/P380,"N/A"),IF(ISNUMBER(J380),J380/$A$2*57.296,"N/A"))</f>
        <v>#VALUE!</v>
      </c>
      <c r="S380" s="59" t="str">
        <f>S379</f>
        <v>PUT TELESCOPE FOCAL LENGTH HERE</v>
      </c>
      <c r="T380" s="60" t="str">
        <f>T379</f>
        <v>PUT TELESCOPE F/RATIO HERE</v>
      </c>
    </row>
    <row r="381" spans="1:20" s="33" customFormat="1" x14ac:dyDescent="0.3">
      <c r="A381" s="13" t="s">
        <v>20</v>
      </c>
      <c r="B381" s="13" t="s">
        <v>164</v>
      </c>
      <c r="C381" s="61"/>
      <c r="D381" s="61" t="s">
        <v>345</v>
      </c>
      <c r="E381" s="34">
        <v>32</v>
      </c>
      <c r="F381" s="35">
        <v>1.25</v>
      </c>
      <c r="G381" s="38">
        <v>45</v>
      </c>
      <c r="H381" s="38">
        <v>88</v>
      </c>
      <c r="I381" s="41">
        <v>25.6</v>
      </c>
      <c r="J381" s="41">
        <v>25</v>
      </c>
      <c r="K381" s="55">
        <f>(G381/57.2958)*E381</f>
        <v>25.132732242153875</v>
      </c>
      <c r="L381" s="55" t="s">
        <v>53</v>
      </c>
      <c r="M381" s="38" t="s">
        <v>98</v>
      </c>
      <c r="N381" s="38" t="s">
        <v>53</v>
      </c>
      <c r="O381" s="38">
        <v>4</v>
      </c>
      <c r="P381" s="56" t="e">
        <f>IF(ISNUMBER(E381),$A$2/E381,"N/A")</f>
        <v>#VALUE!</v>
      </c>
      <c r="Q381" s="57" t="e">
        <f>IF(ISNUMBER(E381),E381/$B$2,"N/A")</f>
        <v>#VALUE!</v>
      </c>
      <c r="R381" s="58" t="e">
        <f>IF(J381="?",IF(ISNUMBER(E381),G381/P381,"N/A"),IF(ISNUMBER(J381),J381/$A$2*57.296,"N/A"))</f>
        <v>#VALUE!</v>
      </c>
      <c r="S381" s="59" t="str">
        <f>S380</f>
        <v>PUT TELESCOPE FOCAL LENGTH HERE</v>
      </c>
      <c r="T381" s="60" t="str">
        <f>T380</f>
        <v>PUT TELESCOPE F/RATIO HERE</v>
      </c>
    </row>
    <row r="382" spans="1:20" s="33" customFormat="1" x14ac:dyDescent="0.3">
      <c r="A382" s="13" t="s">
        <v>20</v>
      </c>
      <c r="B382" s="13" t="s">
        <v>164</v>
      </c>
      <c r="C382" s="61"/>
      <c r="D382" s="61" t="s">
        <v>345</v>
      </c>
      <c r="E382" s="34">
        <v>48</v>
      </c>
      <c r="F382" s="35">
        <v>2</v>
      </c>
      <c r="G382" s="38">
        <v>45</v>
      </c>
      <c r="H382" s="38">
        <v>303</v>
      </c>
      <c r="I382" s="41">
        <v>38.4</v>
      </c>
      <c r="J382" s="41">
        <v>37</v>
      </c>
      <c r="K382" s="55">
        <f>(G382/57.2958)*E382</f>
        <v>37.69909836323081</v>
      </c>
      <c r="L382" s="55" t="s">
        <v>53</v>
      </c>
      <c r="M382" s="38" t="s">
        <v>98</v>
      </c>
      <c r="N382" s="38" t="s">
        <v>53</v>
      </c>
      <c r="O382" s="38">
        <v>4</v>
      </c>
      <c r="P382" s="56" t="e">
        <f>IF(ISNUMBER(E382),$A$2/E382,"N/A")</f>
        <v>#VALUE!</v>
      </c>
      <c r="Q382" s="57" t="e">
        <f>IF(ISNUMBER(E382),E382/$B$2,"N/A")</f>
        <v>#VALUE!</v>
      </c>
      <c r="R382" s="58" t="e">
        <f>IF(J382="?",IF(ISNUMBER(E382),G382/P382,"N/A"),IF(ISNUMBER(J382),J382/$A$2*57.296,"N/A"))</f>
        <v>#VALUE!</v>
      </c>
      <c r="S382" s="59" t="str">
        <f>S381</f>
        <v>PUT TELESCOPE FOCAL LENGTH HERE</v>
      </c>
      <c r="T382" s="60" t="str">
        <f>T381</f>
        <v>PUT TELESCOPE F/RATIO HERE</v>
      </c>
    </row>
    <row r="383" spans="1:20" s="33" customFormat="1" x14ac:dyDescent="0.3">
      <c r="A383" s="13" t="s">
        <v>66</v>
      </c>
      <c r="B383" s="13" t="s">
        <v>4</v>
      </c>
      <c r="C383" s="61"/>
      <c r="D383" s="61" t="s">
        <v>345</v>
      </c>
      <c r="E383" s="34">
        <v>5</v>
      </c>
      <c r="F383" s="35">
        <v>1.25</v>
      </c>
      <c r="G383" s="38">
        <v>50</v>
      </c>
      <c r="H383" s="37"/>
      <c r="I383" s="41">
        <f>E383*0.7</f>
        <v>3.5</v>
      </c>
      <c r="J383" s="41" t="s">
        <v>28</v>
      </c>
      <c r="K383" s="55">
        <f>(G383/57.2958)*E383</f>
        <v>4.3633215698183818</v>
      </c>
      <c r="L383" s="55" t="s">
        <v>53</v>
      </c>
      <c r="M383" s="38" t="s">
        <v>25</v>
      </c>
      <c r="N383" s="38" t="s">
        <v>0</v>
      </c>
      <c r="O383" s="38">
        <v>4</v>
      </c>
      <c r="P383" s="56" t="e">
        <f>IF(ISNUMBER(E383),$A$2/E383,"N/A")</f>
        <v>#VALUE!</v>
      </c>
      <c r="Q383" s="57" t="e">
        <f>IF(ISNUMBER(E383),E383/$B$2,"N/A")</f>
        <v>#VALUE!</v>
      </c>
      <c r="R383" s="58" t="e">
        <f>IF(J383="?",IF(ISNUMBER(E383),G383/P383,"N/A"),IF(ISNUMBER(J383),J383/$A$2*57.296,"N/A"))</f>
        <v>#VALUE!</v>
      </c>
      <c r="S383" s="59" t="str">
        <f>S382</f>
        <v>PUT TELESCOPE FOCAL LENGTH HERE</v>
      </c>
      <c r="T383" s="60" t="str">
        <f>T382</f>
        <v>PUT TELESCOPE F/RATIO HERE</v>
      </c>
    </row>
    <row r="384" spans="1:20" s="33" customFormat="1" x14ac:dyDescent="0.3">
      <c r="A384" s="13" t="s">
        <v>66</v>
      </c>
      <c r="B384" s="13" t="s">
        <v>4</v>
      </c>
      <c r="C384" s="61"/>
      <c r="D384" s="61" t="s">
        <v>345</v>
      </c>
      <c r="E384" s="34">
        <v>6.5</v>
      </c>
      <c r="F384" s="35">
        <v>1.25</v>
      </c>
      <c r="G384" s="38">
        <v>50</v>
      </c>
      <c r="H384" s="37"/>
      <c r="I384" s="41">
        <f>E384*0.7</f>
        <v>4.55</v>
      </c>
      <c r="J384" s="41" t="s">
        <v>28</v>
      </c>
      <c r="K384" s="55">
        <f>(G384/57.2958)*E384</f>
        <v>5.672318040763896</v>
      </c>
      <c r="L384" s="55" t="s">
        <v>53</v>
      </c>
      <c r="M384" s="38" t="s">
        <v>25</v>
      </c>
      <c r="N384" s="38" t="s">
        <v>0</v>
      </c>
      <c r="O384" s="38">
        <v>4</v>
      </c>
      <c r="P384" s="56" t="e">
        <f>IF(ISNUMBER(E384),$A$2/E384,"N/A")</f>
        <v>#VALUE!</v>
      </c>
      <c r="Q384" s="57" t="e">
        <f>IF(ISNUMBER(E384),E384/$B$2,"N/A")</f>
        <v>#VALUE!</v>
      </c>
      <c r="R384" s="58" t="e">
        <f>IF(J384="?",IF(ISNUMBER(E384),G384/P384,"N/A"),IF(ISNUMBER(J384),J384/$A$2*57.296,"N/A"))</f>
        <v>#VALUE!</v>
      </c>
      <c r="S384" s="59" t="str">
        <f>S383</f>
        <v>PUT TELESCOPE FOCAL LENGTH HERE</v>
      </c>
      <c r="T384" s="60" t="str">
        <f>T383</f>
        <v>PUT TELESCOPE F/RATIO HERE</v>
      </c>
    </row>
    <row r="385" spans="1:20" s="33" customFormat="1" x14ac:dyDescent="0.3">
      <c r="A385" s="13" t="s">
        <v>66</v>
      </c>
      <c r="B385" s="13" t="s">
        <v>4</v>
      </c>
      <c r="C385" s="61"/>
      <c r="D385" s="61" t="s">
        <v>345</v>
      </c>
      <c r="E385" s="34">
        <v>10</v>
      </c>
      <c r="F385" s="35">
        <v>1.25</v>
      </c>
      <c r="G385" s="38">
        <v>50</v>
      </c>
      <c r="H385" s="37"/>
      <c r="I385" s="41">
        <f>E385*0.7</f>
        <v>7</v>
      </c>
      <c r="J385" s="41" t="s">
        <v>28</v>
      </c>
      <c r="K385" s="55">
        <f>(G385/57.2958)*E385</f>
        <v>8.7266431396367636</v>
      </c>
      <c r="L385" s="55" t="s">
        <v>53</v>
      </c>
      <c r="M385" s="38" t="s">
        <v>25</v>
      </c>
      <c r="N385" s="38" t="s">
        <v>0</v>
      </c>
      <c r="O385" s="38">
        <v>4</v>
      </c>
      <c r="P385" s="56" t="e">
        <f>IF(ISNUMBER(E385),$A$2/E385,"N/A")</f>
        <v>#VALUE!</v>
      </c>
      <c r="Q385" s="57" t="e">
        <f>IF(ISNUMBER(E385),E385/$B$2,"N/A")</f>
        <v>#VALUE!</v>
      </c>
      <c r="R385" s="58" t="e">
        <f>IF(J385="?",IF(ISNUMBER(E385),G385/P385,"N/A"),IF(ISNUMBER(J385),J385/$A$2*57.296,"N/A"))</f>
        <v>#VALUE!</v>
      </c>
      <c r="S385" s="59" t="str">
        <f>S384</f>
        <v>PUT TELESCOPE FOCAL LENGTH HERE</v>
      </c>
      <c r="T385" s="60" t="str">
        <f>T384</f>
        <v>PUT TELESCOPE F/RATIO HERE</v>
      </c>
    </row>
    <row r="386" spans="1:20" s="33" customFormat="1" x14ac:dyDescent="0.3">
      <c r="A386" s="13" t="s">
        <v>66</v>
      </c>
      <c r="B386" s="13" t="s">
        <v>4</v>
      </c>
      <c r="C386" s="61"/>
      <c r="D386" s="61" t="s">
        <v>345</v>
      </c>
      <c r="E386" s="34">
        <v>15</v>
      </c>
      <c r="F386" s="35">
        <v>1.25</v>
      </c>
      <c r="G386" s="38">
        <v>50</v>
      </c>
      <c r="H386" s="37"/>
      <c r="I386" s="41">
        <f>E386*0.7</f>
        <v>10.5</v>
      </c>
      <c r="J386" s="41" t="s">
        <v>28</v>
      </c>
      <c r="K386" s="55">
        <f>(G386/57.2958)*E386</f>
        <v>13.089964709455144</v>
      </c>
      <c r="L386" s="55" t="s">
        <v>53</v>
      </c>
      <c r="M386" s="38" t="s">
        <v>25</v>
      </c>
      <c r="N386" s="38" t="s">
        <v>0</v>
      </c>
      <c r="O386" s="38">
        <v>4</v>
      </c>
      <c r="P386" s="56" t="e">
        <f>IF(ISNUMBER(E386),$A$2/E386,"N/A")</f>
        <v>#VALUE!</v>
      </c>
      <c r="Q386" s="57" t="e">
        <f>IF(ISNUMBER(E386),E386/$B$2,"N/A")</f>
        <v>#VALUE!</v>
      </c>
      <c r="R386" s="58" t="e">
        <f>IF(J386="?",IF(ISNUMBER(E386),G386/P386,"N/A"),IF(ISNUMBER(J386),J386/$A$2*57.296,"N/A"))</f>
        <v>#VALUE!</v>
      </c>
      <c r="S386" s="59" t="str">
        <f>S385</f>
        <v>PUT TELESCOPE FOCAL LENGTH HERE</v>
      </c>
      <c r="T386" s="60" t="str">
        <f>T385</f>
        <v>PUT TELESCOPE F/RATIO HERE</v>
      </c>
    </row>
    <row r="387" spans="1:20" s="33" customFormat="1" x14ac:dyDescent="0.3">
      <c r="A387" s="13" t="s">
        <v>66</v>
      </c>
      <c r="B387" s="13" t="s">
        <v>4</v>
      </c>
      <c r="C387" s="61"/>
      <c r="D387" s="61" t="s">
        <v>345</v>
      </c>
      <c r="E387" s="34">
        <v>20</v>
      </c>
      <c r="F387" s="35">
        <v>1.25</v>
      </c>
      <c r="G387" s="38">
        <v>50</v>
      </c>
      <c r="H387" s="37"/>
      <c r="I387" s="41">
        <f>E387*0.7</f>
        <v>14</v>
      </c>
      <c r="J387" s="41" t="s">
        <v>28</v>
      </c>
      <c r="K387" s="55">
        <f>(G387/57.2958)*E387</f>
        <v>17.453286279273527</v>
      </c>
      <c r="L387" s="55" t="s">
        <v>53</v>
      </c>
      <c r="M387" s="38" t="s">
        <v>25</v>
      </c>
      <c r="N387" s="38" t="s">
        <v>0</v>
      </c>
      <c r="O387" s="38">
        <v>4</v>
      </c>
      <c r="P387" s="56" t="e">
        <f>IF(ISNUMBER(E387),$A$2/E387,"N/A")</f>
        <v>#VALUE!</v>
      </c>
      <c r="Q387" s="57" t="e">
        <f>IF(ISNUMBER(E387),E387/$B$2,"N/A")</f>
        <v>#VALUE!</v>
      </c>
      <c r="R387" s="58" t="e">
        <f>IF(J387="?",IF(ISNUMBER(E387),G387/P387,"N/A"),IF(ISNUMBER(J387),J387/$A$2*57.296,"N/A"))</f>
        <v>#VALUE!</v>
      </c>
      <c r="S387" s="59" t="str">
        <f>S386</f>
        <v>PUT TELESCOPE FOCAL LENGTH HERE</v>
      </c>
      <c r="T387" s="60" t="str">
        <f>T386</f>
        <v>PUT TELESCOPE F/RATIO HERE</v>
      </c>
    </row>
    <row r="388" spans="1:20" s="33" customFormat="1" x14ac:dyDescent="0.3">
      <c r="A388" s="13" t="s">
        <v>66</v>
      </c>
      <c r="B388" s="13" t="s">
        <v>4</v>
      </c>
      <c r="C388" s="61"/>
      <c r="D388" s="61" t="s">
        <v>345</v>
      </c>
      <c r="E388" s="34">
        <v>25</v>
      </c>
      <c r="F388" s="35">
        <v>1.25</v>
      </c>
      <c r="G388" s="38">
        <v>50</v>
      </c>
      <c r="H388" s="37"/>
      <c r="I388" s="41">
        <f>E388*0.7</f>
        <v>17.5</v>
      </c>
      <c r="J388" s="41" t="s">
        <v>28</v>
      </c>
      <c r="K388" s="55">
        <f>(G388/57.2958)*E388</f>
        <v>21.816607849091906</v>
      </c>
      <c r="L388" s="55" t="s">
        <v>53</v>
      </c>
      <c r="M388" s="38" t="s">
        <v>25</v>
      </c>
      <c r="N388" s="38" t="s">
        <v>0</v>
      </c>
      <c r="O388" s="38">
        <v>4</v>
      </c>
      <c r="P388" s="56" t="e">
        <f>IF(ISNUMBER(E388),$A$2/E388,"N/A")</f>
        <v>#VALUE!</v>
      </c>
      <c r="Q388" s="57" t="e">
        <f>IF(ISNUMBER(E388),E388/$B$2,"N/A")</f>
        <v>#VALUE!</v>
      </c>
      <c r="R388" s="58" t="e">
        <f>IF(J388="?",IF(ISNUMBER(E388),G388/P388,"N/A"),IF(ISNUMBER(J388),J388/$A$2*57.296,"N/A"))</f>
        <v>#VALUE!</v>
      </c>
      <c r="S388" s="59" t="str">
        <f>S387</f>
        <v>PUT TELESCOPE FOCAL LENGTH HERE</v>
      </c>
      <c r="T388" s="60" t="str">
        <f>T387</f>
        <v>PUT TELESCOPE F/RATIO HERE</v>
      </c>
    </row>
    <row r="389" spans="1:20" s="33" customFormat="1" x14ac:dyDescent="0.3">
      <c r="A389" s="13" t="s">
        <v>66</v>
      </c>
      <c r="B389" s="13" t="s">
        <v>4</v>
      </c>
      <c r="C389" s="61"/>
      <c r="D389" s="61" t="s">
        <v>345</v>
      </c>
      <c r="E389" s="34">
        <v>30</v>
      </c>
      <c r="F389" s="35">
        <v>1.25</v>
      </c>
      <c r="G389" s="38">
        <v>50</v>
      </c>
      <c r="H389" s="37"/>
      <c r="I389" s="41">
        <f>E389*0.7</f>
        <v>21</v>
      </c>
      <c r="J389" s="41" t="s">
        <v>28</v>
      </c>
      <c r="K389" s="55">
        <f>(G389/57.2958)*E389</f>
        <v>26.179929418910287</v>
      </c>
      <c r="L389" s="55" t="s">
        <v>53</v>
      </c>
      <c r="M389" s="38" t="s">
        <v>25</v>
      </c>
      <c r="N389" s="38" t="s">
        <v>0</v>
      </c>
      <c r="O389" s="38">
        <v>4</v>
      </c>
      <c r="P389" s="56" t="e">
        <f>IF(ISNUMBER(E389),$A$2/E389,"N/A")</f>
        <v>#VALUE!</v>
      </c>
      <c r="Q389" s="57" t="e">
        <f>IF(ISNUMBER(E389),E389/$B$2,"N/A")</f>
        <v>#VALUE!</v>
      </c>
      <c r="R389" s="58" t="e">
        <f>IF(J389="?",IF(ISNUMBER(E389),G389/P389,"N/A"),IF(ISNUMBER(J389),J389/$A$2*57.296,"N/A"))</f>
        <v>#VALUE!</v>
      </c>
      <c r="S389" s="59" t="str">
        <f>S388</f>
        <v>PUT TELESCOPE FOCAL LENGTH HERE</v>
      </c>
      <c r="T389" s="60" t="str">
        <f>T388</f>
        <v>PUT TELESCOPE F/RATIO HERE</v>
      </c>
    </row>
    <row r="390" spans="1:20" s="33" customFormat="1" x14ac:dyDescent="0.3">
      <c r="A390" s="13" t="s">
        <v>66</v>
      </c>
      <c r="B390" s="13" t="s">
        <v>4</v>
      </c>
      <c r="C390" s="61"/>
      <c r="D390" s="61" t="s">
        <v>345</v>
      </c>
      <c r="E390" s="34">
        <v>40</v>
      </c>
      <c r="F390" s="35">
        <v>1.25</v>
      </c>
      <c r="G390" s="38">
        <v>40</v>
      </c>
      <c r="H390" s="37"/>
      <c r="I390" s="41">
        <f>E390*0.7</f>
        <v>28</v>
      </c>
      <c r="J390" s="41" t="s">
        <v>28</v>
      </c>
      <c r="K390" s="55">
        <f>(G390/57.2958)*E390</f>
        <v>27.925258046837641</v>
      </c>
      <c r="L390" s="55" t="s">
        <v>53</v>
      </c>
      <c r="M390" s="38" t="s">
        <v>25</v>
      </c>
      <c r="N390" s="38" t="s">
        <v>0</v>
      </c>
      <c r="O390" s="38">
        <v>4</v>
      </c>
      <c r="P390" s="56" t="e">
        <f>IF(ISNUMBER(E390),$A$2/E390,"N/A")</f>
        <v>#VALUE!</v>
      </c>
      <c r="Q390" s="57" t="e">
        <f>IF(ISNUMBER(E390),E390/$B$2,"N/A")</f>
        <v>#VALUE!</v>
      </c>
      <c r="R390" s="58" t="e">
        <f>IF(J390="?",IF(ISNUMBER(E390),G390/P390,"N/A"),IF(ISNUMBER(J390),J390/$A$2*57.296,"N/A"))</f>
        <v>#VALUE!</v>
      </c>
      <c r="S390" s="59" t="str">
        <f>S389</f>
        <v>PUT TELESCOPE FOCAL LENGTH HERE</v>
      </c>
      <c r="T390" s="60" t="str">
        <f>T389</f>
        <v>PUT TELESCOPE F/RATIO HERE</v>
      </c>
    </row>
    <row r="391" spans="1:20" s="33" customFormat="1" x14ac:dyDescent="0.3">
      <c r="A391" s="13" t="s">
        <v>227</v>
      </c>
      <c r="B391" s="13" t="s">
        <v>148</v>
      </c>
      <c r="C391" s="61" t="s">
        <v>437</v>
      </c>
      <c r="D391" s="61" t="s">
        <v>346</v>
      </c>
      <c r="E391" s="34">
        <v>2.5</v>
      </c>
      <c r="F391" s="35">
        <v>1.25</v>
      </c>
      <c r="G391" s="38">
        <v>58</v>
      </c>
      <c r="H391" s="37"/>
      <c r="I391" s="41">
        <v>16</v>
      </c>
      <c r="J391" s="41" t="s">
        <v>28</v>
      </c>
      <c r="K391" s="55">
        <f>(G391/57.2958)*E391</f>
        <v>2.5307265104946608</v>
      </c>
      <c r="L391" s="55" t="s">
        <v>0</v>
      </c>
      <c r="M391" s="38" t="s">
        <v>25</v>
      </c>
      <c r="N391" s="38" t="s">
        <v>28</v>
      </c>
      <c r="O391" s="38">
        <v>5</v>
      </c>
      <c r="P391" s="56" t="e">
        <f>IF(ISNUMBER(E391),$A$2/E391,"N/A")</f>
        <v>#VALUE!</v>
      </c>
      <c r="Q391" s="57" t="e">
        <f>IF(ISNUMBER(E391),E391/$B$2,"N/A")</f>
        <v>#VALUE!</v>
      </c>
      <c r="R391" s="58" t="e">
        <f>IF(J391="?",IF(ISNUMBER(E391),G391/P391,"N/A"),IF(ISNUMBER(J391),J391/$A$2*57.296,"N/A"))</f>
        <v>#VALUE!</v>
      </c>
      <c r="S391" s="59" t="str">
        <f>S390</f>
        <v>PUT TELESCOPE FOCAL LENGTH HERE</v>
      </c>
      <c r="T391" s="60" t="str">
        <f>T390</f>
        <v>PUT TELESCOPE F/RATIO HERE</v>
      </c>
    </row>
    <row r="392" spans="1:20" s="33" customFormat="1" x14ac:dyDescent="0.3">
      <c r="A392" s="13" t="s">
        <v>227</v>
      </c>
      <c r="B392" s="13" t="s">
        <v>148</v>
      </c>
      <c r="C392" s="61" t="s">
        <v>437</v>
      </c>
      <c r="D392" s="61" t="s">
        <v>346</v>
      </c>
      <c r="E392" s="34">
        <v>3.2</v>
      </c>
      <c r="F392" s="35">
        <v>1.25</v>
      </c>
      <c r="G392" s="38">
        <v>58</v>
      </c>
      <c r="H392" s="37"/>
      <c r="I392" s="41">
        <v>16</v>
      </c>
      <c r="J392" s="41" t="s">
        <v>28</v>
      </c>
      <c r="K392" s="55">
        <f>(G392/57.2958)*E392</f>
        <v>3.239329933433166</v>
      </c>
      <c r="L392" s="55" t="s">
        <v>0</v>
      </c>
      <c r="M392" s="38" t="s">
        <v>98</v>
      </c>
      <c r="N392" s="38" t="s">
        <v>28</v>
      </c>
      <c r="O392" s="38">
        <v>5</v>
      </c>
      <c r="P392" s="56" t="e">
        <f>IF(ISNUMBER(E392),$A$2/E392,"N/A")</f>
        <v>#VALUE!</v>
      </c>
      <c r="Q392" s="57" t="e">
        <f>IF(ISNUMBER(E392),E392/$B$2,"N/A")</f>
        <v>#VALUE!</v>
      </c>
      <c r="R392" s="58" t="e">
        <f>IF(J392="?",IF(ISNUMBER(E392),G392/P392,"N/A"),IF(ISNUMBER(J392),J392/$A$2*57.296,"N/A"))</f>
        <v>#VALUE!</v>
      </c>
      <c r="S392" s="59" t="str">
        <f>S391</f>
        <v>PUT TELESCOPE FOCAL LENGTH HERE</v>
      </c>
      <c r="T392" s="60" t="str">
        <f>T391</f>
        <v>PUT TELESCOPE F/RATIO HERE</v>
      </c>
    </row>
    <row r="393" spans="1:20" s="33" customFormat="1" x14ac:dyDescent="0.3">
      <c r="A393" s="13" t="s">
        <v>227</v>
      </c>
      <c r="B393" s="13" t="s">
        <v>148</v>
      </c>
      <c r="C393" s="61" t="s">
        <v>437</v>
      </c>
      <c r="D393" s="61" t="s">
        <v>346</v>
      </c>
      <c r="E393" s="34">
        <v>4</v>
      </c>
      <c r="F393" s="35">
        <v>1.25</v>
      </c>
      <c r="G393" s="38">
        <v>58</v>
      </c>
      <c r="H393" s="37"/>
      <c r="I393" s="41">
        <v>16</v>
      </c>
      <c r="J393" s="41" t="s">
        <v>28</v>
      </c>
      <c r="K393" s="55">
        <f>(G393/57.2958)*E393</f>
        <v>4.0491624167914573</v>
      </c>
      <c r="L393" s="55" t="s">
        <v>0</v>
      </c>
      <c r="M393" s="38" t="s">
        <v>98</v>
      </c>
      <c r="N393" s="38" t="s">
        <v>28</v>
      </c>
      <c r="O393" s="38">
        <v>5</v>
      </c>
      <c r="P393" s="56" t="e">
        <f>IF(ISNUMBER(E393),$A$2/E393,"N/A")</f>
        <v>#VALUE!</v>
      </c>
      <c r="Q393" s="57" t="e">
        <f>IF(ISNUMBER(E393),E393/$B$2,"N/A")</f>
        <v>#VALUE!</v>
      </c>
      <c r="R393" s="58" t="e">
        <f>IF(J393="?",IF(ISNUMBER(E393),G393/P393,"N/A"),IF(ISNUMBER(J393),J393/$A$2*57.296,"N/A"))</f>
        <v>#VALUE!</v>
      </c>
      <c r="S393" s="59" t="str">
        <f>S392</f>
        <v>PUT TELESCOPE FOCAL LENGTH HERE</v>
      </c>
      <c r="T393" s="60" t="str">
        <f>T392</f>
        <v>PUT TELESCOPE F/RATIO HERE</v>
      </c>
    </row>
    <row r="394" spans="1:20" s="33" customFormat="1" x14ac:dyDescent="0.3">
      <c r="A394" s="13" t="s">
        <v>227</v>
      </c>
      <c r="B394" s="13" t="s">
        <v>148</v>
      </c>
      <c r="C394" s="61" t="s">
        <v>437</v>
      </c>
      <c r="D394" s="61" t="s">
        <v>346</v>
      </c>
      <c r="E394" s="34">
        <v>4.5</v>
      </c>
      <c r="F394" s="35">
        <v>1.25</v>
      </c>
      <c r="G394" s="38">
        <v>58</v>
      </c>
      <c r="H394" s="37"/>
      <c r="I394" s="41">
        <v>16</v>
      </c>
      <c r="J394" s="41" t="s">
        <v>28</v>
      </c>
      <c r="K394" s="55">
        <f>(G394/57.2958)*E394</f>
        <v>4.5553077188903899</v>
      </c>
      <c r="L394" s="55" t="s">
        <v>0</v>
      </c>
      <c r="M394" s="38" t="s">
        <v>98</v>
      </c>
      <c r="N394" s="38" t="s">
        <v>28</v>
      </c>
      <c r="O394" s="38">
        <v>5</v>
      </c>
      <c r="P394" s="56" t="e">
        <f>IF(ISNUMBER(E394),$A$2/E394,"N/A")</f>
        <v>#VALUE!</v>
      </c>
      <c r="Q394" s="57" t="e">
        <f>IF(ISNUMBER(E394),E394/$B$2,"N/A")</f>
        <v>#VALUE!</v>
      </c>
      <c r="R394" s="58" t="e">
        <f>IF(J394="?",IF(ISNUMBER(E394),G394/P394,"N/A"),IF(ISNUMBER(J394),J394/$A$2*57.296,"N/A"))</f>
        <v>#VALUE!</v>
      </c>
      <c r="S394" s="59" t="str">
        <f>S393</f>
        <v>PUT TELESCOPE FOCAL LENGTH HERE</v>
      </c>
      <c r="T394" s="60" t="str">
        <f>T393</f>
        <v>PUT TELESCOPE F/RATIO HERE</v>
      </c>
    </row>
    <row r="395" spans="1:20" s="33" customFormat="1" x14ac:dyDescent="0.3">
      <c r="A395" s="13" t="s">
        <v>227</v>
      </c>
      <c r="B395" s="13" t="s">
        <v>148</v>
      </c>
      <c r="C395" s="61" t="s">
        <v>437</v>
      </c>
      <c r="D395" s="61" t="s">
        <v>346</v>
      </c>
      <c r="E395" s="34">
        <v>5</v>
      </c>
      <c r="F395" s="35">
        <v>1.25</v>
      </c>
      <c r="G395" s="38">
        <v>58</v>
      </c>
      <c r="H395" s="37"/>
      <c r="I395" s="41">
        <v>16</v>
      </c>
      <c r="J395" s="41" t="s">
        <v>28</v>
      </c>
      <c r="K395" s="55">
        <f>(G395/57.2958)*E395</f>
        <v>5.0614530209893216</v>
      </c>
      <c r="L395" s="55" t="s">
        <v>0</v>
      </c>
      <c r="M395" s="38" t="s">
        <v>98</v>
      </c>
      <c r="N395" s="38" t="s">
        <v>28</v>
      </c>
      <c r="O395" s="38">
        <v>5</v>
      </c>
      <c r="P395" s="56" t="e">
        <f>IF(ISNUMBER(E395),$A$2/E395,"N/A")</f>
        <v>#VALUE!</v>
      </c>
      <c r="Q395" s="57" t="e">
        <f>IF(ISNUMBER(E395),E395/$B$2,"N/A")</f>
        <v>#VALUE!</v>
      </c>
      <c r="R395" s="58" t="e">
        <f>IF(J395="?",IF(ISNUMBER(E395),G395/P395,"N/A"),IF(ISNUMBER(J395),J395/$A$2*57.296,"N/A"))</f>
        <v>#VALUE!</v>
      </c>
      <c r="S395" s="59" t="str">
        <f>S394</f>
        <v>PUT TELESCOPE FOCAL LENGTH HERE</v>
      </c>
      <c r="T395" s="60" t="str">
        <f>T394</f>
        <v>PUT TELESCOPE F/RATIO HERE</v>
      </c>
    </row>
    <row r="396" spans="1:20" s="33" customFormat="1" x14ac:dyDescent="0.3">
      <c r="A396" s="13" t="s">
        <v>227</v>
      </c>
      <c r="B396" s="13" t="s">
        <v>148</v>
      </c>
      <c r="C396" s="61" t="s">
        <v>437</v>
      </c>
      <c r="D396" s="61" t="s">
        <v>346</v>
      </c>
      <c r="E396" s="34">
        <v>6</v>
      </c>
      <c r="F396" s="35">
        <v>1.25</v>
      </c>
      <c r="G396" s="38">
        <v>58</v>
      </c>
      <c r="H396" s="37"/>
      <c r="I396" s="41">
        <v>16</v>
      </c>
      <c r="J396" s="41" t="s">
        <v>28</v>
      </c>
      <c r="K396" s="55">
        <f>(G396/57.2958)*E396</f>
        <v>6.0737436251871859</v>
      </c>
      <c r="L396" s="55" t="s">
        <v>0</v>
      </c>
      <c r="M396" s="38" t="s">
        <v>98</v>
      </c>
      <c r="N396" s="38" t="s">
        <v>28</v>
      </c>
      <c r="O396" s="38">
        <v>5</v>
      </c>
      <c r="P396" s="56" t="e">
        <f>IF(ISNUMBER(E396),$A$2/E396,"N/A")</f>
        <v>#VALUE!</v>
      </c>
      <c r="Q396" s="57" t="e">
        <f>IF(ISNUMBER(E396),E396/$B$2,"N/A")</f>
        <v>#VALUE!</v>
      </c>
      <c r="R396" s="58" t="e">
        <f>IF(J396="?",IF(ISNUMBER(E396),G396/P396,"N/A"),IF(ISNUMBER(J396),J396/$A$2*57.296,"N/A"))</f>
        <v>#VALUE!</v>
      </c>
      <c r="S396" s="59" t="str">
        <f>S395</f>
        <v>PUT TELESCOPE FOCAL LENGTH HERE</v>
      </c>
      <c r="T396" s="60" t="str">
        <f>T395</f>
        <v>PUT TELESCOPE F/RATIO HERE</v>
      </c>
    </row>
    <row r="397" spans="1:20" s="33" customFormat="1" x14ac:dyDescent="0.3">
      <c r="A397" s="13" t="s">
        <v>227</v>
      </c>
      <c r="B397" s="13" t="s">
        <v>148</v>
      </c>
      <c r="C397" s="61" t="s">
        <v>437</v>
      </c>
      <c r="D397" s="61" t="s">
        <v>346</v>
      </c>
      <c r="E397" s="34">
        <v>7</v>
      </c>
      <c r="F397" s="35">
        <v>1.25</v>
      </c>
      <c r="G397" s="38">
        <v>58</v>
      </c>
      <c r="H397" s="37"/>
      <c r="I397" s="41">
        <v>16</v>
      </c>
      <c r="J397" s="41" t="s">
        <v>28</v>
      </c>
      <c r="K397" s="55">
        <f>(G397/57.2958)*E397</f>
        <v>7.0860342293850502</v>
      </c>
      <c r="L397" s="55" t="s">
        <v>0</v>
      </c>
      <c r="M397" s="38" t="s">
        <v>98</v>
      </c>
      <c r="N397" s="38" t="s">
        <v>28</v>
      </c>
      <c r="O397" s="38">
        <v>5</v>
      </c>
      <c r="P397" s="56" t="e">
        <f>IF(ISNUMBER(E397),$A$2/E397,"N/A")</f>
        <v>#VALUE!</v>
      </c>
      <c r="Q397" s="57" t="e">
        <f>IF(ISNUMBER(E397),E397/$B$2,"N/A")</f>
        <v>#VALUE!</v>
      </c>
      <c r="R397" s="58" t="e">
        <f>IF(J397="?",IF(ISNUMBER(E397),G397/P397,"N/A"),IF(ISNUMBER(J397),J397/$A$2*57.296,"N/A"))</f>
        <v>#VALUE!</v>
      </c>
      <c r="S397" s="59" t="str">
        <f>S396</f>
        <v>PUT TELESCOPE FOCAL LENGTH HERE</v>
      </c>
      <c r="T397" s="60" t="str">
        <f>T396</f>
        <v>PUT TELESCOPE F/RATIO HERE</v>
      </c>
    </row>
    <row r="398" spans="1:20" s="33" customFormat="1" x14ac:dyDescent="0.3">
      <c r="A398" s="13" t="s">
        <v>227</v>
      </c>
      <c r="B398" s="13" t="s">
        <v>148</v>
      </c>
      <c r="C398" s="61" t="s">
        <v>437</v>
      </c>
      <c r="D398" s="61" t="s">
        <v>346</v>
      </c>
      <c r="E398" s="34">
        <v>8</v>
      </c>
      <c r="F398" s="35">
        <v>1.25</v>
      </c>
      <c r="G398" s="38">
        <v>58</v>
      </c>
      <c r="H398" s="37"/>
      <c r="I398" s="41">
        <v>16</v>
      </c>
      <c r="J398" s="41" t="s">
        <v>28</v>
      </c>
      <c r="K398" s="55">
        <f>(G398/57.2958)*E398</f>
        <v>8.0983248335829146</v>
      </c>
      <c r="L398" s="55" t="s">
        <v>0</v>
      </c>
      <c r="M398" s="38" t="s">
        <v>98</v>
      </c>
      <c r="N398" s="38" t="s">
        <v>28</v>
      </c>
      <c r="O398" s="38">
        <v>5</v>
      </c>
      <c r="P398" s="56" t="e">
        <f>IF(ISNUMBER(E398),$A$2/E398,"N/A")</f>
        <v>#VALUE!</v>
      </c>
      <c r="Q398" s="57" t="e">
        <f>IF(ISNUMBER(E398),E398/$B$2,"N/A")</f>
        <v>#VALUE!</v>
      </c>
      <c r="R398" s="58" t="e">
        <f>IF(J398="?",IF(ISNUMBER(E398),G398/P398,"N/A"),IF(ISNUMBER(J398),J398/$A$2*57.296,"N/A"))</f>
        <v>#VALUE!</v>
      </c>
      <c r="S398" s="59" t="str">
        <f>S397</f>
        <v>PUT TELESCOPE FOCAL LENGTH HERE</v>
      </c>
      <c r="T398" s="60" t="str">
        <f>T397</f>
        <v>PUT TELESCOPE F/RATIO HERE</v>
      </c>
    </row>
    <row r="399" spans="1:20" s="33" customFormat="1" x14ac:dyDescent="0.3">
      <c r="A399" s="13" t="s">
        <v>227</v>
      </c>
      <c r="B399" s="13" t="s">
        <v>148</v>
      </c>
      <c r="C399" s="61" t="s">
        <v>437</v>
      </c>
      <c r="D399" s="61" t="s">
        <v>346</v>
      </c>
      <c r="E399" s="34">
        <v>9</v>
      </c>
      <c r="F399" s="69">
        <v>1.25</v>
      </c>
      <c r="G399" s="38">
        <v>58</v>
      </c>
      <c r="H399" s="37"/>
      <c r="I399" s="41">
        <v>16</v>
      </c>
      <c r="J399" s="41" t="s">
        <v>28</v>
      </c>
      <c r="K399" s="55">
        <f>(G399/57.2958)*E399</f>
        <v>9.1106154377807798</v>
      </c>
      <c r="L399" s="55" t="s">
        <v>0</v>
      </c>
      <c r="M399" s="38" t="s">
        <v>98</v>
      </c>
      <c r="N399" s="38" t="s">
        <v>28</v>
      </c>
      <c r="O399" s="38">
        <v>5</v>
      </c>
      <c r="P399" s="56" t="e">
        <f>IF(ISNUMBER(E399),$A$2/E399,"N/A")</f>
        <v>#VALUE!</v>
      </c>
      <c r="Q399" s="57" t="e">
        <f>IF(ISNUMBER(E399),E399/$B$2,"N/A")</f>
        <v>#VALUE!</v>
      </c>
      <c r="R399" s="58" t="e">
        <f>IF(J399="?",IF(ISNUMBER(E399),G399/P399,"N/A"),IF(ISNUMBER(J399),J399/$A$2*57.296,"N/A"))</f>
        <v>#VALUE!</v>
      </c>
      <c r="S399" s="59" t="str">
        <f>S398</f>
        <v>PUT TELESCOPE FOCAL LENGTH HERE</v>
      </c>
      <c r="T399" s="60" t="str">
        <f>T398</f>
        <v>PUT TELESCOPE F/RATIO HERE</v>
      </c>
    </row>
    <row r="400" spans="1:20" s="33" customFormat="1" x14ac:dyDescent="0.3">
      <c r="A400" s="13" t="s">
        <v>227</v>
      </c>
      <c r="B400" s="13" t="s">
        <v>148</v>
      </c>
      <c r="C400" s="61" t="s">
        <v>437</v>
      </c>
      <c r="D400" s="61" t="s">
        <v>346</v>
      </c>
      <c r="E400" s="34">
        <v>15</v>
      </c>
      <c r="F400" s="35">
        <v>1.25</v>
      </c>
      <c r="G400" s="38">
        <v>58</v>
      </c>
      <c r="H400" s="37"/>
      <c r="I400" s="41">
        <v>16</v>
      </c>
      <c r="J400" s="41" t="s">
        <v>28</v>
      </c>
      <c r="K400" s="55">
        <f>(G400/57.2958)*E400</f>
        <v>15.184359062967964</v>
      </c>
      <c r="L400" s="55" t="s">
        <v>0</v>
      </c>
      <c r="M400" s="38" t="s">
        <v>98</v>
      </c>
      <c r="N400" s="38" t="s">
        <v>28</v>
      </c>
      <c r="O400" s="38">
        <v>5</v>
      </c>
      <c r="P400" s="56" t="e">
        <f>IF(ISNUMBER(E400),$A$2/E400,"N/A")</f>
        <v>#VALUE!</v>
      </c>
      <c r="Q400" s="57" t="e">
        <f>IF(ISNUMBER(E400),E400/$B$2,"N/A")</f>
        <v>#VALUE!</v>
      </c>
      <c r="R400" s="58" t="e">
        <f>IF(J400="?",IF(ISNUMBER(E400),G400/P400,"N/A"),IF(ISNUMBER(J400),J400/$A$2*57.296,"N/A"))</f>
        <v>#VALUE!</v>
      </c>
      <c r="S400" s="59" t="str">
        <f>S399</f>
        <v>PUT TELESCOPE FOCAL LENGTH HERE</v>
      </c>
      <c r="T400" s="60" t="str">
        <f>T399</f>
        <v>PUT TELESCOPE F/RATIO HERE</v>
      </c>
    </row>
    <row r="401" spans="1:20" s="33" customFormat="1" x14ac:dyDescent="0.3">
      <c r="A401" s="13" t="s">
        <v>227</v>
      </c>
      <c r="B401" s="13" t="s">
        <v>148</v>
      </c>
      <c r="C401" s="61" t="s">
        <v>437</v>
      </c>
      <c r="D401" s="61" t="s">
        <v>346</v>
      </c>
      <c r="E401" s="34">
        <v>20</v>
      </c>
      <c r="F401" s="35">
        <v>1.25</v>
      </c>
      <c r="G401" s="38">
        <v>58</v>
      </c>
      <c r="H401" s="37"/>
      <c r="I401" s="41">
        <v>16</v>
      </c>
      <c r="J401" s="41" t="s">
        <v>28</v>
      </c>
      <c r="K401" s="55">
        <f>(G401/57.2958)*E401</f>
        <v>20.245812083957286</v>
      </c>
      <c r="L401" s="55" t="s">
        <v>0</v>
      </c>
      <c r="M401" s="38" t="s">
        <v>98</v>
      </c>
      <c r="N401" s="38" t="s">
        <v>28</v>
      </c>
      <c r="O401" s="38">
        <v>5</v>
      </c>
      <c r="P401" s="56" t="e">
        <f>IF(ISNUMBER(E401),$A$2/E401,"N/A")</f>
        <v>#VALUE!</v>
      </c>
      <c r="Q401" s="57" t="e">
        <f>IF(ISNUMBER(E401),E401/$B$2,"N/A")</f>
        <v>#VALUE!</v>
      </c>
      <c r="R401" s="58" t="e">
        <f>IF(J401="?",IF(ISNUMBER(E401),G401/P401,"N/A"),IF(ISNUMBER(J401),J401/$A$2*57.296,"N/A"))</f>
        <v>#VALUE!</v>
      </c>
      <c r="S401" s="59" t="str">
        <f>S400</f>
        <v>PUT TELESCOPE FOCAL LENGTH HERE</v>
      </c>
      <c r="T401" s="60" t="str">
        <f>T400</f>
        <v>PUT TELESCOPE F/RATIO HERE</v>
      </c>
    </row>
    <row r="402" spans="1:20" s="33" customFormat="1" x14ac:dyDescent="0.3">
      <c r="A402" s="13" t="s">
        <v>227</v>
      </c>
      <c r="B402" s="13" t="s">
        <v>148</v>
      </c>
      <c r="C402" s="61" t="s">
        <v>437</v>
      </c>
      <c r="D402" s="61" t="s">
        <v>346</v>
      </c>
      <c r="E402" s="34">
        <v>25</v>
      </c>
      <c r="F402" s="35">
        <v>1.25</v>
      </c>
      <c r="G402" s="38">
        <v>58</v>
      </c>
      <c r="H402" s="37"/>
      <c r="I402" s="41">
        <v>16</v>
      </c>
      <c r="J402" s="41" t="s">
        <v>28</v>
      </c>
      <c r="K402" s="55">
        <f>(G402/57.2958)*E402</f>
        <v>25.307265104946609</v>
      </c>
      <c r="L402" s="55" t="s">
        <v>0</v>
      </c>
      <c r="M402" s="38" t="s">
        <v>98</v>
      </c>
      <c r="N402" s="38" t="s">
        <v>28</v>
      </c>
      <c r="O402" s="38">
        <v>5</v>
      </c>
      <c r="P402" s="56" t="e">
        <f>IF(ISNUMBER(E402),$A$2/E402,"N/A")</f>
        <v>#VALUE!</v>
      </c>
      <c r="Q402" s="57" t="e">
        <f>IF(ISNUMBER(E402),E402/$B$2,"N/A")</f>
        <v>#VALUE!</v>
      </c>
      <c r="R402" s="58" t="e">
        <f>IF(J402="?",IF(ISNUMBER(E402),G402/P402,"N/A"),IF(ISNUMBER(J402),J402/$A$2*57.296,"N/A"))</f>
        <v>#VALUE!</v>
      </c>
      <c r="S402" s="59" t="str">
        <f>S401</f>
        <v>PUT TELESCOPE FOCAL LENGTH HERE</v>
      </c>
      <c r="T402" s="60" t="str">
        <f>T401</f>
        <v>PUT TELESCOPE F/RATIO HERE</v>
      </c>
    </row>
    <row r="403" spans="1:20" s="33" customFormat="1" x14ac:dyDescent="0.3">
      <c r="A403" s="13" t="s">
        <v>227</v>
      </c>
      <c r="B403" s="13" t="s">
        <v>120</v>
      </c>
      <c r="C403" s="61" t="s">
        <v>437</v>
      </c>
      <c r="D403" s="61" t="s">
        <v>346</v>
      </c>
      <c r="E403" s="34">
        <v>8</v>
      </c>
      <c r="F403" s="35">
        <v>1.25</v>
      </c>
      <c r="G403" s="38">
        <v>60</v>
      </c>
      <c r="H403" s="37"/>
      <c r="I403" s="41">
        <v>9.5</v>
      </c>
      <c r="J403" s="41">
        <v>9.6</v>
      </c>
      <c r="K403" s="55">
        <f>(G403/57.2958)*E403</f>
        <v>8.3775774140512915</v>
      </c>
      <c r="L403" s="55" t="s">
        <v>0</v>
      </c>
      <c r="M403" s="38" t="s">
        <v>25</v>
      </c>
      <c r="N403" s="38" t="s">
        <v>0</v>
      </c>
      <c r="O403" s="38">
        <v>7</v>
      </c>
      <c r="P403" s="56" t="e">
        <f>IF(ISNUMBER(E403),$A$2/E403,"N/A")</f>
        <v>#VALUE!</v>
      </c>
      <c r="Q403" s="57" t="e">
        <f>IF(ISNUMBER(E403),E403/$B$2,"N/A")</f>
        <v>#VALUE!</v>
      </c>
      <c r="R403" s="58" t="e">
        <f>IF(J403="?",IF(ISNUMBER(E403),G403/P403,"N/A"),IF(ISNUMBER(J403),J403/$A$2*57.296,"N/A"))</f>
        <v>#VALUE!</v>
      </c>
      <c r="S403" s="59" t="str">
        <f>S402</f>
        <v>PUT TELESCOPE FOCAL LENGTH HERE</v>
      </c>
      <c r="T403" s="60" t="str">
        <f>T402</f>
        <v>PUT TELESCOPE F/RATIO HERE</v>
      </c>
    </row>
    <row r="404" spans="1:20" s="33" customFormat="1" x14ac:dyDescent="0.3">
      <c r="A404" s="13" t="s">
        <v>227</v>
      </c>
      <c r="B404" s="13" t="s">
        <v>120</v>
      </c>
      <c r="C404" s="61" t="s">
        <v>437</v>
      </c>
      <c r="D404" s="61" t="s">
        <v>346</v>
      </c>
      <c r="E404" s="34">
        <v>12</v>
      </c>
      <c r="F404" s="35">
        <v>1.25</v>
      </c>
      <c r="G404" s="38">
        <v>60</v>
      </c>
      <c r="H404" s="37"/>
      <c r="I404" s="41">
        <v>15</v>
      </c>
      <c r="J404" s="41">
        <v>15.2</v>
      </c>
      <c r="K404" s="55">
        <f>(G404/57.2958)*E404</f>
        <v>12.566366121076937</v>
      </c>
      <c r="L404" s="55" t="s">
        <v>0</v>
      </c>
      <c r="M404" s="38" t="s">
        <v>25</v>
      </c>
      <c r="N404" s="38" t="s">
        <v>0</v>
      </c>
      <c r="O404" s="38">
        <v>7</v>
      </c>
      <c r="P404" s="56" t="e">
        <f>IF(ISNUMBER(E404),$A$2/E404,"N/A")</f>
        <v>#VALUE!</v>
      </c>
      <c r="Q404" s="57" t="e">
        <f>IF(ISNUMBER(E404),E404/$B$2,"N/A")</f>
        <v>#VALUE!</v>
      </c>
      <c r="R404" s="58" t="e">
        <f>IF(J404="?",IF(ISNUMBER(E404),G404/P404,"N/A"),IF(ISNUMBER(J404),J404/$A$2*57.296,"N/A"))</f>
        <v>#VALUE!</v>
      </c>
      <c r="S404" s="59" t="str">
        <f>S403</f>
        <v>PUT TELESCOPE FOCAL LENGTH HERE</v>
      </c>
      <c r="T404" s="60" t="str">
        <f>T403</f>
        <v>PUT TELESCOPE F/RATIO HERE</v>
      </c>
    </row>
    <row r="405" spans="1:20" s="33" customFormat="1" x14ac:dyDescent="0.3">
      <c r="A405" s="13" t="s">
        <v>227</v>
      </c>
      <c r="B405" s="13" t="s">
        <v>120</v>
      </c>
      <c r="C405" s="61" t="s">
        <v>437</v>
      </c>
      <c r="D405" s="61" t="s">
        <v>346</v>
      </c>
      <c r="E405" s="34">
        <v>16</v>
      </c>
      <c r="F405" s="35">
        <v>1.25</v>
      </c>
      <c r="G405" s="38">
        <v>60</v>
      </c>
      <c r="H405" s="37"/>
      <c r="I405" s="41">
        <v>19</v>
      </c>
      <c r="J405" s="41">
        <v>16.5</v>
      </c>
      <c r="K405" s="55">
        <f>(G405/57.2958)*E405</f>
        <v>16.755154828102583</v>
      </c>
      <c r="L405" s="55" t="s">
        <v>0</v>
      </c>
      <c r="M405" s="38" t="s">
        <v>25</v>
      </c>
      <c r="N405" s="38" t="s">
        <v>0</v>
      </c>
      <c r="O405" s="38">
        <v>6</v>
      </c>
      <c r="P405" s="56" t="e">
        <f>IF(ISNUMBER(E405),$A$2/E405,"N/A")</f>
        <v>#VALUE!</v>
      </c>
      <c r="Q405" s="57" t="e">
        <f>IF(ISNUMBER(E405),E405/$B$2,"N/A")</f>
        <v>#VALUE!</v>
      </c>
      <c r="R405" s="58" t="e">
        <f>IF(J405="?",IF(ISNUMBER(E405),G405/P405,"N/A"),IF(ISNUMBER(J405),J405/$A$2*57.296,"N/A"))</f>
        <v>#VALUE!</v>
      </c>
      <c r="S405" s="59" t="str">
        <f>S404</f>
        <v>PUT TELESCOPE FOCAL LENGTH HERE</v>
      </c>
      <c r="T405" s="60" t="str">
        <f>T404</f>
        <v>PUT TELESCOPE F/RATIO HERE</v>
      </c>
    </row>
    <row r="406" spans="1:20" s="33" customFormat="1" x14ac:dyDescent="0.3">
      <c r="A406" s="13" t="s">
        <v>227</v>
      </c>
      <c r="B406" s="13" t="s">
        <v>120</v>
      </c>
      <c r="C406" s="61" t="s">
        <v>437</v>
      </c>
      <c r="D406" s="60" t="s">
        <v>347</v>
      </c>
      <c r="E406" s="34">
        <v>19</v>
      </c>
      <c r="F406" s="35">
        <v>1.25</v>
      </c>
      <c r="G406" s="38">
        <v>65</v>
      </c>
      <c r="H406" s="37"/>
      <c r="I406" s="41">
        <v>18.5</v>
      </c>
      <c r="J406" s="41">
        <v>21.2</v>
      </c>
      <c r="K406" s="55">
        <f>(G406/57.2958)*E406</f>
        <v>21.554808554902802</v>
      </c>
      <c r="L406" s="55" t="s">
        <v>0</v>
      </c>
      <c r="M406" s="38" t="s">
        <v>25</v>
      </c>
      <c r="N406" s="38" t="s">
        <v>0</v>
      </c>
      <c r="O406" s="38">
        <v>5</v>
      </c>
      <c r="P406" s="56" t="e">
        <f>IF(ISNUMBER(E406),$A$2/E406,"N/A")</f>
        <v>#VALUE!</v>
      </c>
      <c r="Q406" s="57" t="e">
        <f>IF(ISNUMBER(E406),E406/$B$2,"N/A")</f>
        <v>#VALUE!</v>
      </c>
      <c r="R406" s="58" t="e">
        <f>IF(J406="?",IF(ISNUMBER(E406),G406/P406,"N/A"),IF(ISNUMBER(J406),J406/$A$2*57.296,"N/A"))</f>
        <v>#VALUE!</v>
      </c>
      <c r="S406" s="59" t="str">
        <f>S405</f>
        <v>PUT TELESCOPE FOCAL LENGTH HERE</v>
      </c>
      <c r="T406" s="60" t="str">
        <f>T405</f>
        <v>PUT TELESCOPE F/RATIO HERE</v>
      </c>
    </row>
    <row r="407" spans="1:20" s="33" customFormat="1" x14ac:dyDescent="0.3">
      <c r="A407" s="13" t="s">
        <v>227</v>
      </c>
      <c r="B407" s="13" t="s">
        <v>120</v>
      </c>
      <c r="C407" s="61" t="s">
        <v>437</v>
      </c>
      <c r="D407" s="61" t="s">
        <v>345</v>
      </c>
      <c r="E407" s="34">
        <v>27</v>
      </c>
      <c r="F407" s="35">
        <v>1.25</v>
      </c>
      <c r="G407" s="38">
        <v>53</v>
      </c>
      <c r="H407" s="37"/>
      <c r="I407" s="41">
        <v>23</v>
      </c>
      <c r="J407" s="41">
        <v>24.4</v>
      </c>
      <c r="K407" s="55">
        <f>(G407/57.2958)*E407</f>
        <v>24.975652665640414</v>
      </c>
      <c r="L407" s="55" t="s">
        <v>0</v>
      </c>
      <c r="M407" s="38" t="s">
        <v>25</v>
      </c>
      <c r="N407" s="38" t="s">
        <v>0</v>
      </c>
      <c r="O407" s="38">
        <v>5</v>
      </c>
      <c r="P407" s="56" t="e">
        <f>IF(ISNUMBER(E407),$A$2/E407,"N/A")</f>
        <v>#VALUE!</v>
      </c>
      <c r="Q407" s="57" t="e">
        <f>IF(ISNUMBER(E407),E407/$B$2,"N/A")</f>
        <v>#VALUE!</v>
      </c>
      <c r="R407" s="58" t="e">
        <f>IF(J407="?",IF(ISNUMBER(E407),G407/P407,"N/A"),IF(ISNUMBER(J407),J407/$A$2*57.296,"N/A"))</f>
        <v>#VALUE!</v>
      </c>
      <c r="S407" s="59" t="str">
        <f>S406</f>
        <v>PUT TELESCOPE FOCAL LENGTH HERE</v>
      </c>
      <c r="T407" s="60" t="str">
        <f>T406</f>
        <v>PUT TELESCOPE F/RATIO HERE</v>
      </c>
    </row>
    <row r="408" spans="1:20" s="33" customFormat="1" x14ac:dyDescent="0.3">
      <c r="A408" s="13" t="s">
        <v>7</v>
      </c>
      <c r="B408" s="13" t="s">
        <v>340</v>
      </c>
      <c r="C408" s="61"/>
      <c r="D408" s="61" t="s">
        <v>345</v>
      </c>
      <c r="E408" s="34">
        <v>26</v>
      </c>
      <c r="F408" s="35">
        <v>2</v>
      </c>
      <c r="G408" s="38">
        <v>56</v>
      </c>
      <c r="H408" s="38">
        <v>276</v>
      </c>
      <c r="I408" s="41">
        <v>24</v>
      </c>
      <c r="J408" s="41" t="s">
        <v>28</v>
      </c>
      <c r="K408" s="55">
        <f>(G408/57.2958)*E408</f>
        <v>25.411984822622252</v>
      </c>
      <c r="L408" s="55" t="s">
        <v>0</v>
      </c>
      <c r="M408" s="38" t="s">
        <v>25</v>
      </c>
      <c r="N408" s="38" t="s">
        <v>28</v>
      </c>
      <c r="O408" s="38">
        <v>3</v>
      </c>
      <c r="P408" s="56" t="e">
        <f>IF(ISNUMBER(E408),$A$2/E408,"N/A")</f>
        <v>#VALUE!</v>
      </c>
      <c r="Q408" s="57" t="e">
        <f>IF(ISNUMBER(E408),E408/$B$2,"N/A")</f>
        <v>#VALUE!</v>
      </c>
      <c r="R408" s="58" t="e">
        <f>IF(J408="?",IF(ISNUMBER(E408),G408/P408,"N/A"),IF(ISNUMBER(J408),J408/$A$2*57.296,"N/A"))</f>
        <v>#VALUE!</v>
      </c>
      <c r="S408" s="59" t="str">
        <f>S407</f>
        <v>PUT TELESCOPE FOCAL LENGTH HERE</v>
      </c>
      <c r="T408" s="60" t="str">
        <f>T407</f>
        <v>PUT TELESCOPE F/RATIO HERE</v>
      </c>
    </row>
    <row r="409" spans="1:20" s="33" customFormat="1" x14ac:dyDescent="0.3">
      <c r="A409" s="13" t="s">
        <v>7</v>
      </c>
      <c r="B409" s="13" t="s">
        <v>340</v>
      </c>
      <c r="C409" s="61"/>
      <c r="D409" s="61" t="s">
        <v>345</v>
      </c>
      <c r="E409" s="34">
        <v>32</v>
      </c>
      <c r="F409" s="35">
        <v>2</v>
      </c>
      <c r="G409" s="38">
        <v>56</v>
      </c>
      <c r="H409" s="38">
        <v>328</v>
      </c>
      <c r="I409" s="41">
        <v>28</v>
      </c>
      <c r="J409" s="41" t="s">
        <v>28</v>
      </c>
      <c r="K409" s="55">
        <f>(G409/57.2958)*E409</f>
        <v>31.276289012458157</v>
      </c>
      <c r="L409" s="55" t="s">
        <v>0</v>
      </c>
      <c r="M409" s="38" t="s">
        <v>25</v>
      </c>
      <c r="N409" s="38" t="s">
        <v>28</v>
      </c>
      <c r="O409" s="38">
        <v>3</v>
      </c>
      <c r="P409" s="56" t="e">
        <f>IF(ISNUMBER(E409),$A$2/E409,"N/A")</f>
        <v>#VALUE!</v>
      </c>
      <c r="Q409" s="57" t="e">
        <f>IF(ISNUMBER(E409),E409/$B$2,"N/A")</f>
        <v>#VALUE!</v>
      </c>
      <c r="R409" s="58" t="e">
        <f>IF(J409="?",IF(ISNUMBER(E409),G409/P409,"N/A"),IF(ISNUMBER(J409),J409/$A$2*57.296,"N/A"))</f>
        <v>#VALUE!</v>
      </c>
      <c r="S409" s="59" t="str">
        <f>S408</f>
        <v>PUT TELESCOPE FOCAL LENGTH HERE</v>
      </c>
      <c r="T409" s="60" t="str">
        <f>T408</f>
        <v>PUT TELESCOPE F/RATIO HERE</v>
      </c>
    </row>
    <row r="410" spans="1:20" s="33" customFormat="1" x14ac:dyDescent="0.3">
      <c r="A410" s="13" t="s">
        <v>7</v>
      </c>
      <c r="B410" s="13" t="s">
        <v>340</v>
      </c>
      <c r="C410" s="61"/>
      <c r="D410" s="61" t="s">
        <v>345</v>
      </c>
      <c r="E410" s="34">
        <v>40</v>
      </c>
      <c r="F410" s="35">
        <v>2</v>
      </c>
      <c r="G410" s="38">
        <v>56</v>
      </c>
      <c r="H410" s="38">
        <v>356</v>
      </c>
      <c r="I410" s="41">
        <v>36</v>
      </c>
      <c r="J410" s="41" t="s">
        <v>28</v>
      </c>
      <c r="K410" s="55">
        <f>(G410/57.2958)*E410</f>
        <v>39.095361265572699</v>
      </c>
      <c r="L410" s="55" t="s">
        <v>0</v>
      </c>
      <c r="M410" s="38" t="s">
        <v>25</v>
      </c>
      <c r="N410" s="38" t="s">
        <v>28</v>
      </c>
      <c r="O410" s="38">
        <v>3</v>
      </c>
      <c r="P410" s="56" t="e">
        <f>IF(ISNUMBER(E410),$A$2/E410,"N/A")</f>
        <v>#VALUE!</v>
      </c>
      <c r="Q410" s="57" t="e">
        <f>IF(ISNUMBER(E410),E410/$B$2,"N/A")</f>
        <v>#VALUE!</v>
      </c>
      <c r="R410" s="58" t="e">
        <f>IF(J410="?",IF(ISNUMBER(E410),G410/P410,"N/A"),IF(ISNUMBER(J410),J410/$A$2*57.296,"N/A"))</f>
        <v>#VALUE!</v>
      </c>
      <c r="S410" s="59" t="str">
        <f>S409</f>
        <v>PUT TELESCOPE FOCAL LENGTH HERE</v>
      </c>
      <c r="T410" s="60" t="str">
        <f>T409</f>
        <v>PUT TELESCOPE F/RATIO HERE</v>
      </c>
    </row>
    <row r="411" spans="1:20" s="33" customFormat="1" x14ac:dyDescent="0.3">
      <c r="A411" s="13" t="s">
        <v>7</v>
      </c>
      <c r="B411" s="13" t="s">
        <v>110</v>
      </c>
      <c r="C411" s="61"/>
      <c r="D411" s="60" t="s">
        <v>348</v>
      </c>
      <c r="E411" s="34">
        <v>7</v>
      </c>
      <c r="F411" s="35">
        <v>1.25</v>
      </c>
      <c r="G411" s="38">
        <v>82</v>
      </c>
      <c r="H411" s="37"/>
      <c r="I411" s="41">
        <v>12</v>
      </c>
      <c r="J411" s="41" t="s">
        <v>28</v>
      </c>
      <c r="K411" s="55">
        <f>(G411/57.2958)*E411</f>
        <v>10.018186324303002</v>
      </c>
      <c r="L411" s="55" t="s">
        <v>0</v>
      </c>
      <c r="M411" s="38" t="s">
        <v>25</v>
      </c>
      <c r="N411" s="36" t="s">
        <v>0</v>
      </c>
      <c r="O411" s="38">
        <v>7</v>
      </c>
      <c r="P411" s="56" t="e">
        <f>IF(ISNUMBER(E411),$A$2/E411,"N/A")</f>
        <v>#VALUE!</v>
      </c>
      <c r="Q411" s="57" t="e">
        <f>IF(ISNUMBER(E411),E411/$B$2,"N/A")</f>
        <v>#VALUE!</v>
      </c>
      <c r="R411" s="58" t="e">
        <f>IF(J411="?",IF(ISNUMBER(E411),G411/P411,"N/A"),IF(ISNUMBER(J411),J411/$A$2*57.296,"N/A"))</f>
        <v>#VALUE!</v>
      </c>
      <c r="S411" s="59" t="str">
        <f>S410</f>
        <v>PUT TELESCOPE FOCAL LENGTH HERE</v>
      </c>
      <c r="T411" s="60" t="str">
        <f>T410</f>
        <v>PUT TELESCOPE F/RATIO HERE</v>
      </c>
    </row>
    <row r="412" spans="1:20" s="33" customFormat="1" x14ac:dyDescent="0.3">
      <c r="A412" s="13" t="s">
        <v>7</v>
      </c>
      <c r="B412" s="13" t="s">
        <v>110</v>
      </c>
      <c r="C412" s="61"/>
      <c r="D412" s="60" t="s">
        <v>348</v>
      </c>
      <c r="E412" s="34">
        <v>10</v>
      </c>
      <c r="F412" s="35">
        <v>1.25</v>
      </c>
      <c r="G412" s="38">
        <v>82</v>
      </c>
      <c r="H412" s="37"/>
      <c r="I412" s="41">
        <v>12</v>
      </c>
      <c r="J412" s="41" t="s">
        <v>28</v>
      </c>
      <c r="K412" s="55">
        <f>(G412/57.2958)*E412</f>
        <v>14.311694749004289</v>
      </c>
      <c r="L412" s="55" t="s">
        <v>0</v>
      </c>
      <c r="M412" s="38" t="s">
        <v>25</v>
      </c>
      <c r="N412" s="36" t="s">
        <v>0</v>
      </c>
      <c r="O412" s="38">
        <v>7</v>
      </c>
      <c r="P412" s="56" t="e">
        <f>IF(ISNUMBER(E412),$A$2/E412,"N/A")</f>
        <v>#VALUE!</v>
      </c>
      <c r="Q412" s="57" t="e">
        <f>IF(ISNUMBER(E412),E412/$B$2,"N/A")</f>
        <v>#VALUE!</v>
      </c>
      <c r="R412" s="58" t="e">
        <f>IF(J412="?",IF(ISNUMBER(E412),G412/P412,"N/A"),IF(ISNUMBER(J412),J412/$A$2*57.296,"N/A"))</f>
        <v>#VALUE!</v>
      </c>
      <c r="S412" s="59" t="str">
        <f>S411</f>
        <v>PUT TELESCOPE FOCAL LENGTH HERE</v>
      </c>
      <c r="T412" s="60" t="str">
        <f>T411</f>
        <v>PUT TELESCOPE F/RATIO HERE</v>
      </c>
    </row>
    <row r="413" spans="1:20" s="33" customFormat="1" x14ac:dyDescent="0.3">
      <c r="A413" s="13" t="s">
        <v>7</v>
      </c>
      <c r="B413" s="13" t="s">
        <v>110</v>
      </c>
      <c r="C413" s="61"/>
      <c r="D413" s="60" t="s">
        <v>348</v>
      </c>
      <c r="E413" s="34">
        <v>15</v>
      </c>
      <c r="F413" s="35">
        <v>1.25</v>
      </c>
      <c r="G413" s="38">
        <v>82</v>
      </c>
      <c r="H413" s="37"/>
      <c r="I413" s="41">
        <v>17</v>
      </c>
      <c r="J413" s="41" t="s">
        <v>28</v>
      </c>
      <c r="K413" s="55">
        <f>(G413/57.2958)*E413</f>
        <v>21.467542123506433</v>
      </c>
      <c r="L413" s="55" t="s">
        <v>0</v>
      </c>
      <c r="M413" s="38" t="s">
        <v>25</v>
      </c>
      <c r="N413" s="36" t="s">
        <v>0</v>
      </c>
      <c r="O413" s="38">
        <v>7</v>
      </c>
      <c r="P413" s="56" t="e">
        <f>IF(ISNUMBER(E413),$A$2/E413,"N/A")</f>
        <v>#VALUE!</v>
      </c>
      <c r="Q413" s="57" t="e">
        <f>IF(ISNUMBER(E413),E413/$B$2,"N/A")</f>
        <v>#VALUE!</v>
      </c>
      <c r="R413" s="58" t="e">
        <f>IF(J413="?",IF(ISNUMBER(E413),G413/P413,"N/A"),IF(ISNUMBER(J413),J413/$A$2*57.296,"N/A"))</f>
        <v>#VALUE!</v>
      </c>
      <c r="S413" s="59" t="str">
        <f>S412</f>
        <v>PUT TELESCOPE FOCAL LENGTH HERE</v>
      </c>
      <c r="T413" s="60" t="str">
        <f>T412</f>
        <v>PUT TELESCOPE F/RATIO HERE</v>
      </c>
    </row>
    <row r="414" spans="1:20" s="33" customFormat="1" x14ac:dyDescent="0.3">
      <c r="A414" s="13" t="s">
        <v>7</v>
      </c>
      <c r="B414" s="13" t="s">
        <v>110</v>
      </c>
      <c r="C414" s="61"/>
      <c r="D414" s="60" t="s">
        <v>348</v>
      </c>
      <c r="E414" s="34">
        <v>19</v>
      </c>
      <c r="F414" s="35">
        <v>2</v>
      </c>
      <c r="G414" s="38">
        <v>82</v>
      </c>
      <c r="H414" s="37"/>
      <c r="I414" s="41">
        <v>20</v>
      </c>
      <c r="J414" s="41" t="s">
        <v>28</v>
      </c>
      <c r="K414" s="55">
        <f>(G414/57.2958)*E414</f>
        <v>27.192220023108149</v>
      </c>
      <c r="L414" s="55" t="s">
        <v>0</v>
      </c>
      <c r="M414" s="38" t="s">
        <v>25</v>
      </c>
      <c r="N414" s="36" t="s">
        <v>0</v>
      </c>
      <c r="O414" s="38">
        <v>6</v>
      </c>
      <c r="P414" s="56" t="e">
        <f>IF(ISNUMBER(E414),$A$2/E414,"N/A")</f>
        <v>#VALUE!</v>
      </c>
      <c r="Q414" s="57" t="e">
        <f>IF(ISNUMBER(E414),E414/$B$2,"N/A")</f>
        <v>#VALUE!</v>
      </c>
      <c r="R414" s="58" t="e">
        <f>IF(J414="?",IF(ISNUMBER(E414),G414/P414,"N/A"),IF(ISNUMBER(J414),J414/$A$2*57.296,"N/A"))</f>
        <v>#VALUE!</v>
      </c>
      <c r="S414" s="59" t="str">
        <f>S413</f>
        <v>PUT TELESCOPE FOCAL LENGTH HERE</v>
      </c>
      <c r="T414" s="60" t="str">
        <f>T413</f>
        <v>PUT TELESCOPE F/RATIO HERE</v>
      </c>
    </row>
    <row r="415" spans="1:20" s="33" customFormat="1" x14ac:dyDescent="0.3">
      <c r="A415" s="13" t="s">
        <v>7</v>
      </c>
      <c r="B415" s="13" t="s">
        <v>110</v>
      </c>
      <c r="C415" s="61"/>
      <c r="D415" s="60" t="s">
        <v>348</v>
      </c>
      <c r="E415" s="34">
        <v>23</v>
      </c>
      <c r="F415" s="35">
        <v>2</v>
      </c>
      <c r="G415" s="38">
        <v>82</v>
      </c>
      <c r="H415" s="37"/>
      <c r="I415" s="41">
        <v>20</v>
      </c>
      <c r="J415" s="41" t="s">
        <v>28</v>
      </c>
      <c r="K415" s="55">
        <f>(G415/57.2958)*E415</f>
        <v>32.916897922709865</v>
      </c>
      <c r="L415" s="55" t="s">
        <v>0</v>
      </c>
      <c r="M415" s="38" t="s">
        <v>25</v>
      </c>
      <c r="N415" s="36" t="s">
        <v>0</v>
      </c>
      <c r="O415" s="38">
        <v>6</v>
      </c>
      <c r="P415" s="56" t="e">
        <f>IF(ISNUMBER(E415),$A$2/E415,"N/A")</f>
        <v>#VALUE!</v>
      </c>
      <c r="Q415" s="57" t="e">
        <f>IF(ISNUMBER(E415),E415/$B$2,"N/A")</f>
        <v>#VALUE!</v>
      </c>
      <c r="R415" s="58" t="e">
        <f>IF(J415="?",IF(ISNUMBER(E415),G415/P415,"N/A"),IF(ISNUMBER(J415),J415/$A$2*57.296,"N/A"))</f>
        <v>#VALUE!</v>
      </c>
      <c r="S415" s="59" t="str">
        <f>S414</f>
        <v>PUT TELESCOPE FOCAL LENGTH HERE</v>
      </c>
      <c r="T415" s="60" t="str">
        <f>T414</f>
        <v>PUT TELESCOPE F/RATIO HERE</v>
      </c>
    </row>
    <row r="416" spans="1:20" s="33" customFormat="1" x14ac:dyDescent="0.3">
      <c r="A416" s="13" t="s">
        <v>7</v>
      </c>
      <c r="B416" s="13" t="s">
        <v>110</v>
      </c>
      <c r="C416" s="61"/>
      <c r="D416" s="60" t="s">
        <v>348</v>
      </c>
      <c r="E416" s="34">
        <v>31</v>
      </c>
      <c r="F416" s="35">
        <v>2</v>
      </c>
      <c r="G416" s="38">
        <v>82</v>
      </c>
      <c r="H416" s="37"/>
      <c r="I416" s="41">
        <v>27</v>
      </c>
      <c r="J416" s="41" t="s">
        <v>28</v>
      </c>
      <c r="K416" s="55">
        <f>(G416/57.2958)*E416</f>
        <v>44.366253721913296</v>
      </c>
      <c r="L416" s="55" t="s">
        <v>0</v>
      </c>
      <c r="M416" s="38" t="s">
        <v>25</v>
      </c>
      <c r="N416" s="36" t="s">
        <v>0</v>
      </c>
      <c r="O416" s="38">
        <v>6</v>
      </c>
      <c r="P416" s="56" t="e">
        <f>IF(ISNUMBER(E416),$A$2/E416,"N/A")</f>
        <v>#VALUE!</v>
      </c>
      <c r="Q416" s="57" t="e">
        <f>IF(ISNUMBER(E416),E416/$B$2,"N/A")</f>
        <v>#VALUE!</v>
      </c>
      <c r="R416" s="58" t="e">
        <f>IF(J416="?",IF(ISNUMBER(E416),G416/P416,"N/A"),IF(ISNUMBER(J416),J416/$A$2*57.296,"N/A"))</f>
        <v>#VALUE!</v>
      </c>
      <c r="S416" s="59" t="str">
        <f>S415</f>
        <v>PUT TELESCOPE FOCAL LENGTH HERE</v>
      </c>
      <c r="T416" s="60" t="str">
        <f>T415</f>
        <v>PUT TELESCOPE F/RATIO HERE</v>
      </c>
    </row>
    <row r="417" spans="1:20" s="33" customFormat="1" x14ac:dyDescent="0.3">
      <c r="A417" s="13" t="s">
        <v>7</v>
      </c>
      <c r="B417" s="13" t="s">
        <v>8</v>
      </c>
      <c r="C417" s="61"/>
      <c r="D417" s="61" t="s">
        <v>345</v>
      </c>
      <c r="E417" s="34">
        <v>4</v>
      </c>
      <c r="F417" s="35">
        <v>1.25</v>
      </c>
      <c r="G417" s="38">
        <v>50</v>
      </c>
      <c r="H417" s="37"/>
      <c r="I417" s="41">
        <v>6</v>
      </c>
      <c r="J417" s="41" t="s">
        <v>28</v>
      </c>
      <c r="K417" s="55">
        <f>(G417/57.2958)*E417</f>
        <v>3.4906572558547051</v>
      </c>
      <c r="L417" s="55" t="s">
        <v>0</v>
      </c>
      <c r="M417" s="38" t="s">
        <v>25</v>
      </c>
      <c r="N417" s="38" t="s">
        <v>0</v>
      </c>
      <c r="O417" s="38">
        <v>4</v>
      </c>
      <c r="P417" s="56" t="e">
        <f>IF(ISNUMBER(E417),$A$2/E417,"N/A")</f>
        <v>#VALUE!</v>
      </c>
      <c r="Q417" s="57" t="e">
        <f>IF(ISNUMBER(E417),E417/$B$2,"N/A")</f>
        <v>#VALUE!</v>
      </c>
      <c r="R417" s="58" t="e">
        <f>IF(J417="?",IF(ISNUMBER(E417),G417/P417,"N/A"),IF(ISNUMBER(J417),J417/$A$2*57.296,"N/A"))</f>
        <v>#VALUE!</v>
      </c>
      <c r="S417" s="59" t="str">
        <f>S416</f>
        <v>PUT TELESCOPE FOCAL LENGTH HERE</v>
      </c>
      <c r="T417" s="60" t="str">
        <f>T416</f>
        <v>PUT TELESCOPE F/RATIO HERE</v>
      </c>
    </row>
    <row r="418" spans="1:20" s="33" customFormat="1" x14ac:dyDescent="0.3">
      <c r="A418" s="13" t="s">
        <v>7</v>
      </c>
      <c r="B418" s="13" t="s">
        <v>8</v>
      </c>
      <c r="C418" s="61"/>
      <c r="D418" s="61" t="s">
        <v>345</v>
      </c>
      <c r="E418" s="34">
        <v>6</v>
      </c>
      <c r="F418" s="35">
        <v>1.25</v>
      </c>
      <c r="G418" s="38">
        <v>50</v>
      </c>
      <c r="H418" s="37"/>
      <c r="I418" s="41">
        <v>5</v>
      </c>
      <c r="J418" s="41" t="s">
        <v>28</v>
      </c>
      <c r="K418" s="55">
        <f>(G418/57.2958)*E418</f>
        <v>5.2359858837820576</v>
      </c>
      <c r="L418" s="55" t="s">
        <v>0</v>
      </c>
      <c r="M418" s="38" t="s">
        <v>25</v>
      </c>
      <c r="N418" s="38" t="s">
        <v>0</v>
      </c>
      <c r="O418" s="38">
        <v>4</v>
      </c>
      <c r="P418" s="56" t="e">
        <f>IF(ISNUMBER(E418),$A$2/E418,"N/A")</f>
        <v>#VALUE!</v>
      </c>
      <c r="Q418" s="57" t="e">
        <f>IF(ISNUMBER(E418),E418/$B$2,"N/A")</f>
        <v>#VALUE!</v>
      </c>
      <c r="R418" s="58" t="e">
        <f>IF(J418="?",IF(ISNUMBER(E418),G418/P418,"N/A"),IF(ISNUMBER(J418),J418/$A$2*57.296,"N/A"))</f>
        <v>#VALUE!</v>
      </c>
      <c r="S418" s="59" t="str">
        <f>S417</f>
        <v>PUT TELESCOPE FOCAL LENGTH HERE</v>
      </c>
      <c r="T418" s="60" t="str">
        <f>T417</f>
        <v>PUT TELESCOPE F/RATIO HERE</v>
      </c>
    </row>
    <row r="419" spans="1:20" s="33" customFormat="1" x14ac:dyDescent="0.3">
      <c r="A419" s="13" t="s">
        <v>7</v>
      </c>
      <c r="B419" s="13" t="s">
        <v>8</v>
      </c>
      <c r="C419" s="61"/>
      <c r="D419" s="61" t="s">
        <v>345</v>
      </c>
      <c r="E419" s="34">
        <v>9</v>
      </c>
      <c r="F419" s="35">
        <v>1.25</v>
      </c>
      <c r="G419" s="38">
        <v>50</v>
      </c>
      <c r="H419" s="37"/>
      <c r="I419" s="41">
        <v>6</v>
      </c>
      <c r="J419" s="41" t="s">
        <v>28</v>
      </c>
      <c r="K419" s="55">
        <f>(G419/57.2958)*E419</f>
        <v>7.8539788256730869</v>
      </c>
      <c r="L419" s="55" t="s">
        <v>0</v>
      </c>
      <c r="M419" s="38" t="s">
        <v>25</v>
      </c>
      <c r="N419" s="38" t="s">
        <v>0</v>
      </c>
      <c r="O419" s="38">
        <v>4</v>
      </c>
      <c r="P419" s="56" t="e">
        <f>IF(ISNUMBER(E419),$A$2/E419,"N/A")</f>
        <v>#VALUE!</v>
      </c>
      <c r="Q419" s="57" t="e">
        <f>IF(ISNUMBER(E419),E419/$B$2,"N/A")</f>
        <v>#VALUE!</v>
      </c>
      <c r="R419" s="58" t="e">
        <f>IF(J419="?",IF(ISNUMBER(E419),G419/P419,"N/A"),IF(ISNUMBER(J419),J419/$A$2*57.296,"N/A"))</f>
        <v>#VALUE!</v>
      </c>
      <c r="S419" s="59" t="str">
        <f>S418</f>
        <v>PUT TELESCOPE FOCAL LENGTH HERE</v>
      </c>
      <c r="T419" s="60" t="str">
        <f>T418</f>
        <v>PUT TELESCOPE F/RATIO HERE</v>
      </c>
    </row>
    <row r="420" spans="1:20" s="33" customFormat="1" x14ac:dyDescent="0.3">
      <c r="A420" s="13" t="s">
        <v>7</v>
      </c>
      <c r="B420" s="13" t="s">
        <v>8</v>
      </c>
      <c r="C420" s="61"/>
      <c r="D420" s="61" t="s">
        <v>345</v>
      </c>
      <c r="E420" s="34">
        <v>12</v>
      </c>
      <c r="F420" s="35">
        <v>1.25</v>
      </c>
      <c r="G420" s="38">
        <v>50</v>
      </c>
      <c r="H420" s="37"/>
      <c r="I420" s="41">
        <v>8</v>
      </c>
      <c r="J420" s="41" t="s">
        <v>28</v>
      </c>
      <c r="K420" s="55">
        <f>(G420/57.2958)*E420</f>
        <v>10.471971767564115</v>
      </c>
      <c r="L420" s="55" t="s">
        <v>0</v>
      </c>
      <c r="M420" s="38" t="s">
        <v>25</v>
      </c>
      <c r="N420" s="38" t="s">
        <v>0</v>
      </c>
      <c r="O420" s="38">
        <v>4</v>
      </c>
      <c r="P420" s="56" t="e">
        <f>IF(ISNUMBER(E420),$A$2/E420,"N/A")</f>
        <v>#VALUE!</v>
      </c>
      <c r="Q420" s="57" t="e">
        <f>IF(ISNUMBER(E420),E420/$B$2,"N/A")</f>
        <v>#VALUE!</v>
      </c>
      <c r="R420" s="58" t="e">
        <f>IF(J420="?",IF(ISNUMBER(E420),G420/P420,"N/A"),IF(ISNUMBER(J420),J420/$A$2*57.296,"N/A"))</f>
        <v>#VALUE!</v>
      </c>
      <c r="S420" s="59" t="str">
        <f>S419</f>
        <v>PUT TELESCOPE FOCAL LENGTH HERE</v>
      </c>
      <c r="T420" s="60" t="str">
        <f>T419</f>
        <v>PUT TELESCOPE F/RATIO HERE</v>
      </c>
    </row>
    <row r="421" spans="1:20" s="33" customFormat="1" x14ac:dyDescent="0.3">
      <c r="A421" s="13" t="s">
        <v>7</v>
      </c>
      <c r="B421" s="13" t="s">
        <v>8</v>
      </c>
      <c r="C421" s="61"/>
      <c r="D421" s="61" t="s">
        <v>345</v>
      </c>
      <c r="E421" s="34">
        <v>15</v>
      </c>
      <c r="F421" s="35">
        <v>1.25</v>
      </c>
      <c r="G421" s="38">
        <v>50</v>
      </c>
      <c r="H421" s="37"/>
      <c r="I421" s="41">
        <v>13</v>
      </c>
      <c r="J421" s="41" t="s">
        <v>28</v>
      </c>
      <c r="K421" s="55">
        <f>(G421/57.2958)*E421</f>
        <v>13.089964709455144</v>
      </c>
      <c r="L421" s="55" t="s">
        <v>0</v>
      </c>
      <c r="M421" s="38" t="s">
        <v>25</v>
      </c>
      <c r="N421" s="38" t="s">
        <v>0</v>
      </c>
      <c r="O421" s="38">
        <v>4</v>
      </c>
      <c r="P421" s="56" t="e">
        <f>IF(ISNUMBER(E421),$A$2/E421,"N/A")</f>
        <v>#VALUE!</v>
      </c>
      <c r="Q421" s="57" t="e">
        <f>IF(ISNUMBER(E421),E421/$B$2,"N/A")</f>
        <v>#VALUE!</v>
      </c>
      <c r="R421" s="58" t="e">
        <f>IF(J421="?",IF(ISNUMBER(E421),G421/P421,"N/A"),IF(ISNUMBER(J421),J421/$A$2*57.296,"N/A"))</f>
        <v>#VALUE!</v>
      </c>
      <c r="S421" s="59" t="str">
        <f>S420</f>
        <v>PUT TELESCOPE FOCAL LENGTH HERE</v>
      </c>
      <c r="T421" s="60" t="str">
        <f>T420</f>
        <v>PUT TELESCOPE F/RATIO HERE</v>
      </c>
    </row>
    <row r="422" spans="1:20" s="33" customFormat="1" x14ac:dyDescent="0.3">
      <c r="A422" s="13" t="s">
        <v>7</v>
      </c>
      <c r="B422" s="13" t="s">
        <v>8</v>
      </c>
      <c r="C422" s="61"/>
      <c r="D422" s="61" t="s">
        <v>345</v>
      </c>
      <c r="E422" s="34">
        <v>32</v>
      </c>
      <c r="F422" s="35">
        <v>1.25</v>
      </c>
      <c r="G422" s="38">
        <v>48</v>
      </c>
      <c r="H422" s="37"/>
      <c r="I422" s="41">
        <v>22</v>
      </c>
      <c r="J422" s="41" t="s">
        <v>28</v>
      </c>
      <c r="K422" s="55">
        <f>(G422/57.2958)*E422</f>
        <v>26.808247724964133</v>
      </c>
      <c r="L422" s="55" t="s">
        <v>0</v>
      </c>
      <c r="M422" s="38" t="s">
        <v>25</v>
      </c>
      <c r="N422" s="38" t="s">
        <v>0</v>
      </c>
      <c r="O422" s="38">
        <v>4</v>
      </c>
      <c r="P422" s="56" t="e">
        <f>IF(ISNUMBER(E422),$A$2/E422,"N/A")</f>
        <v>#VALUE!</v>
      </c>
      <c r="Q422" s="57" t="e">
        <f>IF(ISNUMBER(E422),E422/$B$2,"N/A")</f>
        <v>#VALUE!</v>
      </c>
      <c r="R422" s="58" t="e">
        <f>IF(J422="?",IF(ISNUMBER(E422),G422/P422,"N/A"),IF(ISNUMBER(J422),J422/$A$2*57.296,"N/A"))</f>
        <v>#VALUE!</v>
      </c>
      <c r="S422" s="59" t="str">
        <f>S421</f>
        <v>PUT TELESCOPE FOCAL LENGTH HERE</v>
      </c>
      <c r="T422" s="60" t="str">
        <f>T421</f>
        <v>PUT TELESCOPE F/RATIO HERE</v>
      </c>
    </row>
    <row r="423" spans="1:20" s="33" customFormat="1" x14ac:dyDescent="0.3">
      <c r="A423" s="13" t="s">
        <v>7</v>
      </c>
      <c r="B423" s="13" t="s">
        <v>8</v>
      </c>
      <c r="C423" s="61"/>
      <c r="D423" s="61" t="s">
        <v>345</v>
      </c>
      <c r="E423" s="34">
        <v>40</v>
      </c>
      <c r="F423" s="35">
        <v>1.25</v>
      </c>
      <c r="G423" s="38">
        <v>40</v>
      </c>
      <c r="H423" s="37"/>
      <c r="I423" s="41">
        <v>31</v>
      </c>
      <c r="J423" s="41" t="s">
        <v>28</v>
      </c>
      <c r="K423" s="55">
        <f>(G423/57.2958)*E423</f>
        <v>27.925258046837641</v>
      </c>
      <c r="L423" s="55" t="s">
        <v>0</v>
      </c>
      <c r="M423" s="38" t="s">
        <v>25</v>
      </c>
      <c r="N423" s="38" t="s">
        <v>0</v>
      </c>
      <c r="O423" s="38">
        <v>4</v>
      </c>
      <c r="P423" s="56" t="e">
        <f>IF(ISNUMBER(E423),$A$2/E423,"N/A")</f>
        <v>#VALUE!</v>
      </c>
      <c r="Q423" s="57" t="e">
        <f>IF(ISNUMBER(E423),E423/$B$2,"N/A")</f>
        <v>#VALUE!</v>
      </c>
      <c r="R423" s="58" t="e">
        <f>IF(J423="?",IF(ISNUMBER(E423),G423/P423,"N/A"),IF(ISNUMBER(J423),J423/$A$2*57.296,"N/A"))</f>
        <v>#VALUE!</v>
      </c>
      <c r="S423" s="59" t="str">
        <f>S422</f>
        <v>PUT TELESCOPE FOCAL LENGTH HERE</v>
      </c>
      <c r="T423" s="60" t="str">
        <f>T422</f>
        <v>PUT TELESCOPE F/RATIO HERE</v>
      </c>
    </row>
    <row r="424" spans="1:20" s="33" customFormat="1" x14ac:dyDescent="0.3">
      <c r="A424" s="13" t="s">
        <v>7</v>
      </c>
      <c r="B424" s="13" t="s">
        <v>8</v>
      </c>
      <c r="C424" s="61"/>
      <c r="D424" s="61" t="s">
        <v>345</v>
      </c>
      <c r="E424" s="34">
        <v>56</v>
      </c>
      <c r="F424" s="35">
        <v>2</v>
      </c>
      <c r="G424" s="38">
        <v>47</v>
      </c>
      <c r="H424" s="37"/>
      <c r="I424" s="41">
        <v>40.299999999999997</v>
      </c>
      <c r="J424" s="41">
        <v>46</v>
      </c>
      <c r="K424" s="55">
        <f>(G424/57.2958)*E424</f>
        <v>45.937049487047922</v>
      </c>
      <c r="L424" s="55" t="s">
        <v>0</v>
      </c>
      <c r="M424" s="38" t="s">
        <v>25</v>
      </c>
      <c r="N424" s="38" t="s">
        <v>0</v>
      </c>
      <c r="O424" s="38">
        <v>4</v>
      </c>
      <c r="P424" s="56" t="e">
        <f>IF(ISNUMBER(E424),$A$2/E424,"N/A")</f>
        <v>#VALUE!</v>
      </c>
      <c r="Q424" s="57" t="e">
        <f>IF(ISNUMBER(E424),E424/$B$2,"N/A")</f>
        <v>#VALUE!</v>
      </c>
      <c r="R424" s="58" t="e">
        <f>IF(J424="?",IF(ISNUMBER(E424),G424/P424,"N/A"),IF(ISNUMBER(J424),J424/$A$2*57.296,"N/A"))</f>
        <v>#VALUE!</v>
      </c>
      <c r="S424" s="59" t="str">
        <f>S423</f>
        <v>PUT TELESCOPE FOCAL LENGTH HERE</v>
      </c>
      <c r="T424" s="60" t="str">
        <f>T423</f>
        <v>PUT TELESCOPE F/RATIO HERE</v>
      </c>
    </row>
    <row r="425" spans="1:20" s="33" customFormat="1" x14ac:dyDescent="0.3">
      <c r="A425" s="13" t="s">
        <v>7</v>
      </c>
      <c r="B425" s="13" t="s">
        <v>274</v>
      </c>
      <c r="C425" s="61" t="s">
        <v>438</v>
      </c>
      <c r="D425" s="61" t="s">
        <v>346</v>
      </c>
      <c r="E425" s="34">
        <v>10</v>
      </c>
      <c r="F425" s="35">
        <v>1.25</v>
      </c>
      <c r="G425" s="38">
        <v>60</v>
      </c>
      <c r="H425" s="37"/>
      <c r="I425" s="41">
        <v>16</v>
      </c>
      <c r="J425" s="41" t="s">
        <v>28</v>
      </c>
      <c r="K425" s="55">
        <f>(G425/57.2958)*E425</f>
        <v>10.471971767564114</v>
      </c>
      <c r="L425" s="55" t="s">
        <v>0</v>
      </c>
      <c r="M425" s="38" t="s">
        <v>25</v>
      </c>
      <c r="N425" s="36" t="s">
        <v>0</v>
      </c>
      <c r="O425" s="38">
        <v>5</v>
      </c>
      <c r="P425" s="56" t="e">
        <f>IF(ISNUMBER(E425),$A$2/E425,"N/A")</f>
        <v>#VALUE!</v>
      </c>
      <c r="Q425" s="57" t="e">
        <f>IF(ISNUMBER(E425),E425/$B$2,"N/A")</f>
        <v>#VALUE!</v>
      </c>
      <c r="R425" s="58" t="e">
        <f>IF(J425="?",IF(ISNUMBER(E425),G425/P425,"N/A"),IF(ISNUMBER(J425),J425/$A$2*57.296,"N/A"))</f>
        <v>#VALUE!</v>
      </c>
      <c r="S425" s="59" t="str">
        <f>S424</f>
        <v>PUT TELESCOPE FOCAL LENGTH HERE</v>
      </c>
      <c r="T425" s="60" t="str">
        <f>T424</f>
        <v>PUT TELESCOPE F/RATIO HERE</v>
      </c>
    </row>
    <row r="426" spans="1:20" s="33" customFormat="1" x14ac:dyDescent="0.3">
      <c r="A426" s="13" t="s">
        <v>7</v>
      </c>
      <c r="B426" s="13" t="s">
        <v>274</v>
      </c>
      <c r="C426" s="61" t="s">
        <v>438</v>
      </c>
      <c r="D426" s="60" t="s">
        <v>347</v>
      </c>
      <c r="E426" s="34">
        <v>15</v>
      </c>
      <c r="F426" s="35">
        <v>1.25</v>
      </c>
      <c r="G426" s="38">
        <v>65</v>
      </c>
      <c r="H426" s="37"/>
      <c r="I426" s="41">
        <v>16</v>
      </c>
      <c r="J426" s="41" t="s">
        <v>28</v>
      </c>
      <c r="K426" s="55">
        <f>(G426/57.2958)*E426</f>
        <v>17.016954122291686</v>
      </c>
      <c r="L426" s="55" t="s">
        <v>0</v>
      </c>
      <c r="M426" s="38" t="s">
        <v>25</v>
      </c>
      <c r="N426" s="36" t="s">
        <v>0</v>
      </c>
      <c r="O426" s="38">
        <v>8</v>
      </c>
      <c r="P426" s="56" t="e">
        <f>IF(ISNUMBER(E426),$A$2/E426,"N/A")</f>
        <v>#VALUE!</v>
      </c>
      <c r="Q426" s="57" t="e">
        <f>IF(ISNUMBER(E426),E426/$B$2,"N/A")</f>
        <v>#VALUE!</v>
      </c>
      <c r="R426" s="58" t="e">
        <f>IF(J426="?",IF(ISNUMBER(E426),G426/P426,"N/A"),IF(ISNUMBER(J426),J426/$A$2*57.296,"N/A"))</f>
        <v>#VALUE!</v>
      </c>
      <c r="S426" s="59" t="str">
        <f>S425</f>
        <v>PUT TELESCOPE FOCAL LENGTH HERE</v>
      </c>
      <c r="T426" s="60" t="str">
        <f>T425</f>
        <v>PUT TELESCOPE F/RATIO HERE</v>
      </c>
    </row>
    <row r="427" spans="1:20" s="33" customFormat="1" x14ac:dyDescent="0.3">
      <c r="A427" s="13" t="s">
        <v>7</v>
      </c>
      <c r="B427" s="13" t="s">
        <v>274</v>
      </c>
      <c r="C427" s="61" t="s">
        <v>438</v>
      </c>
      <c r="D427" s="60" t="s">
        <v>347</v>
      </c>
      <c r="E427" s="34">
        <v>18</v>
      </c>
      <c r="F427" s="35">
        <v>1.25</v>
      </c>
      <c r="G427" s="38">
        <v>65</v>
      </c>
      <c r="H427" s="37"/>
      <c r="I427" s="41">
        <v>20</v>
      </c>
      <c r="J427" s="41" t="s">
        <v>28</v>
      </c>
      <c r="K427" s="55">
        <f>(G427/57.2958)*E427</f>
        <v>20.420344946750021</v>
      </c>
      <c r="L427" s="55" t="s">
        <v>0</v>
      </c>
      <c r="M427" s="38" t="s">
        <v>25</v>
      </c>
      <c r="N427" s="36" t="s">
        <v>0</v>
      </c>
      <c r="O427" s="38">
        <v>8</v>
      </c>
      <c r="P427" s="56" t="e">
        <f>IF(ISNUMBER(E427),$A$2/E427,"N/A")</f>
        <v>#VALUE!</v>
      </c>
      <c r="Q427" s="57" t="e">
        <f>IF(ISNUMBER(E427),E427/$B$2,"N/A")</f>
        <v>#VALUE!</v>
      </c>
      <c r="R427" s="58" t="e">
        <f>IF(J427="?",IF(ISNUMBER(E427),G427/P427,"N/A"),IF(ISNUMBER(J427),J427/$A$2*57.296,"N/A"))</f>
        <v>#VALUE!</v>
      </c>
      <c r="S427" s="59" t="str">
        <f>S426</f>
        <v>PUT TELESCOPE FOCAL LENGTH HERE</v>
      </c>
      <c r="T427" s="60" t="str">
        <f>T426</f>
        <v>PUT TELESCOPE F/RATIO HERE</v>
      </c>
    </row>
    <row r="428" spans="1:20" s="33" customFormat="1" x14ac:dyDescent="0.3">
      <c r="A428" s="13" t="s">
        <v>7</v>
      </c>
      <c r="B428" s="13" t="s">
        <v>274</v>
      </c>
      <c r="C428" s="61" t="s">
        <v>438</v>
      </c>
      <c r="D428" s="60" t="s">
        <v>347</v>
      </c>
      <c r="E428" s="34">
        <v>24</v>
      </c>
      <c r="F428" s="35">
        <v>1.25</v>
      </c>
      <c r="G428" s="38">
        <v>65</v>
      </c>
      <c r="H428" s="37"/>
      <c r="I428" s="41">
        <v>29</v>
      </c>
      <c r="J428" s="41">
        <v>27.6</v>
      </c>
      <c r="K428" s="55">
        <f>(G428/57.2958)*E428</f>
        <v>27.227126595666697</v>
      </c>
      <c r="L428" s="55" t="s">
        <v>0</v>
      </c>
      <c r="M428" s="38" t="s">
        <v>25</v>
      </c>
      <c r="N428" s="36" t="s">
        <v>0</v>
      </c>
      <c r="O428" s="38">
        <v>8</v>
      </c>
      <c r="P428" s="56" t="e">
        <f>IF(ISNUMBER(E428),$A$2/E428,"N/A")</f>
        <v>#VALUE!</v>
      </c>
      <c r="Q428" s="57" t="e">
        <f>IF(ISNUMBER(E428),E428/$B$2,"N/A")</f>
        <v>#VALUE!</v>
      </c>
      <c r="R428" s="58" t="e">
        <f>IF(J428="?",IF(ISNUMBER(E428),G428/P428,"N/A"),IF(ISNUMBER(J428),J428/$A$2*57.296,"N/A"))</f>
        <v>#VALUE!</v>
      </c>
      <c r="S428" s="59" t="str">
        <f>S427</f>
        <v>PUT TELESCOPE FOCAL LENGTH HERE</v>
      </c>
      <c r="T428" s="60" t="str">
        <f>T427</f>
        <v>PUT TELESCOPE F/RATIO HERE</v>
      </c>
    </row>
    <row r="429" spans="1:20" s="33" customFormat="1" x14ac:dyDescent="0.3">
      <c r="A429" s="13" t="s">
        <v>7</v>
      </c>
      <c r="B429" s="13" t="s">
        <v>274</v>
      </c>
      <c r="C429" s="61" t="s">
        <v>438</v>
      </c>
      <c r="D429" s="60" t="s">
        <v>347</v>
      </c>
      <c r="E429" s="34">
        <v>30</v>
      </c>
      <c r="F429" s="35">
        <v>2</v>
      </c>
      <c r="G429" s="38">
        <v>70</v>
      </c>
      <c r="H429" s="37"/>
      <c r="I429" s="41">
        <v>22</v>
      </c>
      <c r="J429" s="41" t="s">
        <v>28</v>
      </c>
      <c r="K429" s="55">
        <f>(G429/57.2958)*E429</f>
        <v>36.651901186474397</v>
      </c>
      <c r="L429" s="55" t="s">
        <v>0</v>
      </c>
      <c r="M429" s="38" t="s">
        <v>25</v>
      </c>
      <c r="N429" s="36" t="s">
        <v>0</v>
      </c>
      <c r="O429" s="38">
        <v>9</v>
      </c>
      <c r="P429" s="56" t="e">
        <f>IF(ISNUMBER(E429),$A$2/E429,"N/A")</f>
        <v>#VALUE!</v>
      </c>
      <c r="Q429" s="57" t="e">
        <f>IF(ISNUMBER(E429),E429/$B$2,"N/A")</f>
        <v>#VALUE!</v>
      </c>
      <c r="R429" s="58" t="e">
        <f>IF(J429="?",IF(ISNUMBER(E429),G429/P429,"N/A"),IF(ISNUMBER(J429),J429/$A$2*57.296,"N/A"))</f>
        <v>#VALUE!</v>
      </c>
      <c r="S429" s="59" t="str">
        <f>S428</f>
        <v>PUT TELESCOPE FOCAL LENGTH HERE</v>
      </c>
      <c r="T429" s="60" t="str">
        <f>T428</f>
        <v>PUT TELESCOPE F/RATIO HERE</v>
      </c>
    </row>
    <row r="430" spans="1:20" s="33" customFormat="1" x14ac:dyDescent="0.3">
      <c r="A430" s="13" t="s">
        <v>7</v>
      </c>
      <c r="B430" s="13" t="s">
        <v>95</v>
      </c>
      <c r="C430" s="61"/>
      <c r="D430" s="61" t="s">
        <v>346</v>
      </c>
      <c r="E430" s="34">
        <v>2.2999999999999998</v>
      </c>
      <c r="F430" s="35">
        <v>1.25</v>
      </c>
      <c r="G430" s="38">
        <v>60</v>
      </c>
      <c r="H430" s="37"/>
      <c r="I430" s="41">
        <v>16</v>
      </c>
      <c r="J430" s="41" t="s">
        <v>28</v>
      </c>
      <c r="K430" s="55">
        <f>(G430/57.2958)*E430</f>
        <v>2.4085535065397461</v>
      </c>
      <c r="L430" s="55" t="s">
        <v>0</v>
      </c>
      <c r="M430" s="38" t="s">
        <v>25</v>
      </c>
      <c r="N430" s="36" t="s">
        <v>0</v>
      </c>
      <c r="O430" s="38">
        <v>6</v>
      </c>
      <c r="P430" s="56" t="e">
        <f>IF(ISNUMBER(E430),$A$2/E430,"N/A")</f>
        <v>#VALUE!</v>
      </c>
      <c r="Q430" s="57" t="e">
        <f>IF(ISNUMBER(E430),E430/$B$2,"N/A")</f>
        <v>#VALUE!</v>
      </c>
      <c r="R430" s="58" t="e">
        <f>IF(J430="?",IF(ISNUMBER(E430),G430/P430,"N/A"),IF(ISNUMBER(J430),J430/$A$2*57.296,"N/A"))</f>
        <v>#VALUE!</v>
      </c>
      <c r="S430" s="59" t="str">
        <f>S429</f>
        <v>PUT TELESCOPE FOCAL LENGTH HERE</v>
      </c>
      <c r="T430" s="60" t="str">
        <f>T429</f>
        <v>PUT TELESCOPE F/RATIO HERE</v>
      </c>
    </row>
    <row r="431" spans="1:20" s="33" customFormat="1" x14ac:dyDescent="0.3">
      <c r="A431" s="13" t="s">
        <v>7</v>
      </c>
      <c r="B431" s="13" t="s">
        <v>95</v>
      </c>
      <c r="C431" s="61"/>
      <c r="D431" s="61" t="s">
        <v>346</v>
      </c>
      <c r="E431" s="34">
        <v>5</v>
      </c>
      <c r="F431" s="35">
        <v>1.25</v>
      </c>
      <c r="G431" s="38">
        <v>60</v>
      </c>
      <c r="H431" s="37"/>
      <c r="I431" s="41">
        <v>16</v>
      </c>
      <c r="J431" s="41">
        <v>5.0999999999999996</v>
      </c>
      <c r="K431" s="55">
        <f>(G431/57.2958)*E431</f>
        <v>5.2359858837820568</v>
      </c>
      <c r="L431" s="55" t="s">
        <v>0</v>
      </c>
      <c r="M431" s="38" t="s">
        <v>25</v>
      </c>
      <c r="N431" s="36" t="s">
        <v>0</v>
      </c>
      <c r="O431" s="38">
        <v>6</v>
      </c>
      <c r="P431" s="56" t="e">
        <f>IF(ISNUMBER(E431),$A$2/E431,"N/A")</f>
        <v>#VALUE!</v>
      </c>
      <c r="Q431" s="57" t="e">
        <f>IF(ISNUMBER(E431),E431/$B$2,"N/A")</f>
        <v>#VALUE!</v>
      </c>
      <c r="R431" s="58" t="e">
        <f>IF(J431="?",IF(ISNUMBER(E431),G431/P431,"N/A"),IF(ISNUMBER(J431),J431/$A$2*57.296,"N/A"))</f>
        <v>#VALUE!</v>
      </c>
      <c r="S431" s="59" t="str">
        <f>S430</f>
        <v>PUT TELESCOPE FOCAL LENGTH HERE</v>
      </c>
      <c r="T431" s="60" t="str">
        <f>T430</f>
        <v>PUT TELESCOPE F/RATIO HERE</v>
      </c>
    </row>
    <row r="432" spans="1:20" s="33" customFormat="1" x14ac:dyDescent="0.3">
      <c r="A432" s="13" t="s">
        <v>7</v>
      </c>
      <c r="B432" s="13" t="s">
        <v>95</v>
      </c>
      <c r="C432" s="61"/>
      <c r="D432" s="61" t="s">
        <v>346</v>
      </c>
      <c r="E432" s="34">
        <v>7</v>
      </c>
      <c r="F432" s="35">
        <v>1.25</v>
      </c>
      <c r="G432" s="38">
        <v>60</v>
      </c>
      <c r="H432" s="37"/>
      <c r="I432" s="41">
        <v>16</v>
      </c>
      <c r="J432" s="41">
        <v>7</v>
      </c>
      <c r="K432" s="55">
        <f>(G432/57.2958)*E432</f>
        <v>7.3303802372948805</v>
      </c>
      <c r="L432" s="55" t="s">
        <v>0</v>
      </c>
      <c r="M432" s="38" t="s">
        <v>25</v>
      </c>
      <c r="N432" s="36" t="s">
        <v>0</v>
      </c>
      <c r="O432" s="38">
        <v>6</v>
      </c>
      <c r="P432" s="56" t="e">
        <f>IF(ISNUMBER(E432),$A$2/E432,"N/A")</f>
        <v>#VALUE!</v>
      </c>
      <c r="Q432" s="57" t="e">
        <f>IF(ISNUMBER(E432),E432/$B$2,"N/A")</f>
        <v>#VALUE!</v>
      </c>
      <c r="R432" s="58" t="e">
        <f>IF(J432="?",IF(ISNUMBER(E432),G432/P432,"N/A"),IF(ISNUMBER(J432),J432/$A$2*57.296,"N/A"))</f>
        <v>#VALUE!</v>
      </c>
      <c r="S432" s="59" t="str">
        <f>S431</f>
        <v>PUT TELESCOPE FOCAL LENGTH HERE</v>
      </c>
      <c r="T432" s="60" t="str">
        <f>T431</f>
        <v>PUT TELESCOPE F/RATIO HERE</v>
      </c>
    </row>
    <row r="433" spans="1:20" s="33" customFormat="1" x14ac:dyDescent="0.3">
      <c r="A433" s="13" t="s">
        <v>7</v>
      </c>
      <c r="B433" s="13" t="s">
        <v>95</v>
      </c>
      <c r="C433" s="61"/>
      <c r="D433" s="61" t="s">
        <v>346</v>
      </c>
      <c r="E433" s="34">
        <v>9</v>
      </c>
      <c r="F433" s="35">
        <v>1.25</v>
      </c>
      <c r="G433" s="38">
        <v>60</v>
      </c>
      <c r="H433" s="37"/>
      <c r="I433" s="41">
        <v>16</v>
      </c>
      <c r="J433" s="41">
        <v>9.5</v>
      </c>
      <c r="K433" s="55">
        <f>(G433/57.2958)*E433</f>
        <v>9.4247745908077025</v>
      </c>
      <c r="L433" s="55" t="s">
        <v>0</v>
      </c>
      <c r="M433" s="38" t="s">
        <v>25</v>
      </c>
      <c r="N433" s="36" t="s">
        <v>0</v>
      </c>
      <c r="O433" s="38">
        <v>6</v>
      </c>
      <c r="P433" s="56" t="e">
        <f>IF(ISNUMBER(E433),$A$2/E433,"N/A")</f>
        <v>#VALUE!</v>
      </c>
      <c r="Q433" s="57" t="e">
        <f>IF(ISNUMBER(E433),E433/$B$2,"N/A")</f>
        <v>#VALUE!</v>
      </c>
      <c r="R433" s="58" t="e">
        <f>IF(J433="?",IF(ISNUMBER(E433),G433/P433,"N/A"),IF(ISNUMBER(J433),J433/$A$2*57.296,"N/A"))</f>
        <v>#VALUE!</v>
      </c>
      <c r="S433" s="59" t="str">
        <f>S432</f>
        <v>PUT TELESCOPE FOCAL LENGTH HERE</v>
      </c>
      <c r="T433" s="60" t="str">
        <f>T432</f>
        <v>PUT TELESCOPE F/RATIO HERE</v>
      </c>
    </row>
    <row r="434" spans="1:20" s="33" customFormat="1" x14ac:dyDescent="0.3">
      <c r="A434" s="13" t="s">
        <v>7</v>
      </c>
      <c r="B434" s="13" t="s">
        <v>95</v>
      </c>
      <c r="C434" s="61"/>
      <c r="D434" s="61" t="s">
        <v>346</v>
      </c>
      <c r="E434" s="34">
        <v>12</v>
      </c>
      <c r="F434" s="35">
        <v>1.25</v>
      </c>
      <c r="G434" s="38">
        <v>60</v>
      </c>
      <c r="H434" s="37"/>
      <c r="I434" s="41">
        <v>16</v>
      </c>
      <c r="J434" s="41">
        <v>13</v>
      </c>
      <c r="K434" s="55">
        <f>(G434/57.2958)*E434</f>
        <v>12.566366121076937</v>
      </c>
      <c r="L434" s="55" t="s">
        <v>0</v>
      </c>
      <c r="M434" s="38" t="s">
        <v>25</v>
      </c>
      <c r="N434" s="36" t="s">
        <v>0</v>
      </c>
      <c r="O434" s="38">
        <v>6</v>
      </c>
      <c r="P434" s="56" t="e">
        <f>IF(ISNUMBER(E434),$A$2/E434,"N/A")</f>
        <v>#VALUE!</v>
      </c>
      <c r="Q434" s="57" t="e">
        <f>IF(ISNUMBER(E434),E434/$B$2,"N/A")</f>
        <v>#VALUE!</v>
      </c>
      <c r="R434" s="58" t="e">
        <f>IF(J434="?",IF(ISNUMBER(E434),G434/P434,"N/A"),IF(ISNUMBER(J434),J434/$A$2*57.296,"N/A"))</f>
        <v>#VALUE!</v>
      </c>
      <c r="S434" s="59" t="str">
        <f>S433</f>
        <v>PUT TELESCOPE FOCAL LENGTH HERE</v>
      </c>
      <c r="T434" s="60" t="str">
        <f>T433</f>
        <v>PUT TELESCOPE F/RATIO HERE</v>
      </c>
    </row>
    <row r="435" spans="1:20" s="33" customFormat="1" x14ac:dyDescent="0.3">
      <c r="A435" s="13" t="s">
        <v>7</v>
      </c>
      <c r="B435" s="13" t="s">
        <v>95</v>
      </c>
      <c r="C435" s="61"/>
      <c r="D435" s="61" t="s">
        <v>346</v>
      </c>
      <c r="E435" s="34">
        <v>18</v>
      </c>
      <c r="F435" s="35">
        <v>1.25</v>
      </c>
      <c r="G435" s="38">
        <v>60</v>
      </c>
      <c r="H435" s="37"/>
      <c r="I435" s="41">
        <v>16</v>
      </c>
      <c r="J435" s="41">
        <v>18.399999999999999</v>
      </c>
      <c r="K435" s="55">
        <f>(G435/57.2958)*E435</f>
        <v>18.849549181615405</v>
      </c>
      <c r="L435" s="55" t="s">
        <v>0</v>
      </c>
      <c r="M435" s="38" t="s">
        <v>25</v>
      </c>
      <c r="N435" s="36" t="s">
        <v>0</v>
      </c>
      <c r="O435" s="38">
        <v>6</v>
      </c>
      <c r="P435" s="56" t="e">
        <f>IF(ISNUMBER(E435),$A$2/E435,"N/A")</f>
        <v>#VALUE!</v>
      </c>
      <c r="Q435" s="57" t="e">
        <f>IF(ISNUMBER(E435),E435/$B$2,"N/A")</f>
        <v>#VALUE!</v>
      </c>
      <c r="R435" s="58" t="e">
        <f>IF(J435="?",IF(ISNUMBER(E435),G435/P435,"N/A"),IF(ISNUMBER(J435),J435/$A$2*57.296,"N/A"))</f>
        <v>#VALUE!</v>
      </c>
      <c r="S435" s="59" t="str">
        <f>S434</f>
        <v>PUT TELESCOPE FOCAL LENGTH HERE</v>
      </c>
      <c r="T435" s="60" t="str">
        <f>T434</f>
        <v>PUT TELESCOPE F/RATIO HERE</v>
      </c>
    </row>
    <row r="436" spans="1:20" s="33" customFormat="1" x14ac:dyDescent="0.3">
      <c r="A436" s="13" t="s">
        <v>7</v>
      </c>
      <c r="B436" s="13" t="s">
        <v>95</v>
      </c>
      <c r="C436" s="61"/>
      <c r="D436" s="61" t="s">
        <v>346</v>
      </c>
      <c r="E436" s="34">
        <v>25</v>
      </c>
      <c r="F436" s="35">
        <v>1.25</v>
      </c>
      <c r="G436" s="38">
        <v>60</v>
      </c>
      <c r="H436" s="37"/>
      <c r="I436" s="41">
        <v>16</v>
      </c>
      <c r="J436" s="41">
        <v>25</v>
      </c>
      <c r="K436" s="55">
        <f>(G436/57.2958)*E436</f>
        <v>26.179929418910287</v>
      </c>
      <c r="L436" s="55" t="s">
        <v>0</v>
      </c>
      <c r="M436" s="38" t="s">
        <v>25</v>
      </c>
      <c r="N436" s="36" t="s">
        <v>0</v>
      </c>
      <c r="O436" s="38">
        <v>6</v>
      </c>
      <c r="P436" s="56" t="e">
        <f>IF(ISNUMBER(E436),$A$2/E436,"N/A")</f>
        <v>#VALUE!</v>
      </c>
      <c r="Q436" s="57" t="e">
        <f>IF(ISNUMBER(E436),E436/$B$2,"N/A")</f>
        <v>#VALUE!</v>
      </c>
      <c r="R436" s="58" t="e">
        <f>IF(J436="?",IF(ISNUMBER(E436),G436/P436,"N/A"),IF(ISNUMBER(J436),J436/$A$2*57.296,"N/A"))</f>
        <v>#VALUE!</v>
      </c>
      <c r="S436" s="59" t="str">
        <f>S435</f>
        <v>PUT TELESCOPE FOCAL LENGTH HERE</v>
      </c>
      <c r="T436" s="60" t="str">
        <f>T435</f>
        <v>PUT TELESCOPE F/RATIO HERE</v>
      </c>
    </row>
    <row r="437" spans="1:20" s="33" customFormat="1" x14ac:dyDescent="0.3">
      <c r="A437" s="13" t="s">
        <v>57</v>
      </c>
      <c r="B437" s="13" t="s">
        <v>58</v>
      </c>
      <c r="C437" s="61"/>
      <c r="D437" s="61" t="s">
        <v>345</v>
      </c>
      <c r="E437" s="34">
        <v>12</v>
      </c>
      <c r="F437" s="35">
        <v>1.25</v>
      </c>
      <c r="G437" s="38">
        <v>52</v>
      </c>
      <c r="H437" s="37"/>
      <c r="I437" s="41">
        <v>8.6</v>
      </c>
      <c r="J437" s="41">
        <v>10.5</v>
      </c>
      <c r="K437" s="55">
        <f>(G437/57.2958)*E437</f>
        <v>10.890850638266679</v>
      </c>
      <c r="L437" s="55" t="s">
        <v>0</v>
      </c>
      <c r="M437" s="38" t="s">
        <v>25</v>
      </c>
      <c r="N437" s="62" t="s">
        <v>0</v>
      </c>
      <c r="O437" s="38">
        <v>4</v>
      </c>
      <c r="P437" s="56" t="e">
        <f>IF(ISNUMBER(E437),$A$2/E437,"N/A")</f>
        <v>#VALUE!</v>
      </c>
      <c r="Q437" s="57" t="e">
        <f>IF(ISNUMBER(E437),E437/$B$2,"N/A")</f>
        <v>#VALUE!</v>
      </c>
      <c r="R437" s="58" t="e">
        <f>IF(J437="?",IF(ISNUMBER(E437),G437/P437,"N/A"),IF(ISNUMBER(J437),J437/$A$2*57.296,"N/A"))</f>
        <v>#VALUE!</v>
      </c>
      <c r="S437" s="59" t="str">
        <f>S436</f>
        <v>PUT TELESCOPE FOCAL LENGTH HERE</v>
      </c>
      <c r="T437" s="60" t="str">
        <f>T436</f>
        <v>PUT TELESCOPE F/RATIO HERE</v>
      </c>
    </row>
    <row r="438" spans="1:20" s="33" customFormat="1" x14ac:dyDescent="0.3">
      <c r="A438" s="13" t="s">
        <v>57</v>
      </c>
      <c r="B438" s="13" t="s">
        <v>58</v>
      </c>
      <c r="C438" s="61"/>
      <c r="D438" s="61" t="s">
        <v>345</v>
      </c>
      <c r="E438" s="34">
        <v>18</v>
      </c>
      <c r="F438" s="35">
        <v>1.25</v>
      </c>
      <c r="G438" s="38">
        <v>52</v>
      </c>
      <c r="H438" s="37"/>
      <c r="I438" s="41">
        <v>13</v>
      </c>
      <c r="J438" s="41">
        <v>18</v>
      </c>
      <c r="K438" s="55">
        <f>(G438/57.2958)*E438</f>
        <v>16.336275957400019</v>
      </c>
      <c r="L438" s="55" t="s">
        <v>0</v>
      </c>
      <c r="M438" s="38" t="s">
        <v>25</v>
      </c>
      <c r="N438" s="62" t="s">
        <v>0</v>
      </c>
      <c r="O438" s="38">
        <v>4</v>
      </c>
      <c r="P438" s="56" t="e">
        <f>IF(ISNUMBER(E438),$A$2/E438,"N/A")</f>
        <v>#VALUE!</v>
      </c>
      <c r="Q438" s="57" t="e">
        <f>IF(ISNUMBER(E438),E438/$B$2,"N/A")</f>
        <v>#VALUE!</v>
      </c>
      <c r="R438" s="58" t="e">
        <f>IF(J438="?",IF(ISNUMBER(E438),G438/P438,"N/A"),IF(ISNUMBER(J438),J438/$A$2*57.296,"N/A"))</f>
        <v>#VALUE!</v>
      </c>
      <c r="S438" s="59" t="str">
        <f>S437</f>
        <v>PUT TELESCOPE FOCAL LENGTH HERE</v>
      </c>
      <c r="T438" s="60" t="str">
        <f>T437</f>
        <v>PUT TELESCOPE F/RATIO HERE</v>
      </c>
    </row>
    <row r="439" spans="1:20" s="33" customFormat="1" x14ac:dyDescent="0.3">
      <c r="A439" s="13" t="s">
        <v>57</v>
      </c>
      <c r="B439" s="13" t="s">
        <v>58</v>
      </c>
      <c r="C439" s="61"/>
      <c r="D439" s="61" t="s">
        <v>345</v>
      </c>
      <c r="E439" s="34">
        <v>25</v>
      </c>
      <c r="F439" s="35">
        <v>1.25</v>
      </c>
      <c r="G439" s="38">
        <v>52</v>
      </c>
      <c r="H439" s="37"/>
      <c r="I439" s="41">
        <v>18</v>
      </c>
      <c r="J439" s="41">
        <v>19.5</v>
      </c>
      <c r="K439" s="55">
        <f>(G439/57.2958)*E439</f>
        <v>22.68927216305558</v>
      </c>
      <c r="L439" s="55" t="s">
        <v>0</v>
      </c>
      <c r="M439" s="38" t="s">
        <v>25</v>
      </c>
      <c r="N439" s="62" t="s">
        <v>0</v>
      </c>
      <c r="O439" s="38">
        <v>4</v>
      </c>
      <c r="P439" s="56" t="e">
        <f>IF(ISNUMBER(E439),$A$2/E439,"N/A")</f>
        <v>#VALUE!</v>
      </c>
      <c r="Q439" s="57" t="e">
        <f>IF(ISNUMBER(E439),E439/$B$2,"N/A")</f>
        <v>#VALUE!</v>
      </c>
      <c r="R439" s="58" t="e">
        <f>IF(J439="?",IF(ISNUMBER(E439),G439/P439,"N/A"),IF(ISNUMBER(J439),J439/$A$2*57.296,"N/A"))</f>
        <v>#VALUE!</v>
      </c>
      <c r="S439" s="59" t="str">
        <f>S438</f>
        <v>PUT TELESCOPE FOCAL LENGTH HERE</v>
      </c>
      <c r="T439" s="60" t="str">
        <f>T438</f>
        <v>PUT TELESCOPE F/RATIO HERE</v>
      </c>
    </row>
    <row r="440" spans="1:20" s="33" customFormat="1" x14ac:dyDescent="0.3">
      <c r="A440" s="13" t="s">
        <v>424</v>
      </c>
      <c r="B440" s="13" t="s">
        <v>4</v>
      </c>
      <c r="C440" s="61"/>
      <c r="D440" s="61" t="s">
        <v>345</v>
      </c>
      <c r="E440" s="34">
        <v>4</v>
      </c>
      <c r="F440" s="35">
        <v>1.25</v>
      </c>
      <c r="G440" s="38">
        <v>50</v>
      </c>
      <c r="H440" s="37"/>
      <c r="I440" s="41">
        <f>E440*0.72</f>
        <v>2.88</v>
      </c>
      <c r="J440" s="41" t="s">
        <v>28</v>
      </c>
      <c r="K440" s="55">
        <f>(G440/57.2958)*E440</f>
        <v>3.4906572558547051</v>
      </c>
      <c r="L440" s="55" t="s">
        <v>53</v>
      </c>
      <c r="M440" s="38" t="s">
        <v>98</v>
      </c>
      <c r="N440" s="62" t="s">
        <v>112</v>
      </c>
      <c r="O440" s="38">
        <v>4</v>
      </c>
      <c r="P440" s="56" t="e">
        <f>IF(ISNUMBER(E440),$A$2/E440,"N/A")</f>
        <v>#VALUE!</v>
      </c>
      <c r="Q440" s="57" t="e">
        <f>IF(ISNUMBER(E440),E440/$B$2,"N/A")</f>
        <v>#VALUE!</v>
      </c>
      <c r="R440" s="58" t="e">
        <f>IF(J440="?",IF(ISNUMBER(E440),G440/P440,"N/A"),IF(ISNUMBER(J440),J440/$A$2*57.296,"N/A"))</f>
        <v>#VALUE!</v>
      </c>
      <c r="S440" s="59" t="str">
        <f>S439</f>
        <v>PUT TELESCOPE FOCAL LENGTH HERE</v>
      </c>
      <c r="T440" s="60" t="str">
        <f>T439</f>
        <v>PUT TELESCOPE F/RATIO HERE</v>
      </c>
    </row>
    <row r="441" spans="1:20" s="33" customFormat="1" x14ac:dyDescent="0.3">
      <c r="A441" s="13" t="s">
        <v>424</v>
      </c>
      <c r="B441" s="13" t="s">
        <v>4</v>
      </c>
      <c r="C441" s="61"/>
      <c r="D441" s="61" t="s">
        <v>345</v>
      </c>
      <c r="E441" s="34">
        <v>6.3</v>
      </c>
      <c r="F441" s="35">
        <v>1.25</v>
      </c>
      <c r="G441" s="38">
        <v>50</v>
      </c>
      <c r="H441" s="37"/>
      <c r="I441" s="41">
        <f>E441*0.72</f>
        <v>4.5359999999999996</v>
      </c>
      <c r="J441" s="41" t="s">
        <v>28</v>
      </c>
      <c r="K441" s="55">
        <f>(G441/57.2958)*E441</f>
        <v>5.49778517797116</v>
      </c>
      <c r="L441" s="55" t="s">
        <v>53</v>
      </c>
      <c r="M441" s="38" t="s">
        <v>98</v>
      </c>
      <c r="N441" s="62" t="s">
        <v>112</v>
      </c>
      <c r="O441" s="38">
        <v>4</v>
      </c>
      <c r="P441" s="56" t="e">
        <f>IF(ISNUMBER(E441),$A$2/E441,"N/A")</f>
        <v>#VALUE!</v>
      </c>
      <c r="Q441" s="57" t="e">
        <f>IF(ISNUMBER(E441),E441/$B$2,"N/A")</f>
        <v>#VALUE!</v>
      </c>
      <c r="R441" s="58" t="e">
        <f>IF(J441="?",IF(ISNUMBER(E441),G441/P441,"N/A"),IF(ISNUMBER(J441),J441/$A$2*57.296,"N/A"))</f>
        <v>#VALUE!</v>
      </c>
      <c r="S441" s="59" t="str">
        <f>S440</f>
        <v>PUT TELESCOPE FOCAL LENGTH HERE</v>
      </c>
      <c r="T441" s="60" t="str">
        <f>T440</f>
        <v>PUT TELESCOPE F/RATIO HERE</v>
      </c>
    </row>
    <row r="442" spans="1:20" s="33" customFormat="1" x14ac:dyDescent="0.3">
      <c r="A442" s="13" t="s">
        <v>424</v>
      </c>
      <c r="B442" s="13" t="s">
        <v>4</v>
      </c>
      <c r="C442" s="61"/>
      <c r="D442" s="61" t="s">
        <v>345</v>
      </c>
      <c r="E442" s="34">
        <v>8</v>
      </c>
      <c r="F442" s="35">
        <v>1.25</v>
      </c>
      <c r="G442" s="38">
        <v>50</v>
      </c>
      <c r="H442" s="37"/>
      <c r="I442" s="41">
        <f>E442*0.72</f>
        <v>5.76</v>
      </c>
      <c r="J442" s="41" t="s">
        <v>28</v>
      </c>
      <c r="K442" s="55">
        <f>(G442/57.2958)*E442</f>
        <v>6.9813145117094102</v>
      </c>
      <c r="L442" s="55" t="s">
        <v>425</v>
      </c>
      <c r="M442" s="38" t="s">
        <v>98</v>
      </c>
      <c r="N442" s="62" t="s">
        <v>112</v>
      </c>
      <c r="O442" s="38">
        <v>4</v>
      </c>
      <c r="P442" s="56" t="e">
        <f>IF(ISNUMBER(E442),$A$2/E442,"N/A")</f>
        <v>#VALUE!</v>
      </c>
      <c r="Q442" s="57" t="e">
        <f>IF(ISNUMBER(E442),E442/$B$2,"N/A")</f>
        <v>#VALUE!</v>
      </c>
      <c r="R442" s="58" t="e">
        <f>IF(J442="?",IF(ISNUMBER(E442),G442/P442,"N/A"),IF(ISNUMBER(J442),J442/$A$2*57.296,"N/A"))</f>
        <v>#VALUE!</v>
      </c>
      <c r="S442" s="59" t="str">
        <f>S441</f>
        <v>PUT TELESCOPE FOCAL LENGTH HERE</v>
      </c>
      <c r="T442" s="60" t="str">
        <f>T441</f>
        <v>PUT TELESCOPE F/RATIO HERE</v>
      </c>
    </row>
    <row r="443" spans="1:20" s="33" customFormat="1" x14ac:dyDescent="0.3">
      <c r="A443" s="13" t="s">
        <v>424</v>
      </c>
      <c r="B443" s="13" t="s">
        <v>4</v>
      </c>
      <c r="C443" s="61"/>
      <c r="D443" s="61" t="s">
        <v>345</v>
      </c>
      <c r="E443" s="34">
        <v>10</v>
      </c>
      <c r="F443" s="35">
        <v>1.25</v>
      </c>
      <c r="G443" s="38">
        <v>50</v>
      </c>
      <c r="H443" s="37"/>
      <c r="I443" s="41">
        <f>E443*0.72</f>
        <v>7.1999999999999993</v>
      </c>
      <c r="J443" s="41" t="s">
        <v>28</v>
      </c>
      <c r="K443" s="55">
        <f>(G443/57.2958)*E443</f>
        <v>8.7266431396367636</v>
      </c>
      <c r="L443" s="55" t="s">
        <v>53</v>
      </c>
      <c r="M443" s="38" t="s">
        <v>98</v>
      </c>
      <c r="N443" s="62" t="s">
        <v>112</v>
      </c>
      <c r="O443" s="38">
        <v>4</v>
      </c>
      <c r="P443" s="56" t="e">
        <f>IF(ISNUMBER(E443),$A$2/E443,"N/A")</f>
        <v>#VALUE!</v>
      </c>
      <c r="Q443" s="57" t="e">
        <f>IF(ISNUMBER(E443),E443/$B$2,"N/A")</f>
        <v>#VALUE!</v>
      </c>
      <c r="R443" s="58" t="e">
        <f>IF(J443="?",IF(ISNUMBER(E443),G443/P443,"N/A"),IF(ISNUMBER(J443),J443/$A$2*57.296,"N/A"))</f>
        <v>#VALUE!</v>
      </c>
      <c r="S443" s="59" t="str">
        <f>S442</f>
        <v>PUT TELESCOPE FOCAL LENGTH HERE</v>
      </c>
      <c r="T443" s="60" t="str">
        <f>T442</f>
        <v>PUT TELESCOPE F/RATIO HERE</v>
      </c>
    </row>
    <row r="444" spans="1:20" s="33" customFormat="1" x14ac:dyDescent="0.3">
      <c r="A444" s="13" t="s">
        <v>424</v>
      </c>
      <c r="B444" s="13" t="s">
        <v>4</v>
      </c>
      <c r="C444" s="61"/>
      <c r="D444" s="61" t="s">
        <v>345</v>
      </c>
      <c r="E444" s="34">
        <v>12.5</v>
      </c>
      <c r="F444" s="35">
        <v>1.25</v>
      </c>
      <c r="G444" s="38">
        <v>50</v>
      </c>
      <c r="H444" s="37"/>
      <c r="I444" s="41">
        <f>E444*0.72</f>
        <v>9</v>
      </c>
      <c r="J444" s="41" t="s">
        <v>28</v>
      </c>
      <c r="K444" s="55">
        <f>(G444/57.2958)*E444</f>
        <v>10.908303924545953</v>
      </c>
      <c r="L444" s="55" t="s">
        <v>53</v>
      </c>
      <c r="M444" s="38" t="s">
        <v>98</v>
      </c>
      <c r="N444" s="62" t="s">
        <v>112</v>
      </c>
      <c r="O444" s="38">
        <v>4</v>
      </c>
      <c r="P444" s="56" t="e">
        <f>IF(ISNUMBER(E444),$A$2/E444,"N/A")</f>
        <v>#VALUE!</v>
      </c>
      <c r="Q444" s="57" t="e">
        <f>IF(ISNUMBER(E444),E444/$B$2,"N/A")</f>
        <v>#VALUE!</v>
      </c>
      <c r="R444" s="58" t="e">
        <f>IF(J444="?",IF(ISNUMBER(E444),G444/P444,"N/A"),IF(ISNUMBER(J444),J444/$A$2*57.296,"N/A"))</f>
        <v>#VALUE!</v>
      </c>
      <c r="S444" s="59" t="str">
        <f>S443</f>
        <v>PUT TELESCOPE FOCAL LENGTH HERE</v>
      </c>
      <c r="T444" s="60" t="str">
        <f>T443</f>
        <v>PUT TELESCOPE F/RATIO HERE</v>
      </c>
    </row>
    <row r="445" spans="1:20" s="33" customFormat="1" x14ac:dyDescent="0.3">
      <c r="A445" s="13" t="s">
        <v>424</v>
      </c>
      <c r="B445" s="13" t="s">
        <v>427</v>
      </c>
      <c r="C445" s="61"/>
      <c r="D445" s="61" t="s">
        <v>345</v>
      </c>
      <c r="E445" s="34">
        <v>20</v>
      </c>
      <c r="F445" s="35">
        <v>1.25</v>
      </c>
      <c r="G445" s="38">
        <v>50</v>
      </c>
      <c r="H445" s="37"/>
      <c r="I445" s="41">
        <f>E445*0.72</f>
        <v>14.399999999999999</v>
      </c>
      <c r="J445" s="41" t="s">
        <v>28</v>
      </c>
      <c r="K445" s="55">
        <f>(G445/57.2958)*E445</f>
        <v>17.453286279273527</v>
      </c>
      <c r="L445" s="55" t="s">
        <v>0</v>
      </c>
      <c r="M445" s="38" t="s">
        <v>25</v>
      </c>
      <c r="N445" s="62" t="s">
        <v>28</v>
      </c>
      <c r="O445" s="38">
        <v>4</v>
      </c>
      <c r="P445" s="56" t="e">
        <f>IF(ISNUMBER(E445),$A$2/E445,"N/A")</f>
        <v>#VALUE!</v>
      </c>
      <c r="Q445" s="57" t="e">
        <f>IF(ISNUMBER(E445),E445/$B$2,"N/A")</f>
        <v>#VALUE!</v>
      </c>
      <c r="R445" s="58" t="e">
        <f>IF(J445="?",IF(ISNUMBER(E445),G445/P445,"N/A"),IF(ISNUMBER(J445),J445/$A$2*57.296,"N/A"))</f>
        <v>#VALUE!</v>
      </c>
      <c r="S445" s="59" t="str">
        <f>S444</f>
        <v>PUT TELESCOPE FOCAL LENGTH HERE</v>
      </c>
      <c r="T445" s="60" t="str">
        <f>T444</f>
        <v>PUT TELESCOPE F/RATIO HERE</v>
      </c>
    </row>
    <row r="446" spans="1:20" s="33" customFormat="1" x14ac:dyDescent="0.3">
      <c r="A446" s="13" t="s">
        <v>424</v>
      </c>
      <c r="B446" s="13" t="s">
        <v>427</v>
      </c>
      <c r="C446" s="61"/>
      <c r="D446" s="61" t="s">
        <v>345</v>
      </c>
      <c r="E446" s="34">
        <v>32</v>
      </c>
      <c r="F446" s="35">
        <v>1.25</v>
      </c>
      <c r="G446" s="38">
        <v>50</v>
      </c>
      <c r="H446" s="37"/>
      <c r="I446" s="41">
        <f>E446*0.72</f>
        <v>23.04</v>
      </c>
      <c r="J446" s="41" t="s">
        <v>28</v>
      </c>
      <c r="K446" s="55">
        <f>(G446/57.2958)*E446</f>
        <v>27.925258046837641</v>
      </c>
      <c r="L446" s="55" t="s">
        <v>0</v>
      </c>
      <c r="M446" s="38" t="s">
        <v>25</v>
      </c>
      <c r="N446" s="62" t="s">
        <v>28</v>
      </c>
      <c r="O446" s="38">
        <v>4</v>
      </c>
      <c r="P446" s="56" t="e">
        <f>IF(ISNUMBER(E446),$A$2/E446,"N/A")</f>
        <v>#VALUE!</v>
      </c>
      <c r="Q446" s="57" t="e">
        <f>IF(ISNUMBER(E446),E446/$B$2,"N/A")</f>
        <v>#VALUE!</v>
      </c>
      <c r="R446" s="58" t="e">
        <f>IF(J446="?",IF(ISNUMBER(E446),G446/P446,"N/A"),IF(ISNUMBER(J446),J446/$A$2*57.296,"N/A"))</f>
        <v>#VALUE!</v>
      </c>
      <c r="S446" s="59" t="str">
        <f>S445</f>
        <v>PUT TELESCOPE FOCAL LENGTH HERE</v>
      </c>
      <c r="T446" s="60" t="str">
        <f>T445</f>
        <v>PUT TELESCOPE F/RATIO HERE</v>
      </c>
    </row>
    <row r="447" spans="1:20" s="33" customFormat="1" x14ac:dyDescent="0.3">
      <c r="A447" s="13" t="s">
        <v>424</v>
      </c>
      <c r="B447" s="13" t="s">
        <v>427</v>
      </c>
      <c r="C447" s="61"/>
      <c r="D447" s="61" t="s">
        <v>345</v>
      </c>
      <c r="E447" s="34">
        <v>40</v>
      </c>
      <c r="F447" s="35">
        <v>1.25</v>
      </c>
      <c r="G447" s="38">
        <v>40</v>
      </c>
      <c r="H447" s="37"/>
      <c r="I447" s="41">
        <f>E447*0.72</f>
        <v>28.799999999999997</v>
      </c>
      <c r="J447" s="41" t="s">
        <v>28</v>
      </c>
      <c r="K447" s="55">
        <f>(G447/57.2958)*E447</f>
        <v>27.925258046837641</v>
      </c>
      <c r="L447" s="55" t="s">
        <v>0</v>
      </c>
      <c r="M447" s="38" t="s">
        <v>98</v>
      </c>
      <c r="N447" s="62" t="s">
        <v>112</v>
      </c>
      <c r="O447" s="38">
        <v>4</v>
      </c>
      <c r="P447" s="56" t="e">
        <f>IF(ISNUMBER(E447),$A$2/E447,"N/A")</f>
        <v>#VALUE!</v>
      </c>
      <c r="Q447" s="57" t="e">
        <f>IF(ISNUMBER(E447),E447/$B$2,"N/A")</f>
        <v>#VALUE!</v>
      </c>
      <c r="R447" s="58" t="e">
        <f>IF(J447="?",IF(ISNUMBER(E447),G447/P447,"N/A"),IF(ISNUMBER(J447),J447/$A$2*57.296,"N/A"))</f>
        <v>#VALUE!</v>
      </c>
      <c r="S447" s="59" t="str">
        <f>S446</f>
        <v>PUT TELESCOPE FOCAL LENGTH HERE</v>
      </c>
      <c r="T447" s="60" t="str">
        <f>T446</f>
        <v>PUT TELESCOPE F/RATIO HERE</v>
      </c>
    </row>
    <row r="448" spans="1:20" s="33" customFormat="1" x14ac:dyDescent="0.3">
      <c r="A448" s="13" t="s">
        <v>424</v>
      </c>
      <c r="B448" s="13" t="s">
        <v>426</v>
      </c>
      <c r="C448" s="61"/>
      <c r="D448" s="61" t="s">
        <v>345</v>
      </c>
      <c r="E448" s="34">
        <v>16</v>
      </c>
      <c r="F448" s="35">
        <v>1.25</v>
      </c>
      <c r="G448" s="38">
        <v>50</v>
      </c>
      <c r="H448" s="37"/>
      <c r="I448" s="41">
        <f>E448*0.72</f>
        <v>11.52</v>
      </c>
      <c r="J448" s="41" t="s">
        <v>28</v>
      </c>
      <c r="K448" s="55">
        <f>(G448/57.2958)*E448</f>
        <v>13.96262902341882</v>
      </c>
      <c r="L448" s="55" t="s">
        <v>0</v>
      </c>
      <c r="M448" s="38" t="s">
        <v>98</v>
      </c>
      <c r="N448" s="62" t="s">
        <v>112</v>
      </c>
      <c r="O448" s="38">
        <v>4</v>
      </c>
      <c r="P448" s="56" t="e">
        <f>IF(ISNUMBER(E448),$A$2/E448,"N/A")</f>
        <v>#VALUE!</v>
      </c>
      <c r="Q448" s="57" t="e">
        <f>IF(ISNUMBER(E448),E448/$B$2,"N/A")</f>
        <v>#VALUE!</v>
      </c>
      <c r="R448" s="58" t="e">
        <f>IF(J448="?",IF(ISNUMBER(E448),G448/P448,"N/A"),IF(ISNUMBER(J448),J448/$A$2*57.296,"N/A"))</f>
        <v>#VALUE!</v>
      </c>
      <c r="S448" s="59" t="str">
        <f>S447</f>
        <v>PUT TELESCOPE FOCAL LENGTH HERE</v>
      </c>
      <c r="T448" s="60" t="str">
        <f>T447</f>
        <v>PUT TELESCOPE F/RATIO HERE</v>
      </c>
    </row>
    <row r="449" spans="1:20" s="33" customFormat="1" x14ac:dyDescent="0.3">
      <c r="A449" s="13" t="s">
        <v>424</v>
      </c>
      <c r="B449" s="13" t="s">
        <v>428</v>
      </c>
      <c r="C449" s="61"/>
      <c r="D449" s="61" t="s">
        <v>347</v>
      </c>
      <c r="E449" s="34">
        <v>6</v>
      </c>
      <c r="F449" s="69">
        <v>1.25</v>
      </c>
      <c r="G449" s="36">
        <v>66</v>
      </c>
      <c r="H449" s="37"/>
      <c r="I449" s="41">
        <v>14.8</v>
      </c>
      <c r="J449" s="41">
        <v>8</v>
      </c>
      <c r="K449" s="55">
        <f>(G449/57.2958)*E449</f>
        <v>6.9115013665923151</v>
      </c>
      <c r="L449" s="55" t="s">
        <v>0</v>
      </c>
      <c r="M449" s="38" t="s">
        <v>27</v>
      </c>
      <c r="N449" s="36" t="s">
        <v>0</v>
      </c>
      <c r="O449" s="36">
        <v>5</v>
      </c>
      <c r="P449" s="56" t="e">
        <f>IF(ISNUMBER(E449),$A$2/E449,"N/A")</f>
        <v>#VALUE!</v>
      </c>
      <c r="Q449" s="57" t="e">
        <f>IF(ISNUMBER(E449),E449/$B$2,"N/A")</f>
        <v>#VALUE!</v>
      </c>
      <c r="R449" s="58" t="e">
        <f>IF(J449="?",IF(ISNUMBER(E449),G449/P449,"N/A"),IF(ISNUMBER(J449),J449/$A$2*57.296,"N/A"))</f>
        <v>#VALUE!</v>
      </c>
      <c r="S449" s="59" t="str">
        <f>S448</f>
        <v>PUT TELESCOPE FOCAL LENGTH HERE</v>
      </c>
      <c r="T449" s="60" t="str">
        <f>T448</f>
        <v>PUT TELESCOPE F/RATIO HERE</v>
      </c>
    </row>
    <row r="450" spans="1:20" s="33" customFormat="1" x14ac:dyDescent="0.3">
      <c r="A450" s="13" t="s">
        <v>424</v>
      </c>
      <c r="B450" s="13" t="s">
        <v>428</v>
      </c>
      <c r="C450" s="61"/>
      <c r="D450" s="61" t="s">
        <v>347</v>
      </c>
      <c r="E450" s="34">
        <v>9</v>
      </c>
      <c r="F450" s="69">
        <v>1.25</v>
      </c>
      <c r="G450" s="36">
        <v>66</v>
      </c>
      <c r="H450" s="37"/>
      <c r="I450" s="41">
        <v>15</v>
      </c>
      <c r="J450" s="41">
        <v>15</v>
      </c>
      <c r="K450" s="55">
        <f>(G450/57.2958)*E450</f>
        <v>10.367252049888473</v>
      </c>
      <c r="L450" s="55" t="s">
        <v>0</v>
      </c>
      <c r="M450" s="38" t="s">
        <v>27</v>
      </c>
      <c r="N450" s="36" t="s">
        <v>0</v>
      </c>
      <c r="O450" s="36">
        <v>6</v>
      </c>
      <c r="P450" s="56" t="e">
        <f>IF(ISNUMBER(E450),$A$2/E450,"N/A")</f>
        <v>#VALUE!</v>
      </c>
      <c r="Q450" s="57" t="e">
        <f>IF(ISNUMBER(E450),E450/$B$2,"N/A")</f>
        <v>#VALUE!</v>
      </c>
      <c r="R450" s="58" t="e">
        <f>IF(J450="?",IF(ISNUMBER(E450),G450/P450,"N/A"),IF(ISNUMBER(J450),J450/$A$2*57.296,"N/A"))</f>
        <v>#VALUE!</v>
      </c>
      <c r="S450" s="59" t="str">
        <f>S449</f>
        <v>PUT TELESCOPE FOCAL LENGTH HERE</v>
      </c>
      <c r="T450" s="60" t="str">
        <f>T449</f>
        <v>PUT TELESCOPE F/RATIO HERE</v>
      </c>
    </row>
    <row r="451" spans="1:20" s="33" customFormat="1" x14ac:dyDescent="0.3">
      <c r="A451" s="13" t="s">
        <v>424</v>
      </c>
      <c r="B451" s="13" t="s">
        <v>428</v>
      </c>
      <c r="C451" s="61"/>
      <c r="D451" s="61" t="s">
        <v>347</v>
      </c>
      <c r="E451" s="34">
        <v>15</v>
      </c>
      <c r="F451" s="69">
        <v>1.25</v>
      </c>
      <c r="G451" s="36">
        <v>66</v>
      </c>
      <c r="H451" s="37"/>
      <c r="I451" s="41">
        <v>13</v>
      </c>
      <c r="J451" s="41">
        <v>17</v>
      </c>
      <c r="K451" s="55">
        <f>(G451/57.2958)*E451</f>
        <v>17.278753416480789</v>
      </c>
      <c r="L451" s="55" t="s">
        <v>0</v>
      </c>
      <c r="M451" s="38" t="s">
        <v>27</v>
      </c>
      <c r="N451" s="36" t="s">
        <v>0</v>
      </c>
      <c r="O451" s="36">
        <v>4</v>
      </c>
      <c r="P451" s="56" t="e">
        <f>IF(ISNUMBER(E451),$A$2/E451,"N/A")</f>
        <v>#VALUE!</v>
      </c>
      <c r="Q451" s="57" t="e">
        <f>IF(ISNUMBER(E451),E451/$B$2,"N/A")</f>
        <v>#VALUE!</v>
      </c>
      <c r="R451" s="58" t="e">
        <f>IF(J451="?",IF(ISNUMBER(E451),G451/P451,"N/A"),IF(ISNUMBER(J451),J451/$A$2*57.296,"N/A"))</f>
        <v>#VALUE!</v>
      </c>
      <c r="S451" s="59" t="str">
        <f>S450</f>
        <v>PUT TELESCOPE FOCAL LENGTH HERE</v>
      </c>
      <c r="T451" s="60" t="str">
        <f>T450</f>
        <v>PUT TELESCOPE F/RATIO HERE</v>
      </c>
    </row>
    <row r="452" spans="1:20" s="33" customFormat="1" x14ac:dyDescent="0.3">
      <c r="A452" s="13" t="s">
        <v>424</v>
      </c>
      <c r="B452" s="13" t="s">
        <v>428</v>
      </c>
      <c r="C452" s="61"/>
      <c r="D452" s="61" t="s">
        <v>347</v>
      </c>
      <c r="E452" s="34">
        <v>20</v>
      </c>
      <c r="F452" s="69">
        <v>1.25</v>
      </c>
      <c r="G452" s="36">
        <v>66</v>
      </c>
      <c r="H452" s="37"/>
      <c r="I452" s="41">
        <v>18</v>
      </c>
      <c r="J452" s="41">
        <v>23.5</v>
      </c>
      <c r="K452" s="55">
        <f>(G452/57.2958)*E452</f>
        <v>23.038337888641053</v>
      </c>
      <c r="L452" s="55" t="s">
        <v>0</v>
      </c>
      <c r="M452" s="38" t="s">
        <v>27</v>
      </c>
      <c r="N452" s="36" t="s">
        <v>0</v>
      </c>
      <c r="O452" s="36">
        <v>4</v>
      </c>
      <c r="P452" s="56" t="e">
        <f>IF(ISNUMBER(E452),$A$2/E452,"N/A")</f>
        <v>#VALUE!</v>
      </c>
      <c r="Q452" s="57" t="e">
        <f>IF(ISNUMBER(E452),E452/$B$2,"N/A")</f>
        <v>#VALUE!</v>
      </c>
      <c r="R452" s="58" t="e">
        <f>IF(J452="?",IF(ISNUMBER(E452),G452/P452,"N/A"),IF(ISNUMBER(J452),J452/$A$2*57.296,"N/A"))</f>
        <v>#VALUE!</v>
      </c>
      <c r="S452" s="59" t="str">
        <f>S451</f>
        <v>PUT TELESCOPE FOCAL LENGTH HERE</v>
      </c>
      <c r="T452" s="60" t="str">
        <f>T451</f>
        <v>PUT TELESCOPE F/RATIO HERE</v>
      </c>
    </row>
    <row r="453" spans="1:20" s="33" customFormat="1" x14ac:dyDescent="0.3">
      <c r="A453" s="13" t="s">
        <v>56</v>
      </c>
      <c r="B453" s="13" t="s">
        <v>202</v>
      </c>
      <c r="C453" s="61"/>
      <c r="D453" s="60" t="s">
        <v>347</v>
      </c>
      <c r="E453" s="34">
        <v>15.3</v>
      </c>
      <c r="F453" s="35">
        <v>1.25</v>
      </c>
      <c r="G453" s="38">
        <v>65</v>
      </c>
      <c r="H453" s="37"/>
      <c r="I453" s="41">
        <v>20</v>
      </c>
      <c r="J453" s="41" t="s">
        <v>28</v>
      </c>
      <c r="K453" s="55">
        <f>(G453/57.2958)*E453</f>
        <v>17.35729320473752</v>
      </c>
      <c r="L453" s="55" t="s">
        <v>53</v>
      </c>
      <c r="M453" s="38" t="s">
        <v>25</v>
      </c>
      <c r="N453" s="38" t="s">
        <v>28</v>
      </c>
      <c r="O453" s="36" t="s">
        <v>28</v>
      </c>
      <c r="P453" s="56" t="e">
        <f>IF(ISNUMBER(E453),$A$2/E453,"N/A")</f>
        <v>#VALUE!</v>
      </c>
      <c r="Q453" s="57" t="e">
        <f>IF(ISNUMBER(E453),E453/$B$2,"N/A")</f>
        <v>#VALUE!</v>
      </c>
      <c r="R453" s="58" t="e">
        <f>IF(J453="?",IF(ISNUMBER(E453),G453/P453,"N/A"),IF(ISNUMBER(J453),J453/$A$2*57.296,"N/A"))</f>
        <v>#VALUE!</v>
      </c>
      <c r="S453" s="59" t="str">
        <f>S452</f>
        <v>PUT TELESCOPE FOCAL LENGTH HERE</v>
      </c>
      <c r="T453" s="60" t="str">
        <f>T452</f>
        <v>PUT TELESCOPE F/RATIO HERE</v>
      </c>
    </row>
    <row r="454" spans="1:20" s="33" customFormat="1" x14ac:dyDescent="0.3">
      <c r="A454" s="13" t="s">
        <v>56</v>
      </c>
      <c r="B454" s="13" t="s">
        <v>203</v>
      </c>
      <c r="C454" s="61"/>
      <c r="D454" s="60" t="s">
        <v>347</v>
      </c>
      <c r="E454" s="34">
        <v>21.6</v>
      </c>
      <c r="F454" s="35">
        <v>1.25</v>
      </c>
      <c r="G454" s="38">
        <v>65</v>
      </c>
      <c r="H454" s="37"/>
      <c r="I454" s="41">
        <v>20</v>
      </c>
      <c r="J454" s="41" t="s">
        <v>28</v>
      </c>
      <c r="K454" s="55">
        <f>(G454/57.2958)*E454</f>
        <v>24.504413936100029</v>
      </c>
      <c r="L454" s="55" t="s">
        <v>53</v>
      </c>
      <c r="M454" s="38" t="s">
        <v>25</v>
      </c>
      <c r="N454" s="38" t="s">
        <v>28</v>
      </c>
      <c r="O454" s="36" t="s">
        <v>28</v>
      </c>
      <c r="P454" s="56" t="e">
        <f>IF(ISNUMBER(E454),$A$2/E454,"N/A")</f>
        <v>#VALUE!</v>
      </c>
      <c r="Q454" s="57" t="e">
        <f>IF(ISNUMBER(E454),E454/$B$2,"N/A")</f>
        <v>#VALUE!</v>
      </c>
      <c r="R454" s="58" t="e">
        <f>IF(J454="?",IF(ISNUMBER(E454),G454/P454,"N/A"),IF(ISNUMBER(J454),J454/$A$2*57.296,"N/A"))</f>
        <v>#VALUE!</v>
      </c>
      <c r="S454" s="59" t="str">
        <f>S453</f>
        <v>PUT TELESCOPE FOCAL LENGTH HERE</v>
      </c>
      <c r="T454" s="60" t="str">
        <f>T453</f>
        <v>PUT TELESCOPE F/RATIO HERE</v>
      </c>
    </row>
    <row r="455" spans="1:20" s="33" customFormat="1" x14ac:dyDescent="0.3">
      <c r="A455" s="13" t="s">
        <v>56</v>
      </c>
      <c r="B455" s="13" t="s">
        <v>285</v>
      </c>
      <c r="C455" s="61"/>
      <c r="D455" s="60" t="s">
        <v>347</v>
      </c>
      <c r="E455" s="34">
        <v>21</v>
      </c>
      <c r="F455" s="35">
        <v>1.25</v>
      </c>
      <c r="G455" s="38">
        <v>65</v>
      </c>
      <c r="H455" s="37"/>
      <c r="I455" s="41">
        <v>18</v>
      </c>
      <c r="J455" s="41" t="s">
        <v>28</v>
      </c>
      <c r="K455" s="55">
        <f>(G455/57.2958)*E455</f>
        <v>23.823735771208359</v>
      </c>
      <c r="L455" s="55" t="s">
        <v>53</v>
      </c>
      <c r="M455" s="38" t="s">
        <v>25</v>
      </c>
      <c r="N455" s="38" t="s">
        <v>0</v>
      </c>
      <c r="O455" s="38">
        <v>5</v>
      </c>
      <c r="P455" s="56" t="e">
        <f>IF(ISNUMBER(E455),$A$2/E455,"N/A")</f>
        <v>#VALUE!</v>
      </c>
      <c r="Q455" s="57" t="e">
        <f>IF(ISNUMBER(E455),E455/$B$2,"N/A")</f>
        <v>#VALUE!</v>
      </c>
      <c r="R455" s="58" t="e">
        <f>IF(J455="?",IF(ISNUMBER(E455),G455/P455,"N/A"),IF(ISNUMBER(J455),J455/$A$2*57.296,"N/A"))</f>
        <v>#VALUE!</v>
      </c>
      <c r="S455" s="59" t="str">
        <f>S454</f>
        <v>PUT TELESCOPE FOCAL LENGTH HERE</v>
      </c>
      <c r="T455" s="60" t="str">
        <f>T454</f>
        <v>PUT TELESCOPE F/RATIO HERE</v>
      </c>
    </row>
    <row r="456" spans="1:20" s="33" customFormat="1" x14ac:dyDescent="0.3">
      <c r="A456" s="13" t="s">
        <v>56</v>
      </c>
      <c r="B456" s="13" t="s">
        <v>285</v>
      </c>
      <c r="C456" s="61"/>
      <c r="D456" s="61" t="s">
        <v>345</v>
      </c>
      <c r="E456" s="34">
        <v>32</v>
      </c>
      <c r="F456" s="35">
        <v>1.25</v>
      </c>
      <c r="G456" s="38">
        <v>50</v>
      </c>
      <c r="H456" s="37"/>
      <c r="I456" s="41">
        <v>18</v>
      </c>
      <c r="J456" s="41">
        <v>27</v>
      </c>
      <c r="K456" s="55">
        <f>(G456/57.2958)*E456</f>
        <v>27.925258046837641</v>
      </c>
      <c r="L456" s="55" t="s">
        <v>53</v>
      </c>
      <c r="M456" s="38" t="s">
        <v>25</v>
      </c>
      <c r="N456" s="38" t="s">
        <v>0</v>
      </c>
      <c r="O456" s="38">
        <v>4</v>
      </c>
      <c r="P456" s="56" t="e">
        <f>IF(ISNUMBER(E456),$A$2/E456,"N/A")</f>
        <v>#VALUE!</v>
      </c>
      <c r="Q456" s="57" t="e">
        <f>IF(ISNUMBER(E456),E456/$B$2,"N/A")</f>
        <v>#VALUE!</v>
      </c>
      <c r="R456" s="58" t="e">
        <f>IF(J456="?",IF(ISNUMBER(E456),G456/P456,"N/A"),IF(ISNUMBER(J456),J456/$A$2*57.296,"N/A"))</f>
        <v>#VALUE!</v>
      </c>
      <c r="S456" s="59" t="str">
        <f>S455</f>
        <v>PUT TELESCOPE FOCAL LENGTH HERE</v>
      </c>
      <c r="T456" s="60" t="str">
        <f>T455</f>
        <v>PUT TELESCOPE F/RATIO HERE</v>
      </c>
    </row>
    <row r="457" spans="1:20" s="33" customFormat="1" x14ac:dyDescent="0.3">
      <c r="A457" s="13" t="s">
        <v>56</v>
      </c>
      <c r="B457" s="13" t="s">
        <v>341</v>
      </c>
      <c r="C457" s="61"/>
      <c r="D457" s="60" t="s">
        <v>347</v>
      </c>
      <c r="E457" s="34">
        <v>21</v>
      </c>
      <c r="F457" s="35">
        <v>1.25</v>
      </c>
      <c r="G457" s="38">
        <v>65</v>
      </c>
      <c r="H457" s="37"/>
      <c r="I457" s="41">
        <v>18</v>
      </c>
      <c r="J457" s="41" t="s">
        <v>28</v>
      </c>
      <c r="K457" s="55">
        <f>(G457/57.2958)*E457</f>
        <v>23.823735771208359</v>
      </c>
      <c r="L457" s="55" t="s">
        <v>53</v>
      </c>
      <c r="M457" s="38" t="s">
        <v>25</v>
      </c>
      <c r="N457" s="38" t="s">
        <v>0</v>
      </c>
      <c r="O457" s="38">
        <v>5</v>
      </c>
      <c r="P457" s="56" t="e">
        <f>IF(ISNUMBER(E457),$A$2/E457,"N/A")</f>
        <v>#VALUE!</v>
      </c>
      <c r="Q457" s="57" t="e">
        <f>IF(ISNUMBER(E457),E457/$B$2,"N/A")</f>
        <v>#VALUE!</v>
      </c>
      <c r="R457" s="58" t="e">
        <f>IF(J457="?",IF(ISNUMBER(E457),G457/P457,"N/A"),IF(ISNUMBER(J457),J457/$A$2*57.296,"N/A"))</f>
        <v>#VALUE!</v>
      </c>
      <c r="S457" s="59" t="str">
        <f>S456</f>
        <v>PUT TELESCOPE FOCAL LENGTH HERE</v>
      </c>
      <c r="T457" s="60" t="str">
        <f>T456</f>
        <v>PUT TELESCOPE F/RATIO HERE</v>
      </c>
    </row>
    <row r="458" spans="1:20" s="33" customFormat="1" x14ac:dyDescent="0.3">
      <c r="A458" s="13" t="s">
        <v>56</v>
      </c>
      <c r="B458" s="13" t="s">
        <v>341</v>
      </c>
      <c r="C458" s="61"/>
      <c r="D458" s="61" t="s">
        <v>345</v>
      </c>
      <c r="E458" s="34">
        <v>32</v>
      </c>
      <c r="F458" s="35">
        <v>1.25</v>
      </c>
      <c r="G458" s="38">
        <v>50</v>
      </c>
      <c r="H458" s="37"/>
      <c r="I458" s="41">
        <v>18</v>
      </c>
      <c r="J458" s="41">
        <v>27</v>
      </c>
      <c r="K458" s="55">
        <f>(G458/57.2958)*E458</f>
        <v>27.925258046837641</v>
      </c>
      <c r="L458" s="55" t="s">
        <v>53</v>
      </c>
      <c r="M458" s="38" t="s">
        <v>25</v>
      </c>
      <c r="N458" s="38" t="s">
        <v>0</v>
      </c>
      <c r="O458" s="38">
        <v>4</v>
      </c>
      <c r="P458" s="56" t="e">
        <f>IF(ISNUMBER(E458),$A$2/E458,"N/A")</f>
        <v>#VALUE!</v>
      </c>
      <c r="Q458" s="57" t="e">
        <f>IF(ISNUMBER(E458),E458/$B$2,"N/A")</f>
        <v>#VALUE!</v>
      </c>
      <c r="R458" s="58" t="e">
        <f>IF(J458="?",IF(ISNUMBER(E458),G458/P458,"N/A"),IF(ISNUMBER(J458),J458/$A$2*57.296,"N/A"))</f>
        <v>#VALUE!</v>
      </c>
      <c r="S458" s="59" t="str">
        <f>S457</f>
        <v>PUT TELESCOPE FOCAL LENGTH HERE</v>
      </c>
      <c r="T458" s="60" t="str">
        <f>T457</f>
        <v>PUT TELESCOPE F/RATIO HERE</v>
      </c>
    </row>
    <row r="459" spans="1:20" s="33" customFormat="1" x14ac:dyDescent="0.3">
      <c r="A459" s="13" t="s">
        <v>56</v>
      </c>
      <c r="B459" s="13" t="s">
        <v>343</v>
      </c>
      <c r="C459" s="61"/>
      <c r="D459" s="61" t="s">
        <v>345</v>
      </c>
      <c r="E459" s="34">
        <v>32</v>
      </c>
      <c r="F459" s="35">
        <v>1.25</v>
      </c>
      <c r="G459" s="38">
        <v>50</v>
      </c>
      <c r="H459" s="37"/>
      <c r="I459" s="41">
        <v>18</v>
      </c>
      <c r="J459" s="41">
        <v>27</v>
      </c>
      <c r="K459" s="55">
        <f>(G459/57.2958)*E459</f>
        <v>27.925258046837641</v>
      </c>
      <c r="L459" s="55" t="s">
        <v>53</v>
      </c>
      <c r="M459" s="38" t="s">
        <v>25</v>
      </c>
      <c r="N459" s="38" t="s">
        <v>0</v>
      </c>
      <c r="O459" s="38">
        <v>4</v>
      </c>
      <c r="P459" s="56" t="e">
        <f>IF(ISNUMBER(E459),$A$2/E459,"N/A")</f>
        <v>#VALUE!</v>
      </c>
      <c r="Q459" s="57" t="e">
        <f>IF(ISNUMBER(E459),E459/$B$2,"N/A")</f>
        <v>#VALUE!</v>
      </c>
      <c r="R459" s="58" t="e">
        <f>IF(J459="?",IF(ISNUMBER(E459),G459/P459,"N/A"),IF(ISNUMBER(J459),J459/$A$2*57.296,"N/A"))</f>
        <v>#VALUE!</v>
      </c>
      <c r="S459" s="59" t="str">
        <f>S458</f>
        <v>PUT TELESCOPE FOCAL LENGTH HERE</v>
      </c>
      <c r="T459" s="60" t="str">
        <f>T458</f>
        <v>PUT TELESCOPE F/RATIO HERE</v>
      </c>
    </row>
    <row r="460" spans="1:20" s="33" customFormat="1" x14ac:dyDescent="0.3">
      <c r="A460" s="13" t="s">
        <v>56</v>
      </c>
      <c r="B460" s="13" t="s">
        <v>342</v>
      </c>
      <c r="C460" s="61"/>
      <c r="D460" s="61" t="s">
        <v>345</v>
      </c>
      <c r="E460" s="34">
        <v>32</v>
      </c>
      <c r="F460" s="35">
        <v>1.25</v>
      </c>
      <c r="G460" s="38">
        <v>50</v>
      </c>
      <c r="H460" s="37"/>
      <c r="I460" s="41">
        <v>18</v>
      </c>
      <c r="J460" s="41">
        <v>27</v>
      </c>
      <c r="K460" s="55">
        <f>(G460/57.2958)*E460</f>
        <v>27.925258046837641</v>
      </c>
      <c r="L460" s="55" t="s">
        <v>53</v>
      </c>
      <c r="M460" s="38" t="s">
        <v>25</v>
      </c>
      <c r="N460" s="38" t="s">
        <v>0</v>
      </c>
      <c r="O460" s="38">
        <v>4</v>
      </c>
      <c r="P460" s="56" t="e">
        <f>IF(ISNUMBER(E460),$A$2/E460,"N/A")</f>
        <v>#VALUE!</v>
      </c>
      <c r="Q460" s="57" t="e">
        <f>IF(ISNUMBER(E460),E460/$B$2,"N/A")</f>
        <v>#VALUE!</v>
      </c>
      <c r="R460" s="58" t="e">
        <f>IF(J460="?",IF(ISNUMBER(E460),G460/P460,"N/A"),IF(ISNUMBER(J460),J460/$A$2*57.296,"N/A"))</f>
        <v>#VALUE!</v>
      </c>
      <c r="S460" s="59" t="str">
        <f>S459</f>
        <v>PUT TELESCOPE FOCAL LENGTH HERE</v>
      </c>
      <c r="T460" s="60" t="str">
        <f>T459</f>
        <v>PUT TELESCOPE F/RATIO HERE</v>
      </c>
    </row>
    <row r="461" spans="1:20" s="33" customFormat="1" x14ac:dyDescent="0.3">
      <c r="A461" s="13" t="s">
        <v>67</v>
      </c>
      <c r="B461" s="13" t="s">
        <v>4</v>
      </c>
      <c r="C461" s="61"/>
      <c r="D461" s="61" t="s">
        <v>345</v>
      </c>
      <c r="E461" s="34">
        <v>4</v>
      </c>
      <c r="F461" s="35">
        <v>1.25</v>
      </c>
      <c r="G461" s="38">
        <v>50</v>
      </c>
      <c r="H461" s="37"/>
      <c r="I461" s="41">
        <f>E461*0.7</f>
        <v>2.8</v>
      </c>
      <c r="J461" s="41" t="s">
        <v>28</v>
      </c>
      <c r="K461" s="55">
        <f>(G461/57.2958)*E461</f>
        <v>3.4906572558547051</v>
      </c>
      <c r="L461" s="55" t="s">
        <v>28</v>
      </c>
      <c r="M461" s="38" t="s">
        <v>28</v>
      </c>
      <c r="N461" s="38" t="s">
        <v>28</v>
      </c>
      <c r="O461" s="38">
        <v>4</v>
      </c>
      <c r="P461" s="56" t="e">
        <f>IF(ISNUMBER(E461),$A$2/E461,"N/A")</f>
        <v>#VALUE!</v>
      </c>
      <c r="Q461" s="57" t="e">
        <f>IF(ISNUMBER(E461),E461/$B$2,"N/A")</f>
        <v>#VALUE!</v>
      </c>
      <c r="R461" s="58" t="e">
        <f>IF(J461="?",IF(ISNUMBER(E461),G461/P461,"N/A"),IF(ISNUMBER(J461),J461/$A$2*57.296,"N/A"))</f>
        <v>#VALUE!</v>
      </c>
      <c r="S461" s="59" t="str">
        <f>S460</f>
        <v>PUT TELESCOPE FOCAL LENGTH HERE</v>
      </c>
      <c r="T461" s="60" t="str">
        <f>T460</f>
        <v>PUT TELESCOPE F/RATIO HERE</v>
      </c>
    </row>
    <row r="462" spans="1:20" s="33" customFormat="1" x14ac:dyDescent="0.3">
      <c r="A462" s="13" t="s">
        <v>67</v>
      </c>
      <c r="B462" s="13" t="s">
        <v>4</v>
      </c>
      <c r="C462" s="61"/>
      <c r="D462" s="61" t="s">
        <v>345</v>
      </c>
      <c r="E462" s="34">
        <v>6.5</v>
      </c>
      <c r="F462" s="35">
        <v>1.25</v>
      </c>
      <c r="G462" s="38">
        <v>50</v>
      </c>
      <c r="H462" s="37"/>
      <c r="I462" s="41">
        <f>E462*0.7</f>
        <v>4.55</v>
      </c>
      <c r="J462" s="41" t="s">
        <v>28</v>
      </c>
      <c r="K462" s="55">
        <f>(G462/57.2958)*E462</f>
        <v>5.672318040763896</v>
      </c>
      <c r="L462" s="55" t="s">
        <v>28</v>
      </c>
      <c r="M462" s="38" t="s">
        <v>28</v>
      </c>
      <c r="N462" s="38" t="s">
        <v>28</v>
      </c>
      <c r="O462" s="38">
        <v>4</v>
      </c>
      <c r="P462" s="56" t="e">
        <f>IF(ISNUMBER(E462),$A$2/E462,"N/A")</f>
        <v>#VALUE!</v>
      </c>
      <c r="Q462" s="57" t="e">
        <f>IF(ISNUMBER(E462),E462/$B$2,"N/A")</f>
        <v>#VALUE!</v>
      </c>
      <c r="R462" s="58" t="e">
        <f>IF(J462="?",IF(ISNUMBER(E462),G462/P462,"N/A"),IF(ISNUMBER(J462),J462/$A$2*57.296,"N/A"))</f>
        <v>#VALUE!</v>
      </c>
      <c r="S462" s="59" t="str">
        <f>S461</f>
        <v>PUT TELESCOPE FOCAL LENGTH HERE</v>
      </c>
      <c r="T462" s="60" t="str">
        <f>T461</f>
        <v>PUT TELESCOPE F/RATIO HERE</v>
      </c>
    </row>
    <row r="463" spans="1:20" s="33" customFormat="1" x14ac:dyDescent="0.3">
      <c r="A463" s="13" t="s">
        <v>67</v>
      </c>
      <c r="B463" s="13" t="s">
        <v>4</v>
      </c>
      <c r="C463" s="61"/>
      <c r="D463" s="61" t="s">
        <v>345</v>
      </c>
      <c r="E463" s="34">
        <v>10</v>
      </c>
      <c r="F463" s="35">
        <v>1.25</v>
      </c>
      <c r="G463" s="38">
        <v>50</v>
      </c>
      <c r="H463" s="37"/>
      <c r="I463" s="41">
        <f>E463*0.7</f>
        <v>7</v>
      </c>
      <c r="J463" s="41" t="s">
        <v>28</v>
      </c>
      <c r="K463" s="55">
        <f>(G463/57.2958)*E463</f>
        <v>8.7266431396367636</v>
      </c>
      <c r="L463" s="55" t="s">
        <v>28</v>
      </c>
      <c r="M463" s="38" t="s">
        <v>28</v>
      </c>
      <c r="N463" s="38" t="s">
        <v>28</v>
      </c>
      <c r="O463" s="38">
        <v>4</v>
      </c>
      <c r="P463" s="56" t="e">
        <f>IF(ISNUMBER(E463),$A$2/E463,"N/A")</f>
        <v>#VALUE!</v>
      </c>
      <c r="Q463" s="57" t="e">
        <f>IF(ISNUMBER(E463),E463/$B$2,"N/A")</f>
        <v>#VALUE!</v>
      </c>
      <c r="R463" s="58" t="e">
        <f>IF(J463="?",IF(ISNUMBER(E463),G463/P463,"N/A"),IF(ISNUMBER(J463),J463/$A$2*57.296,"N/A"))</f>
        <v>#VALUE!</v>
      </c>
      <c r="S463" s="59" t="str">
        <f>S462</f>
        <v>PUT TELESCOPE FOCAL LENGTH HERE</v>
      </c>
      <c r="T463" s="60" t="str">
        <f>T462</f>
        <v>PUT TELESCOPE F/RATIO HERE</v>
      </c>
    </row>
    <row r="464" spans="1:20" s="33" customFormat="1" x14ac:dyDescent="0.3">
      <c r="A464" s="13" t="s">
        <v>67</v>
      </c>
      <c r="B464" s="13" t="s">
        <v>4</v>
      </c>
      <c r="C464" s="61"/>
      <c r="D464" s="61" t="s">
        <v>345</v>
      </c>
      <c r="E464" s="34">
        <v>12.5</v>
      </c>
      <c r="F464" s="35">
        <v>1.25</v>
      </c>
      <c r="G464" s="38">
        <v>50</v>
      </c>
      <c r="H464" s="37"/>
      <c r="I464" s="41">
        <f>E464*0.7</f>
        <v>8.75</v>
      </c>
      <c r="J464" s="41" t="s">
        <v>28</v>
      </c>
      <c r="K464" s="55">
        <f>(G464/57.2958)*E464</f>
        <v>10.908303924545953</v>
      </c>
      <c r="L464" s="55" t="s">
        <v>28</v>
      </c>
      <c r="M464" s="38" t="s">
        <v>28</v>
      </c>
      <c r="N464" s="38" t="s">
        <v>28</v>
      </c>
      <c r="O464" s="38">
        <v>4</v>
      </c>
      <c r="P464" s="56" t="e">
        <f>IF(ISNUMBER(E464),$A$2/E464,"N/A")</f>
        <v>#VALUE!</v>
      </c>
      <c r="Q464" s="57" t="e">
        <f>IF(ISNUMBER(E464),E464/$B$2,"N/A")</f>
        <v>#VALUE!</v>
      </c>
      <c r="R464" s="58" t="e">
        <f>IF(J464="?",IF(ISNUMBER(E464),G464/P464,"N/A"),IF(ISNUMBER(J464),J464/$A$2*57.296,"N/A"))</f>
        <v>#VALUE!</v>
      </c>
      <c r="S464" s="59" t="str">
        <f>S463</f>
        <v>PUT TELESCOPE FOCAL LENGTH HERE</v>
      </c>
      <c r="T464" s="60" t="str">
        <f>T463</f>
        <v>PUT TELESCOPE F/RATIO HERE</v>
      </c>
    </row>
    <row r="465" spans="1:20" s="33" customFormat="1" x14ac:dyDescent="0.3">
      <c r="A465" s="13" t="s">
        <v>67</v>
      </c>
      <c r="B465" s="13" t="s">
        <v>4</v>
      </c>
      <c r="C465" s="61"/>
      <c r="D465" s="61" t="s">
        <v>345</v>
      </c>
      <c r="E465" s="34">
        <v>15</v>
      </c>
      <c r="F465" s="35">
        <v>1.25</v>
      </c>
      <c r="G465" s="38">
        <v>50</v>
      </c>
      <c r="H465" s="37"/>
      <c r="I465" s="41">
        <f>E465*0.7</f>
        <v>10.5</v>
      </c>
      <c r="J465" s="41" t="s">
        <v>28</v>
      </c>
      <c r="K465" s="55">
        <f>(G465/57.2958)*E465</f>
        <v>13.089964709455144</v>
      </c>
      <c r="L465" s="55" t="s">
        <v>28</v>
      </c>
      <c r="M465" s="38" t="s">
        <v>28</v>
      </c>
      <c r="N465" s="38" t="s">
        <v>28</v>
      </c>
      <c r="O465" s="38">
        <v>4</v>
      </c>
      <c r="P465" s="56" t="e">
        <f>IF(ISNUMBER(E465),$A$2/E465,"N/A")</f>
        <v>#VALUE!</v>
      </c>
      <c r="Q465" s="57" t="e">
        <f>IF(ISNUMBER(E465),E465/$B$2,"N/A")</f>
        <v>#VALUE!</v>
      </c>
      <c r="R465" s="58" t="e">
        <f>IF(J465="?",IF(ISNUMBER(E465),G465/P465,"N/A"),IF(ISNUMBER(J465),J465/$A$2*57.296,"N/A"))</f>
        <v>#VALUE!</v>
      </c>
      <c r="S465" s="59" t="str">
        <f>S464</f>
        <v>PUT TELESCOPE FOCAL LENGTH HERE</v>
      </c>
      <c r="T465" s="60" t="str">
        <f>T464</f>
        <v>PUT TELESCOPE F/RATIO HERE</v>
      </c>
    </row>
    <row r="466" spans="1:20" s="33" customFormat="1" x14ac:dyDescent="0.3">
      <c r="A466" s="13" t="s">
        <v>67</v>
      </c>
      <c r="B466" s="13" t="s">
        <v>4</v>
      </c>
      <c r="C466" s="61"/>
      <c r="D466" s="61" t="s">
        <v>345</v>
      </c>
      <c r="E466" s="34">
        <v>20</v>
      </c>
      <c r="F466" s="35">
        <v>1.25</v>
      </c>
      <c r="G466" s="38">
        <v>50</v>
      </c>
      <c r="H466" s="37"/>
      <c r="I466" s="41">
        <f>E466*0.7</f>
        <v>14</v>
      </c>
      <c r="J466" s="41" t="s">
        <v>28</v>
      </c>
      <c r="K466" s="55">
        <f>(G466/57.2958)*E466</f>
        <v>17.453286279273527</v>
      </c>
      <c r="L466" s="55" t="s">
        <v>28</v>
      </c>
      <c r="M466" s="38" t="s">
        <v>28</v>
      </c>
      <c r="N466" s="38" t="s">
        <v>28</v>
      </c>
      <c r="O466" s="38">
        <v>4</v>
      </c>
      <c r="P466" s="56" t="e">
        <f>IF(ISNUMBER(E466),$A$2/E466,"N/A")</f>
        <v>#VALUE!</v>
      </c>
      <c r="Q466" s="57" t="e">
        <f>IF(ISNUMBER(E466),E466/$B$2,"N/A")</f>
        <v>#VALUE!</v>
      </c>
      <c r="R466" s="58" t="e">
        <f>IF(J466="?",IF(ISNUMBER(E466),G466/P466,"N/A"),IF(ISNUMBER(J466),J466/$A$2*57.296,"N/A"))</f>
        <v>#VALUE!</v>
      </c>
      <c r="S466" s="59" t="str">
        <f>S465</f>
        <v>PUT TELESCOPE FOCAL LENGTH HERE</v>
      </c>
      <c r="T466" s="60" t="str">
        <f>T465</f>
        <v>PUT TELESCOPE F/RATIO HERE</v>
      </c>
    </row>
    <row r="467" spans="1:20" s="33" customFormat="1" x14ac:dyDescent="0.3">
      <c r="A467" s="13" t="s">
        <v>67</v>
      </c>
      <c r="B467" s="13" t="s">
        <v>4</v>
      </c>
      <c r="C467" s="61"/>
      <c r="D467" s="61" t="s">
        <v>345</v>
      </c>
      <c r="E467" s="34">
        <v>25</v>
      </c>
      <c r="F467" s="35">
        <v>1.25</v>
      </c>
      <c r="G467" s="38">
        <v>50</v>
      </c>
      <c r="H467" s="37"/>
      <c r="I467" s="41">
        <f>E467*0.7</f>
        <v>17.5</v>
      </c>
      <c r="J467" s="41" t="s">
        <v>28</v>
      </c>
      <c r="K467" s="55">
        <f>(G467/57.2958)*E467</f>
        <v>21.816607849091906</v>
      </c>
      <c r="L467" s="55" t="s">
        <v>28</v>
      </c>
      <c r="M467" s="38" t="s">
        <v>28</v>
      </c>
      <c r="N467" s="38" t="s">
        <v>28</v>
      </c>
      <c r="O467" s="38">
        <v>4</v>
      </c>
      <c r="P467" s="56" t="e">
        <f>IF(ISNUMBER(E467),$A$2/E467,"N/A")</f>
        <v>#VALUE!</v>
      </c>
      <c r="Q467" s="57" t="e">
        <f>IF(ISNUMBER(E467),E467/$B$2,"N/A")</f>
        <v>#VALUE!</v>
      </c>
      <c r="R467" s="58" t="e">
        <f>IF(J467="?",IF(ISNUMBER(E467),G467/P467,"N/A"),IF(ISNUMBER(J467),J467/$A$2*57.296,"N/A"))</f>
        <v>#VALUE!</v>
      </c>
      <c r="S467" s="59" t="str">
        <f>S466</f>
        <v>PUT TELESCOPE FOCAL LENGTH HERE</v>
      </c>
      <c r="T467" s="60" t="str">
        <f>T466</f>
        <v>PUT TELESCOPE F/RATIO HERE</v>
      </c>
    </row>
    <row r="468" spans="1:20" s="33" customFormat="1" x14ac:dyDescent="0.3">
      <c r="A468" s="13" t="s">
        <v>67</v>
      </c>
      <c r="B468" s="13" t="s">
        <v>4</v>
      </c>
      <c r="C468" s="61"/>
      <c r="D468" s="61" t="s">
        <v>345</v>
      </c>
      <c r="E468" s="34">
        <v>30</v>
      </c>
      <c r="F468" s="35">
        <v>1.25</v>
      </c>
      <c r="G468" s="38">
        <v>50</v>
      </c>
      <c r="H468" s="37"/>
      <c r="I468" s="41">
        <f>E468*0.7</f>
        <v>21</v>
      </c>
      <c r="J468" s="41" t="s">
        <v>28</v>
      </c>
      <c r="K468" s="55">
        <f>(G468/57.2958)*E468</f>
        <v>26.179929418910287</v>
      </c>
      <c r="L468" s="55" t="s">
        <v>28</v>
      </c>
      <c r="M468" s="38" t="s">
        <v>28</v>
      </c>
      <c r="N468" s="38" t="s">
        <v>28</v>
      </c>
      <c r="O468" s="38">
        <v>4</v>
      </c>
      <c r="P468" s="56" t="e">
        <f>IF(ISNUMBER(E468),$A$2/E468,"N/A")</f>
        <v>#VALUE!</v>
      </c>
      <c r="Q468" s="57" t="e">
        <f>IF(ISNUMBER(E468),E468/$B$2,"N/A")</f>
        <v>#VALUE!</v>
      </c>
      <c r="R468" s="58" t="e">
        <f>IF(J468="?",IF(ISNUMBER(E468),G468/P468,"N/A"),IF(ISNUMBER(J468),J468/$A$2*57.296,"N/A"))</f>
        <v>#VALUE!</v>
      </c>
      <c r="S468" s="59" t="str">
        <f>S467</f>
        <v>PUT TELESCOPE FOCAL LENGTH HERE</v>
      </c>
      <c r="T468" s="60" t="str">
        <f>T467</f>
        <v>PUT TELESCOPE F/RATIO HERE</v>
      </c>
    </row>
    <row r="469" spans="1:20" s="33" customFormat="1" x14ac:dyDescent="0.3">
      <c r="A469" s="13" t="s">
        <v>67</v>
      </c>
      <c r="B469" s="13" t="s">
        <v>4</v>
      </c>
      <c r="C469" s="61"/>
      <c r="D469" s="61" t="s">
        <v>345</v>
      </c>
      <c r="E469" s="34">
        <v>40</v>
      </c>
      <c r="F469" s="35">
        <v>1.25</v>
      </c>
      <c r="G469" s="38">
        <v>40</v>
      </c>
      <c r="H469" s="37"/>
      <c r="I469" s="41">
        <f>E469*0.7</f>
        <v>28</v>
      </c>
      <c r="J469" s="41" t="s">
        <v>28</v>
      </c>
      <c r="K469" s="55">
        <f>(G469/57.2958)*E469</f>
        <v>27.925258046837641</v>
      </c>
      <c r="L469" s="55" t="s">
        <v>28</v>
      </c>
      <c r="M469" s="38" t="s">
        <v>28</v>
      </c>
      <c r="N469" s="38" t="s">
        <v>28</v>
      </c>
      <c r="O469" s="38">
        <v>4</v>
      </c>
      <c r="P469" s="56" t="e">
        <f>IF(ISNUMBER(E469),$A$2/E469,"N/A")</f>
        <v>#VALUE!</v>
      </c>
      <c r="Q469" s="57" t="e">
        <f>IF(ISNUMBER(E469),E469/$B$2,"N/A")</f>
        <v>#VALUE!</v>
      </c>
      <c r="R469" s="58" t="e">
        <f>IF(J469="?",IF(ISNUMBER(E469),G469/P469,"N/A"),IF(ISNUMBER(J469),J469/$A$2*57.296,"N/A"))</f>
        <v>#VALUE!</v>
      </c>
      <c r="S469" s="59" t="str">
        <f>S468</f>
        <v>PUT TELESCOPE FOCAL LENGTH HERE</v>
      </c>
      <c r="T469" s="60" t="str">
        <f>T468</f>
        <v>PUT TELESCOPE F/RATIO HERE</v>
      </c>
    </row>
    <row r="470" spans="1:20" s="33" customFormat="1" x14ac:dyDescent="0.3">
      <c r="A470" s="13" t="s">
        <v>67</v>
      </c>
      <c r="B470" s="13" t="s">
        <v>68</v>
      </c>
      <c r="C470" s="61"/>
      <c r="D470" s="60" t="s">
        <v>347</v>
      </c>
      <c r="E470" s="34">
        <v>10</v>
      </c>
      <c r="F470" s="35">
        <v>1.25</v>
      </c>
      <c r="G470" s="38">
        <v>70</v>
      </c>
      <c r="H470" s="37"/>
      <c r="I470" s="41" t="s">
        <v>28</v>
      </c>
      <c r="J470" s="41" t="s">
        <v>28</v>
      </c>
      <c r="K470" s="55">
        <f>(G470/57.2958)*E470</f>
        <v>12.217300395491467</v>
      </c>
      <c r="L470" s="55" t="s">
        <v>28</v>
      </c>
      <c r="M470" s="38" t="s">
        <v>28</v>
      </c>
      <c r="N470" s="38" t="s">
        <v>28</v>
      </c>
      <c r="O470" s="36" t="s">
        <v>28</v>
      </c>
      <c r="P470" s="56" t="e">
        <f>IF(ISNUMBER(E470),$A$2/E470,"N/A")</f>
        <v>#VALUE!</v>
      </c>
      <c r="Q470" s="57" t="e">
        <f>IF(ISNUMBER(E470),E470/$B$2,"N/A")</f>
        <v>#VALUE!</v>
      </c>
      <c r="R470" s="58" t="e">
        <f>IF(J470="?",IF(ISNUMBER(E470),G470/P470,"N/A"),IF(ISNUMBER(J470),J470/$A$2*57.296,"N/A"))</f>
        <v>#VALUE!</v>
      </c>
      <c r="S470" s="59" t="str">
        <f>S469</f>
        <v>PUT TELESCOPE FOCAL LENGTH HERE</v>
      </c>
      <c r="T470" s="60" t="str">
        <f>T469</f>
        <v>PUT TELESCOPE F/RATIO HERE</v>
      </c>
    </row>
    <row r="471" spans="1:20" s="33" customFormat="1" x14ac:dyDescent="0.3">
      <c r="A471" s="13" t="s">
        <v>67</v>
      </c>
      <c r="B471" s="13" t="s">
        <v>68</v>
      </c>
      <c r="C471" s="61"/>
      <c r="D471" s="60" t="s">
        <v>347</v>
      </c>
      <c r="E471" s="34">
        <v>15</v>
      </c>
      <c r="F471" s="35">
        <v>1.25</v>
      </c>
      <c r="G471" s="38">
        <v>70</v>
      </c>
      <c r="H471" s="37"/>
      <c r="I471" s="41" t="s">
        <v>28</v>
      </c>
      <c r="J471" s="41" t="s">
        <v>28</v>
      </c>
      <c r="K471" s="55">
        <f>(G471/57.2958)*E471</f>
        <v>18.325950593237199</v>
      </c>
      <c r="L471" s="55" t="s">
        <v>28</v>
      </c>
      <c r="M471" s="38" t="s">
        <v>28</v>
      </c>
      <c r="N471" s="38" t="s">
        <v>28</v>
      </c>
      <c r="O471" s="36" t="s">
        <v>28</v>
      </c>
      <c r="P471" s="56" t="e">
        <f>IF(ISNUMBER(E471),$A$2/E471,"N/A")</f>
        <v>#VALUE!</v>
      </c>
      <c r="Q471" s="57" t="e">
        <f>IF(ISNUMBER(E471),E471/$B$2,"N/A")</f>
        <v>#VALUE!</v>
      </c>
      <c r="R471" s="58" t="e">
        <f>IF(J471="?",IF(ISNUMBER(E471),G471/P471,"N/A"),IF(ISNUMBER(J471),J471/$A$2*57.296,"N/A"))</f>
        <v>#VALUE!</v>
      </c>
      <c r="S471" s="59" t="str">
        <f>S470</f>
        <v>PUT TELESCOPE FOCAL LENGTH HERE</v>
      </c>
      <c r="T471" s="60" t="str">
        <f>T470</f>
        <v>PUT TELESCOPE F/RATIO HERE</v>
      </c>
    </row>
    <row r="472" spans="1:20" s="33" customFormat="1" x14ac:dyDescent="0.3">
      <c r="A472" s="13" t="s">
        <v>67</v>
      </c>
      <c r="B472" s="13" t="s">
        <v>68</v>
      </c>
      <c r="C472" s="61"/>
      <c r="D472" s="60" t="s">
        <v>347</v>
      </c>
      <c r="E472" s="34">
        <v>20</v>
      </c>
      <c r="F472" s="35">
        <v>1.25</v>
      </c>
      <c r="G472" s="38">
        <v>70</v>
      </c>
      <c r="H472" s="37"/>
      <c r="I472" s="41" t="s">
        <v>28</v>
      </c>
      <c r="J472" s="41" t="s">
        <v>28</v>
      </c>
      <c r="K472" s="55">
        <f>(G472/57.2958)*E472</f>
        <v>24.434600790982934</v>
      </c>
      <c r="L472" s="55" t="s">
        <v>28</v>
      </c>
      <c r="M472" s="38" t="s">
        <v>28</v>
      </c>
      <c r="N472" s="38" t="s">
        <v>28</v>
      </c>
      <c r="O472" s="36" t="s">
        <v>28</v>
      </c>
      <c r="P472" s="56" t="e">
        <f>IF(ISNUMBER(E472),$A$2/E472,"N/A")</f>
        <v>#VALUE!</v>
      </c>
      <c r="Q472" s="57" t="e">
        <f>IF(ISNUMBER(E472),E472/$B$2,"N/A")</f>
        <v>#VALUE!</v>
      </c>
      <c r="R472" s="58" t="e">
        <f>IF(J472="?",IF(ISNUMBER(E472),G472/P472,"N/A"),IF(ISNUMBER(J472),J472/$A$2*57.296,"N/A"))</f>
        <v>#VALUE!</v>
      </c>
      <c r="S472" s="59" t="str">
        <f>S471</f>
        <v>PUT TELESCOPE FOCAL LENGTH HERE</v>
      </c>
      <c r="T472" s="60" t="str">
        <f>T471</f>
        <v>PUT TELESCOPE F/RATIO HERE</v>
      </c>
    </row>
    <row r="473" spans="1:20" s="33" customFormat="1" x14ac:dyDescent="0.3">
      <c r="A473" s="13" t="s">
        <v>67</v>
      </c>
      <c r="B473" s="13" t="s">
        <v>68</v>
      </c>
      <c r="C473" s="61"/>
      <c r="D473" s="60" t="s">
        <v>347</v>
      </c>
      <c r="E473" s="34">
        <v>32</v>
      </c>
      <c r="F473" s="35">
        <v>2</v>
      </c>
      <c r="G473" s="38">
        <v>70</v>
      </c>
      <c r="H473" s="37"/>
      <c r="I473" s="41" t="s">
        <v>28</v>
      </c>
      <c r="J473" s="41" t="s">
        <v>28</v>
      </c>
      <c r="K473" s="55">
        <f>(G473/57.2958)*E473</f>
        <v>39.095361265572691</v>
      </c>
      <c r="L473" s="55" t="s">
        <v>28</v>
      </c>
      <c r="M473" s="38" t="s">
        <v>28</v>
      </c>
      <c r="N473" s="38" t="s">
        <v>28</v>
      </c>
      <c r="O473" s="36" t="s">
        <v>28</v>
      </c>
      <c r="P473" s="56" t="e">
        <f>IF(ISNUMBER(E473),$A$2/E473,"N/A")</f>
        <v>#VALUE!</v>
      </c>
      <c r="Q473" s="57" t="e">
        <f>IF(ISNUMBER(E473),E473/$B$2,"N/A")</f>
        <v>#VALUE!</v>
      </c>
      <c r="R473" s="58" t="e">
        <f>IF(J473="?",IF(ISNUMBER(E473),G473/P473,"N/A"),IF(ISNUMBER(J473),J473/$A$2*57.296,"N/A"))</f>
        <v>#VALUE!</v>
      </c>
      <c r="S473" s="59" t="str">
        <f>S472</f>
        <v>PUT TELESCOPE FOCAL LENGTH HERE</v>
      </c>
      <c r="T473" s="60" t="str">
        <f>T472</f>
        <v>PUT TELESCOPE F/RATIO HERE</v>
      </c>
    </row>
    <row r="474" spans="1:20" s="33" customFormat="1" x14ac:dyDescent="0.3">
      <c r="A474" s="13" t="s">
        <v>144</v>
      </c>
      <c r="B474" s="13" t="s">
        <v>286</v>
      </c>
      <c r="C474" s="61"/>
      <c r="D474" s="61" t="s">
        <v>345</v>
      </c>
      <c r="E474" s="34">
        <v>8</v>
      </c>
      <c r="F474" s="35">
        <v>1.25</v>
      </c>
      <c r="G474" s="38">
        <v>45</v>
      </c>
      <c r="H474" s="37"/>
      <c r="I474" s="41">
        <v>6.7</v>
      </c>
      <c r="J474" s="41">
        <v>6.6</v>
      </c>
      <c r="K474" s="55">
        <f>(G474/57.2958)*E474</f>
        <v>6.2831830605384686</v>
      </c>
      <c r="L474" s="55" t="s">
        <v>53</v>
      </c>
      <c r="M474" s="38" t="s">
        <v>98</v>
      </c>
      <c r="N474" s="36" t="s">
        <v>112</v>
      </c>
      <c r="O474" s="36">
        <v>3</v>
      </c>
      <c r="P474" s="56" t="e">
        <f>IF(ISNUMBER(E474),$A$2/E474,"N/A")</f>
        <v>#VALUE!</v>
      </c>
      <c r="Q474" s="57" t="e">
        <f>IF(ISNUMBER(E474),E474/$B$2,"N/A")</f>
        <v>#VALUE!</v>
      </c>
      <c r="R474" s="58" t="e">
        <f>IF(J474="?",IF(ISNUMBER(E474),G474/P474,"N/A"),IF(ISNUMBER(J474),J474/$A$2*57.296,"N/A"))</f>
        <v>#VALUE!</v>
      </c>
      <c r="S474" s="59" t="str">
        <f>S473</f>
        <v>PUT TELESCOPE FOCAL LENGTH HERE</v>
      </c>
      <c r="T474" s="60" t="str">
        <f>T473</f>
        <v>PUT TELESCOPE F/RATIO HERE</v>
      </c>
    </row>
    <row r="475" spans="1:20" s="33" customFormat="1" x14ac:dyDescent="0.3">
      <c r="A475" s="13" t="s">
        <v>144</v>
      </c>
      <c r="B475" s="13" t="s">
        <v>286</v>
      </c>
      <c r="C475" s="61"/>
      <c r="D475" s="61" t="s">
        <v>345</v>
      </c>
      <c r="E475" s="34">
        <v>12</v>
      </c>
      <c r="F475" s="35">
        <v>1.25</v>
      </c>
      <c r="G475" s="38">
        <v>46</v>
      </c>
      <c r="H475" s="37"/>
      <c r="I475" s="41">
        <v>9.6999999999999993</v>
      </c>
      <c r="J475" s="41">
        <v>9.6999999999999993</v>
      </c>
      <c r="K475" s="55">
        <f>(G475/57.2958)*E475</f>
        <v>9.6342140261589861</v>
      </c>
      <c r="L475" s="55" t="s">
        <v>53</v>
      </c>
      <c r="M475" s="38" t="s">
        <v>98</v>
      </c>
      <c r="N475" s="36" t="s">
        <v>112</v>
      </c>
      <c r="O475" s="36">
        <v>3</v>
      </c>
      <c r="P475" s="56" t="e">
        <f>IF(ISNUMBER(E475),$A$2/E475,"N/A")</f>
        <v>#VALUE!</v>
      </c>
      <c r="Q475" s="57" t="e">
        <f>IF(ISNUMBER(E475),E475/$B$2,"N/A")</f>
        <v>#VALUE!</v>
      </c>
      <c r="R475" s="58" t="e">
        <f>IF(J475="?",IF(ISNUMBER(E475),G475/P475,"N/A"),IF(ISNUMBER(J475),J475/$A$2*57.296,"N/A"))</f>
        <v>#VALUE!</v>
      </c>
      <c r="S475" s="59" t="str">
        <f>S474</f>
        <v>PUT TELESCOPE FOCAL LENGTH HERE</v>
      </c>
      <c r="T475" s="60" t="str">
        <f>T474</f>
        <v>PUT TELESCOPE F/RATIO HERE</v>
      </c>
    </row>
    <row r="476" spans="1:20" s="33" customFormat="1" x14ac:dyDescent="0.3">
      <c r="A476" s="13" t="s">
        <v>144</v>
      </c>
      <c r="B476" s="13" t="s">
        <v>286</v>
      </c>
      <c r="C476" s="61"/>
      <c r="D476" s="61" t="s">
        <v>345</v>
      </c>
      <c r="E476" s="34">
        <v>21.5</v>
      </c>
      <c r="F476" s="35">
        <v>1.25</v>
      </c>
      <c r="G476" s="38">
        <v>47</v>
      </c>
      <c r="H476" s="37"/>
      <c r="I476" s="41">
        <v>16.899999999999999</v>
      </c>
      <c r="J476" s="41">
        <v>17.3</v>
      </c>
      <c r="K476" s="55">
        <f>(G476/57.2958)*E476</f>
        <v>17.636545785205897</v>
      </c>
      <c r="L476" s="55" t="s">
        <v>53</v>
      </c>
      <c r="M476" s="38" t="s">
        <v>98</v>
      </c>
      <c r="N476" s="36" t="s">
        <v>112</v>
      </c>
      <c r="O476" s="36">
        <v>3</v>
      </c>
      <c r="P476" s="56" t="e">
        <f>IF(ISNUMBER(E476),$A$2/E476,"N/A")</f>
        <v>#VALUE!</v>
      </c>
      <c r="Q476" s="57" t="e">
        <f>IF(ISNUMBER(E476),E476/$B$2,"N/A")</f>
        <v>#VALUE!</v>
      </c>
      <c r="R476" s="58" t="e">
        <f>IF(J476="?",IF(ISNUMBER(E476),G476/P476,"N/A"),IF(ISNUMBER(J476),J476/$A$2*57.296,"N/A"))</f>
        <v>#VALUE!</v>
      </c>
      <c r="S476" s="59" t="str">
        <f>S475</f>
        <v>PUT TELESCOPE FOCAL LENGTH HERE</v>
      </c>
      <c r="T476" s="60" t="str">
        <f>T475</f>
        <v>PUT TELESCOPE F/RATIO HERE</v>
      </c>
    </row>
    <row r="477" spans="1:20" s="33" customFormat="1" x14ac:dyDescent="0.3">
      <c r="A477" s="13" t="s">
        <v>144</v>
      </c>
      <c r="B477" s="13" t="s">
        <v>286</v>
      </c>
      <c r="C477" s="61"/>
      <c r="D477" s="61" t="s">
        <v>345</v>
      </c>
      <c r="E477" s="34">
        <v>28.7</v>
      </c>
      <c r="F477" s="35">
        <v>1.25</v>
      </c>
      <c r="G477" s="38">
        <v>50</v>
      </c>
      <c r="H477" s="37">
        <v>79</v>
      </c>
      <c r="I477" s="41">
        <v>26</v>
      </c>
      <c r="J477" s="41">
        <v>21.16</v>
      </c>
      <c r="K477" s="55">
        <f>(G477/57.2958)*E477</f>
        <v>25.045465810757509</v>
      </c>
      <c r="L477" s="55" t="s">
        <v>53</v>
      </c>
      <c r="M477" s="38" t="s">
        <v>98</v>
      </c>
      <c r="N477" s="36" t="s">
        <v>112</v>
      </c>
      <c r="O477" s="36">
        <v>3</v>
      </c>
      <c r="P477" s="56" t="e">
        <f>IF(ISNUMBER(E477),$A$2/E477,"N/A")</f>
        <v>#VALUE!</v>
      </c>
      <c r="Q477" s="57" t="e">
        <f>IF(ISNUMBER(E477),E477/$B$2,"N/A")</f>
        <v>#VALUE!</v>
      </c>
      <c r="R477" s="58" t="e">
        <f>IF(J477="?",IF(ISNUMBER(E477),G477/P477,"N/A"),IF(ISNUMBER(J477),J477/$A$2*57.296,"N/A"))</f>
        <v>#VALUE!</v>
      </c>
      <c r="S477" s="59" t="str">
        <f>S476</f>
        <v>PUT TELESCOPE FOCAL LENGTH HERE</v>
      </c>
      <c r="T477" s="60" t="str">
        <f>T476</f>
        <v>PUT TELESCOPE F/RATIO HERE</v>
      </c>
    </row>
    <row r="478" spans="1:20" s="33" customFormat="1" x14ac:dyDescent="0.3">
      <c r="A478" s="13" t="s">
        <v>88</v>
      </c>
      <c r="B478" s="13" t="s">
        <v>91</v>
      </c>
      <c r="C478" s="61" t="s">
        <v>439</v>
      </c>
      <c r="D478" s="61" t="s">
        <v>349</v>
      </c>
      <c r="E478" s="34">
        <v>5.5</v>
      </c>
      <c r="F478" s="35">
        <v>2</v>
      </c>
      <c r="G478" s="38">
        <v>100</v>
      </c>
      <c r="H478" s="38">
        <v>603</v>
      </c>
      <c r="I478" s="41">
        <v>10.5</v>
      </c>
      <c r="J478" s="41">
        <v>9.6</v>
      </c>
      <c r="K478" s="55">
        <f>(G478/57.2958)*E478</f>
        <v>9.5993074536004386</v>
      </c>
      <c r="L478" s="55" t="s">
        <v>0</v>
      </c>
      <c r="M478" s="38" t="s">
        <v>25</v>
      </c>
      <c r="N478" s="36" t="s">
        <v>0</v>
      </c>
      <c r="O478" s="38">
        <v>9</v>
      </c>
      <c r="P478" s="56" t="e">
        <f>IF(ISNUMBER(E478),$A$2/E478,"N/A")</f>
        <v>#VALUE!</v>
      </c>
      <c r="Q478" s="57" t="e">
        <f>IF(ISNUMBER(E478),E478/$B$2,"N/A")</f>
        <v>#VALUE!</v>
      </c>
      <c r="R478" s="58" t="e">
        <f>IF(J478="?",IF(ISNUMBER(E478),G478/P478,"N/A"),IF(ISNUMBER(J478),J478/$A$2*57.296,"N/A"))</f>
        <v>#VALUE!</v>
      </c>
      <c r="S478" s="59" t="str">
        <f>S477</f>
        <v>PUT TELESCOPE FOCAL LENGTH HERE</v>
      </c>
      <c r="T478" s="60" t="str">
        <f>T477</f>
        <v>PUT TELESCOPE F/RATIO HERE</v>
      </c>
    </row>
    <row r="479" spans="1:20" s="33" customFormat="1" x14ac:dyDescent="0.3">
      <c r="A479" s="13" t="s">
        <v>88</v>
      </c>
      <c r="B479" s="13" t="s">
        <v>91</v>
      </c>
      <c r="C479" s="61" t="s">
        <v>439</v>
      </c>
      <c r="D479" s="61" t="s">
        <v>349</v>
      </c>
      <c r="E479" s="34">
        <v>9</v>
      </c>
      <c r="F479" s="35">
        <v>2</v>
      </c>
      <c r="G479" s="38">
        <v>100</v>
      </c>
      <c r="H479" s="38">
        <v>596</v>
      </c>
      <c r="I479" s="41">
        <v>12.5</v>
      </c>
      <c r="J479" s="41">
        <v>15.7</v>
      </c>
      <c r="K479" s="55">
        <f>(G479/57.2958)*E479</f>
        <v>15.707957651346174</v>
      </c>
      <c r="L479" s="55" t="s">
        <v>0</v>
      </c>
      <c r="M479" s="38" t="s">
        <v>25</v>
      </c>
      <c r="N479" s="36" t="s">
        <v>0</v>
      </c>
      <c r="O479" s="36">
        <v>9</v>
      </c>
      <c r="P479" s="56" t="e">
        <f>IF(ISNUMBER(E479),$A$2/E479,"N/A")</f>
        <v>#VALUE!</v>
      </c>
      <c r="Q479" s="57" t="e">
        <f>IF(ISNUMBER(E479),E479/$B$2,"N/A")</f>
        <v>#VALUE!</v>
      </c>
      <c r="R479" s="58" t="e">
        <f>IF(J479="?",IF(ISNUMBER(E479),G479/P479,"N/A"),IF(ISNUMBER(J479),J479/$A$2*57.296,"N/A"))</f>
        <v>#VALUE!</v>
      </c>
      <c r="S479" s="59" t="str">
        <f>S478</f>
        <v>PUT TELESCOPE FOCAL LENGTH HERE</v>
      </c>
      <c r="T479" s="60" t="str">
        <f>T478</f>
        <v>PUT TELESCOPE F/RATIO HERE</v>
      </c>
    </row>
    <row r="480" spans="1:20" s="33" customFormat="1" x14ac:dyDescent="0.3">
      <c r="A480" s="13" t="s">
        <v>88</v>
      </c>
      <c r="B480" s="13" t="s">
        <v>91</v>
      </c>
      <c r="C480" s="61" t="s">
        <v>439</v>
      </c>
      <c r="D480" s="61" t="s">
        <v>349</v>
      </c>
      <c r="E480" s="34">
        <v>14</v>
      </c>
      <c r="F480" s="35">
        <v>2</v>
      </c>
      <c r="G480" s="38">
        <v>100</v>
      </c>
      <c r="H480" s="38">
        <v>852</v>
      </c>
      <c r="I480" s="41">
        <v>14.5</v>
      </c>
      <c r="J480" s="41">
        <v>24.43</v>
      </c>
      <c r="K480" s="55">
        <f>(G480/57.2958)*E480</f>
        <v>24.434600790982934</v>
      </c>
      <c r="L480" s="55" t="s">
        <v>0</v>
      </c>
      <c r="M480" s="38" t="s">
        <v>25</v>
      </c>
      <c r="N480" s="36" t="s">
        <v>0</v>
      </c>
      <c r="O480" s="36">
        <v>9</v>
      </c>
      <c r="P480" s="56" t="e">
        <f>IF(ISNUMBER(E480),$A$2/E480,"N/A")</f>
        <v>#VALUE!</v>
      </c>
      <c r="Q480" s="57" t="e">
        <f>IF(ISNUMBER(E480),E480/$B$2,"N/A")</f>
        <v>#VALUE!</v>
      </c>
      <c r="R480" s="58" t="e">
        <f>IF(J480="?",IF(ISNUMBER(E480),G480/P480,"N/A"),IF(ISNUMBER(J480),J480/$A$2*57.296,"N/A"))</f>
        <v>#VALUE!</v>
      </c>
      <c r="S480" s="59" t="str">
        <f>S479</f>
        <v>PUT TELESCOPE FOCAL LENGTH HERE</v>
      </c>
      <c r="T480" s="60" t="str">
        <f>T479</f>
        <v>PUT TELESCOPE F/RATIO HERE</v>
      </c>
    </row>
    <row r="481" spans="1:20" s="33" customFormat="1" x14ac:dyDescent="0.3">
      <c r="A481" s="13" t="s">
        <v>88</v>
      </c>
      <c r="B481" s="13" t="s">
        <v>91</v>
      </c>
      <c r="C481" s="61" t="s">
        <v>439</v>
      </c>
      <c r="D481" s="61" t="s">
        <v>349</v>
      </c>
      <c r="E481" s="34">
        <v>20</v>
      </c>
      <c r="F481" s="35">
        <v>2</v>
      </c>
      <c r="G481" s="38">
        <v>100</v>
      </c>
      <c r="H481" s="38">
        <v>965</v>
      </c>
      <c r="I481" s="41">
        <v>14.5</v>
      </c>
      <c r="J481" s="41">
        <v>34.799999999999997</v>
      </c>
      <c r="K481" s="55">
        <f>(G481/57.2958)*E481</f>
        <v>34.906572558547055</v>
      </c>
      <c r="L481" s="55" t="s">
        <v>0</v>
      </c>
      <c r="M481" s="38" t="s">
        <v>25</v>
      </c>
      <c r="N481" s="36" t="s">
        <v>0</v>
      </c>
      <c r="O481" s="36">
        <v>9</v>
      </c>
      <c r="P481" s="56" t="e">
        <f>IF(ISNUMBER(E481),$A$2/E481,"N/A")</f>
        <v>#VALUE!</v>
      </c>
      <c r="Q481" s="57" t="e">
        <f>IF(ISNUMBER(E481),E481/$B$2,"N/A")</f>
        <v>#VALUE!</v>
      </c>
      <c r="R481" s="58" t="e">
        <f>IF(J481="?",IF(ISNUMBER(E481),G481/P481,"N/A"),IF(ISNUMBER(J481),J481/$A$2*57.296,"N/A"))</f>
        <v>#VALUE!</v>
      </c>
      <c r="S481" s="59" t="str">
        <f>S480</f>
        <v>PUT TELESCOPE FOCAL LENGTH HERE</v>
      </c>
      <c r="T481" s="60" t="str">
        <f>T480</f>
        <v>PUT TELESCOPE F/RATIO HERE</v>
      </c>
    </row>
    <row r="482" spans="1:20" s="33" customFormat="1" x14ac:dyDescent="0.3">
      <c r="A482" s="13" t="s">
        <v>88</v>
      </c>
      <c r="B482" s="13" t="s">
        <v>91</v>
      </c>
      <c r="C482" s="61" t="s">
        <v>439</v>
      </c>
      <c r="D482" s="61" t="s">
        <v>349</v>
      </c>
      <c r="E482" s="34">
        <v>25</v>
      </c>
      <c r="F482" s="35">
        <v>2</v>
      </c>
      <c r="G482" s="38">
        <v>100</v>
      </c>
      <c r="H482" s="38">
        <v>1176</v>
      </c>
      <c r="I482" s="41">
        <v>14.5</v>
      </c>
      <c r="J482" s="41">
        <v>41</v>
      </c>
      <c r="K482" s="55">
        <f>(G482/57.2958)*E482</f>
        <v>43.633215698183811</v>
      </c>
      <c r="L482" s="55" t="s">
        <v>0</v>
      </c>
      <c r="M482" s="38" t="s">
        <v>25</v>
      </c>
      <c r="N482" s="36" t="s">
        <v>0</v>
      </c>
      <c r="O482" s="36">
        <v>8</v>
      </c>
      <c r="P482" s="56" t="e">
        <f>IF(ISNUMBER(E482),$A$2/E482,"N/A")</f>
        <v>#VALUE!</v>
      </c>
      <c r="Q482" s="57" t="e">
        <f>IF(ISNUMBER(E482),E482/$B$2,"N/A")</f>
        <v>#VALUE!</v>
      </c>
      <c r="R482" s="58" t="e">
        <f>IF(J482="?",IF(ISNUMBER(E482),G482/P482,"N/A"),IF(ISNUMBER(J482),J482/$A$2*57.296,"N/A"))</f>
        <v>#VALUE!</v>
      </c>
      <c r="S482" s="59" t="str">
        <f>S481</f>
        <v>PUT TELESCOPE FOCAL LENGTH HERE</v>
      </c>
      <c r="T482" s="60" t="str">
        <f>T481</f>
        <v>PUT TELESCOPE F/RATIO HERE</v>
      </c>
    </row>
    <row r="483" spans="1:20" s="33" customFormat="1" x14ac:dyDescent="0.3">
      <c r="A483" s="13" t="s">
        <v>88</v>
      </c>
      <c r="B483" s="13" t="s">
        <v>102</v>
      </c>
      <c r="C483" s="61" t="s">
        <v>439</v>
      </c>
      <c r="D483" s="61" t="s">
        <v>349</v>
      </c>
      <c r="E483" s="34">
        <v>9</v>
      </c>
      <c r="F483" s="35">
        <v>2</v>
      </c>
      <c r="G483" s="38">
        <v>120</v>
      </c>
      <c r="H483" s="38">
        <v>1295</v>
      </c>
      <c r="I483" s="41">
        <v>12.5</v>
      </c>
      <c r="J483" s="41">
        <v>21.7</v>
      </c>
      <c r="K483" s="55">
        <f>(G483/57.2958)*E483</f>
        <v>18.849549181615405</v>
      </c>
      <c r="L483" s="55" t="s">
        <v>0</v>
      </c>
      <c r="M483" s="38" t="s">
        <v>25</v>
      </c>
      <c r="N483" s="36" t="s">
        <v>0</v>
      </c>
      <c r="O483" s="36">
        <v>12</v>
      </c>
      <c r="P483" s="56" t="e">
        <f>IF(ISNUMBER(E483),$A$2/E483,"N/A")</f>
        <v>#VALUE!</v>
      </c>
      <c r="Q483" s="57" t="e">
        <f>IF(ISNUMBER(E483),E483/$B$2,"N/A")</f>
        <v>#VALUE!</v>
      </c>
      <c r="R483" s="58" t="e">
        <f>IF(J483="?",IF(ISNUMBER(E483),G483/P483,"N/A"),IF(ISNUMBER(J483),J483/$A$2*57.296,"N/A"))</f>
        <v>#VALUE!</v>
      </c>
      <c r="S483" s="59" t="str">
        <f>S482</f>
        <v>PUT TELESCOPE FOCAL LENGTH HERE</v>
      </c>
      <c r="T483" s="60" t="str">
        <f>T482</f>
        <v>PUT TELESCOPE F/RATIO HERE</v>
      </c>
    </row>
    <row r="484" spans="1:20" s="33" customFormat="1" x14ac:dyDescent="0.3">
      <c r="A484" s="13" t="s">
        <v>88</v>
      </c>
      <c r="B484" s="13" t="s">
        <v>103</v>
      </c>
      <c r="C484" s="61" t="s">
        <v>439</v>
      </c>
      <c r="D484" s="61" t="s">
        <v>349</v>
      </c>
      <c r="E484" s="34">
        <v>30</v>
      </c>
      <c r="F484" s="35">
        <v>3</v>
      </c>
      <c r="G484" s="38">
        <v>100</v>
      </c>
      <c r="H484" s="38">
        <v>2353</v>
      </c>
      <c r="I484" s="41">
        <v>17</v>
      </c>
      <c r="J484" s="41">
        <v>52.2</v>
      </c>
      <c r="K484" s="55">
        <f>(G484/57.2958)*E484</f>
        <v>52.359858837820575</v>
      </c>
      <c r="L484" s="55" t="s">
        <v>0</v>
      </c>
      <c r="M484" s="38" t="s">
        <v>25</v>
      </c>
      <c r="N484" s="36" t="s">
        <v>0</v>
      </c>
      <c r="O484" s="38">
        <v>8</v>
      </c>
      <c r="P484" s="56" t="e">
        <f>IF(ISNUMBER(E484),$A$2/E484,"N/A")</f>
        <v>#VALUE!</v>
      </c>
      <c r="Q484" s="57" t="e">
        <f>IF(ISNUMBER(E484),E484/$B$2,"N/A")</f>
        <v>#VALUE!</v>
      </c>
      <c r="R484" s="58" t="e">
        <f>IF(J484="?",IF(ISNUMBER(E484),G484/P484,"N/A"),IF(ISNUMBER(J484),J484/$A$2*57.296,"N/A"))</f>
        <v>#VALUE!</v>
      </c>
      <c r="S484" s="59" t="str">
        <f>S483</f>
        <v>PUT TELESCOPE FOCAL LENGTH HERE</v>
      </c>
      <c r="T484" s="60" t="str">
        <f>T483</f>
        <v>PUT TELESCOPE F/RATIO HERE</v>
      </c>
    </row>
    <row r="485" spans="1:20" s="33" customFormat="1" x14ac:dyDescent="0.3">
      <c r="A485" s="13" t="s">
        <v>88</v>
      </c>
      <c r="B485" s="13" t="s">
        <v>222</v>
      </c>
      <c r="C485" s="61" t="s">
        <v>439</v>
      </c>
      <c r="D485" s="61" t="s">
        <v>345</v>
      </c>
      <c r="E485" s="34">
        <v>3</v>
      </c>
      <c r="F485" s="35">
        <v>1.25</v>
      </c>
      <c r="G485" s="38">
        <v>52</v>
      </c>
      <c r="H485" s="38">
        <v>190</v>
      </c>
      <c r="I485" s="41">
        <v>15</v>
      </c>
      <c r="J485" s="41">
        <v>2.7</v>
      </c>
      <c r="K485" s="55">
        <f>(G485/57.2958)*E485</f>
        <v>2.7227126595666697</v>
      </c>
      <c r="L485" s="55" t="s">
        <v>0</v>
      </c>
      <c r="M485" s="38" t="s">
        <v>25</v>
      </c>
      <c r="N485" s="36" t="s">
        <v>0</v>
      </c>
      <c r="O485" s="38">
        <v>6</v>
      </c>
      <c r="P485" s="56" t="e">
        <f>IF(ISNUMBER(E485),$A$2/E485,"N/A")</f>
        <v>#VALUE!</v>
      </c>
      <c r="Q485" s="57" t="e">
        <f>IF(ISNUMBER(E485),E485/$B$2,"N/A")</f>
        <v>#VALUE!</v>
      </c>
      <c r="R485" s="58" t="e">
        <f>IF(J485="?",IF(ISNUMBER(E485),G485/P485,"N/A"),IF(ISNUMBER(J485),J485/$A$2*57.296,"N/A"))</f>
        <v>#VALUE!</v>
      </c>
      <c r="S485" s="59" t="str">
        <f>S484</f>
        <v>PUT TELESCOPE FOCAL LENGTH HERE</v>
      </c>
      <c r="T485" s="60" t="str">
        <f>T484</f>
        <v>PUT TELESCOPE F/RATIO HERE</v>
      </c>
    </row>
    <row r="486" spans="1:20" s="33" customFormat="1" x14ac:dyDescent="0.3">
      <c r="A486" s="13" t="s">
        <v>88</v>
      </c>
      <c r="B486" s="13" t="s">
        <v>222</v>
      </c>
      <c r="C486" s="61" t="s">
        <v>439</v>
      </c>
      <c r="D486" s="61" t="s">
        <v>345</v>
      </c>
      <c r="E486" s="34">
        <v>4.5</v>
      </c>
      <c r="F486" s="35">
        <v>1.25</v>
      </c>
      <c r="G486" s="38">
        <v>52</v>
      </c>
      <c r="H486" s="38">
        <v>190</v>
      </c>
      <c r="I486" s="41">
        <v>15</v>
      </c>
      <c r="J486" s="41">
        <v>4.0999999999999996</v>
      </c>
      <c r="K486" s="55">
        <f>(G486/57.2958)*E486</f>
        <v>4.0840689893500048</v>
      </c>
      <c r="L486" s="55" t="s">
        <v>0</v>
      </c>
      <c r="M486" s="38" t="s">
        <v>25</v>
      </c>
      <c r="N486" s="36" t="s">
        <v>0</v>
      </c>
      <c r="O486" s="38">
        <v>6</v>
      </c>
      <c r="P486" s="56" t="e">
        <f>IF(ISNUMBER(E486),$A$2/E486,"N/A")</f>
        <v>#VALUE!</v>
      </c>
      <c r="Q486" s="57" t="e">
        <f>IF(ISNUMBER(E486),E486/$B$2,"N/A")</f>
        <v>#VALUE!</v>
      </c>
      <c r="R486" s="58" t="e">
        <f>IF(J486="?",IF(ISNUMBER(E486),G486/P486,"N/A"),IF(ISNUMBER(J486),J486/$A$2*57.296,"N/A"))</f>
        <v>#VALUE!</v>
      </c>
      <c r="S486" s="59" t="str">
        <f>S485</f>
        <v>PUT TELESCOPE FOCAL LENGTH HERE</v>
      </c>
      <c r="T486" s="60" t="str">
        <f>T485</f>
        <v>PUT TELESCOPE F/RATIO HERE</v>
      </c>
    </row>
    <row r="487" spans="1:20" s="33" customFormat="1" x14ac:dyDescent="0.3">
      <c r="A487" s="13" t="s">
        <v>88</v>
      </c>
      <c r="B487" s="13" t="s">
        <v>222</v>
      </c>
      <c r="C487" s="61" t="s">
        <v>439</v>
      </c>
      <c r="D487" s="61" t="s">
        <v>345</v>
      </c>
      <c r="E487" s="34">
        <v>6.5</v>
      </c>
      <c r="F487" s="35">
        <v>1.25</v>
      </c>
      <c r="G487" s="38">
        <v>52</v>
      </c>
      <c r="H487" s="38">
        <v>220</v>
      </c>
      <c r="I487" s="41">
        <v>15.9</v>
      </c>
      <c r="J487" s="41">
        <v>5.9</v>
      </c>
      <c r="K487" s="55">
        <f>(G487/57.2958)*E487</f>
        <v>5.8992107623944516</v>
      </c>
      <c r="L487" s="55" t="s">
        <v>0</v>
      </c>
      <c r="M487" s="38" t="s">
        <v>25</v>
      </c>
      <c r="N487" s="36" t="s">
        <v>0</v>
      </c>
      <c r="O487" s="38">
        <v>6</v>
      </c>
      <c r="P487" s="56" t="e">
        <f>IF(ISNUMBER(E487),$A$2/E487,"N/A")</f>
        <v>#VALUE!</v>
      </c>
      <c r="Q487" s="57" t="e">
        <f>IF(ISNUMBER(E487),E487/$B$2,"N/A")</f>
        <v>#VALUE!</v>
      </c>
      <c r="R487" s="58" t="e">
        <f>IF(J487="?",IF(ISNUMBER(E487),G487/P487,"N/A"),IF(ISNUMBER(J487),J487/$A$2*57.296,"N/A"))</f>
        <v>#VALUE!</v>
      </c>
      <c r="S487" s="59" t="str">
        <f>S486</f>
        <v>PUT TELESCOPE FOCAL LENGTH HERE</v>
      </c>
      <c r="T487" s="60" t="str">
        <f>T486</f>
        <v>PUT TELESCOPE F/RATIO HERE</v>
      </c>
    </row>
    <row r="488" spans="1:20" s="33" customFormat="1" x14ac:dyDescent="0.3">
      <c r="A488" s="13" t="s">
        <v>88</v>
      </c>
      <c r="B488" s="13" t="s">
        <v>222</v>
      </c>
      <c r="C488" s="61" t="s">
        <v>439</v>
      </c>
      <c r="D488" s="61" t="s">
        <v>345</v>
      </c>
      <c r="E488" s="34">
        <v>10</v>
      </c>
      <c r="F488" s="35">
        <v>1.25</v>
      </c>
      <c r="G488" s="38">
        <v>52</v>
      </c>
      <c r="H488" s="38">
        <v>185</v>
      </c>
      <c r="I488" s="41">
        <v>16.600000000000001</v>
      </c>
      <c r="J488" s="41">
        <v>9.1</v>
      </c>
      <c r="K488" s="55">
        <f>(G488/57.2958)*E488</f>
        <v>9.0757088652222322</v>
      </c>
      <c r="L488" s="55" t="s">
        <v>0</v>
      </c>
      <c r="M488" s="38" t="s">
        <v>25</v>
      </c>
      <c r="N488" s="36" t="s">
        <v>0</v>
      </c>
      <c r="O488" s="38">
        <v>6</v>
      </c>
      <c r="P488" s="56" t="e">
        <f>IF(ISNUMBER(E488),$A$2/E488,"N/A")</f>
        <v>#VALUE!</v>
      </c>
      <c r="Q488" s="57" t="e">
        <f>IF(ISNUMBER(E488),E488/$B$2,"N/A")</f>
        <v>#VALUE!</v>
      </c>
      <c r="R488" s="58" t="e">
        <f>IF(J488="?",IF(ISNUMBER(E488),G488/P488,"N/A"),IF(ISNUMBER(J488),J488/$A$2*57.296,"N/A"))</f>
        <v>#VALUE!</v>
      </c>
      <c r="S488" s="59" t="str">
        <f>S487</f>
        <v>PUT TELESCOPE FOCAL LENGTH HERE</v>
      </c>
      <c r="T488" s="60" t="str">
        <f>T487</f>
        <v>PUT TELESCOPE F/RATIO HERE</v>
      </c>
    </row>
    <row r="489" spans="1:20" s="33" customFormat="1" x14ac:dyDescent="0.3">
      <c r="A489" s="13" t="s">
        <v>88</v>
      </c>
      <c r="B489" s="13" t="s">
        <v>222</v>
      </c>
      <c r="C489" s="61" t="s">
        <v>439</v>
      </c>
      <c r="D489" s="61" t="s">
        <v>345</v>
      </c>
      <c r="E489" s="34">
        <v>15</v>
      </c>
      <c r="F489" s="35">
        <v>1.25</v>
      </c>
      <c r="G489" s="38">
        <v>52</v>
      </c>
      <c r="H489" s="38">
        <v>200</v>
      </c>
      <c r="I489" s="41">
        <v>16.3</v>
      </c>
      <c r="J489" s="41" t="s">
        <v>28</v>
      </c>
      <c r="K489" s="55">
        <f>(G489/57.2958)*E489</f>
        <v>13.61356329783335</v>
      </c>
      <c r="L489" s="55" t="s">
        <v>0</v>
      </c>
      <c r="M489" s="38" t="s">
        <v>25</v>
      </c>
      <c r="N489" s="36" t="s">
        <v>0</v>
      </c>
      <c r="O489" s="36" t="s">
        <v>28</v>
      </c>
      <c r="P489" s="56" t="e">
        <f>IF(ISNUMBER(E489),$A$2/E489,"N/A")</f>
        <v>#VALUE!</v>
      </c>
      <c r="Q489" s="57" t="e">
        <f>IF(ISNUMBER(E489),E489/$B$2,"N/A")</f>
        <v>#VALUE!</v>
      </c>
      <c r="R489" s="58" t="e">
        <f>IF(J489="?",IF(ISNUMBER(E489),G489/P489,"N/A"),IF(ISNUMBER(J489),J489/$A$2*57.296,"N/A"))</f>
        <v>#VALUE!</v>
      </c>
      <c r="S489" s="59" t="str">
        <f>S488</f>
        <v>PUT TELESCOPE FOCAL LENGTH HERE</v>
      </c>
      <c r="T489" s="60" t="str">
        <f>T488</f>
        <v>PUT TELESCOPE F/RATIO HERE</v>
      </c>
    </row>
    <row r="490" spans="1:20" s="33" customFormat="1" x14ac:dyDescent="0.3">
      <c r="A490" s="13" t="s">
        <v>88</v>
      </c>
      <c r="B490" s="13" t="s">
        <v>222</v>
      </c>
      <c r="C490" s="61" t="s">
        <v>439</v>
      </c>
      <c r="D490" s="61" t="s">
        <v>345</v>
      </c>
      <c r="E490" s="34">
        <v>20</v>
      </c>
      <c r="F490" s="35">
        <v>1.25</v>
      </c>
      <c r="G490" s="38">
        <v>52</v>
      </c>
      <c r="H490" s="38">
        <v>175</v>
      </c>
      <c r="I490" s="41">
        <v>15</v>
      </c>
      <c r="J490" s="41">
        <v>18.2</v>
      </c>
      <c r="K490" s="55">
        <f>(G490/57.2958)*E490</f>
        <v>18.151417730444464</v>
      </c>
      <c r="L490" s="55" t="s">
        <v>0</v>
      </c>
      <c r="M490" s="38" t="s">
        <v>25</v>
      </c>
      <c r="N490" s="36" t="s">
        <v>0</v>
      </c>
      <c r="O490" s="38">
        <v>5</v>
      </c>
      <c r="P490" s="56" t="e">
        <f>IF(ISNUMBER(E490),$A$2/E490,"N/A")</f>
        <v>#VALUE!</v>
      </c>
      <c r="Q490" s="57" t="e">
        <f>IF(ISNUMBER(E490),E490/$B$2,"N/A")</f>
        <v>#VALUE!</v>
      </c>
      <c r="R490" s="58" t="e">
        <f>IF(J490="?",IF(ISNUMBER(E490),G490/P490,"N/A"),IF(ISNUMBER(J490),J490/$A$2*57.296,"N/A"))</f>
        <v>#VALUE!</v>
      </c>
      <c r="S490" s="59" t="str">
        <f>S489</f>
        <v>PUT TELESCOPE FOCAL LENGTH HERE</v>
      </c>
      <c r="T490" s="60" t="str">
        <f>T489</f>
        <v>PUT TELESCOPE F/RATIO HERE</v>
      </c>
    </row>
    <row r="491" spans="1:20" s="33" customFormat="1" x14ac:dyDescent="0.3">
      <c r="A491" s="13" t="s">
        <v>88</v>
      </c>
      <c r="B491" s="13" t="s">
        <v>222</v>
      </c>
      <c r="C491" s="61" t="s">
        <v>439</v>
      </c>
      <c r="D491" s="61" t="s">
        <v>345</v>
      </c>
      <c r="E491" s="34">
        <v>25</v>
      </c>
      <c r="F491" s="35">
        <v>1.25</v>
      </c>
      <c r="G491" s="38">
        <v>52</v>
      </c>
      <c r="H491" s="38">
        <v>182</v>
      </c>
      <c r="I491" s="41">
        <v>16.399999999999999</v>
      </c>
      <c r="J491" s="41" t="s">
        <v>28</v>
      </c>
      <c r="K491" s="55">
        <f>(G491/57.2958)*E491</f>
        <v>22.68927216305558</v>
      </c>
      <c r="L491" s="55" t="s">
        <v>0</v>
      </c>
      <c r="M491" s="38" t="s">
        <v>25</v>
      </c>
      <c r="N491" s="36" t="s">
        <v>0</v>
      </c>
      <c r="O491" s="38">
        <v>4</v>
      </c>
      <c r="P491" s="56" t="e">
        <f>IF(ISNUMBER(E491),$A$2/E491,"N/A")</f>
        <v>#VALUE!</v>
      </c>
      <c r="Q491" s="57" t="e">
        <f>IF(ISNUMBER(E491),E491/$B$2,"N/A")</f>
        <v>#VALUE!</v>
      </c>
      <c r="R491" s="58" t="e">
        <f>IF(J491="?",IF(ISNUMBER(E491),G491/P491,"N/A"),IF(ISNUMBER(J491),J491/$A$2*57.296,"N/A"))</f>
        <v>#VALUE!</v>
      </c>
      <c r="S491" s="59" t="str">
        <f>S490</f>
        <v>PUT TELESCOPE FOCAL LENGTH HERE</v>
      </c>
      <c r="T491" s="60" t="str">
        <f>T490</f>
        <v>PUT TELESCOPE F/RATIO HERE</v>
      </c>
    </row>
    <row r="492" spans="1:20" s="33" customFormat="1" x14ac:dyDescent="0.3">
      <c r="A492" s="13" t="s">
        <v>88</v>
      </c>
      <c r="B492" s="13" t="s">
        <v>222</v>
      </c>
      <c r="C492" s="61" t="s">
        <v>439</v>
      </c>
      <c r="D492" s="61" t="s">
        <v>345</v>
      </c>
      <c r="E492" s="34">
        <v>30</v>
      </c>
      <c r="F492" s="35">
        <v>1.25</v>
      </c>
      <c r="G492" s="38">
        <v>52</v>
      </c>
      <c r="H492" s="38">
        <v>200</v>
      </c>
      <c r="I492" s="41">
        <v>19.899999999999999</v>
      </c>
      <c r="J492" s="41">
        <v>27.2</v>
      </c>
      <c r="K492" s="55">
        <f>(G492/57.2958)*E492</f>
        <v>27.2271265956667</v>
      </c>
      <c r="L492" s="55" t="s">
        <v>0</v>
      </c>
      <c r="M492" s="38" t="s">
        <v>25</v>
      </c>
      <c r="N492" s="36" t="s">
        <v>0</v>
      </c>
      <c r="O492" s="38">
        <v>4</v>
      </c>
      <c r="P492" s="56" t="e">
        <f>IF(ISNUMBER(E492),$A$2/E492,"N/A")</f>
        <v>#VALUE!</v>
      </c>
      <c r="Q492" s="57" t="e">
        <f>IF(ISNUMBER(E492),E492/$B$2,"N/A")</f>
        <v>#VALUE!</v>
      </c>
      <c r="R492" s="58" t="e">
        <f>IF(J492="?",IF(ISNUMBER(E492),G492/P492,"N/A"),IF(ISNUMBER(J492),J492/$A$2*57.296,"N/A"))</f>
        <v>#VALUE!</v>
      </c>
      <c r="S492" s="59" t="str">
        <f>S491</f>
        <v>PUT TELESCOPE FOCAL LENGTH HERE</v>
      </c>
      <c r="T492" s="60" t="str">
        <f>T491</f>
        <v>PUT TELESCOPE F/RATIO HERE</v>
      </c>
    </row>
    <row r="493" spans="1:20" s="33" customFormat="1" x14ac:dyDescent="0.3">
      <c r="A493" s="13" t="s">
        <v>88</v>
      </c>
      <c r="B493" s="13" t="s">
        <v>222</v>
      </c>
      <c r="C493" s="61" t="s">
        <v>439</v>
      </c>
      <c r="D493" s="61" t="s">
        <v>345</v>
      </c>
      <c r="E493" s="34">
        <v>40</v>
      </c>
      <c r="F493" s="35">
        <v>2</v>
      </c>
      <c r="G493" s="38">
        <v>52</v>
      </c>
      <c r="H493" s="38">
        <v>385</v>
      </c>
      <c r="I493" s="41">
        <v>27.1</v>
      </c>
      <c r="J493" s="41">
        <v>36.299999999999997</v>
      </c>
      <c r="K493" s="55">
        <f>(G493/57.2958)*E493</f>
        <v>36.302835460888929</v>
      </c>
      <c r="L493" s="55" t="s">
        <v>0</v>
      </c>
      <c r="M493" s="38" t="s">
        <v>25</v>
      </c>
      <c r="N493" s="36" t="s">
        <v>0</v>
      </c>
      <c r="O493" s="38">
        <v>4</v>
      </c>
      <c r="P493" s="56" t="e">
        <f>IF(ISNUMBER(E493),$A$2/E493,"N/A")</f>
        <v>#VALUE!</v>
      </c>
      <c r="Q493" s="57" t="e">
        <f>IF(ISNUMBER(E493),E493/$B$2,"N/A")</f>
        <v>#VALUE!</v>
      </c>
      <c r="R493" s="58" t="e">
        <f>IF(J493="?",IF(ISNUMBER(E493),G493/P493,"N/A"),IF(ISNUMBER(J493),J493/$A$2*57.296,"N/A"))</f>
        <v>#VALUE!</v>
      </c>
      <c r="S493" s="59" t="str">
        <f>S492</f>
        <v>PUT TELESCOPE FOCAL LENGTH HERE</v>
      </c>
      <c r="T493" s="60" t="str">
        <f>T492</f>
        <v>PUT TELESCOPE F/RATIO HERE</v>
      </c>
    </row>
    <row r="494" spans="1:20" s="33" customFormat="1" x14ac:dyDescent="0.3">
      <c r="A494" s="13" t="s">
        <v>88</v>
      </c>
      <c r="B494" s="13" t="s">
        <v>192</v>
      </c>
      <c r="C494" s="61" t="s">
        <v>439</v>
      </c>
      <c r="D494" s="61" t="s">
        <v>346</v>
      </c>
      <c r="E494" s="34">
        <v>5.5</v>
      </c>
      <c r="F494" s="35">
        <v>1.25</v>
      </c>
      <c r="G494" s="38">
        <v>62</v>
      </c>
      <c r="H494" s="38">
        <v>115</v>
      </c>
      <c r="I494" s="41">
        <v>12.9</v>
      </c>
      <c r="J494" s="41">
        <v>6.7</v>
      </c>
      <c r="K494" s="55">
        <f>(G494/57.2958)*E494</f>
        <v>5.9515706212322721</v>
      </c>
      <c r="L494" s="55" t="s">
        <v>0</v>
      </c>
      <c r="M494" s="38" t="s">
        <v>25</v>
      </c>
      <c r="N494" s="36" t="s">
        <v>0</v>
      </c>
      <c r="O494" s="38">
        <v>6</v>
      </c>
      <c r="P494" s="56" t="e">
        <f>IF(ISNUMBER(E494),$A$2/E494,"N/A")</f>
        <v>#VALUE!</v>
      </c>
      <c r="Q494" s="57" t="e">
        <f>IF(ISNUMBER(E494),E494/$B$2,"N/A")</f>
        <v>#VALUE!</v>
      </c>
      <c r="R494" s="58" t="e">
        <f>IF(J494="?",IF(ISNUMBER(E494),G494/P494,"N/A"),IF(ISNUMBER(J494),J494/$A$2*57.296,"N/A"))</f>
        <v>#VALUE!</v>
      </c>
      <c r="S494" s="59" t="str">
        <f>S493</f>
        <v>PUT TELESCOPE FOCAL LENGTH HERE</v>
      </c>
      <c r="T494" s="60" t="str">
        <f>T493</f>
        <v>PUT TELESCOPE F/RATIO HERE</v>
      </c>
    </row>
    <row r="495" spans="1:20" s="33" customFormat="1" x14ac:dyDescent="0.3">
      <c r="A495" s="13" t="s">
        <v>88</v>
      </c>
      <c r="B495" s="13" t="s">
        <v>192</v>
      </c>
      <c r="C495" s="61" t="s">
        <v>439</v>
      </c>
      <c r="D495" s="61" t="s">
        <v>346</v>
      </c>
      <c r="E495" s="34">
        <v>9</v>
      </c>
      <c r="F495" s="35">
        <v>1.25</v>
      </c>
      <c r="G495" s="38">
        <v>62</v>
      </c>
      <c r="H495" s="38">
        <v>115</v>
      </c>
      <c r="I495" s="41">
        <v>12.6</v>
      </c>
      <c r="J495" s="41">
        <v>10.9</v>
      </c>
      <c r="K495" s="55">
        <f>(G495/57.2958)*E495</f>
        <v>9.7389337438346271</v>
      </c>
      <c r="L495" s="55" t="s">
        <v>0</v>
      </c>
      <c r="M495" s="38" t="s">
        <v>25</v>
      </c>
      <c r="N495" s="36" t="s">
        <v>0</v>
      </c>
      <c r="O495" s="38">
        <v>6</v>
      </c>
      <c r="P495" s="56" t="e">
        <f>IF(ISNUMBER(E495),$A$2/E495,"N/A")</f>
        <v>#VALUE!</v>
      </c>
      <c r="Q495" s="57" t="e">
        <f>IF(ISNUMBER(E495),E495/$B$2,"N/A")</f>
        <v>#VALUE!</v>
      </c>
      <c r="R495" s="58" t="e">
        <f>IF(J495="?",IF(ISNUMBER(E495),G495/P495,"N/A"),IF(ISNUMBER(J495),J495/$A$2*57.296,"N/A"))</f>
        <v>#VALUE!</v>
      </c>
      <c r="S495" s="59" t="str">
        <f>S494</f>
        <v>PUT TELESCOPE FOCAL LENGTH HERE</v>
      </c>
      <c r="T495" s="60" t="str">
        <f>T494</f>
        <v>PUT TELESCOPE F/RATIO HERE</v>
      </c>
    </row>
    <row r="496" spans="1:20" s="33" customFormat="1" x14ac:dyDescent="0.3">
      <c r="A496" s="13" t="s">
        <v>88</v>
      </c>
      <c r="B496" s="13" t="s">
        <v>192</v>
      </c>
      <c r="C496" s="61" t="s">
        <v>439</v>
      </c>
      <c r="D496" s="61" t="s">
        <v>346</v>
      </c>
      <c r="E496" s="34">
        <v>14</v>
      </c>
      <c r="F496" s="35">
        <v>1.25</v>
      </c>
      <c r="G496" s="38">
        <v>62</v>
      </c>
      <c r="H496" s="38">
        <v>99</v>
      </c>
      <c r="I496" s="41">
        <v>10.4</v>
      </c>
      <c r="J496" s="41">
        <v>14.7</v>
      </c>
      <c r="K496" s="55">
        <f>(G496/57.2958)*E496</f>
        <v>15.14945249040942</v>
      </c>
      <c r="L496" s="55" t="s">
        <v>0</v>
      </c>
      <c r="M496" s="38" t="s">
        <v>25</v>
      </c>
      <c r="N496" s="36" t="s">
        <v>0</v>
      </c>
      <c r="O496" s="38">
        <v>5</v>
      </c>
      <c r="P496" s="56" t="e">
        <f>IF(ISNUMBER(E496),$A$2/E496,"N/A")</f>
        <v>#VALUE!</v>
      </c>
      <c r="Q496" s="57" t="e">
        <f>IF(ISNUMBER(E496),E496/$B$2,"N/A")</f>
        <v>#VALUE!</v>
      </c>
      <c r="R496" s="58" t="e">
        <f>IF(J496="?",IF(ISNUMBER(E496),G496/P496,"N/A"),IF(ISNUMBER(J496),J496/$A$2*57.296,"N/A"))</f>
        <v>#VALUE!</v>
      </c>
      <c r="S496" s="59" t="str">
        <f>S495</f>
        <v>PUT TELESCOPE FOCAL LENGTH HERE</v>
      </c>
      <c r="T496" s="60" t="str">
        <f>T495</f>
        <v>PUT TELESCOPE F/RATIO HERE</v>
      </c>
    </row>
    <row r="497" spans="1:20" s="33" customFormat="1" x14ac:dyDescent="0.3">
      <c r="A497" s="13" t="s">
        <v>88</v>
      </c>
      <c r="B497" s="13" t="s">
        <v>192</v>
      </c>
      <c r="C497" s="61" t="s">
        <v>439</v>
      </c>
      <c r="D497" s="61" t="s">
        <v>346</v>
      </c>
      <c r="E497" s="34">
        <v>20</v>
      </c>
      <c r="F497" s="35">
        <v>1.25</v>
      </c>
      <c r="G497" s="38">
        <v>62</v>
      </c>
      <c r="H497" s="38">
        <v>136</v>
      </c>
      <c r="I497" s="41">
        <v>14.8</v>
      </c>
      <c r="J497" s="41">
        <v>20.9</v>
      </c>
      <c r="K497" s="55">
        <f>(G497/57.2958)*E497</f>
        <v>21.642074986299171</v>
      </c>
      <c r="L497" s="55" t="s">
        <v>0</v>
      </c>
      <c r="M497" s="38" t="s">
        <v>25</v>
      </c>
      <c r="N497" s="36" t="s">
        <v>0</v>
      </c>
      <c r="O497" s="38">
        <v>5</v>
      </c>
      <c r="P497" s="56" t="e">
        <f>IF(ISNUMBER(E497),$A$2/E497,"N/A")</f>
        <v>#VALUE!</v>
      </c>
      <c r="Q497" s="57" t="e">
        <f>IF(ISNUMBER(E497),E497/$B$2,"N/A")</f>
        <v>#VALUE!</v>
      </c>
      <c r="R497" s="58" t="e">
        <f>IF(J497="?",IF(ISNUMBER(E497),G497/P497,"N/A"),IF(ISNUMBER(J497),J497/$A$2*57.296,"N/A"))</f>
        <v>#VALUE!</v>
      </c>
      <c r="S497" s="59" t="str">
        <f>S496</f>
        <v>PUT TELESCOPE FOCAL LENGTH HERE</v>
      </c>
      <c r="T497" s="60" t="str">
        <f>T496</f>
        <v>PUT TELESCOPE F/RATIO HERE</v>
      </c>
    </row>
    <row r="498" spans="1:20" s="33" customFormat="1" x14ac:dyDescent="0.3">
      <c r="A498" s="13" t="s">
        <v>88</v>
      </c>
      <c r="B498" s="13" t="s">
        <v>192</v>
      </c>
      <c r="C498" s="61" t="s">
        <v>439</v>
      </c>
      <c r="D498" s="61" t="s">
        <v>346</v>
      </c>
      <c r="E498" s="34">
        <v>26</v>
      </c>
      <c r="F498" s="35">
        <v>1.25</v>
      </c>
      <c r="G498" s="38">
        <v>62</v>
      </c>
      <c r="H498" s="38">
        <v>220</v>
      </c>
      <c r="I498" s="41">
        <v>19.3</v>
      </c>
      <c r="J498" s="41">
        <v>27.3</v>
      </c>
      <c r="K498" s="55">
        <f>(G498/57.2958)*E498</f>
        <v>28.134697482188923</v>
      </c>
      <c r="L498" s="55" t="s">
        <v>0</v>
      </c>
      <c r="M498" s="38" t="s">
        <v>25</v>
      </c>
      <c r="N498" s="36" t="s">
        <v>0</v>
      </c>
      <c r="O498" s="38">
        <v>5</v>
      </c>
      <c r="P498" s="56" t="e">
        <f>IF(ISNUMBER(E498),$A$2/E498,"N/A")</f>
        <v>#VALUE!</v>
      </c>
      <c r="Q498" s="57" t="e">
        <f>IF(ISNUMBER(E498),E498/$B$2,"N/A")</f>
        <v>#VALUE!</v>
      </c>
      <c r="R498" s="58" t="e">
        <f>IF(J498="?",IF(ISNUMBER(E498),G498/P498,"N/A"),IF(ISNUMBER(J498),J498/$A$2*57.296,"N/A"))</f>
        <v>#VALUE!</v>
      </c>
      <c r="S498" s="59" t="str">
        <f>S497</f>
        <v>PUT TELESCOPE FOCAL LENGTH HERE</v>
      </c>
      <c r="T498" s="60" t="str">
        <f>T497</f>
        <v>PUT TELESCOPE F/RATIO HERE</v>
      </c>
    </row>
    <row r="499" spans="1:20" s="33" customFormat="1" x14ac:dyDescent="0.3">
      <c r="A499" s="13" t="s">
        <v>88</v>
      </c>
      <c r="B499" s="13" t="s">
        <v>192</v>
      </c>
      <c r="C499" s="61" t="s">
        <v>439</v>
      </c>
      <c r="D499" s="61" t="s">
        <v>346</v>
      </c>
      <c r="E499" s="34">
        <v>32</v>
      </c>
      <c r="F499" s="35">
        <v>2</v>
      </c>
      <c r="G499" s="38">
        <v>62</v>
      </c>
      <c r="H499" s="38">
        <v>420</v>
      </c>
      <c r="I499" s="41">
        <v>22.2</v>
      </c>
      <c r="J499" s="41">
        <v>33.6</v>
      </c>
      <c r="K499" s="55">
        <f>(G499/57.2958)*E499</f>
        <v>34.627319978078674</v>
      </c>
      <c r="L499" s="55" t="s">
        <v>0</v>
      </c>
      <c r="M499" s="38" t="s">
        <v>25</v>
      </c>
      <c r="N499" s="36" t="s">
        <v>0</v>
      </c>
      <c r="O499" s="38">
        <v>5</v>
      </c>
      <c r="P499" s="56" t="e">
        <f>IF(ISNUMBER(E499),$A$2/E499,"N/A")</f>
        <v>#VALUE!</v>
      </c>
      <c r="Q499" s="57" t="e">
        <f>IF(ISNUMBER(E499),E499/$B$2,"N/A")</f>
        <v>#VALUE!</v>
      </c>
      <c r="R499" s="58" t="e">
        <f>IF(J499="?",IF(ISNUMBER(E499),G499/P499,"N/A"),IF(ISNUMBER(J499),J499/$A$2*57.296,"N/A"))</f>
        <v>#VALUE!</v>
      </c>
      <c r="S499" s="59" t="str">
        <f>S498</f>
        <v>PUT TELESCOPE FOCAL LENGTH HERE</v>
      </c>
      <c r="T499" s="60" t="str">
        <f>T498</f>
        <v>PUT TELESCOPE F/RATIO HERE</v>
      </c>
    </row>
    <row r="500" spans="1:20" s="33" customFormat="1" x14ac:dyDescent="0.3">
      <c r="A500" s="13" t="s">
        <v>88</v>
      </c>
      <c r="B500" s="13" t="s">
        <v>192</v>
      </c>
      <c r="C500" s="61" t="s">
        <v>439</v>
      </c>
      <c r="D500" s="61" t="s">
        <v>346</v>
      </c>
      <c r="E500" s="34">
        <v>40</v>
      </c>
      <c r="F500" s="35">
        <v>2</v>
      </c>
      <c r="G500" s="38">
        <v>62</v>
      </c>
      <c r="H500" s="38">
        <v>665</v>
      </c>
      <c r="I500" s="41">
        <v>28.2</v>
      </c>
      <c r="J500" s="41">
        <v>42.2</v>
      </c>
      <c r="K500" s="55">
        <f>(G500/57.2958)*E500</f>
        <v>43.284149972598343</v>
      </c>
      <c r="L500" s="55" t="s">
        <v>0</v>
      </c>
      <c r="M500" s="38" t="s">
        <v>25</v>
      </c>
      <c r="N500" s="36" t="s">
        <v>0</v>
      </c>
      <c r="O500" s="38">
        <v>5</v>
      </c>
      <c r="P500" s="56" t="e">
        <f>IF(ISNUMBER(E500),$A$2/E500,"N/A")</f>
        <v>#VALUE!</v>
      </c>
      <c r="Q500" s="57" t="e">
        <f>IF(ISNUMBER(E500),E500/$B$2,"N/A")</f>
        <v>#VALUE!</v>
      </c>
      <c r="R500" s="58" t="e">
        <f>IF(J500="?",IF(ISNUMBER(E500),G500/P500,"N/A"),IF(ISNUMBER(J500),J500/$A$2*57.296,"N/A"))</f>
        <v>#VALUE!</v>
      </c>
      <c r="S500" s="59" t="str">
        <f>S499</f>
        <v>PUT TELESCOPE FOCAL LENGTH HERE</v>
      </c>
      <c r="T500" s="60" t="str">
        <f>T499</f>
        <v>PUT TELESCOPE F/RATIO HERE</v>
      </c>
    </row>
    <row r="501" spans="1:20" s="33" customFormat="1" x14ac:dyDescent="0.3">
      <c r="A501" s="13" t="s">
        <v>88</v>
      </c>
      <c r="B501" s="13" t="s">
        <v>101</v>
      </c>
      <c r="C501" s="61" t="s">
        <v>439</v>
      </c>
      <c r="D501" s="60" t="s">
        <v>347</v>
      </c>
      <c r="E501" s="34">
        <v>16</v>
      </c>
      <c r="F501" s="35">
        <v>1.25</v>
      </c>
      <c r="G501" s="38">
        <v>68</v>
      </c>
      <c r="H501" s="38">
        <v>159</v>
      </c>
      <c r="I501" s="41">
        <v>11.9</v>
      </c>
      <c r="J501" s="41">
        <v>18.2</v>
      </c>
      <c r="K501" s="55">
        <f>(G501/57.2958)*E501</f>
        <v>18.989175471849595</v>
      </c>
      <c r="L501" s="55" t="s">
        <v>0</v>
      </c>
      <c r="M501" s="38" t="s">
        <v>25</v>
      </c>
      <c r="N501" s="36" t="s">
        <v>0</v>
      </c>
      <c r="O501" s="36">
        <v>6</v>
      </c>
      <c r="P501" s="56" t="e">
        <f>IF(ISNUMBER(E501),$A$2/E501,"N/A")</f>
        <v>#VALUE!</v>
      </c>
      <c r="Q501" s="57" t="e">
        <f>IF(ISNUMBER(E501),E501/$B$2,"N/A")</f>
        <v>#VALUE!</v>
      </c>
      <c r="R501" s="58" t="e">
        <f>IF(J501="?",IF(ISNUMBER(E501),G501/P501,"N/A"),IF(ISNUMBER(J501),J501/$A$2*57.296,"N/A"))</f>
        <v>#VALUE!</v>
      </c>
      <c r="S501" s="59" t="str">
        <f>S500</f>
        <v>PUT TELESCOPE FOCAL LENGTH HERE</v>
      </c>
      <c r="T501" s="60" t="str">
        <f>T500</f>
        <v>PUT TELESCOPE F/RATIO HERE</v>
      </c>
    </row>
    <row r="502" spans="1:20" s="33" customFormat="1" x14ac:dyDescent="0.3">
      <c r="A502" s="13" t="s">
        <v>88</v>
      </c>
      <c r="B502" s="13" t="s">
        <v>101</v>
      </c>
      <c r="C502" s="61" t="s">
        <v>439</v>
      </c>
      <c r="D502" s="60" t="s">
        <v>347</v>
      </c>
      <c r="E502" s="34">
        <v>20</v>
      </c>
      <c r="F502" s="35">
        <v>1.25</v>
      </c>
      <c r="G502" s="38">
        <v>68</v>
      </c>
      <c r="H502" s="38">
        <v>250</v>
      </c>
      <c r="I502" s="41">
        <v>15.3</v>
      </c>
      <c r="J502" s="41">
        <v>22.8</v>
      </c>
      <c r="K502" s="55">
        <f>(G502/57.2958)*E502</f>
        <v>23.736469339811993</v>
      </c>
      <c r="L502" s="55" t="s">
        <v>0</v>
      </c>
      <c r="M502" s="38" t="s">
        <v>25</v>
      </c>
      <c r="N502" s="36" t="s">
        <v>0</v>
      </c>
      <c r="O502" s="36">
        <v>6</v>
      </c>
      <c r="P502" s="56" t="e">
        <f>IF(ISNUMBER(E502),$A$2/E502,"N/A")</f>
        <v>#VALUE!</v>
      </c>
      <c r="Q502" s="57" t="e">
        <f>IF(ISNUMBER(E502),E502/$B$2,"N/A")</f>
        <v>#VALUE!</v>
      </c>
      <c r="R502" s="58" t="e">
        <f>IF(J502="?",IF(ISNUMBER(E502),G502/P502,"N/A"),IF(ISNUMBER(J502),J502/$A$2*57.296,"N/A"))</f>
        <v>#VALUE!</v>
      </c>
      <c r="S502" s="59" t="str">
        <f>S501</f>
        <v>PUT TELESCOPE FOCAL LENGTH HERE</v>
      </c>
      <c r="T502" s="60" t="str">
        <f>T501</f>
        <v>PUT TELESCOPE F/RATIO HERE</v>
      </c>
    </row>
    <row r="503" spans="1:20" s="33" customFormat="1" x14ac:dyDescent="0.3">
      <c r="A503" s="13" t="s">
        <v>88</v>
      </c>
      <c r="B503" s="13" t="s">
        <v>101</v>
      </c>
      <c r="C503" s="61" t="s">
        <v>439</v>
      </c>
      <c r="D503" s="60" t="s">
        <v>347</v>
      </c>
      <c r="E503" s="34">
        <v>24</v>
      </c>
      <c r="F503" s="35">
        <v>1.25</v>
      </c>
      <c r="G503" s="38">
        <v>68</v>
      </c>
      <c r="H503" s="38">
        <v>318</v>
      </c>
      <c r="I503" s="41">
        <v>18.399999999999999</v>
      </c>
      <c r="J503" s="41">
        <v>27.2</v>
      </c>
      <c r="K503" s="55">
        <f>(G503/57.2958)*E503</f>
        <v>28.483763207774395</v>
      </c>
      <c r="L503" s="55" t="s">
        <v>0</v>
      </c>
      <c r="M503" s="38" t="s">
        <v>25</v>
      </c>
      <c r="N503" s="36" t="s">
        <v>0</v>
      </c>
      <c r="O503" s="36">
        <v>6</v>
      </c>
      <c r="P503" s="56" t="e">
        <f>IF(ISNUMBER(E503),$A$2/E503,"N/A")</f>
        <v>#VALUE!</v>
      </c>
      <c r="Q503" s="57" t="e">
        <f>IF(ISNUMBER(E503),E503/$B$2,"N/A")</f>
        <v>#VALUE!</v>
      </c>
      <c r="R503" s="58" t="e">
        <f>IF(J503="?",IF(ISNUMBER(E503),G503/P503,"N/A"),IF(ISNUMBER(J503),J503/$A$2*57.296,"N/A"))</f>
        <v>#VALUE!</v>
      </c>
      <c r="S503" s="59" t="str">
        <f>S502</f>
        <v>PUT TELESCOPE FOCAL LENGTH HERE</v>
      </c>
      <c r="T503" s="60" t="str">
        <f>T502</f>
        <v>PUT TELESCOPE F/RATIO HERE</v>
      </c>
    </row>
    <row r="504" spans="1:20" s="33" customFormat="1" x14ac:dyDescent="0.3">
      <c r="A504" s="13" t="s">
        <v>88</v>
      </c>
      <c r="B504" s="13" t="s">
        <v>101</v>
      </c>
      <c r="C504" s="61" t="s">
        <v>439</v>
      </c>
      <c r="D504" s="60" t="s">
        <v>347</v>
      </c>
      <c r="E504" s="34">
        <v>28</v>
      </c>
      <c r="F504" s="35">
        <v>2</v>
      </c>
      <c r="G504" s="38">
        <v>68</v>
      </c>
      <c r="H504" s="38">
        <v>454</v>
      </c>
      <c r="I504" s="41">
        <v>21.6</v>
      </c>
      <c r="J504" s="41">
        <v>31.8</v>
      </c>
      <c r="K504" s="55">
        <f>(G504/57.2958)*E504</f>
        <v>33.231057075736793</v>
      </c>
      <c r="L504" s="55" t="s">
        <v>0</v>
      </c>
      <c r="M504" s="38" t="s">
        <v>25</v>
      </c>
      <c r="N504" s="36" t="s">
        <v>0</v>
      </c>
      <c r="O504" s="36">
        <v>6</v>
      </c>
      <c r="P504" s="56" t="e">
        <f>IF(ISNUMBER(E504),$A$2/E504,"N/A")</f>
        <v>#VALUE!</v>
      </c>
      <c r="Q504" s="57" t="e">
        <f>IF(ISNUMBER(E504),E504/$B$2,"N/A")</f>
        <v>#VALUE!</v>
      </c>
      <c r="R504" s="58" t="e">
        <f>IF(J504="?",IF(ISNUMBER(E504),G504/P504,"N/A"),IF(ISNUMBER(J504),J504/$A$2*57.296,"N/A"))</f>
        <v>#VALUE!</v>
      </c>
      <c r="S504" s="59" t="str">
        <f>S503</f>
        <v>PUT TELESCOPE FOCAL LENGTH HERE</v>
      </c>
      <c r="T504" s="60" t="str">
        <f>T503</f>
        <v>PUT TELESCOPE F/RATIO HERE</v>
      </c>
    </row>
    <row r="505" spans="1:20" x14ac:dyDescent="0.3">
      <c r="A505" s="13" t="s">
        <v>88</v>
      </c>
      <c r="B505" s="13" t="s">
        <v>101</v>
      </c>
      <c r="C505" s="61" t="s">
        <v>439</v>
      </c>
      <c r="D505" s="60" t="s">
        <v>347</v>
      </c>
      <c r="E505" s="34">
        <v>34</v>
      </c>
      <c r="F505" s="35">
        <v>2</v>
      </c>
      <c r="G505" s="38">
        <v>68</v>
      </c>
      <c r="H505" s="38">
        <v>681</v>
      </c>
      <c r="I505" s="41">
        <v>26.4</v>
      </c>
      <c r="J505" s="41">
        <v>38.6</v>
      </c>
      <c r="K505" s="55">
        <f>(G505/57.2958)*E505</f>
        <v>40.35199787768039</v>
      </c>
      <c r="L505" s="55" t="s">
        <v>0</v>
      </c>
      <c r="M505" s="38" t="s">
        <v>25</v>
      </c>
      <c r="N505" s="36" t="s">
        <v>0</v>
      </c>
      <c r="O505" s="36">
        <v>6</v>
      </c>
      <c r="P505" s="56" t="e">
        <f>IF(ISNUMBER(E505),$A$2/E505,"N/A")</f>
        <v>#VALUE!</v>
      </c>
      <c r="Q505" s="57" t="e">
        <f>IF(ISNUMBER(E505),E505/$B$2,"N/A")</f>
        <v>#VALUE!</v>
      </c>
      <c r="R505" s="58" t="e">
        <f>IF(J505="?",IF(ISNUMBER(E505),G505/P505,"N/A"),IF(ISNUMBER(J505),J505/$A$2*57.296,"N/A"))</f>
        <v>#VALUE!</v>
      </c>
      <c r="S505" s="59" t="str">
        <f>S504</f>
        <v>PUT TELESCOPE FOCAL LENGTH HERE</v>
      </c>
      <c r="T505" s="60" t="str">
        <f>T504</f>
        <v>PUT TELESCOPE F/RATIO HERE</v>
      </c>
    </row>
    <row r="506" spans="1:20" x14ac:dyDescent="0.3">
      <c r="A506" s="13" t="s">
        <v>88</v>
      </c>
      <c r="B506" s="13" t="s">
        <v>101</v>
      </c>
      <c r="C506" s="61" t="s">
        <v>439</v>
      </c>
      <c r="D506" s="60" t="s">
        <v>347</v>
      </c>
      <c r="E506" s="34">
        <v>40</v>
      </c>
      <c r="F506" s="35">
        <v>2</v>
      </c>
      <c r="G506" s="38">
        <v>68</v>
      </c>
      <c r="H506" s="38">
        <v>977</v>
      </c>
      <c r="I506" s="41">
        <v>31</v>
      </c>
      <c r="J506" s="41">
        <v>46</v>
      </c>
      <c r="K506" s="55">
        <f>(G506/57.2958)*E506</f>
        <v>47.472938679623987</v>
      </c>
      <c r="L506" s="55" t="s">
        <v>0</v>
      </c>
      <c r="M506" s="38" t="s">
        <v>25</v>
      </c>
      <c r="N506" s="36" t="s">
        <v>0</v>
      </c>
      <c r="O506" s="36">
        <v>6</v>
      </c>
      <c r="P506" s="56" t="e">
        <f>IF(ISNUMBER(E506),$A$2/E506,"N/A")</f>
        <v>#VALUE!</v>
      </c>
      <c r="Q506" s="57" t="e">
        <f>IF(ISNUMBER(E506),E506/$B$2,"N/A")</f>
        <v>#VALUE!</v>
      </c>
      <c r="R506" s="58" t="e">
        <f>IF(J506="?",IF(ISNUMBER(E506),G506/P506,"N/A"),IF(ISNUMBER(J506),J506/$A$2*57.296,"N/A"))</f>
        <v>#VALUE!</v>
      </c>
      <c r="S506" s="59" t="str">
        <f>S505</f>
        <v>PUT TELESCOPE FOCAL LENGTH HERE</v>
      </c>
      <c r="T506" s="60" t="str">
        <f>T505</f>
        <v>PUT TELESCOPE F/RATIO HERE</v>
      </c>
    </row>
    <row r="507" spans="1:20" x14ac:dyDescent="0.3">
      <c r="A507" s="13" t="s">
        <v>88</v>
      </c>
      <c r="B507" s="13" t="s">
        <v>244</v>
      </c>
      <c r="C507" s="61" t="s">
        <v>439</v>
      </c>
      <c r="D507" s="60" t="s">
        <v>348</v>
      </c>
      <c r="E507" s="34">
        <v>4.5</v>
      </c>
      <c r="F507" s="35">
        <v>1.25</v>
      </c>
      <c r="G507" s="38">
        <v>82</v>
      </c>
      <c r="H507" s="38">
        <v>275</v>
      </c>
      <c r="I507" s="41">
        <v>15.9</v>
      </c>
      <c r="J507" s="41" t="s">
        <v>28</v>
      </c>
      <c r="K507" s="55">
        <f>(G507/57.2958)*E507</f>
        <v>6.44026263705193</v>
      </c>
      <c r="L507" s="55" t="s">
        <v>0</v>
      </c>
      <c r="M507" s="38" t="s">
        <v>25</v>
      </c>
      <c r="N507" s="36" t="s">
        <v>0</v>
      </c>
      <c r="O507" s="36" t="s">
        <v>28</v>
      </c>
      <c r="P507" s="56" t="e">
        <f>IF(ISNUMBER(E507),$A$2/E507,"N/A")</f>
        <v>#VALUE!</v>
      </c>
      <c r="Q507" s="57" t="e">
        <f>IF(ISNUMBER(E507),E507/$B$2,"N/A")</f>
        <v>#VALUE!</v>
      </c>
      <c r="R507" s="58" t="e">
        <f>IF(J507="?",IF(ISNUMBER(E507),G507/P507,"N/A"),IF(ISNUMBER(J507),J507/$A$2*57.296,"N/A"))</f>
        <v>#VALUE!</v>
      </c>
      <c r="S507" s="59" t="str">
        <f>S506</f>
        <v>PUT TELESCOPE FOCAL LENGTH HERE</v>
      </c>
      <c r="T507" s="60" t="str">
        <f>T506</f>
        <v>PUT TELESCOPE F/RATIO HERE</v>
      </c>
    </row>
    <row r="508" spans="1:20" x14ac:dyDescent="0.3">
      <c r="A508" s="13" t="s">
        <v>88</v>
      </c>
      <c r="B508" s="13" t="s">
        <v>244</v>
      </c>
      <c r="C508" s="61" t="s">
        <v>439</v>
      </c>
      <c r="D508" s="60" t="s">
        <v>348</v>
      </c>
      <c r="E508" s="34">
        <v>6.5</v>
      </c>
      <c r="F508" s="35">
        <v>1.25</v>
      </c>
      <c r="G508" s="38">
        <v>82</v>
      </c>
      <c r="H508" s="38">
        <v>325</v>
      </c>
      <c r="I508" s="41">
        <v>16.8</v>
      </c>
      <c r="J508" s="41" t="s">
        <v>28</v>
      </c>
      <c r="K508" s="55">
        <f>(G508/57.2958)*E508</f>
        <v>9.3026015868527878</v>
      </c>
      <c r="L508" s="55" t="s">
        <v>0</v>
      </c>
      <c r="M508" s="38" t="s">
        <v>25</v>
      </c>
      <c r="N508" s="36" t="s">
        <v>0</v>
      </c>
      <c r="O508" s="36" t="s">
        <v>28</v>
      </c>
      <c r="P508" s="56" t="e">
        <f>IF(ISNUMBER(E508),$A$2/E508,"N/A")</f>
        <v>#VALUE!</v>
      </c>
      <c r="Q508" s="57" t="e">
        <f>IF(ISNUMBER(E508),E508/$B$2,"N/A")</f>
        <v>#VALUE!</v>
      </c>
      <c r="R508" s="58" t="e">
        <f>IF(J508="?",IF(ISNUMBER(E508),G508/P508,"N/A"),IF(ISNUMBER(J508),J508/$A$2*57.296,"N/A"))</f>
        <v>#VALUE!</v>
      </c>
      <c r="S508" s="59" t="str">
        <f>S507</f>
        <v>PUT TELESCOPE FOCAL LENGTH HERE</v>
      </c>
      <c r="T508" s="60" t="str">
        <f>T507</f>
        <v>PUT TELESCOPE F/RATIO HERE</v>
      </c>
    </row>
    <row r="509" spans="1:20" x14ac:dyDescent="0.3">
      <c r="A509" s="13" t="s">
        <v>88</v>
      </c>
      <c r="B509" s="13" t="s">
        <v>244</v>
      </c>
      <c r="C509" s="61" t="s">
        <v>439</v>
      </c>
      <c r="D509" s="60" t="s">
        <v>348</v>
      </c>
      <c r="E509" s="34">
        <v>8.5</v>
      </c>
      <c r="F509" s="35">
        <v>1.25</v>
      </c>
      <c r="G509" s="38">
        <v>82</v>
      </c>
      <c r="H509" s="38">
        <v>280</v>
      </c>
      <c r="I509" s="41">
        <v>15</v>
      </c>
      <c r="J509" s="41" t="s">
        <v>28</v>
      </c>
      <c r="K509" s="55">
        <f>(G509/57.2958)*E509</f>
        <v>12.164940536653646</v>
      </c>
      <c r="L509" s="55" t="s">
        <v>0</v>
      </c>
      <c r="M509" s="38" t="s">
        <v>25</v>
      </c>
      <c r="N509" s="36" t="s">
        <v>0</v>
      </c>
      <c r="O509" s="36" t="s">
        <v>28</v>
      </c>
      <c r="P509" s="56" t="e">
        <f>IF(ISNUMBER(E509),$A$2/E509,"N/A")</f>
        <v>#VALUE!</v>
      </c>
      <c r="Q509" s="57" t="e">
        <f>IF(ISNUMBER(E509),E509/$B$2,"N/A")</f>
        <v>#VALUE!</v>
      </c>
      <c r="R509" s="58" t="e">
        <f>IF(J509="?",IF(ISNUMBER(E509),G509/P509,"N/A"),IF(ISNUMBER(J509),J509/$A$2*57.296,"N/A"))</f>
        <v>#VALUE!</v>
      </c>
      <c r="S509" s="59" t="str">
        <f>S508</f>
        <v>PUT TELESCOPE FOCAL LENGTH HERE</v>
      </c>
      <c r="T509" s="60" t="str">
        <f>T508</f>
        <v>PUT TELESCOPE F/RATIO HERE</v>
      </c>
    </row>
    <row r="510" spans="1:20" x14ac:dyDescent="0.3">
      <c r="A510" s="13" t="s">
        <v>88</v>
      </c>
      <c r="B510" s="13" t="s">
        <v>89</v>
      </c>
      <c r="C510" s="61" t="s">
        <v>439</v>
      </c>
      <c r="D510" s="60" t="s">
        <v>348</v>
      </c>
      <c r="E510" s="34">
        <v>4.7</v>
      </c>
      <c r="F510" s="35">
        <v>1.25</v>
      </c>
      <c r="G510" s="38">
        <v>82</v>
      </c>
      <c r="H510" s="38">
        <v>213</v>
      </c>
      <c r="I510" s="41">
        <v>13.6</v>
      </c>
      <c r="J510" s="41">
        <v>6.9</v>
      </c>
      <c r="K510" s="55">
        <f>(G510/57.2958)*E510</f>
        <v>6.7264965320320158</v>
      </c>
      <c r="L510" s="55" t="s">
        <v>0</v>
      </c>
      <c r="M510" s="38" t="s">
        <v>25</v>
      </c>
      <c r="N510" s="36" t="s">
        <v>0</v>
      </c>
      <c r="O510" s="36">
        <v>7</v>
      </c>
      <c r="P510" s="56" t="e">
        <f>IF(ISNUMBER(E510),$A$2/E510,"N/A")</f>
        <v>#VALUE!</v>
      </c>
      <c r="Q510" s="57" t="e">
        <f>IF(ISNUMBER(E510),E510/$B$2,"N/A")</f>
        <v>#VALUE!</v>
      </c>
      <c r="R510" s="58" t="e">
        <f>IF(J510="?",IF(ISNUMBER(E510),G510/P510,"N/A"),IF(ISNUMBER(J510),J510/$A$2*57.296,"N/A"))</f>
        <v>#VALUE!</v>
      </c>
      <c r="S510" s="59" t="str">
        <f>S509</f>
        <v>PUT TELESCOPE FOCAL LENGTH HERE</v>
      </c>
      <c r="T510" s="60" t="str">
        <f>T509</f>
        <v>PUT TELESCOPE F/RATIO HERE</v>
      </c>
    </row>
    <row r="511" spans="1:20" x14ac:dyDescent="0.3">
      <c r="A511" s="13" t="s">
        <v>88</v>
      </c>
      <c r="B511" s="13" t="s">
        <v>89</v>
      </c>
      <c r="C511" s="61" t="s">
        <v>439</v>
      </c>
      <c r="D511" s="60" t="s">
        <v>348</v>
      </c>
      <c r="E511" s="34">
        <v>6.7</v>
      </c>
      <c r="F511" s="35">
        <v>1.25</v>
      </c>
      <c r="G511" s="38">
        <v>82</v>
      </c>
      <c r="H511" s="38">
        <v>228</v>
      </c>
      <c r="I511" s="41">
        <v>15.7</v>
      </c>
      <c r="J511" s="41">
        <v>9.5</v>
      </c>
      <c r="K511" s="55">
        <f>(G511/57.2958)*E511</f>
        <v>9.5888354818328736</v>
      </c>
      <c r="L511" s="55" t="s">
        <v>0</v>
      </c>
      <c r="M511" s="38" t="s">
        <v>25</v>
      </c>
      <c r="N511" s="36" t="s">
        <v>0</v>
      </c>
      <c r="O511" s="36">
        <v>7</v>
      </c>
      <c r="P511" s="56" t="e">
        <f>IF(ISNUMBER(E511),$A$2/E511,"N/A")</f>
        <v>#VALUE!</v>
      </c>
      <c r="Q511" s="57" t="e">
        <f>IF(ISNUMBER(E511),E511/$B$2,"N/A")</f>
        <v>#VALUE!</v>
      </c>
      <c r="R511" s="58" t="e">
        <f>IF(J511="?",IF(ISNUMBER(E511),G511/P511,"N/A"),IF(ISNUMBER(J511),J511/$A$2*57.296,"N/A"))</f>
        <v>#VALUE!</v>
      </c>
      <c r="S511" s="59" t="str">
        <f>S510</f>
        <v>PUT TELESCOPE FOCAL LENGTH HERE</v>
      </c>
      <c r="T511" s="60" t="str">
        <f>T510</f>
        <v>PUT TELESCOPE F/RATIO HERE</v>
      </c>
    </row>
    <row r="512" spans="1:20" x14ac:dyDescent="0.3">
      <c r="A512" s="13" t="s">
        <v>88</v>
      </c>
      <c r="B512" s="13" t="s">
        <v>89</v>
      </c>
      <c r="C512" s="61" t="s">
        <v>439</v>
      </c>
      <c r="D512" s="60" t="s">
        <v>348</v>
      </c>
      <c r="E512" s="34">
        <v>8.8000000000000007</v>
      </c>
      <c r="F512" s="35">
        <v>1.25</v>
      </c>
      <c r="G512" s="38">
        <v>82</v>
      </c>
      <c r="H512" s="38">
        <v>227</v>
      </c>
      <c r="I512" s="41">
        <v>15.6</v>
      </c>
      <c r="J512" s="41">
        <v>12.4</v>
      </c>
      <c r="K512" s="55">
        <f>(G512/57.2958)*E512</f>
        <v>12.594291379123776</v>
      </c>
      <c r="L512" s="55" t="s">
        <v>0</v>
      </c>
      <c r="M512" s="38" t="s">
        <v>25</v>
      </c>
      <c r="N512" s="36" t="s">
        <v>0</v>
      </c>
      <c r="O512" s="36">
        <v>7</v>
      </c>
      <c r="P512" s="56" t="e">
        <f>IF(ISNUMBER(E512),$A$2/E512,"N/A")</f>
        <v>#VALUE!</v>
      </c>
      <c r="Q512" s="57" t="e">
        <f>IF(ISNUMBER(E512),E512/$B$2,"N/A")</f>
        <v>#VALUE!</v>
      </c>
      <c r="R512" s="58" t="e">
        <f>IF(J512="?",IF(ISNUMBER(E512),G512/P512,"N/A"),IF(ISNUMBER(J512),J512/$A$2*57.296,"N/A"))</f>
        <v>#VALUE!</v>
      </c>
      <c r="S512" s="59" t="str">
        <f>S511</f>
        <v>PUT TELESCOPE FOCAL LENGTH HERE</v>
      </c>
      <c r="T512" s="60" t="str">
        <f>T511</f>
        <v>PUT TELESCOPE F/RATIO HERE</v>
      </c>
    </row>
    <row r="513" spans="1:20" x14ac:dyDescent="0.3">
      <c r="A513" s="13" t="s">
        <v>88</v>
      </c>
      <c r="B513" s="13" t="s">
        <v>89</v>
      </c>
      <c r="C513" s="61" t="s">
        <v>439</v>
      </c>
      <c r="D513" s="60" t="s">
        <v>348</v>
      </c>
      <c r="E513" s="34">
        <v>11</v>
      </c>
      <c r="F513" s="35">
        <v>1.25</v>
      </c>
      <c r="G513" s="38">
        <v>82</v>
      </c>
      <c r="H513" s="38">
        <v>284</v>
      </c>
      <c r="I513" s="41">
        <v>15.6</v>
      </c>
      <c r="J513" s="41">
        <v>15.9</v>
      </c>
      <c r="K513" s="55">
        <f>(G513/57.2958)*E513</f>
        <v>15.742864223904718</v>
      </c>
      <c r="L513" s="55" t="s">
        <v>0</v>
      </c>
      <c r="M513" s="38" t="s">
        <v>25</v>
      </c>
      <c r="N513" s="36" t="s">
        <v>0</v>
      </c>
      <c r="O513" s="36">
        <v>7</v>
      </c>
      <c r="P513" s="56" t="e">
        <f>IF(ISNUMBER(E513),$A$2/E513,"N/A")</f>
        <v>#VALUE!</v>
      </c>
      <c r="Q513" s="57" t="e">
        <f>IF(ISNUMBER(E513),E513/$B$2,"N/A")</f>
        <v>#VALUE!</v>
      </c>
      <c r="R513" s="58" t="e">
        <f>IF(J513="?",IF(ISNUMBER(E513),G513/P513,"N/A"),IF(ISNUMBER(J513),J513/$A$2*57.296,"N/A"))</f>
        <v>#VALUE!</v>
      </c>
      <c r="S513" s="59" t="str">
        <f>S512</f>
        <v>PUT TELESCOPE FOCAL LENGTH HERE</v>
      </c>
      <c r="T513" s="60" t="str">
        <f>T512</f>
        <v>PUT TELESCOPE F/RATIO HERE</v>
      </c>
    </row>
    <row r="514" spans="1:20" x14ac:dyDescent="0.3">
      <c r="A514" s="13" t="s">
        <v>88</v>
      </c>
      <c r="B514" s="13" t="s">
        <v>89</v>
      </c>
      <c r="C514" s="61" t="s">
        <v>439</v>
      </c>
      <c r="D514" s="60" t="s">
        <v>348</v>
      </c>
      <c r="E514" s="34">
        <v>14</v>
      </c>
      <c r="F514" s="35">
        <v>1.25</v>
      </c>
      <c r="G514" s="38">
        <v>82</v>
      </c>
      <c r="H514" s="38">
        <v>256</v>
      </c>
      <c r="I514" s="41">
        <v>15.6</v>
      </c>
      <c r="J514" s="41">
        <v>18.899999999999999</v>
      </c>
      <c r="K514" s="55">
        <f>(G514/57.2958)*E514</f>
        <v>20.036372648606005</v>
      </c>
      <c r="L514" s="55" t="s">
        <v>0</v>
      </c>
      <c r="M514" s="38" t="s">
        <v>25</v>
      </c>
      <c r="N514" s="36" t="s">
        <v>0</v>
      </c>
      <c r="O514" s="36">
        <v>7</v>
      </c>
      <c r="P514" s="56" t="e">
        <f>IF(ISNUMBER(E514),$A$2/E514,"N/A")</f>
        <v>#VALUE!</v>
      </c>
      <c r="Q514" s="57" t="e">
        <f>IF(ISNUMBER(E514),E514/$B$2,"N/A")</f>
        <v>#VALUE!</v>
      </c>
      <c r="R514" s="58" t="e">
        <f>IF(J514="?",IF(ISNUMBER(E514),G514/P514,"N/A"),IF(ISNUMBER(J514),J514/$A$2*57.296,"N/A"))</f>
        <v>#VALUE!</v>
      </c>
      <c r="S514" s="59" t="str">
        <f>S513</f>
        <v>PUT TELESCOPE FOCAL LENGTH HERE</v>
      </c>
      <c r="T514" s="60" t="str">
        <f>T513</f>
        <v>PUT TELESCOPE F/RATIO HERE</v>
      </c>
    </row>
    <row r="515" spans="1:20" x14ac:dyDescent="0.3">
      <c r="A515" s="13" t="s">
        <v>88</v>
      </c>
      <c r="B515" s="13" t="s">
        <v>89</v>
      </c>
      <c r="C515" s="61" t="s">
        <v>439</v>
      </c>
      <c r="D515" s="60" t="s">
        <v>348</v>
      </c>
      <c r="E515" s="34">
        <v>18</v>
      </c>
      <c r="F515" s="35">
        <v>2</v>
      </c>
      <c r="G515" s="38">
        <v>82</v>
      </c>
      <c r="H515" s="38">
        <v>398</v>
      </c>
      <c r="I515" s="41">
        <v>13</v>
      </c>
      <c r="J515" s="41">
        <v>25.3</v>
      </c>
      <c r="K515" s="55">
        <f>(G515/57.2958)*E515</f>
        <v>25.76105054820772</v>
      </c>
      <c r="L515" s="55" t="s">
        <v>0</v>
      </c>
      <c r="M515" s="38" t="s">
        <v>25</v>
      </c>
      <c r="N515" s="36" t="s">
        <v>0</v>
      </c>
      <c r="O515" s="36">
        <v>6</v>
      </c>
      <c r="P515" s="56" t="e">
        <f>IF(ISNUMBER(E515),$A$2/E515,"N/A")</f>
        <v>#VALUE!</v>
      </c>
      <c r="Q515" s="57" t="e">
        <f>IF(ISNUMBER(E515),E515/$B$2,"N/A")</f>
        <v>#VALUE!</v>
      </c>
      <c r="R515" s="58" t="e">
        <f>IF(J515="?",IF(ISNUMBER(E515),G515/P515,"N/A"),IF(ISNUMBER(J515),J515/$A$2*57.296,"N/A"))</f>
        <v>#VALUE!</v>
      </c>
      <c r="S515" s="59" t="str">
        <f>S514</f>
        <v>PUT TELESCOPE FOCAL LENGTH HERE</v>
      </c>
      <c r="T515" s="60" t="str">
        <f>T514</f>
        <v>PUT TELESCOPE F/RATIO HERE</v>
      </c>
    </row>
    <row r="516" spans="1:20" x14ac:dyDescent="0.3">
      <c r="A516" s="13" t="s">
        <v>88</v>
      </c>
      <c r="B516" s="13" t="s">
        <v>89</v>
      </c>
      <c r="C516" s="61" t="s">
        <v>439</v>
      </c>
      <c r="D516" s="60" t="s">
        <v>348</v>
      </c>
      <c r="E516" s="34">
        <v>24</v>
      </c>
      <c r="F516" s="35">
        <v>2</v>
      </c>
      <c r="G516" s="38">
        <v>82</v>
      </c>
      <c r="H516" s="38">
        <v>727</v>
      </c>
      <c r="I516" s="41">
        <v>17.5</v>
      </c>
      <c r="J516" s="41">
        <v>33.5</v>
      </c>
      <c r="K516" s="55">
        <f>(G516/57.2958)*E516</f>
        <v>34.348067397610293</v>
      </c>
      <c r="L516" s="55" t="s">
        <v>0</v>
      </c>
      <c r="M516" s="38" t="s">
        <v>25</v>
      </c>
      <c r="N516" s="36" t="s">
        <v>0</v>
      </c>
      <c r="O516" s="36">
        <v>6</v>
      </c>
      <c r="P516" s="56" t="e">
        <f>IF(ISNUMBER(E516),$A$2/E516,"N/A")</f>
        <v>#VALUE!</v>
      </c>
      <c r="Q516" s="57" t="e">
        <f>IF(ISNUMBER(E516),E516/$B$2,"N/A")</f>
        <v>#VALUE!</v>
      </c>
      <c r="R516" s="58" t="e">
        <f>IF(J516="?",IF(ISNUMBER(E516),G516/P516,"N/A"),IF(ISNUMBER(J516),J516/$A$2*57.296,"N/A"))</f>
        <v>#VALUE!</v>
      </c>
      <c r="S516" s="59" t="str">
        <f>S515</f>
        <v>PUT TELESCOPE FOCAL LENGTH HERE</v>
      </c>
      <c r="T516" s="60" t="str">
        <f>T515</f>
        <v>PUT TELESCOPE F/RATIO HERE</v>
      </c>
    </row>
    <row r="517" spans="1:20" x14ac:dyDescent="0.3">
      <c r="A517" s="13" t="s">
        <v>88</v>
      </c>
      <c r="B517" s="13" t="s">
        <v>89</v>
      </c>
      <c r="C517" s="61" t="s">
        <v>439</v>
      </c>
      <c r="D517" s="60" t="s">
        <v>348</v>
      </c>
      <c r="E517" s="34">
        <v>30</v>
      </c>
      <c r="F517" s="35">
        <v>2</v>
      </c>
      <c r="G517" s="38">
        <v>82</v>
      </c>
      <c r="H517" s="38">
        <v>1000</v>
      </c>
      <c r="I517" s="41">
        <v>22</v>
      </c>
      <c r="J517" s="41">
        <v>42.4</v>
      </c>
      <c r="K517" s="55">
        <f>(G517/57.2958)*E517</f>
        <v>42.935084247012867</v>
      </c>
      <c r="L517" s="55" t="s">
        <v>0</v>
      </c>
      <c r="M517" s="38" t="s">
        <v>25</v>
      </c>
      <c r="N517" s="36" t="s">
        <v>0</v>
      </c>
      <c r="O517" s="36">
        <v>6</v>
      </c>
      <c r="P517" s="56" t="e">
        <f>IF(ISNUMBER(E517),$A$2/E517,"N/A")</f>
        <v>#VALUE!</v>
      </c>
      <c r="Q517" s="57" t="e">
        <f>IF(ISNUMBER(E517),E517/$B$2,"N/A")</f>
        <v>#VALUE!</v>
      </c>
      <c r="R517" s="58" t="e">
        <f>IF(J517="?",IF(ISNUMBER(E517),G517/P517,"N/A"),IF(ISNUMBER(J517),J517/$A$2*57.296,"N/A"))</f>
        <v>#VALUE!</v>
      </c>
      <c r="S517" s="59" t="str">
        <f>S516</f>
        <v>PUT TELESCOPE FOCAL LENGTH HERE</v>
      </c>
      <c r="T517" s="60" t="str">
        <f>T516</f>
        <v>PUT TELESCOPE F/RATIO HERE</v>
      </c>
    </row>
    <row r="518" spans="1:20" x14ac:dyDescent="0.3">
      <c r="A518" s="13" t="s">
        <v>88</v>
      </c>
      <c r="B518" s="13" t="s">
        <v>176</v>
      </c>
      <c r="C518" s="61" t="s">
        <v>439</v>
      </c>
      <c r="D518" s="61" t="s">
        <v>349</v>
      </c>
      <c r="E518" s="34">
        <v>12</v>
      </c>
      <c r="F518" s="35">
        <v>2</v>
      </c>
      <c r="G518" s="38">
        <v>92</v>
      </c>
      <c r="H518" s="38">
        <v>1017</v>
      </c>
      <c r="I518" s="41">
        <v>20</v>
      </c>
      <c r="J518" s="41">
        <v>19.7</v>
      </c>
      <c r="K518" s="55">
        <f>(G518/57.2958)*E518</f>
        <v>19.268428052317972</v>
      </c>
      <c r="L518" s="55" t="s">
        <v>0</v>
      </c>
      <c r="M518" s="38" t="s">
        <v>25</v>
      </c>
      <c r="N518" s="36" t="s">
        <v>0</v>
      </c>
      <c r="O518" s="38">
        <v>8</v>
      </c>
      <c r="P518" s="56" t="e">
        <f>IF(ISNUMBER(E518),$A$2/E518,"N/A")</f>
        <v>#VALUE!</v>
      </c>
      <c r="Q518" s="57" t="e">
        <f>IF(ISNUMBER(E518),E518/$B$2,"N/A")</f>
        <v>#VALUE!</v>
      </c>
      <c r="R518" s="58" t="e">
        <f>IF(J518="?",IF(ISNUMBER(E518),G518/P518,"N/A"),IF(ISNUMBER(J518),J518/$A$2*57.296,"N/A"))</f>
        <v>#VALUE!</v>
      </c>
      <c r="S518" s="59" t="str">
        <f>S517</f>
        <v>PUT TELESCOPE FOCAL LENGTH HERE</v>
      </c>
      <c r="T518" s="60" t="str">
        <f>T517</f>
        <v>PUT TELESCOPE F/RATIO HERE</v>
      </c>
    </row>
    <row r="519" spans="1:20" x14ac:dyDescent="0.3">
      <c r="A519" s="13" t="s">
        <v>88</v>
      </c>
      <c r="B519" s="13" t="s">
        <v>176</v>
      </c>
      <c r="C519" s="61" t="s">
        <v>439</v>
      </c>
      <c r="D519" s="61" t="s">
        <v>349</v>
      </c>
      <c r="E519" s="34">
        <v>17</v>
      </c>
      <c r="F519" s="35">
        <v>2</v>
      </c>
      <c r="G519" s="38">
        <v>93</v>
      </c>
      <c r="H519" s="38">
        <v>1159</v>
      </c>
      <c r="I519" s="41">
        <v>19.899999999999999</v>
      </c>
      <c r="J519" s="41">
        <v>27.8</v>
      </c>
      <c r="K519" s="55">
        <f>(G519/57.2958)*E519</f>
        <v>27.593645607531442</v>
      </c>
      <c r="L519" s="55" t="s">
        <v>0</v>
      </c>
      <c r="M519" s="38" t="s">
        <v>25</v>
      </c>
      <c r="N519" s="36" t="s">
        <v>0</v>
      </c>
      <c r="O519" s="38">
        <v>8</v>
      </c>
      <c r="P519" s="56" t="e">
        <f>IF(ISNUMBER(E519),$A$2/E519,"N/A")</f>
        <v>#VALUE!</v>
      </c>
      <c r="Q519" s="57" t="e">
        <f>IF(ISNUMBER(E519),E519/$B$2,"N/A")</f>
        <v>#VALUE!</v>
      </c>
      <c r="R519" s="58" t="e">
        <f>IF(J519="?",IF(ISNUMBER(E519),G519/P519,"N/A"),IF(ISNUMBER(J519),J519/$A$2*57.296,"N/A"))</f>
        <v>#VALUE!</v>
      </c>
      <c r="S519" s="59" t="str">
        <f>S518</f>
        <v>PUT TELESCOPE FOCAL LENGTH HERE</v>
      </c>
      <c r="T519" s="60" t="str">
        <f>T518</f>
        <v>PUT TELESCOPE F/RATIO HERE</v>
      </c>
    </row>
    <row r="520" spans="1:20" s="33" customFormat="1" x14ac:dyDescent="0.3">
      <c r="A520" s="13" t="s">
        <v>324</v>
      </c>
      <c r="B520" s="13" t="s">
        <v>325</v>
      </c>
      <c r="C520" s="61" t="s">
        <v>440</v>
      </c>
      <c r="D520" s="61" t="s">
        <v>345</v>
      </c>
      <c r="E520" s="34">
        <v>3</v>
      </c>
      <c r="F520" s="35">
        <v>1.25</v>
      </c>
      <c r="G520" s="38">
        <v>55</v>
      </c>
      <c r="H520" s="38"/>
      <c r="I520" s="41">
        <v>20</v>
      </c>
      <c r="J520" s="41" t="s">
        <v>28</v>
      </c>
      <c r="K520" s="55">
        <f>(G520/57.2958)*E520</f>
        <v>2.8797922360801316</v>
      </c>
      <c r="L520" s="55" t="s">
        <v>0</v>
      </c>
      <c r="M520" s="38" t="s">
        <v>25</v>
      </c>
      <c r="N520" s="36" t="s">
        <v>0</v>
      </c>
      <c r="O520" s="38">
        <v>7</v>
      </c>
      <c r="P520" s="56" t="e">
        <f>IF(ISNUMBER(E520),$A$2/E520,"N/A")</f>
        <v>#VALUE!</v>
      </c>
      <c r="Q520" s="57" t="e">
        <f>IF(ISNUMBER(E520),E520/$B$2,"N/A")</f>
        <v>#VALUE!</v>
      </c>
      <c r="R520" s="58" t="e">
        <f>IF(J520="?",IF(ISNUMBER(E520),G520/P520,"N/A"),IF(ISNUMBER(J520),J520/$A$2*57.296,"N/A"))</f>
        <v>#VALUE!</v>
      </c>
      <c r="S520" s="59" t="str">
        <f>S519</f>
        <v>PUT TELESCOPE FOCAL LENGTH HERE</v>
      </c>
      <c r="T520" s="60" t="str">
        <f>T519</f>
        <v>PUT TELESCOPE F/RATIO HERE</v>
      </c>
    </row>
    <row r="521" spans="1:20" s="33" customFormat="1" x14ac:dyDescent="0.3">
      <c r="A521" s="13" t="s">
        <v>324</v>
      </c>
      <c r="B521" s="13" t="s">
        <v>325</v>
      </c>
      <c r="C521" s="61" t="s">
        <v>440</v>
      </c>
      <c r="D521" s="61" t="s">
        <v>345</v>
      </c>
      <c r="E521" s="34">
        <v>5</v>
      </c>
      <c r="F521" s="35">
        <v>1.25</v>
      </c>
      <c r="G521" s="38">
        <v>55</v>
      </c>
      <c r="H521" s="38"/>
      <c r="I521" s="41">
        <v>20</v>
      </c>
      <c r="J521" s="41"/>
      <c r="K521" s="55">
        <f>(G521/57.2958)*E521</f>
        <v>4.7996537268002193</v>
      </c>
      <c r="L521" s="55" t="s">
        <v>0</v>
      </c>
      <c r="M521" s="38" t="s">
        <v>25</v>
      </c>
      <c r="N521" s="36" t="s">
        <v>0</v>
      </c>
      <c r="O521" s="38">
        <v>7</v>
      </c>
      <c r="P521" s="56" t="e">
        <f>IF(ISNUMBER(E521),$A$2/E521,"N/A")</f>
        <v>#VALUE!</v>
      </c>
      <c r="Q521" s="57" t="e">
        <f>IF(ISNUMBER(E521),E521/$B$2,"N/A")</f>
        <v>#VALUE!</v>
      </c>
      <c r="R521" s="58" t="str">
        <f>IF(J521="?",IF(ISNUMBER(E521),G521/P521,"N/A"),IF(ISNUMBER(J521),J521/$A$2*57.296,"N/A"))</f>
        <v>N/A</v>
      </c>
      <c r="S521" s="59" t="str">
        <f>S520</f>
        <v>PUT TELESCOPE FOCAL LENGTH HERE</v>
      </c>
      <c r="T521" s="60" t="str">
        <f>T520</f>
        <v>PUT TELESCOPE F/RATIO HERE</v>
      </c>
    </row>
    <row r="522" spans="1:20" s="33" customFormat="1" x14ac:dyDescent="0.3">
      <c r="A522" s="13" t="s">
        <v>324</v>
      </c>
      <c r="B522" s="13" t="s">
        <v>325</v>
      </c>
      <c r="C522" s="61" t="s">
        <v>440</v>
      </c>
      <c r="D522" s="61" t="s">
        <v>345</v>
      </c>
      <c r="E522" s="34">
        <v>6</v>
      </c>
      <c r="F522" s="35">
        <v>1.25</v>
      </c>
      <c r="G522" s="38">
        <v>55</v>
      </c>
      <c r="H522" s="38"/>
      <c r="I522" s="41">
        <v>20</v>
      </c>
      <c r="J522" s="41"/>
      <c r="K522" s="55">
        <f>(G522/57.2958)*E522</f>
        <v>5.7595844721602631</v>
      </c>
      <c r="L522" s="55" t="s">
        <v>0</v>
      </c>
      <c r="M522" s="38" t="s">
        <v>25</v>
      </c>
      <c r="N522" s="36" t="s">
        <v>0</v>
      </c>
      <c r="O522" s="38">
        <v>7</v>
      </c>
      <c r="P522" s="56" t="e">
        <f>IF(ISNUMBER(E522),$A$2/E522,"N/A")</f>
        <v>#VALUE!</v>
      </c>
      <c r="Q522" s="57" t="e">
        <f>IF(ISNUMBER(E522),E522/$B$2,"N/A")</f>
        <v>#VALUE!</v>
      </c>
      <c r="R522" s="58" t="str">
        <f>IF(J522="?",IF(ISNUMBER(E522),G522/P522,"N/A"),IF(ISNUMBER(J522),J522/$A$2*57.296,"N/A"))</f>
        <v>N/A</v>
      </c>
      <c r="S522" s="59" t="str">
        <f>S521</f>
        <v>PUT TELESCOPE FOCAL LENGTH HERE</v>
      </c>
      <c r="T522" s="60" t="str">
        <f>T521</f>
        <v>PUT TELESCOPE F/RATIO HERE</v>
      </c>
    </row>
    <row r="523" spans="1:20" s="33" customFormat="1" x14ac:dyDescent="0.3">
      <c r="A523" s="13" t="s">
        <v>324</v>
      </c>
      <c r="B523" s="13" t="s">
        <v>325</v>
      </c>
      <c r="C523" s="61" t="s">
        <v>440</v>
      </c>
      <c r="D523" s="13" t="s">
        <v>345</v>
      </c>
      <c r="E523" s="34">
        <v>9</v>
      </c>
      <c r="F523" s="35">
        <v>1.25</v>
      </c>
      <c r="G523" s="38">
        <v>55</v>
      </c>
      <c r="H523" s="38"/>
      <c r="I523" s="41">
        <v>20</v>
      </c>
      <c r="J523" s="41"/>
      <c r="K523" s="55">
        <f>(G523/57.2958)*E523</f>
        <v>8.6393767082403947</v>
      </c>
      <c r="L523" s="55" t="s">
        <v>0</v>
      </c>
      <c r="M523" s="38" t="s">
        <v>25</v>
      </c>
      <c r="N523" s="36" t="s">
        <v>0</v>
      </c>
      <c r="O523" s="38">
        <v>7</v>
      </c>
      <c r="P523" s="56" t="e">
        <f>IF(ISNUMBER(E523),$A$2/E523,"N/A")</f>
        <v>#VALUE!</v>
      </c>
      <c r="Q523" s="57" t="e">
        <f>IF(ISNUMBER(E523),E523/$B$2,"N/A")</f>
        <v>#VALUE!</v>
      </c>
      <c r="R523" s="58" t="str">
        <f>IF(J523="?",IF(ISNUMBER(E523),G523/P523,"N/A"),IF(ISNUMBER(J523),J523/$A$2*57.296,"N/A"))</f>
        <v>N/A</v>
      </c>
      <c r="S523" s="59" t="str">
        <f>S522</f>
        <v>PUT TELESCOPE FOCAL LENGTH HERE</v>
      </c>
      <c r="T523" s="60" t="str">
        <f>T522</f>
        <v>PUT TELESCOPE F/RATIO HERE</v>
      </c>
    </row>
    <row r="524" spans="1:20" s="33" customFormat="1" x14ac:dyDescent="0.3">
      <c r="A524" s="13" t="s">
        <v>324</v>
      </c>
      <c r="B524" s="13" t="s">
        <v>325</v>
      </c>
      <c r="C524" s="61" t="s">
        <v>440</v>
      </c>
      <c r="D524" s="13" t="s">
        <v>345</v>
      </c>
      <c r="E524" s="34">
        <v>12.5</v>
      </c>
      <c r="F524" s="35">
        <v>1.25</v>
      </c>
      <c r="G524" s="38">
        <v>55</v>
      </c>
      <c r="H524" s="38"/>
      <c r="I524" s="41">
        <v>20</v>
      </c>
      <c r="J524" s="41"/>
      <c r="K524" s="55">
        <f>(G524/57.2958)*E524</f>
        <v>11.999134317000548</v>
      </c>
      <c r="L524" s="55" t="s">
        <v>0</v>
      </c>
      <c r="M524" s="38" t="s">
        <v>25</v>
      </c>
      <c r="N524" s="36" t="s">
        <v>0</v>
      </c>
      <c r="O524" s="38">
        <v>7</v>
      </c>
      <c r="P524" s="56" t="e">
        <f>IF(ISNUMBER(E524),$A$2/E524,"N/A")</f>
        <v>#VALUE!</v>
      </c>
      <c r="Q524" s="57" t="e">
        <f>IF(ISNUMBER(E524),E524/$B$2,"N/A")</f>
        <v>#VALUE!</v>
      </c>
      <c r="R524" s="58" t="str">
        <f>IF(J524="?",IF(ISNUMBER(E524),G524/P524,"N/A"),IF(ISNUMBER(J524),J524/$A$2*57.296,"N/A"))</f>
        <v>N/A</v>
      </c>
      <c r="S524" s="59" t="str">
        <f>S523</f>
        <v>PUT TELESCOPE FOCAL LENGTH HERE</v>
      </c>
      <c r="T524" s="60" t="str">
        <f>T523</f>
        <v>PUT TELESCOPE F/RATIO HERE</v>
      </c>
    </row>
    <row r="525" spans="1:20" s="33" customFormat="1" x14ac:dyDescent="0.3">
      <c r="A525" s="13" t="s">
        <v>324</v>
      </c>
      <c r="B525" s="13" t="s">
        <v>325</v>
      </c>
      <c r="C525" s="61" t="s">
        <v>440</v>
      </c>
      <c r="D525" s="13" t="s">
        <v>345</v>
      </c>
      <c r="E525" s="34">
        <v>14.5</v>
      </c>
      <c r="F525" s="35">
        <v>1.25</v>
      </c>
      <c r="G525" s="38">
        <v>55</v>
      </c>
      <c r="H525" s="38"/>
      <c r="I525" s="41">
        <v>20</v>
      </c>
      <c r="J525" s="41"/>
      <c r="K525" s="55">
        <f>(G525/57.2958)*E525</f>
        <v>13.918995807720636</v>
      </c>
      <c r="L525" s="55" t="s">
        <v>0</v>
      </c>
      <c r="M525" s="38" t="s">
        <v>25</v>
      </c>
      <c r="N525" s="36" t="s">
        <v>0</v>
      </c>
      <c r="O525" s="38">
        <v>7</v>
      </c>
      <c r="P525" s="56" t="e">
        <f>IF(ISNUMBER(E525),$A$2/E525,"N/A")</f>
        <v>#VALUE!</v>
      </c>
      <c r="Q525" s="57" t="e">
        <f>IF(ISNUMBER(E525),E525/$B$2,"N/A")</f>
        <v>#VALUE!</v>
      </c>
      <c r="R525" s="58" t="str">
        <f>IF(J525="?",IF(ISNUMBER(E525),G525/P525,"N/A"),IF(ISNUMBER(J525),J525/$A$2*57.296,"N/A"))</f>
        <v>N/A</v>
      </c>
      <c r="S525" s="59" t="str">
        <f>S524</f>
        <v>PUT TELESCOPE FOCAL LENGTH HERE</v>
      </c>
      <c r="T525" s="60" t="str">
        <f>T524</f>
        <v>PUT TELESCOPE F/RATIO HERE</v>
      </c>
    </row>
    <row r="526" spans="1:20" s="33" customFormat="1" x14ac:dyDescent="0.3">
      <c r="A526" s="13" t="s">
        <v>324</v>
      </c>
      <c r="B526" s="13" t="s">
        <v>326</v>
      </c>
      <c r="C526" s="61" t="s">
        <v>440</v>
      </c>
      <c r="D526" s="35" t="s">
        <v>348</v>
      </c>
      <c r="E526" s="34">
        <v>4</v>
      </c>
      <c r="F526" s="35">
        <v>1.25</v>
      </c>
      <c r="G526" s="38">
        <v>80</v>
      </c>
      <c r="H526" s="38"/>
      <c r="I526" s="41">
        <v>20</v>
      </c>
      <c r="J526" s="41" t="s">
        <v>28</v>
      </c>
      <c r="K526" s="55">
        <f>(G526/57.2958)*E526</f>
        <v>5.585051609367528</v>
      </c>
      <c r="L526" s="55" t="s">
        <v>0</v>
      </c>
      <c r="M526" s="38" t="s">
        <v>25</v>
      </c>
      <c r="N526" s="36" t="s">
        <v>0</v>
      </c>
      <c r="O526" s="38">
        <v>8</v>
      </c>
      <c r="P526" s="56" t="e">
        <f>IF(ISNUMBER(E526),$A$2/E526,"N/A")</f>
        <v>#VALUE!</v>
      </c>
      <c r="Q526" s="57" t="e">
        <f>IF(ISNUMBER(E526),E526/$B$2,"N/A")</f>
        <v>#VALUE!</v>
      </c>
      <c r="R526" s="58" t="e">
        <f>IF(J526="?",IF(ISNUMBER(E526),G526/P526,"N/A"),IF(ISNUMBER(J526),J526/$A$2*57.296,"N/A"))</f>
        <v>#VALUE!</v>
      </c>
      <c r="S526" s="59" t="str">
        <f>S525</f>
        <v>PUT TELESCOPE FOCAL LENGTH HERE</v>
      </c>
      <c r="T526" s="60" t="str">
        <f>T525</f>
        <v>PUT TELESCOPE F/RATIO HERE</v>
      </c>
    </row>
    <row r="527" spans="1:20" s="33" customFormat="1" x14ac:dyDescent="0.3">
      <c r="A527" s="13" t="s">
        <v>324</v>
      </c>
      <c r="B527" s="13" t="s">
        <v>326</v>
      </c>
      <c r="C527" s="61" t="s">
        <v>440</v>
      </c>
      <c r="D527" s="35" t="s">
        <v>348</v>
      </c>
      <c r="E527" s="34">
        <v>6</v>
      </c>
      <c r="F527" s="35">
        <v>1.25</v>
      </c>
      <c r="G527" s="38">
        <v>80</v>
      </c>
      <c r="H527" s="38"/>
      <c r="I527" s="41">
        <v>20</v>
      </c>
      <c r="J527" s="41"/>
      <c r="K527" s="55">
        <f>(G527/57.2958)*E527</f>
        <v>8.3775774140512915</v>
      </c>
      <c r="L527" s="55" t="s">
        <v>0</v>
      </c>
      <c r="M527" s="38" t="s">
        <v>25</v>
      </c>
      <c r="N527" s="36" t="s">
        <v>0</v>
      </c>
      <c r="O527" s="38">
        <v>8</v>
      </c>
      <c r="P527" s="56" t="e">
        <f>IF(ISNUMBER(E527),$A$2/E527,"N/A")</f>
        <v>#VALUE!</v>
      </c>
      <c r="Q527" s="57" t="e">
        <f>IF(ISNUMBER(E527),E527/$B$2,"N/A")</f>
        <v>#VALUE!</v>
      </c>
      <c r="R527" s="58" t="str">
        <f>IF(J527="?",IF(ISNUMBER(E527),G527/P527,"N/A"),IF(ISNUMBER(J527),J527/$A$2*57.296,"N/A"))</f>
        <v>N/A</v>
      </c>
      <c r="S527" s="59" t="str">
        <f>S526</f>
        <v>PUT TELESCOPE FOCAL LENGTH HERE</v>
      </c>
      <c r="T527" s="60" t="str">
        <f>T526</f>
        <v>PUT TELESCOPE F/RATIO HERE</v>
      </c>
    </row>
    <row r="528" spans="1:20" s="33" customFormat="1" x14ac:dyDescent="0.3">
      <c r="A528" s="13" t="s">
        <v>324</v>
      </c>
      <c r="B528" s="13" t="s">
        <v>326</v>
      </c>
      <c r="C528" s="61" t="s">
        <v>440</v>
      </c>
      <c r="D528" s="35" t="s">
        <v>348</v>
      </c>
      <c r="E528" s="34">
        <v>9</v>
      </c>
      <c r="F528" s="35">
        <v>1.25</v>
      </c>
      <c r="G528" s="38">
        <v>80</v>
      </c>
      <c r="H528" s="38"/>
      <c r="I528" s="41">
        <v>20</v>
      </c>
      <c r="J528" s="41"/>
      <c r="K528" s="55">
        <f>(G528/57.2958)*E528</f>
        <v>12.566366121076937</v>
      </c>
      <c r="L528" s="55" t="s">
        <v>0</v>
      </c>
      <c r="M528" s="38" t="s">
        <v>25</v>
      </c>
      <c r="N528" s="36" t="s">
        <v>0</v>
      </c>
      <c r="O528" s="38">
        <v>8</v>
      </c>
      <c r="P528" s="56" t="e">
        <f>IF(ISNUMBER(E528),$A$2/E528,"N/A")</f>
        <v>#VALUE!</v>
      </c>
      <c r="Q528" s="57" t="e">
        <f>IF(ISNUMBER(E528),E528/$B$2,"N/A")</f>
        <v>#VALUE!</v>
      </c>
      <c r="R528" s="58" t="str">
        <f>IF(J528="?",IF(ISNUMBER(E528),G528/P528,"N/A"),IF(ISNUMBER(J528),J528/$A$2*57.296,"N/A"))</f>
        <v>N/A</v>
      </c>
      <c r="S528" s="59" t="str">
        <f>S527</f>
        <v>PUT TELESCOPE FOCAL LENGTH HERE</v>
      </c>
      <c r="T528" s="60" t="str">
        <f>T527</f>
        <v>PUT TELESCOPE F/RATIO HERE</v>
      </c>
    </row>
    <row r="529" spans="1:20" s="33" customFormat="1" x14ac:dyDescent="0.3">
      <c r="A529" s="13" t="s">
        <v>324</v>
      </c>
      <c r="B529" s="13" t="s">
        <v>326</v>
      </c>
      <c r="C529" s="61" t="s">
        <v>440</v>
      </c>
      <c r="D529" s="35" t="s">
        <v>348</v>
      </c>
      <c r="E529" s="34">
        <v>14</v>
      </c>
      <c r="F529" s="35">
        <v>2</v>
      </c>
      <c r="G529" s="38">
        <v>80</v>
      </c>
      <c r="H529" s="38"/>
      <c r="I529" s="41">
        <v>20</v>
      </c>
      <c r="J529" s="41"/>
      <c r="K529" s="55">
        <f>(G529/57.2958)*E529</f>
        <v>19.547680632786349</v>
      </c>
      <c r="L529" s="55" t="s">
        <v>0</v>
      </c>
      <c r="M529" s="38" t="s">
        <v>25</v>
      </c>
      <c r="N529" s="36" t="s">
        <v>0</v>
      </c>
      <c r="O529" s="38">
        <v>8</v>
      </c>
      <c r="P529" s="56" t="e">
        <f>IF(ISNUMBER(E529),$A$2/E529,"N/A")</f>
        <v>#VALUE!</v>
      </c>
      <c r="Q529" s="57" t="e">
        <f>IF(ISNUMBER(E529),E529/$B$2,"N/A")</f>
        <v>#VALUE!</v>
      </c>
      <c r="R529" s="58" t="str">
        <f>IF(J529="?",IF(ISNUMBER(E529),G529/P529,"N/A"),IF(ISNUMBER(J529),J529/$A$2*57.296,"N/A"))</f>
        <v>N/A</v>
      </c>
      <c r="S529" s="59" t="str">
        <f>S528</f>
        <v>PUT TELESCOPE FOCAL LENGTH HERE</v>
      </c>
      <c r="T529" s="60" t="str">
        <f>T528</f>
        <v>PUT TELESCOPE F/RATIO HERE</v>
      </c>
    </row>
    <row r="530" spans="1:20" s="33" customFormat="1" x14ac:dyDescent="0.3">
      <c r="A530" s="13" t="s">
        <v>324</v>
      </c>
      <c r="B530" s="13" t="s">
        <v>326</v>
      </c>
      <c r="C530" s="61" t="s">
        <v>440</v>
      </c>
      <c r="D530" s="35" t="s">
        <v>348</v>
      </c>
      <c r="E530" s="34">
        <v>20</v>
      </c>
      <c r="F530" s="35">
        <v>2</v>
      </c>
      <c r="G530" s="38">
        <v>80</v>
      </c>
      <c r="H530" s="38"/>
      <c r="I530" s="41">
        <v>20</v>
      </c>
      <c r="J530" s="41" t="s">
        <v>28</v>
      </c>
      <c r="K530" s="55">
        <f>(G530/57.2958)*E530</f>
        <v>27.925258046837641</v>
      </c>
      <c r="L530" s="55" t="s">
        <v>0</v>
      </c>
      <c r="M530" s="38" t="s">
        <v>25</v>
      </c>
      <c r="N530" s="36" t="s">
        <v>0</v>
      </c>
      <c r="O530" s="38">
        <v>8</v>
      </c>
      <c r="P530" s="56" t="e">
        <f>IF(ISNUMBER(E530),$A$2/E530,"N/A")</f>
        <v>#VALUE!</v>
      </c>
      <c r="Q530" s="57" t="e">
        <f>IF(ISNUMBER(E530),E530/$B$2,"N/A")</f>
        <v>#VALUE!</v>
      </c>
      <c r="R530" s="58" t="e">
        <f>IF(J530="?",IF(ISNUMBER(E530),G530/P530,"N/A"),IF(ISNUMBER(J530),J530/$A$2*57.296,"N/A"))</f>
        <v>#VALUE!</v>
      </c>
      <c r="S530" s="59" t="str">
        <f>S529</f>
        <v>PUT TELESCOPE FOCAL LENGTH HERE</v>
      </c>
      <c r="T530" s="60" t="str">
        <f>T529</f>
        <v>PUT TELESCOPE F/RATIO HERE</v>
      </c>
    </row>
    <row r="531" spans="1:20" s="33" customFormat="1" x14ac:dyDescent="0.3">
      <c r="A531" s="13" t="s">
        <v>247</v>
      </c>
      <c r="B531" s="13" t="s">
        <v>149</v>
      </c>
      <c r="C531" s="13" t="s">
        <v>444</v>
      </c>
      <c r="D531" s="13" t="s">
        <v>345</v>
      </c>
      <c r="E531" s="34">
        <v>4</v>
      </c>
      <c r="F531" s="13">
        <v>1.25</v>
      </c>
      <c r="G531" s="38">
        <v>42</v>
      </c>
      <c r="H531" s="37"/>
      <c r="I531" s="41">
        <v>3.4</v>
      </c>
      <c r="J531" s="41">
        <v>2.6</v>
      </c>
      <c r="K531" s="55">
        <f>(G531/57.2958)*E531</f>
        <v>2.932152094917952</v>
      </c>
      <c r="L531" s="55" t="s">
        <v>53</v>
      </c>
      <c r="M531" s="38" t="s">
        <v>25</v>
      </c>
      <c r="N531" s="36" t="s">
        <v>0</v>
      </c>
      <c r="O531" s="38">
        <v>4</v>
      </c>
      <c r="P531" s="56" t="e">
        <f>IF(ISNUMBER(E531),$A$2/E531,"N/A")</f>
        <v>#VALUE!</v>
      </c>
      <c r="Q531" s="57" t="e">
        <f>IF(ISNUMBER(E531),E531/$B$2,"N/A")</f>
        <v>#VALUE!</v>
      </c>
      <c r="R531" s="58" t="e">
        <f>IF(J531="?",IF(ISNUMBER(E531),G531/P531,"N/A"),IF(ISNUMBER(J531),J531/$A$2*57.296,"N/A"))</f>
        <v>#VALUE!</v>
      </c>
      <c r="S531" s="59" t="str">
        <f>S530</f>
        <v>PUT TELESCOPE FOCAL LENGTH HERE</v>
      </c>
      <c r="T531" s="60" t="str">
        <f>T530</f>
        <v>PUT TELESCOPE F/RATIO HERE</v>
      </c>
    </row>
    <row r="532" spans="1:20" s="33" customFormat="1" x14ac:dyDescent="0.3">
      <c r="A532" s="13" t="s">
        <v>247</v>
      </c>
      <c r="B532" s="13" t="s">
        <v>149</v>
      </c>
      <c r="C532" s="13" t="s">
        <v>444</v>
      </c>
      <c r="D532" s="13" t="s">
        <v>345</v>
      </c>
      <c r="E532" s="34">
        <v>5</v>
      </c>
      <c r="F532" s="13">
        <v>1.25</v>
      </c>
      <c r="G532" s="38">
        <v>42</v>
      </c>
      <c r="H532" s="37"/>
      <c r="I532" s="41">
        <v>4</v>
      </c>
      <c r="J532" s="41">
        <v>3.4</v>
      </c>
      <c r="K532" s="55">
        <f>(G532/57.2958)*E532</f>
        <v>3.6651901186474403</v>
      </c>
      <c r="L532" s="55" t="s">
        <v>53</v>
      </c>
      <c r="M532" s="38" t="s">
        <v>25</v>
      </c>
      <c r="N532" s="36" t="s">
        <v>0</v>
      </c>
      <c r="O532" s="38">
        <v>4</v>
      </c>
      <c r="P532" s="56" t="e">
        <f>IF(ISNUMBER(E532),$A$2/E532,"N/A")</f>
        <v>#VALUE!</v>
      </c>
      <c r="Q532" s="57" t="e">
        <f>IF(ISNUMBER(E532),E532/$B$2,"N/A")</f>
        <v>#VALUE!</v>
      </c>
      <c r="R532" s="58" t="e">
        <f>IF(J532="?",IF(ISNUMBER(E532),G532/P532,"N/A"),IF(ISNUMBER(J532),J532/$A$2*57.296,"N/A"))</f>
        <v>#VALUE!</v>
      </c>
      <c r="S532" s="59" t="str">
        <f>S531</f>
        <v>PUT TELESCOPE FOCAL LENGTH HERE</v>
      </c>
      <c r="T532" s="60" t="str">
        <f>T531</f>
        <v>PUT TELESCOPE F/RATIO HERE</v>
      </c>
    </row>
    <row r="533" spans="1:20" s="33" customFormat="1" x14ac:dyDescent="0.3">
      <c r="A533" s="13" t="s">
        <v>247</v>
      </c>
      <c r="B533" s="13" t="s">
        <v>149</v>
      </c>
      <c r="C533" s="13" t="s">
        <v>444</v>
      </c>
      <c r="D533" s="13" t="s">
        <v>345</v>
      </c>
      <c r="E533" s="34">
        <v>6</v>
      </c>
      <c r="F533" s="13">
        <v>1.25</v>
      </c>
      <c r="G533" s="38">
        <v>42</v>
      </c>
      <c r="H533" s="37"/>
      <c r="I533" s="41">
        <v>4.9000000000000004</v>
      </c>
      <c r="J533" s="41">
        <v>4.2</v>
      </c>
      <c r="K533" s="55">
        <f>(G533/57.2958)*E533</f>
        <v>4.3982281423769276</v>
      </c>
      <c r="L533" s="55" t="s">
        <v>53</v>
      </c>
      <c r="M533" s="38" t="s">
        <v>25</v>
      </c>
      <c r="N533" s="36" t="s">
        <v>0</v>
      </c>
      <c r="O533" s="38">
        <v>4</v>
      </c>
      <c r="P533" s="56" t="e">
        <f>IF(ISNUMBER(E533),$A$2/E533,"N/A")</f>
        <v>#VALUE!</v>
      </c>
      <c r="Q533" s="57" t="e">
        <f>IF(ISNUMBER(E533),E533/$B$2,"N/A")</f>
        <v>#VALUE!</v>
      </c>
      <c r="R533" s="58" t="e">
        <f>IF(J533="?",IF(ISNUMBER(E533),G533/P533,"N/A"),IF(ISNUMBER(J533),J533/$A$2*57.296,"N/A"))</f>
        <v>#VALUE!</v>
      </c>
      <c r="S533" s="59" t="str">
        <f>S532</f>
        <v>PUT TELESCOPE FOCAL LENGTH HERE</v>
      </c>
      <c r="T533" s="60" t="str">
        <f>T532</f>
        <v>PUT TELESCOPE F/RATIO HERE</v>
      </c>
    </row>
    <row r="534" spans="1:20" s="33" customFormat="1" x14ac:dyDescent="0.3">
      <c r="A534" s="13" t="s">
        <v>247</v>
      </c>
      <c r="B534" s="13" t="s">
        <v>149</v>
      </c>
      <c r="C534" s="13" t="s">
        <v>444</v>
      </c>
      <c r="D534" s="13" t="s">
        <v>345</v>
      </c>
      <c r="E534" s="34">
        <v>7</v>
      </c>
      <c r="F534" s="13">
        <v>1.25</v>
      </c>
      <c r="G534" s="38">
        <v>42</v>
      </c>
      <c r="H534" s="37"/>
      <c r="I534" s="41">
        <v>6.1</v>
      </c>
      <c r="J534" s="41">
        <v>4.8</v>
      </c>
      <c r="K534" s="55">
        <f>(G534/57.2958)*E534</f>
        <v>5.1312661661064158</v>
      </c>
      <c r="L534" s="55" t="s">
        <v>53</v>
      </c>
      <c r="M534" s="38" t="s">
        <v>25</v>
      </c>
      <c r="N534" s="36" t="s">
        <v>0</v>
      </c>
      <c r="O534" s="38">
        <v>4</v>
      </c>
      <c r="P534" s="56" t="e">
        <f>IF(ISNUMBER(E534),$A$2/E534,"N/A")</f>
        <v>#VALUE!</v>
      </c>
      <c r="Q534" s="57" t="e">
        <f>IF(ISNUMBER(E534),E534/$B$2,"N/A")</f>
        <v>#VALUE!</v>
      </c>
      <c r="R534" s="58" t="e">
        <f>IF(J534="?",IF(ISNUMBER(E534),G534/P534,"N/A"),IF(ISNUMBER(J534),J534/$A$2*57.296,"N/A"))</f>
        <v>#VALUE!</v>
      </c>
      <c r="S534" s="59" t="str">
        <f>S533</f>
        <v>PUT TELESCOPE FOCAL LENGTH HERE</v>
      </c>
      <c r="T534" s="60" t="str">
        <f>T533</f>
        <v>PUT TELESCOPE F/RATIO HERE</v>
      </c>
    </row>
    <row r="535" spans="1:20" s="33" customFormat="1" x14ac:dyDescent="0.3">
      <c r="A535" s="13" t="s">
        <v>247</v>
      </c>
      <c r="B535" s="13" t="s">
        <v>149</v>
      </c>
      <c r="C535" s="13" t="s">
        <v>444</v>
      </c>
      <c r="D535" s="13" t="s">
        <v>345</v>
      </c>
      <c r="E535" s="34">
        <v>9</v>
      </c>
      <c r="F535" s="13">
        <v>1.25</v>
      </c>
      <c r="G535" s="38">
        <v>42</v>
      </c>
      <c r="H535" s="37"/>
      <c r="I535" s="41">
        <v>7.6</v>
      </c>
      <c r="J535" s="41">
        <v>6.3</v>
      </c>
      <c r="K535" s="55">
        <f>(G535/57.2958)*E535</f>
        <v>6.5973422135653923</v>
      </c>
      <c r="L535" s="55" t="s">
        <v>53</v>
      </c>
      <c r="M535" s="38" t="s">
        <v>25</v>
      </c>
      <c r="N535" s="36" t="s">
        <v>0</v>
      </c>
      <c r="O535" s="38">
        <v>4</v>
      </c>
      <c r="P535" s="56" t="e">
        <f>IF(ISNUMBER(E535),$A$2/E535,"N/A")</f>
        <v>#VALUE!</v>
      </c>
      <c r="Q535" s="57" t="e">
        <f>IF(ISNUMBER(E535),E535/$B$2,"N/A")</f>
        <v>#VALUE!</v>
      </c>
      <c r="R535" s="58" t="e">
        <f>IF(J535="?",IF(ISNUMBER(E535),G535/P535,"N/A"),IF(ISNUMBER(J535),J535/$A$2*57.296,"N/A"))</f>
        <v>#VALUE!</v>
      </c>
      <c r="S535" s="59" t="str">
        <f>S534</f>
        <v>PUT TELESCOPE FOCAL LENGTH HERE</v>
      </c>
      <c r="T535" s="60" t="str">
        <f>T534</f>
        <v>PUT TELESCOPE F/RATIO HERE</v>
      </c>
    </row>
    <row r="536" spans="1:20" s="33" customFormat="1" x14ac:dyDescent="0.3">
      <c r="A536" s="13" t="s">
        <v>247</v>
      </c>
      <c r="B536" s="13" t="s">
        <v>149</v>
      </c>
      <c r="C536" s="13" t="s">
        <v>444</v>
      </c>
      <c r="D536" s="13" t="s">
        <v>345</v>
      </c>
      <c r="E536" s="34">
        <v>12.5</v>
      </c>
      <c r="F536" s="13">
        <v>1.25</v>
      </c>
      <c r="G536" s="38">
        <v>42</v>
      </c>
      <c r="H536" s="37"/>
      <c r="I536" s="41">
        <v>10.4</v>
      </c>
      <c r="J536" s="41">
        <v>9.1999999999999993</v>
      </c>
      <c r="K536" s="55">
        <f>(G536/57.2958)*E536</f>
        <v>9.1629752966185993</v>
      </c>
      <c r="L536" s="55" t="s">
        <v>53</v>
      </c>
      <c r="M536" s="38" t="s">
        <v>25</v>
      </c>
      <c r="N536" s="36" t="s">
        <v>0</v>
      </c>
      <c r="O536" s="38">
        <v>4</v>
      </c>
      <c r="P536" s="56" t="e">
        <f>IF(ISNUMBER(E536),$A$2/E536,"N/A")</f>
        <v>#VALUE!</v>
      </c>
      <c r="Q536" s="57" t="e">
        <f>IF(ISNUMBER(E536),E536/$B$2,"N/A")</f>
        <v>#VALUE!</v>
      </c>
      <c r="R536" s="58" t="e">
        <f>IF(J536="?",IF(ISNUMBER(E536),G536/P536,"N/A"),IF(ISNUMBER(J536),J536/$A$2*57.296,"N/A"))</f>
        <v>#VALUE!</v>
      </c>
      <c r="S536" s="59" t="str">
        <f>S535</f>
        <v>PUT TELESCOPE FOCAL LENGTH HERE</v>
      </c>
      <c r="T536" s="60" t="str">
        <f>T535</f>
        <v>PUT TELESCOPE F/RATIO HERE</v>
      </c>
    </row>
    <row r="537" spans="1:20" s="33" customFormat="1" x14ac:dyDescent="0.3">
      <c r="A537" s="13" t="s">
        <v>247</v>
      </c>
      <c r="B537" s="13" t="s">
        <v>149</v>
      </c>
      <c r="C537" s="13" t="s">
        <v>444</v>
      </c>
      <c r="D537" s="13" t="s">
        <v>345</v>
      </c>
      <c r="E537" s="34">
        <v>18</v>
      </c>
      <c r="F537" s="13">
        <v>1.25</v>
      </c>
      <c r="G537" s="38">
        <v>42</v>
      </c>
      <c r="H537" s="37"/>
      <c r="I537" s="41">
        <v>15.2</v>
      </c>
      <c r="J537" s="41">
        <v>12.5</v>
      </c>
      <c r="K537" s="55">
        <f>(G537/57.2958)*E537</f>
        <v>13.194684427130785</v>
      </c>
      <c r="L537" s="55" t="s">
        <v>53</v>
      </c>
      <c r="M537" s="38" t="s">
        <v>25</v>
      </c>
      <c r="N537" s="36" t="s">
        <v>0</v>
      </c>
      <c r="O537" s="38">
        <v>4</v>
      </c>
      <c r="P537" s="56" t="e">
        <f>IF(ISNUMBER(E537),$A$2/E537,"N/A")</f>
        <v>#VALUE!</v>
      </c>
      <c r="Q537" s="57" t="e">
        <f>IF(ISNUMBER(E537),E537/$B$2,"N/A")</f>
        <v>#VALUE!</v>
      </c>
      <c r="R537" s="58" t="e">
        <f>IF(J537="?",IF(ISNUMBER(E537),G537/P537,"N/A"),IF(ISNUMBER(J537),J537/$A$2*57.296,"N/A"))</f>
        <v>#VALUE!</v>
      </c>
      <c r="S537" s="59" t="str">
        <f>S536</f>
        <v>PUT TELESCOPE FOCAL LENGTH HERE</v>
      </c>
      <c r="T537" s="60" t="str">
        <f>T536</f>
        <v>PUT TELESCOPE F/RATIO HERE</v>
      </c>
    </row>
    <row r="538" spans="1:20" s="33" customFormat="1" x14ac:dyDescent="0.3">
      <c r="A538" s="13" t="s">
        <v>247</v>
      </c>
      <c r="B538" s="13" t="s">
        <v>149</v>
      </c>
      <c r="C538" s="13" t="s">
        <v>444</v>
      </c>
      <c r="D538" s="13" t="s">
        <v>345</v>
      </c>
      <c r="E538" s="34">
        <v>25</v>
      </c>
      <c r="F538" s="13">
        <v>1.25</v>
      </c>
      <c r="G538" s="38">
        <v>42</v>
      </c>
      <c r="H538" s="37"/>
      <c r="I538" s="41">
        <v>22.2</v>
      </c>
      <c r="J538" s="41">
        <v>17.399999999999999</v>
      </c>
      <c r="K538" s="55">
        <f>(G538/57.2958)*E538</f>
        <v>18.325950593237199</v>
      </c>
      <c r="L538" s="55" t="s">
        <v>53</v>
      </c>
      <c r="M538" s="38" t="s">
        <v>25</v>
      </c>
      <c r="N538" s="36" t="s">
        <v>0</v>
      </c>
      <c r="O538" s="38">
        <v>4</v>
      </c>
      <c r="P538" s="56" t="e">
        <f>IF(ISNUMBER(E538),$A$2/E538,"N/A")</f>
        <v>#VALUE!</v>
      </c>
      <c r="Q538" s="57" t="e">
        <f>IF(ISNUMBER(E538),E538/$B$2,"N/A")</f>
        <v>#VALUE!</v>
      </c>
      <c r="R538" s="58" t="e">
        <f>IF(J538="?",IF(ISNUMBER(E538),G538/P538,"N/A"),IF(ISNUMBER(J538),J538/$A$2*57.296,"N/A"))</f>
        <v>#VALUE!</v>
      </c>
      <c r="S538" s="59" t="str">
        <f>S537</f>
        <v>PUT TELESCOPE FOCAL LENGTH HERE</v>
      </c>
      <c r="T538" s="60" t="str">
        <f>T537</f>
        <v>PUT TELESCOPE F/RATIO HERE</v>
      </c>
    </row>
    <row r="539" spans="1:20" s="33" customFormat="1" x14ac:dyDescent="0.3">
      <c r="A539" s="13" t="s">
        <v>211</v>
      </c>
      <c r="B539" s="13" t="s">
        <v>4</v>
      </c>
      <c r="C539" s="13"/>
      <c r="D539" s="13" t="s">
        <v>345</v>
      </c>
      <c r="E539" s="34">
        <v>4</v>
      </c>
      <c r="F539" s="13">
        <v>1.25</v>
      </c>
      <c r="G539" s="36" t="s">
        <v>297</v>
      </c>
      <c r="H539" s="37"/>
      <c r="I539" s="41">
        <f>E539*0.72</f>
        <v>2.88</v>
      </c>
      <c r="J539" s="41" t="s">
        <v>28</v>
      </c>
      <c r="K539" s="55">
        <f>(G539/57.2958)*E539</f>
        <v>3.4906572558547051</v>
      </c>
      <c r="L539" s="55" t="s">
        <v>53</v>
      </c>
      <c r="M539" s="38" t="s">
        <v>98</v>
      </c>
      <c r="N539" s="38" t="s">
        <v>28</v>
      </c>
      <c r="O539" s="36" t="s">
        <v>420</v>
      </c>
      <c r="P539" s="56" t="e">
        <f>IF(ISNUMBER(E539),$A$2/E539,"N/A")</f>
        <v>#VALUE!</v>
      </c>
      <c r="Q539" s="57" t="e">
        <f>IF(ISNUMBER(E539),E539/$B$2,"N/A")</f>
        <v>#VALUE!</v>
      </c>
      <c r="R539" s="58" t="e">
        <f>IF(J539="?",IF(ISNUMBER(E539),G539/P539,"N/A"),IF(ISNUMBER(J539),J539/$A$2*57.296,"N/A"))</f>
        <v>#VALUE!</v>
      </c>
      <c r="S539" s="59" t="str">
        <f>S538</f>
        <v>PUT TELESCOPE FOCAL LENGTH HERE</v>
      </c>
      <c r="T539" s="60" t="str">
        <f>T538</f>
        <v>PUT TELESCOPE F/RATIO HERE</v>
      </c>
    </row>
    <row r="540" spans="1:20" s="33" customFormat="1" x14ac:dyDescent="0.3">
      <c r="A540" s="13" t="s">
        <v>211</v>
      </c>
      <c r="B540" s="13" t="s">
        <v>4</v>
      </c>
      <c r="C540" s="13"/>
      <c r="D540" s="13" t="s">
        <v>345</v>
      </c>
      <c r="E540" s="34">
        <v>10</v>
      </c>
      <c r="F540" s="13">
        <v>1.25</v>
      </c>
      <c r="G540" s="36" t="s">
        <v>297</v>
      </c>
      <c r="H540" s="37"/>
      <c r="I540" s="41">
        <f>E540*0.72</f>
        <v>7.1999999999999993</v>
      </c>
      <c r="J540" s="41" t="s">
        <v>28</v>
      </c>
      <c r="K540" s="55">
        <f>(G540/57.2958)*E540</f>
        <v>8.7266431396367636</v>
      </c>
      <c r="L540" s="55" t="s">
        <v>0</v>
      </c>
      <c r="M540" s="38" t="s">
        <v>98</v>
      </c>
      <c r="N540" s="38" t="s">
        <v>28</v>
      </c>
      <c r="O540" s="36" t="s">
        <v>420</v>
      </c>
      <c r="P540" s="56" t="e">
        <f>IF(ISNUMBER(E540),$A$2/E540,"N/A")</f>
        <v>#VALUE!</v>
      </c>
      <c r="Q540" s="57" t="e">
        <f>IF(ISNUMBER(E540),E540/$B$2,"N/A")</f>
        <v>#VALUE!</v>
      </c>
      <c r="R540" s="58" t="e">
        <f>IF(J540="?",IF(ISNUMBER(E540),G540/P540,"N/A"),IF(ISNUMBER(J540),J540/$A$2*57.296,"N/A"))</f>
        <v>#VALUE!</v>
      </c>
      <c r="S540" s="59" t="str">
        <f>S539</f>
        <v>PUT TELESCOPE FOCAL LENGTH HERE</v>
      </c>
      <c r="T540" s="60" t="str">
        <f>T539</f>
        <v>PUT TELESCOPE F/RATIO HERE</v>
      </c>
    </row>
    <row r="541" spans="1:20" s="33" customFormat="1" x14ac:dyDescent="0.3">
      <c r="A541" s="13" t="s">
        <v>211</v>
      </c>
      <c r="B541" s="13" t="s">
        <v>4</v>
      </c>
      <c r="C541" s="13"/>
      <c r="D541" s="13" t="s">
        <v>345</v>
      </c>
      <c r="E541" s="34">
        <v>25</v>
      </c>
      <c r="F541" s="13">
        <v>1.25</v>
      </c>
      <c r="G541" s="36" t="s">
        <v>297</v>
      </c>
      <c r="H541" s="37"/>
      <c r="I541" s="41">
        <f>E541*0.72</f>
        <v>18</v>
      </c>
      <c r="J541" s="41" t="s">
        <v>28</v>
      </c>
      <c r="K541" s="55">
        <f>(G541/57.2958)*E541</f>
        <v>21.816607849091906</v>
      </c>
      <c r="L541" s="55" t="s">
        <v>0</v>
      </c>
      <c r="M541" s="38" t="s">
        <v>98</v>
      </c>
      <c r="N541" s="38" t="s">
        <v>28</v>
      </c>
      <c r="O541" s="36" t="s">
        <v>420</v>
      </c>
      <c r="P541" s="56" t="e">
        <f>IF(ISNUMBER(E541),$A$2/E541,"N/A")</f>
        <v>#VALUE!</v>
      </c>
      <c r="Q541" s="57" t="e">
        <f>IF(ISNUMBER(E541),E541/$B$2,"N/A")</f>
        <v>#VALUE!</v>
      </c>
      <c r="R541" s="58" t="e">
        <f>IF(J541="?",IF(ISNUMBER(E541),G541/P541,"N/A"),IF(ISNUMBER(J541),J541/$A$2*57.296,"N/A"))</f>
        <v>#VALUE!</v>
      </c>
      <c r="S541" s="59" t="str">
        <f>S540</f>
        <v>PUT TELESCOPE FOCAL LENGTH HERE</v>
      </c>
      <c r="T541" s="60" t="str">
        <f>T540</f>
        <v>PUT TELESCOPE F/RATIO HERE</v>
      </c>
    </row>
    <row r="542" spans="1:20" s="33" customFormat="1" x14ac:dyDescent="0.3">
      <c r="A542" s="13" t="s">
        <v>211</v>
      </c>
      <c r="B542" s="13" t="s">
        <v>4</v>
      </c>
      <c r="C542" s="13"/>
      <c r="D542" s="13" t="s">
        <v>345</v>
      </c>
      <c r="E542" s="34">
        <v>32</v>
      </c>
      <c r="F542" s="13">
        <v>1.25</v>
      </c>
      <c r="G542" s="36" t="s">
        <v>297</v>
      </c>
      <c r="H542" s="37"/>
      <c r="I542" s="41">
        <f>E542*0.72</f>
        <v>23.04</v>
      </c>
      <c r="J542" s="41" t="s">
        <v>28</v>
      </c>
      <c r="K542" s="55">
        <f>(G542/57.2958)*E542</f>
        <v>27.925258046837641</v>
      </c>
      <c r="L542" s="55" t="s">
        <v>0</v>
      </c>
      <c r="M542" s="38" t="s">
        <v>98</v>
      </c>
      <c r="N542" s="38" t="s">
        <v>28</v>
      </c>
      <c r="O542" s="36" t="s">
        <v>420</v>
      </c>
      <c r="P542" s="56" t="e">
        <f>IF(ISNUMBER(E542),$A$2/E542,"N/A")</f>
        <v>#VALUE!</v>
      </c>
      <c r="Q542" s="57" t="e">
        <f>IF(ISNUMBER(E542),E542/$B$2,"N/A")</f>
        <v>#VALUE!</v>
      </c>
      <c r="R542" s="58" t="e">
        <f>IF(J542="?",IF(ISNUMBER(E542),G542/P542,"N/A"),IF(ISNUMBER(J542),J542/$A$2*57.296,"N/A"))</f>
        <v>#VALUE!</v>
      </c>
      <c r="S542" s="59" t="str">
        <f>S541</f>
        <v>PUT TELESCOPE FOCAL LENGTH HERE</v>
      </c>
      <c r="T542" s="60" t="str">
        <f>T541</f>
        <v>PUT TELESCOPE F/RATIO HERE</v>
      </c>
    </row>
    <row r="543" spans="1:20" s="33" customFormat="1" x14ac:dyDescent="0.3">
      <c r="A543" s="13" t="s">
        <v>128</v>
      </c>
      <c r="B543" s="13" t="s">
        <v>4</v>
      </c>
      <c r="C543" s="13"/>
      <c r="D543" s="13" t="s">
        <v>345</v>
      </c>
      <c r="E543" s="34">
        <v>4</v>
      </c>
      <c r="F543" s="35">
        <v>1.25</v>
      </c>
      <c r="G543" s="38">
        <v>50</v>
      </c>
      <c r="H543" s="37"/>
      <c r="I543" s="41">
        <f>E543*0.7</f>
        <v>2.8</v>
      </c>
      <c r="J543" s="41" t="s">
        <v>28</v>
      </c>
      <c r="K543" s="55">
        <f>(G543/57.2958)*E543</f>
        <v>3.4906572558547051</v>
      </c>
      <c r="L543" s="55" t="s">
        <v>53</v>
      </c>
      <c r="M543" s="38" t="s">
        <v>25</v>
      </c>
      <c r="N543" s="36" t="s">
        <v>0</v>
      </c>
      <c r="O543" s="36">
        <v>4</v>
      </c>
      <c r="P543" s="56" t="e">
        <f>IF(ISNUMBER(E543),$A$2/E543,"N/A")</f>
        <v>#VALUE!</v>
      </c>
      <c r="Q543" s="57" t="e">
        <f>IF(ISNUMBER(E543),E543/$B$2,"N/A")</f>
        <v>#VALUE!</v>
      </c>
      <c r="R543" s="58" t="e">
        <f>IF(J543="?",IF(ISNUMBER(E543),G543/P543,"N/A"),IF(ISNUMBER(J543),J543/$A$2*57.296,"N/A"))</f>
        <v>#VALUE!</v>
      </c>
      <c r="S543" s="59" t="str">
        <f>S542</f>
        <v>PUT TELESCOPE FOCAL LENGTH HERE</v>
      </c>
      <c r="T543" s="60" t="str">
        <f>T542</f>
        <v>PUT TELESCOPE F/RATIO HERE</v>
      </c>
    </row>
    <row r="544" spans="1:20" s="33" customFormat="1" x14ac:dyDescent="0.3">
      <c r="A544" s="13" t="s">
        <v>128</v>
      </c>
      <c r="B544" s="13" t="s">
        <v>4</v>
      </c>
      <c r="C544" s="13"/>
      <c r="D544" s="13" t="s">
        <v>345</v>
      </c>
      <c r="E544" s="34">
        <v>6</v>
      </c>
      <c r="F544" s="35">
        <v>1.25</v>
      </c>
      <c r="G544" s="38">
        <v>50</v>
      </c>
      <c r="H544" s="37"/>
      <c r="I544" s="41">
        <f>E544*0.7</f>
        <v>4.1999999999999993</v>
      </c>
      <c r="J544" s="41" t="s">
        <v>28</v>
      </c>
      <c r="K544" s="55">
        <f>(G544/57.2958)*E544</f>
        <v>5.2359858837820576</v>
      </c>
      <c r="L544" s="55" t="s">
        <v>53</v>
      </c>
      <c r="M544" s="38" t="s">
        <v>25</v>
      </c>
      <c r="N544" s="36" t="s">
        <v>0</v>
      </c>
      <c r="O544" s="36">
        <v>4</v>
      </c>
      <c r="P544" s="56" t="e">
        <f>IF(ISNUMBER(E544),$A$2/E544,"N/A")</f>
        <v>#VALUE!</v>
      </c>
      <c r="Q544" s="57" t="e">
        <f>IF(ISNUMBER(E544),E544/$B$2,"N/A")</f>
        <v>#VALUE!</v>
      </c>
      <c r="R544" s="58" t="e">
        <f>IF(J544="?",IF(ISNUMBER(E544),G544/P544,"N/A"),IF(ISNUMBER(J544),J544/$A$2*57.296,"N/A"))</f>
        <v>#VALUE!</v>
      </c>
      <c r="S544" s="59" t="str">
        <f>S543</f>
        <v>PUT TELESCOPE FOCAL LENGTH HERE</v>
      </c>
      <c r="T544" s="60" t="str">
        <f>T543</f>
        <v>PUT TELESCOPE F/RATIO HERE</v>
      </c>
    </row>
    <row r="545" spans="1:20" s="33" customFormat="1" x14ac:dyDescent="0.3">
      <c r="A545" s="13" t="s">
        <v>128</v>
      </c>
      <c r="B545" s="13" t="s">
        <v>4</v>
      </c>
      <c r="C545" s="13"/>
      <c r="D545" s="13" t="s">
        <v>345</v>
      </c>
      <c r="E545" s="34">
        <v>9</v>
      </c>
      <c r="F545" s="35">
        <v>1.25</v>
      </c>
      <c r="G545" s="38">
        <v>50</v>
      </c>
      <c r="H545" s="37"/>
      <c r="I545" s="41">
        <f>E545*0.7</f>
        <v>6.3</v>
      </c>
      <c r="J545" s="41" t="s">
        <v>28</v>
      </c>
      <c r="K545" s="55">
        <f>(G545/57.2958)*E545</f>
        <v>7.8539788256730869</v>
      </c>
      <c r="L545" s="55" t="s">
        <v>53</v>
      </c>
      <c r="M545" s="38" t="s">
        <v>25</v>
      </c>
      <c r="N545" s="36" t="s">
        <v>0</v>
      </c>
      <c r="O545" s="36">
        <v>4</v>
      </c>
      <c r="P545" s="56" t="e">
        <f>IF(ISNUMBER(E545),$A$2/E545,"N/A")</f>
        <v>#VALUE!</v>
      </c>
      <c r="Q545" s="57" t="e">
        <f>IF(ISNUMBER(E545),E545/$B$2,"N/A")</f>
        <v>#VALUE!</v>
      </c>
      <c r="R545" s="58" t="e">
        <f>IF(J545="?",IF(ISNUMBER(E545),G545/P545,"N/A"),IF(ISNUMBER(J545),J545/$A$2*57.296,"N/A"))</f>
        <v>#VALUE!</v>
      </c>
      <c r="S545" s="59" t="str">
        <f>S544</f>
        <v>PUT TELESCOPE FOCAL LENGTH HERE</v>
      </c>
      <c r="T545" s="60" t="str">
        <f>T544</f>
        <v>PUT TELESCOPE F/RATIO HERE</v>
      </c>
    </row>
    <row r="546" spans="1:20" s="33" customFormat="1" x14ac:dyDescent="0.3">
      <c r="A546" s="13" t="s">
        <v>128</v>
      </c>
      <c r="B546" s="13" t="s">
        <v>4</v>
      </c>
      <c r="C546" s="13"/>
      <c r="D546" s="13" t="s">
        <v>345</v>
      </c>
      <c r="E546" s="34">
        <v>12</v>
      </c>
      <c r="F546" s="35">
        <v>1.25</v>
      </c>
      <c r="G546" s="38">
        <v>50</v>
      </c>
      <c r="H546" s="37"/>
      <c r="I546" s="41">
        <f>E546*0.7</f>
        <v>8.3999999999999986</v>
      </c>
      <c r="J546" s="41" t="s">
        <v>28</v>
      </c>
      <c r="K546" s="55">
        <f>(G546/57.2958)*E546</f>
        <v>10.471971767564115</v>
      </c>
      <c r="L546" s="55" t="s">
        <v>53</v>
      </c>
      <c r="M546" s="38" t="s">
        <v>25</v>
      </c>
      <c r="N546" s="36" t="s">
        <v>0</v>
      </c>
      <c r="O546" s="36">
        <v>4</v>
      </c>
      <c r="P546" s="56" t="e">
        <f>IF(ISNUMBER(E546),$A$2/E546,"N/A")</f>
        <v>#VALUE!</v>
      </c>
      <c r="Q546" s="57" t="e">
        <f>IF(ISNUMBER(E546),E546/$B$2,"N/A")</f>
        <v>#VALUE!</v>
      </c>
      <c r="R546" s="58" t="e">
        <f>IF(J546="?",IF(ISNUMBER(E546),G546/P546,"N/A"),IF(ISNUMBER(J546),J546/$A$2*57.296,"N/A"))</f>
        <v>#VALUE!</v>
      </c>
      <c r="S546" s="59" t="str">
        <f>S545</f>
        <v>PUT TELESCOPE FOCAL LENGTH HERE</v>
      </c>
      <c r="T546" s="60" t="str">
        <f>T545</f>
        <v>PUT TELESCOPE F/RATIO HERE</v>
      </c>
    </row>
    <row r="547" spans="1:20" s="33" customFormat="1" x14ac:dyDescent="0.3">
      <c r="A547" s="13" t="s">
        <v>128</v>
      </c>
      <c r="B547" s="13" t="s">
        <v>4</v>
      </c>
      <c r="C547" s="13"/>
      <c r="D547" s="13" t="s">
        <v>345</v>
      </c>
      <c r="E547" s="34">
        <v>15</v>
      </c>
      <c r="F547" s="35">
        <v>1.25</v>
      </c>
      <c r="G547" s="38">
        <v>50</v>
      </c>
      <c r="H547" s="37"/>
      <c r="I547" s="41">
        <f>E547*0.7</f>
        <v>10.5</v>
      </c>
      <c r="J547" s="41" t="s">
        <v>28</v>
      </c>
      <c r="K547" s="55">
        <f>(G547/57.2958)*E547</f>
        <v>13.089964709455144</v>
      </c>
      <c r="L547" s="55" t="s">
        <v>53</v>
      </c>
      <c r="M547" s="38" t="s">
        <v>25</v>
      </c>
      <c r="N547" s="36" t="s">
        <v>0</v>
      </c>
      <c r="O547" s="36">
        <v>4</v>
      </c>
      <c r="P547" s="56" t="e">
        <f>IF(ISNUMBER(E547),$A$2/E547,"N/A")</f>
        <v>#VALUE!</v>
      </c>
      <c r="Q547" s="57" t="e">
        <f>IF(ISNUMBER(E547),E547/$B$2,"N/A")</f>
        <v>#VALUE!</v>
      </c>
      <c r="R547" s="58" t="e">
        <f>IF(J547="?",IF(ISNUMBER(E547),G547/P547,"N/A"),IF(ISNUMBER(J547),J547/$A$2*57.296,"N/A"))</f>
        <v>#VALUE!</v>
      </c>
      <c r="S547" s="59" t="str">
        <f>S546</f>
        <v>PUT TELESCOPE FOCAL LENGTH HERE</v>
      </c>
      <c r="T547" s="60" t="str">
        <f>T546</f>
        <v>PUT TELESCOPE F/RATIO HERE</v>
      </c>
    </row>
    <row r="548" spans="1:20" s="33" customFormat="1" x14ac:dyDescent="0.3">
      <c r="A548" s="13" t="s">
        <v>128</v>
      </c>
      <c r="B548" s="13" t="s">
        <v>4</v>
      </c>
      <c r="C548" s="13"/>
      <c r="D548" s="13" t="s">
        <v>345</v>
      </c>
      <c r="E548" s="34">
        <v>20</v>
      </c>
      <c r="F548" s="35">
        <v>1.25</v>
      </c>
      <c r="G548" s="38">
        <v>50</v>
      </c>
      <c r="H548" s="37"/>
      <c r="I548" s="41">
        <f>E548*0.7</f>
        <v>14</v>
      </c>
      <c r="J548" s="41" t="s">
        <v>28</v>
      </c>
      <c r="K548" s="55">
        <f>(G548/57.2958)*E548</f>
        <v>17.453286279273527</v>
      </c>
      <c r="L548" s="55" t="s">
        <v>53</v>
      </c>
      <c r="M548" s="38" t="s">
        <v>25</v>
      </c>
      <c r="N548" s="36" t="s">
        <v>0</v>
      </c>
      <c r="O548" s="36">
        <v>4</v>
      </c>
      <c r="P548" s="56" t="e">
        <f>IF(ISNUMBER(E548),$A$2/E548,"N/A")</f>
        <v>#VALUE!</v>
      </c>
      <c r="Q548" s="57" t="e">
        <f>IF(ISNUMBER(E548),E548/$B$2,"N/A")</f>
        <v>#VALUE!</v>
      </c>
      <c r="R548" s="58" t="e">
        <f>IF(J548="?",IF(ISNUMBER(E548),G548/P548,"N/A"),IF(ISNUMBER(J548),J548/$A$2*57.296,"N/A"))</f>
        <v>#VALUE!</v>
      </c>
      <c r="S548" s="59" t="str">
        <f>S547</f>
        <v>PUT TELESCOPE FOCAL LENGTH HERE</v>
      </c>
      <c r="T548" s="60" t="str">
        <f>T547</f>
        <v>PUT TELESCOPE F/RATIO HERE</v>
      </c>
    </row>
    <row r="549" spans="1:20" s="33" customFormat="1" x14ac:dyDescent="0.3">
      <c r="A549" s="13" t="s">
        <v>128</v>
      </c>
      <c r="B549" s="13" t="s">
        <v>4</v>
      </c>
      <c r="C549" s="13"/>
      <c r="D549" s="13" t="s">
        <v>345</v>
      </c>
      <c r="E549" s="34">
        <v>25</v>
      </c>
      <c r="F549" s="35">
        <v>1.25</v>
      </c>
      <c r="G549" s="38">
        <v>50</v>
      </c>
      <c r="H549" s="37"/>
      <c r="I549" s="41">
        <f>E549*0.7</f>
        <v>17.5</v>
      </c>
      <c r="J549" s="41" t="s">
        <v>28</v>
      </c>
      <c r="K549" s="55">
        <f>(G549/57.2958)*E549</f>
        <v>21.816607849091906</v>
      </c>
      <c r="L549" s="55" t="s">
        <v>53</v>
      </c>
      <c r="M549" s="38" t="s">
        <v>25</v>
      </c>
      <c r="N549" s="36" t="s">
        <v>0</v>
      </c>
      <c r="O549" s="36">
        <v>4</v>
      </c>
      <c r="P549" s="56" t="e">
        <f>IF(ISNUMBER(E549),$A$2/E549,"N/A")</f>
        <v>#VALUE!</v>
      </c>
      <c r="Q549" s="57" t="e">
        <f>IF(ISNUMBER(E549),E549/$B$2,"N/A")</f>
        <v>#VALUE!</v>
      </c>
      <c r="R549" s="58" t="e">
        <f>IF(J549="?",IF(ISNUMBER(E549),G549/P549,"N/A"),IF(ISNUMBER(J549),J549/$A$2*57.296,"N/A"))</f>
        <v>#VALUE!</v>
      </c>
      <c r="S549" s="59" t="str">
        <f>S548</f>
        <v>PUT TELESCOPE FOCAL LENGTH HERE</v>
      </c>
      <c r="T549" s="60" t="str">
        <f>T548</f>
        <v>PUT TELESCOPE F/RATIO HERE</v>
      </c>
    </row>
    <row r="550" spans="1:20" s="33" customFormat="1" x14ac:dyDescent="0.3">
      <c r="A550" s="13" t="s">
        <v>128</v>
      </c>
      <c r="B550" s="13" t="s">
        <v>4</v>
      </c>
      <c r="C550" s="13"/>
      <c r="D550" s="13" t="s">
        <v>345</v>
      </c>
      <c r="E550" s="34">
        <v>32</v>
      </c>
      <c r="F550" s="35">
        <v>1.25</v>
      </c>
      <c r="G550" s="38">
        <v>52</v>
      </c>
      <c r="H550" s="37">
        <v>122</v>
      </c>
      <c r="I550" s="41">
        <f>E550*0.7</f>
        <v>22.4</v>
      </c>
      <c r="J550" s="41">
        <v>27.1</v>
      </c>
      <c r="K550" s="55">
        <f>(G550/57.2958)*E550</f>
        <v>29.042268368711145</v>
      </c>
      <c r="L550" s="55" t="s">
        <v>53</v>
      </c>
      <c r="M550" s="38" t="s">
        <v>25</v>
      </c>
      <c r="N550" s="36" t="s">
        <v>0</v>
      </c>
      <c r="O550" s="36">
        <v>4</v>
      </c>
      <c r="P550" s="56" t="e">
        <f>IF(ISNUMBER(E550),$A$2/E550,"N/A")</f>
        <v>#VALUE!</v>
      </c>
      <c r="Q550" s="57" t="e">
        <f>IF(ISNUMBER(E550),E550/$B$2,"N/A")</f>
        <v>#VALUE!</v>
      </c>
      <c r="R550" s="58" t="e">
        <f>IF(J550="?",IF(ISNUMBER(E550),G550/P550,"N/A"),IF(ISNUMBER(J550),J550/$A$2*57.296,"N/A"))</f>
        <v>#VALUE!</v>
      </c>
      <c r="S550" s="59" t="str">
        <f>S549</f>
        <v>PUT TELESCOPE FOCAL LENGTH HERE</v>
      </c>
      <c r="T550" s="60" t="str">
        <f>T549</f>
        <v>PUT TELESCOPE F/RATIO HERE</v>
      </c>
    </row>
    <row r="551" spans="1:20" s="33" customFormat="1" x14ac:dyDescent="0.3">
      <c r="A551" s="13" t="s">
        <v>128</v>
      </c>
      <c r="B551" s="13" t="s">
        <v>4</v>
      </c>
      <c r="C551" s="13"/>
      <c r="D551" s="13" t="s">
        <v>345</v>
      </c>
      <c r="E551" s="34">
        <v>40</v>
      </c>
      <c r="F551" s="35">
        <v>1.25</v>
      </c>
      <c r="G551" s="38">
        <v>40</v>
      </c>
      <c r="H551" s="37"/>
      <c r="I551" s="41">
        <f>E551*0.7</f>
        <v>28</v>
      </c>
      <c r="J551" s="41" t="s">
        <v>28</v>
      </c>
      <c r="K551" s="55">
        <f>(G551/57.2958)*E551</f>
        <v>27.925258046837641</v>
      </c>
      <c r="L551" s="55" t="s">
        <v>53</v>
      </c>
      <c r="M551" s="38" t="s">
        <v>25</v>
      </c>
      <c r="N551" s="36" t="s">
        <v>0</v>
      </c>
      <c r="O551" s="36">
        <v>4</v>
      </c>
      <c r="P551" s="56" t="e">
        <f>IF(ISNUMBER(E551),$A$2/E551,"N/A")</f>
        <v>#VALUE!</v>
      </c>
      <c r="Q551" s="57" t="e">
        <f>IF(ISNUMBER(E551),E551/$B$2,"N/A")</f>
        <v>#VALUE!</v>
      </c>
      <c r="R551" s="58" t="e">
        <f>IF(J551="?",IF(ISNUMBER(E551),G551/P551,"N/A"),IF(ISNUMBER(J551),J551/$A$2*57.296,"N/A"))</f>
        <v>#VALUE!</v>
      </c>
      <c r="S551" s="59" t="str">
        <f>S550</f>
        <v>PUT TELESCOPE FOCAL LENGTH HERE</v>
      </c>
      <c r="T551" s="60" t="str">
        <f>T550</f>
        <v>PUT TELESCOPE F/RATIO HERE</v>
      </c>
    </row>
    <row r="552" spans="1:20" s="33" customFormat="1" x14ac:dyDescent="0.3">
      <c r="A552" s="13" t="s">
        <v>128</v>
      </c>
      <c r="B552" s="13" t="s">
        <v>45</v>
      </c>
      <c r="C552" s="13"/>
      <c r="D552" s="35" t="s">
        <v>347</v>
      </c>
      <c r="E552" s="34">
        <v>15</v>
      </c>
      <c r="F552" s="35">
        <v>1.25</v>
      </c>
      <c r="G552" s="38">
        <v>65</v>
      </c>
      <c r="H552" s="37"/>
      <c r="I552" s="41">
        <v>13</v>
      </c>
      <c r="J552" s="41" t="s">
        <v>28</v>
      </c>
      <c r="K552" s="55">
        <f>(G552/57.2958)*E552</f>
        <v>17.016954122291686</v>
      </c>
      <c r="L552" s="55" t="s">
        <v>53</v>
      </c>
      <c r="M552" s="38" t="s">
        <v>25</v>
      </c>
      <c r="N552" s="36" t="s">
        <v>0</v>
      </c>
      <c r="O552" s="36">
        <v>4</v>
      </c>
      <c r="P552" s="56" t="e">
        <f>IF(ISNUMBER(E552),$A$2/E552,"N/A")</f>
        <v>#VALUE!</v>
      </c>
      <c r="Q552" s="57" t="e">
        <f>IF(ISNUMBER(E552),E552/$B$2,"N/A")</f>
        <v>#VALUE!</v>
      </c>
      <c r="R552" s="58" t="e">
        <f>IF(J552="?",IF(ISNUMBER(E552),G552/P552,"N/A"),IF(ISNUMBER(J552),J552/$A$2*57.296,"N/A"))</f>
        <v>#VALUE!</v>
      </c>
      <c r="S552" s="59" t="str">
        <f>S551</f>
        <v>PUT TELESCOPE FOCAL LENGTH HERE</v>
      </c>
      <c r="T552" s="60" t="str">
        <f>T551</f>
        <v>PUT TELESCOPE F/RATIO HERE</v>
      </c>
    </row>
    <row r="553" spans="1:20" s="33" customFormat="1" x14ac:dyDescent="0.3">
      <c r="A553" s="13" t="s">
        <v>128</v>
      </c>
      <c r="B553" s="13" t="s">
        <v>45</v>
      </c>
      <c r="C553" s="13"/>
      <c r="D553" s="35" t="s">
        <v>347</v>
      </c>
      <c r="E553" s="34">
        <v>20</v>
      </c>
      <c r="F553" s="35">
        <v>1.25</v>
      </c>
      <c r="G553" s="38">
        <v>67</v>
      </c>
      <c r="H553" s="37">
        <v>108</v>
      </c>
      <c r="I553" s="41">
        <v>18</v>
      </c>
      <c r="J553" s="41">
        <v>23.5</v>
      </c>
      <c r="K553" s="55">
        <f>(G553/57.2958)*E553</f>
        <v>23.387403614226521</v>
      </c>
      <c r="L553" s="55" t="s">
        <v>53</v>
      </c>
      <c r="M553" s="38" t="s">
        <v>25</v>
      </c>
      <c r="N553" s="36" t="s">
        <v>0</v>
      </c>
      <c r="O553" s="36">
        <v>5</v>
      </c>
      <c r="P553" s="56" t="e">
        <f>IF(ISNUMBER(E553),$A$2/E553,"N/A")</f>
        <v>#VALUE!</v>
      </c>
      <c r="Q553" s="57" t="e">
        <f>IF(ISNUMBER(E553),E553/$B$2,"N/A")</f>
        <v>#VALUE!</v>
      </c>
      <c r="R553" s="58" t="e">
        <f>IF(J553="?",IF(ISNUMBER(E553),G553/P553,"N/A"),IF(ISNUMBER(J553),J553/$A$2*57.296,"N/A"))</f>
        <v>#VALUE!</v>
      </c>
      <c r="S553" s="59" t="str">
        <f>S552</f>
        <v>PUT TELESCOPE FOCAL LENGTH HERE</v>
      </c>
      <c r="T553" s="60" t="str">
        <f>T552</f>
        <v>PUT TELESCOPE F/RATIO HERE</v>
      </c>
    </row>
    <row r="554" spans="1:20" s="33" customFormat="1" x14ac:dyDescent="0.3">
      <c r="A554" s="13" t="s">
        <v>128</v>
      </c>
      <c r="B554" s="13" t="s">
        <v>45</v>
      </c>
      <c r="C554" s="13"/>
      <c r="D554" s="35" t="s">
        <v>347</v>
      </c>
      <c r="E554" s="34">
        <v>30</v>
      </c>
      <c r="F554" s="35">
        <v>2</v>
      </c>
      <c r="G554" s="38">
        <v>72</v>
      </c>
      <c r="H554" s="37"/>
      <c r="I554" s="41">
        <v>22</v>
      </c>
      <c r="J554" s="41" t="s">
        <v>28</v>
      </c>
      <c r="K554" s="55">
        <f>(G554/57.2958)*E554</f>
        <v>37.69909836323081</v>
      </c>
      <c r="L554" s="55" t="s">
        <v>53</v>
      </c>
      <c r="M554" s="38" t="s">
        <v>25</v>
      </c>
      <c r="N554" s="36" t="s">
        <v>0</v>
      </c>
      <c r="O554" s="36">
        <v>5</v>
      </c>
      <c r="P554" s="56" t="e">
        <f>IF(ISNUMBER(E554),$A$2/E554,"N/A")</f>
        <v>#VALUE!</v>
      </c>
      <c r="Q554" s="57" t="e">
        <f>IF(ISNUMBER(E554),E554/$B$2,"N/A")</f>
        <v>#VALUE!</v>
      </c>
      <c r="R554" s="58" t="e">
        <f>IF(J554="?",IF(ISNUMBER(E554),G554/P554,"N/A"),IF(ISNUMBER(J554),J554/$A$2*57.296,"N/A"))</f>
        <v>#VALUE!</v>
      </c>
      <c r="S554" s="59" t="str">
        <f>S553</f>
        <v>PUT TELESCOPE FOCAL LENGTH HERE</v>
      </c>
      <c r="T554" s="60" t="str">
        <f>T553</f>
        <v>PUT TELESCOPE F/RATIO HERE</v>
      </c>
    </row>
    <row r="555" spans="1:20" s="33" customFormat="1" x14ac:dyDescent="0.3">
      <c r="A555" s="13" t="s">
        <v>128</v>
      </c>
      <c r="B555" s="13" t="s">
        <v>45</v>
      </c>
      <c r="C555" s="13"/>
      <c r="D555" s="13" t="s">
        <v>346</v>
      </c>
      <c r="E555" s="34">
        <v>42</v>
      </c>
      <c r="F555" s="35">
        <v>2</v>
      </c>
      <c r="G555" s="38">
        <v>58</v>
      </c>
      <c r="H555" s="37"/>
      <c r="I555" s="41">
        <v>30</v>
      </c>
      <c r="J555" s="41">
        <v>42</v>
      </c>
      <c r="K555" s="55">
        <f>(G555/57.2958)*E555</f>
        <v>42.516205376310303</v>
      </c>
      <c r="L555" s="55" t="s">
        <v>53</v>
      </c>
      <c r="M555" s="38" t="s">
        <v>25</v>
      </c>
      <c r="N555" s="36" t="s">
        <v>0</v>
      </c>
      <c r="O555" s="36">
        <v>5</v>
      </c>
      <c r="P555" s="56" t="e">
        <f>IF(ISNUMBER(E555),$A$2/E555,"N/A")</f>
        <v>#VALUE!</v>
      </c>
      <c r="Q555" s="57" t="e">
        <f>IF(ISNUMBER(E555),E555/$B$2,"N/A")</f>
        <v>#VALUE!</v>
      </c>
      <c r="R555" s="58" t="e">
        <f>IF(J555="?",IF(ISNUMBER(E555),G555/P555,"N/A"),IF(ISNUMBER(J555),J555/$A$2*57.296,"N/A"))</f>
        <v>#VALUE!</v>
      </c>
      <c r="S555" s="59" t="str">
        <f>S554</f>
        <v>PUT TELESCOPE FOCAL LENGTH HERE</v>
      </c>
      <c r="T555" s="60" t="str">
        <f>T554</f>
        <v>PUT TELESCOPE F/RATIO HERE</v>
      </c>
    </row>
    <row r="556" spans="1:20" s="33" customFormat="1" x14ac:dyDescent="0.3">
      <c r="A556" s="13" t="s">
        <v>128</v>
      </c>
      <c r="B556" s="13" t="s">
        <v>45</v>
      </c>
      <c r="C556" s="13"/>
      <c r="D556" s="13" t="s">
        <v>345</v>
      </c>
      <c r="E556" s="34">
        <v>50</v>
      </c>
      <c r="F556" s="35">
        <v>2</v>
      </c>
      <c r="G556" s="38">
        <v>48</v>
      </c>
      <c r="H556" s="37"/>
      <c r="I556" s="41">
        <v>35</v>
      </c>
      <c r="J556" s="41" t="s">
        <v>28</v>
      </c>
      <c r="K556" s="55">
        <f>(G556/57.2958)*E556</f>
        <v>41.887887070256454</v>
      </c>
      <c r="L556" s="55" t="s">
        <v>53</v>
      </c>
      <c r="M556" s="38" t="s">
        <v>25</v>
      </c>
      <c r="N556" s="36" t="s">
        <v>0</v>
      </c>
      <c r="O556" s="36">
        <v>5</v>
      </c>
      <c r="P556" s="56" t="e">
        <f>IF(ISNUMBER(E556),$A$2/E556,"N/A")</f>
        <v>#VALUE!</v>
      </c>
      <c r="Q556" s="57" t="e">
        <f>IF(ISNUMBER(E556),E556/$B$2,"N/A")</f>
        <v>#VALUE!</v>
      </c>
      <c r="R556" s="58" t="e">
        <f>IF(J556="?",IF(ISNUMBER(E556),G556/P556,"N/A"),IF(ISNUMBER(J556),J556/$A$2*57.296,"N/A"))</f>
        <v>#VALUE!</v>
      </c>
      <c r="S556" s="59" t="str">
        <f>S555</f>
        <v>PUT TELESCOPE FOCAL LENGTH HERE</v>
      </c>
      <c r="T556" s="60" t="str">
        <f>T555</f>
        <v>PUT TELESCOPE F/RATIO HERE</v>
      </c>
    </row>
    <row r="557" spans="1:20" s="33" customFormat="1" ht="22.5" x14ac:dyDescent="0.3">
      <c r="A557" s="13" t="s">
        <v>46</v>
      </c>
      <c r="B557" s="13" t="s">
        <v>160</v>
      </c>
      <c r="C557" s="13" t="s">
        <v>442</v>
      </c>
      <c r="D557" s="13" t="s">
        <v>345</v>
      </c>
      <c r="E557" s="34">
        <v>10</v>
      </c>
      <c r="F557" s="35">
        <v>1.25</v>
      </c>
      <c r="G557" s="38">
        <v>30</v>
      </c>
      <c r="H557" s="37"/>
      <c r="I557" s="41" t="s">
        <v>28</v>
      </c>
      <c r="J557" s="70" t="s">
        <v>127</v>
      </c>
      <c r="K557" s="55">
        <f>(G557/57.2958)*E557</f>
        <v>5.2359858837820568</v>
      </c>
      <c r="L557" s="55" t="s">
        <v>53</v>
      </c>
      <c r="M557" s="38" t="s">
        <v>28</v>
      </c>
      <c r="N557" s="38" t="s">
        <v>53</v>
      </c>
      <c r="O557" s="38">
        <v>3</v>
      </c>
      <c r="P557" s="56" t="e">
        <f>IF(ISNUMBER(E557),$A$2/E557,"N/A")</f>
        <v>#VALUE!</v>
      </c>
      <c r="Q557" s="57" t="e">
        <f>IF(ISNUMBER(E557),E557/$B$2,"N/A")</f>
        <v>#VALUE!</v>
      </c>
      <c r="R557" s="58" t="str">
        <f>IF(J557="?",IF(ISNUMBER(E557),G557/P557,"N/A"),IF(ISNUMBER(J557),J557/$A$2*57.296,"N/A"))</f>
        <v>N/A</v>
      </c>
      <c r="S557" s="59" t="str">
        <f>S556</f>
        <v>PUT TELESCOPE FOCAL LENGTH HERE</v>
      </c>
      <c r="T557" s="60" t="str">
        <f>T556</f>
        <v>PUT TELESCOPE F/RATIO HERE</v>
      </c>
    </row>
    <row r="558" spans="1:20" s="33" customFormat="1" ht="22.5" x14ac:dyDescent="0.3">
      <c r="A558" s="13" t="s">
        <v>46</v>
      </c>
      <c r="B558" s="13" t="s">
        <v>160</v>
      </c>
      <c r="C558" s="13" t="s">
        <v>442</v>
      </c>
      <c r="D558" s="13" t="s">
        <v>345</v>
      </c>
      <c r="E558" s="34">
        <v>12</v>
      </c>
      <c r="F558" s="35">
        <v>1.25</v>
      </c>
      <c r="G558" s="38">
        <v>30</v>
      </c>
      <c r="H558" s="37"/>
      <c r="I558" s="41" t="s">
        <v>28</v>
      </c>
      <c r="J558" s="70" t="s">
        <v>127</v>
      </c>
      <c r="K558" s="55">
        <f>(G558/57.2958)*E558</f>
        <v>6.2831830605384686</v>
      </c>
      <c r="L558" s="55" t="s">
        <v>53</v>
      </c>
      <c r="M558" s="38" t="s">
        <v>28</v>
      </c>
      <c r="N558" s="38" t="s">
        <v>53</v>
      </c>
      <c r="O558" s="38">
        <v>3</v>
      </c>
      <c r="P558" s="56" t="e">
        <f>IF(ISNUMBER(E558),$A$2/E558,"N/A")</f>
        <v>#VALUE!</v>
      </c>
      <c r="Q558" s="57" t="e">
        <f>IF(ISNUMBER(E558),E558/$B$2,"N/A")</f>
        <v>#VALUE!</v>
      </c>
      <c r="R558" s="58" t="str">
        <f>IF(J558="?",IF(ISNUMBER(E558),G558/P558,"N/A"),IF(ISNUMBER(J558),J558/$A$2*57.296,"N/A"))</f>
        <v>N/A</v>
      </c>
      <c r="S558" s="59" t="str">
        <f>S557</f>
        <v>PUT TELESCOPE FOCAL LENGTH HERE</v>
      </c>
      <c r="T558" s="60" t="str">
        <f>T557</f>
        <v>PUT TELESCOPE F/RATIO HERE</v>
      </c>
    </row>
    <row r="559" spans="1:20" s="33" customFormat="1" ht="22.5" x14ac:dyDescent="0.3">
      <c r="A559" s="13" t="s">
        <v>46</v>
      </c>
      <c r="B559" s="13" t="s">
        <v>160</v>
      </c>
      <c r="C559" s="13" t="s">
        <v>442</v>
      </c>
      <c r="D559" s="13" t="s">
        <v>345</v>
      </c>
      <c r="E559" s="34">
        <v>14.5</v>
      </c>
      <c r="F559" s="35">
        <v>1.25</v>
      </c>
      <c r="G559" s="38">
        <v>30</v>
      </c>
      <c r="H559" s="37"/>
      <c r="I559" s="41" t="s">
        <v>28</v>
      </c>
      <c r="J559" s="70" t="s">
        <v>127</v>
      </c>
      <c r="K559" s="55">
        <f>(G559/57.2958)*E559</f>
        <v>7.5921795314839828</v>
      </c>
      <c r="L559" s="55" t="s">
        <v>53</v>
      </c>
      <c r="M559" s="38" t="s">
        <v>28</v>
      </c>
      <c r="N559" s="38" t="s">
        <v>53</v>
      </c>
      <c r="O559" s="38">
        <v>3</v>
      </c>
      <c r="P559" s="56" t="e">
        <f>IF(ISNUMBER(E559),$A$2/E559,"N/A")</f>
        <v>#VALUE!</v>
      </c>
      <c r="Q559" s="57" t="e">
        <f>IF(ISNUMBER(E559),E559/$B$2,"N/A")</f>
        <v>#VALUE!</v>
      </c>
      <c r="R559" s="58" t="str">
        <f>IF(J559="?",IF(ISNUMBER(E559),G559/P559,"N/A"),IF(ISNUMBER(J559),J559/$A$2*57.296,"N/A"))</f>
        <v>N/A</v>
      </c>
      <c r="S559" s="59" t="str">
        <f>S558</f>
        <v>PUT TELESCOPE FOCAL LENGTH HERE</v>
      </c>
      <c r="T559" s="60" t="str">
        <f>T558</f>
        <v>PUT TELESCOPE F/RATIO HERE</v>
      </c>
    </row>
    <row r="560" spans="1:20" s="33" customFormat="1" ht="22.5" x14ac:dyDescent="0.3">
      <c r="A560" s="13" t="s">
        <v>46</v>
      </c>
      <c r="B560" s="13" t="s">
        <v>160</v>
      </c>
      <c r="C560" s="13" t="s">
        <v>442</v>
      </c>
      <c r="D560" s="13" t="s">
        <v>345</v>
      </c>
      <c r="E560" s="34">
        <v>17.5</v>
      </c>
      <c r="F560" s="35">
        <v>1.25</v>
      </c>
      <c r="G560" s="38">
        <v>30</v>
      </c>
      <c r="H560" s="37"/>
      <c r="I560" s="41" t="s">
        <v>28</v>
      </c>
      <c r="J560" s="70" t="s">
        <v>127</v>
      </c>
      <c r="K560" s="55">
        <f>(G560/57.2958)*E560</f>
        <v>9.1629752966185993</v>
      </c>
      <c r="L560" s="55" t="s">
        <v>53</v>
      </c>
      <c r="M560" s="38" t="s">
        <v>28</v>
      </c>
      <c r="N560" s="38" t="s">
        <v>53</v>
      </c>
      <c r="O560" s="38">
        <v>3</v>
      </c>
      <c r="P560" s="56" t="e">
        <f>IF(ISNUMBER(E560),$A$2/E560,"N/A")</f>
        <v>#VALUE!</v>
      </c>
      <c r="Q560" s="57" t="e">
        <f>IF(ISNUMBER(E560),E560/$B$2,"N/A")</f>
        <v>#VALUE!</v>
      </c>
      <c r="R560" s="58" t="str">
        <f>IF(J560="?",IF(ISNUMBER(E560),G560/P560,"N/A"),IF(ISNUMBER(J560),J560/$A$2*57.296,"N/A"))</f>
        <v>N/A</v>
      </c>
      <c r="S560" s="59" t="str">
        <f>S559</f>
        <v>PUT TELESCOPE FOCAL LENGTH HERE</v>
      </c>
      <c r="T560" s="60" t="str">
        <f>T559</f>
        <v>PUT TELESCOPE F/RATIO HERE</v>
      </c>
    </row>
    <row r="561" spans="1:20" s="33" customFormat="1" ht="22.5" x14ac:dyDescent="0.3">
      <c r="A561" s="13" t="s">
        <v>46</v>
      </c>
      <c r="B561" s="13" t="s">
        <v>160</v>
      </c>
      <c r="C561" s="13" t="s">
        <v>442</v>
      </c>
      <c r="D561" s="13" t="s">
        <v>345</v>
      </c>
      <c r="E561" s="34">
        <v>20</v>
      </c>
      <c r="F561" s="35">
        <v>1.25</v>
      </c>
      <c r="G561" s="38">
        <v>30</v>
      </c>
      <c r="H561" s="37"/>
      <c r="I561" s="41" t="s">
        <v>28</v>
      </c>
      <c r="J561" s="70" t="s">
        <v>127</v>
      </c>
      <c r="K561" s="55">
        <f>(G561/57.2958)*E561</f>
        <v>10.471971767564114</v>
      </c>
      <c r="L561" s="55" t="s">
        <v>53</v>
      </c>
      <c r="M561" s="38" t="s">
        <v>28</v>
      </c>
      <c r="N561" s="38" t="s">
        <v>53</v>
      </c>
      <c r="O561" s="38">
        <v>3</v>
      </c>
      <c r="P561" s="56" t="e">
        <f>IF(ISNUMBER(E561),$A$2/E561,"N/A")</f>
        <v>#VALUE!</v>
      </c>
      <c r="Q561" s="57" t="e">
        <f>IF(ISNUMBER(E561),E561/$B$2,"N/A")</f>
        <v>#VALUE!</v>
      </c>
      <c r="R561" s="58" t="str">
        <f>IF(J561="?",IF(ISNUMBER(E561),G561/P561,"N/A"),IF(ISNUMBER(J561),J561/$A$2*57.296,"N/A"))</f>
        <v>N/A</v>
      </c>
      <c r="S561" s="59" t="str">
        <f>S560</f>
        <v>PUT TELESCOPE FOCAL LENGTH HERE</v>
      </c>
      <c r="T561" s="60" t="str">
        <f>T560</f>
        <v>PUT TELESCOPE F/RATIO HERE</v>
      </c>
    </row>
    <row r="562" spans="1:20" s="33" customFormat="1" ht="22.5" x14ac:dyDescent="0.3">
      <c r="A562" s="13" t="s">
        <v>46</v>
      </c>
      <c r="B562" s="13" t="s">
        <v>160</v>
      </c>
      <c r="C562" s="13" t="s">
        <v>442</v>
      </c>
      <c r="D562" s="13" t="s">
        <v>345</v>
      </c>
      <c r="E562" s="34">
        <v>24.5</v>
      </c>
      <c r="F562" s="35">
        <v>1.25</v>
      </c>
      <c r="G562" s="38">
        <v>30</v>
      </c>
      <c r="H562" s="37"/>
      <c r="I562" s="41" t="s">
        <v>28</v>
      </c>
      <c r="J562" s="70" t="s">
        <v>127</v>
      </c>
      <c r="K562" s="55">
        <f>(G562/57.2958)*E562</f>
        <v>12.82816541526604</v>
      </c>
      <c r="L562" s="55" t="s">
        <v>53</v>
      </c>
      <c r="M562" s="38" t="s">
        <v>28</v>
      </c>
      <c r="N562" s="38" t="s">
        <v>53</v>
      </c>
      <c r="O562" s="38">
        <v>3</v>
      </c>
      <c r="P562" s="56" t="e">
        <f>IF(ISNUMBER(E562),$A$2/E562,"N/A")</f>
        <v>#VALUE!</v>
      </c>
      <c r="Q562" s="57" t="e">
        <f>IF(ISNUMBER(E562),E562/$B$2,"N/A")</f>
        <v>#VALUE!</v>
      </c>
      <c r="R562" s="58" t="str">
        <f>IF(J562="?",IF(ISNUMBER(E562),G562/P562,"N/A"),IF(ISNUMBER(J562),J562/$A$2*57.296,"N/A"))</f>
        <v>N/A</v>
      </c>
      <c r="S562" s="59" t="str">
        <f>S561</f>
        <v>PUT TELESCOPE FOCAL LENGTH HERE</v>
      </c>
      <c r="T562" s="60" t="str">
        <f>T561</f>
        <v>PUT TELESCOPE F/RATIO HERE</v>
      </c>
    </row>
    <row r="563" spans="1:20" s="33" customFormat="1" ht="22.5" x14ac:dyDescent="0.3">
      <c r="A563" s="13" t="s">
        <v>46</v>
      </c>
      <c r="B563" s="13" t="s">
        <v>160</v>
      </c>
      <c r="C563" s="13" t="s">
        <v>442</v>
      </c>
      <c r="D563" s="13" t="s">
        <v>345</v>
      </c>
      <c r="E563" s="34">
        <v>38.9</v>
      </c>
      <c r="F563" s="35">
        <v>2</v>
      </c>
      <c r="G563" s="38">
        <v>30</v>
      </c>
      <c r="H563" s="37"/>
      <c r="I563" s="41" t="s">
        <v>28</v>
      </c>
      <c r="J563" s="70" t="s">
        <v>127</v>
      </c>
      <c r="K563" s="55">
        <f>(G563/57.2958)*E563</f>
        <v>20.367985087912203</v>
      </c>
      <c r="L563" s="55" t="s">
        <v>53</v>
      </c>
      <c r="M563" s="38" t="s">
        <v>28</v>
      </c>
      <c r="N563" s="38" t="s">
        <v>53</v>
      </c>
      <c r="O563" s="38">
        <v>3</v>
      </c>
      <c r="P563" s="56" t="e">
        <f>IF(ISNUMBER(E563),$A$2/E563,"N/A")</f>
        <v>#VALUE!</v>
      </c>
      <c r="Q563" s="57" t="e">
        <f>IF(ISNUMBER(E563),E563/$B$2,"N/A")</f>
        <v>#VALUE!</v>
      </c>
      <c r="R563" s="58" t="str">
        <f>IF(J563="?",IF(ISNUMBER(E563),G563/P563,"N/A"),IF(ISNUMBER(J563),J563/$A$2*57.296,"N/A"))</f>
        <v>N/A</v>
      </c>
      <c r="S563" s="59" t="str">
        <f>S562</f>
        <v>PUT TELESCOPE FOCAL LENGTH HERE</v>
      </c>
      <c r="T563" s="60" t="str">
        <f>T562</f>
        <v>PUT TELESCOPE F/RATIO HERE</v>
      </c>
    </row>
    <row r="564" spans="1:20" s="33" customFormat="1" ht="22.5" x14ac:dyDescent="0.3">
      <c r="A564" s="13" t="s">
        <v>46</v>
      </c>
      <c r="B564" s="13" t="s">
        <v>160</v>
      </c>
      <c r="C564" s="13" t="s">
        <v>442</v>
      </c>
      <c r="D564" s="13" t="s">
        <v>345</v>
      </c>
      <c r="E564" s="34">
        <v>50</v>
      </c>
      <c r="F564" s="35">
        <v>2</v>
      </c>
      <c r="G564" s="38">
        <v>30</v>
      </c>
      <c r="H564" s="37"/>
      <c r="I564" s="41" t="s">
        <v>28</v>
      </c>
      <c r="J564" s="70" t="s">
        <v>127</v>
      </c>
      <c r="K564" s="55">
        <f>(G564/57.2958)*E564</f>
        <v>26.179929418910287</v>
      </c>
      <c r="L564" s="55" t="s">
        <v>53</v>
      </c>
      <c r="M564" s="38" t="s">
        <v>28</v>
      </c>
      <c r="N564" s="38" t="s">
        <v>53</v>
      </c>
      <c r="O564" s="38">
        <v>3</v>
      </c>
      <c r="P564" s="56" t="e">
        <f>IF(ISNUMBER(E564),$A$2/E564,"N/A")</f>
        <v>#VALUE!</v>
      </c>
      <c r="Q564" s="57" t="e">
        <f>IF(ISNUMBER(E564),E564/$B$2,"N/A")</f>
        <v>#VALUE!</v>
      </c>
      <c r="R564" s="58" t="str">
        <f>IF(J564="?",IF(ISNUMBER(E564),G564/P564,"N/A"),IF(ISNUMBER(J564),J564/$A$2*57.296,"N/A"))</f>
        <v>N/A</v>
      </c>
      <c r="S564" s="59" t="str">
        <f>S563</f>
        <v>PUT TELESCOPE FOCAL LENGTH HERE</v>
      </c>
      <c r="T564" s="60" t="str">
        <f>T563</f>
        <v>PUT TELESCOPE F/RATIO HERE</v>
      </c>
    </row>
    <row r="565" spans="1:20" s="33" customFormat="1" x14ac:dyDescent="0.3">
      <c r="A565" s="13" t="s">
        <v>46</v>
      </c>
      <c r="B565" s="35" t="s">
        <v>124</v>
      </c>
      <c r="C565" s="13" t="s">
        <v>442</v>
      </c>
      <c r="D565" s="35" t="s">
        <v>348</v>
      </c>
      <c r="E565" s="34">
        <v>40</v>
      </c>
      <c r="F565" s="35">
        <v>2.5</v>
      </c>
      <c r="G565" s="38">
        <v>75</v>
      </c>
      <c r="H565" s="37"/>
      <c r="I565" s="41">
        <v>25</v>
      </c>
      <c r="J565" s="41">
        <v>60</v>
      </c>
      <c r="K565" s="55">
        <f>(G565/57.2958)*E565</f>
        <v>52.359858837820575</v>
      </c>
      <c r="L565" s="55" t="s">
        <v>53</v>
      </c>
      <c r="M565" s="38" t="s">
        <v>28</v>
      </c>
      <c r="N565" s="38" t="s">
        <v>28</v>
      </c>
      <c r="O565" s="36" t="s">
        <v>28</v>
      </c>
      <c r="P565" s="56" t="e">
        <f>IF(ISNUMBER(E565),$A$2/E565,"N/A")</f>
        <v>#VALUE!</v>
      </c>
      <c r="Q565" s="57" t="e">
        <f>IF(ISNUMBER(E565),E565/$B$2,"N/A")</f>
        <v>#VALUE!</v>
      </c>
      <c r="R565" s="58" t="e">
        <f>IF(J565="?",IF(ISNUMBER(E565),G565/P565,"N/A"),IF(ISNUMBER(J565),J565/$A$2*57.296,"N/A"))</f>
        <v>#VALUE!</v>
      </c>
      <c r="S565" s="59" t="str">
        <f>S564</f>
        <v>PUT TELESCOPE FOCAL LENGTH HERE</v>
      </c>
      <c r="T565" s="60" t="str">
        <f>T564</f>
        <v>PUT TELESCOPE F/RATIO HERE</v>
      </c>
    </row>
    <row r="566" spans="1:20" s="33" customFormat="1" x14ac:dyDescent="0.3">
      <c r="A566" s="13" t="s">
        <v>46</v>
      </c>
      <c r="B566" s="35" t="s">
        <v>124</v>
      </c>
      <c r="C566" s="13" t="s">
        <v>442</v>
      </c>
      <c r="D566" s="35" t="s">
        <v>348</v>
      </c>
      <c r="E566" s="34">
        <v>40</v>
      </c>
      <c r="F566" s="35">
        <v>2.7</v>
      </c>
      <c r="G566" s="38">
        <v>75</v>
      </c>
      <c r="H566" s="37"/>
      <c r="I566" s="41">
        <v>25</v>
      </c>
      <c r="J566" s="41">
        <v>66</v>
      </c>
      <c r="K566" s="55">
        <f>(G566/57.2958)*E566</f>
        <v>52.359858837820575</v>
      </c>
      <c r="L566" s="55" t="s">
        <v>53</v>
      </c>
      <c r="M566" s="38" t="s">
        <v>28</v>
      </c>
      <c r="N566" s="38" t="s">
        <v>28</v>
      </c>
      <c r="O566" s="36" t="s">
        <v>28</v>
      </c>
      <c r="P566" s="56" t="e">
        <f>IF(ISNUMBER(E566),$A$2/E566,"N/A")</f>
        <v>#VALUE!</v>
      </c>
      <c r="Q566" s="57" t="e">
        <f>IF(ISNUMBER(E566),E566/$B$2,"N/A")</f>
        <v>#VALUE!</v>
      </c>
      <c r="R566" s="58" t="e">
        <f>IF(J566="?",IF(ISNUMBER(E566),G566/P566,"N/A"),IF(ISNUMBER(J566),J566/$A$2*57.296,"N/A"))</f>
        <v>#VALUE!</v>
      </c>
      <c r="S566" s="59" t="str">
        <f>S565</f>
        <v>PUT TELESCOPE FOCAL LENGTH HERE</v>
      </c>
      <c r="T566" s="60" t="str">
        <f>T565</f>
        <v>PUT TELESCOPE F/RATIO HERE</v>
      </c>
    </row>
    <row r="567" spans="1:20" s="33" customFormat="1" x14ac:dyDescent="0.3">
      <c r="A567" s="13" t="s">
        <v>46</v>
      </c>
      <c r="B567" s="35" t="s">
        <v>124</v>
      </c>
      <c r="C567" s="13" t="s">
        <v>442</v>
      </c>
      <c r="D567" s="35" t="s">
        <v>348</v>
      </c>
      <c r="E567" s="34">
        <v>40</v>
      </c>
      <c r="F567" s="35">
        <v>3</v>
      </c>
      <c r="G567" s="38">
        <v>75</v>
      </c>
      <c r="H567" s="37"/>
      <c r="I567" s="41">
        <v>25</v>
      </c>
      <c r="J567" s="41">
        <v>67</v>
      </c>
      <c r="K567" s="55">
        <f>(G567/57.2958)*E567</f>
        <v>52.359858837820575</v>
      </c>
      <c r="L567" s="55" t="s">
        <v>53</v>
      </c>
      <c r="M567" s="38" t="s">
        <v>28</v>
      </c>
      <c r="N567" s="38" t="s">
        <v>28</v>
      </c>
      <c r="O567" s="36" t="s">
        <v>28</v>
      </c>
      <c r="P567" s="56" t="e">
        <f>IF(ISNUMBER(E567),$A$2/E567,"N/A")</f>
        <v>#VALUE!</v>
      </c>
      <c r="Q567" s="57" t="e">
        <f>IF(ISNUMBER(E567),E567/$B$2,"N/A")</f>
        <v>#VALUE!</v>
      </c>
      <c r="R567" s="58" t="e">
        <f>IF(J567="?",IF(ISNUMBER(E567),G567/P567,"N/A"),IF(ISNUMBER(J567),J567/$A$2*57.296,"N/A"))</f>
        <v>#VALUE!</v>
      </c>
      <c r="S567" s="59" t="str">
        <f>S566</f>
        <v>PUT TELESCOPE FOCAL LENGTH HERE</v>
      </c>
      <c r="T567" s="60" t="str">
        <f>T566</f>
        <v>PUT TELESCOPE F/RATIO HERE</v>
      </c>
    </row>
    <row r="568" spans="1:20" s="33" customFormat="1" x14ac:dyDescent="0.3">
      <c r="A568" s="13" t="s">
        <v>46</v>
      </c>
      <c r="B568" s="35" t="s">
        <v>124</v>
      </c>
      <c r="C568" s="13" t="s">
        <v>442</v>
      </c>
      <c r="D568" s="35" t="s">
        <v>348</v>
      </c>
      <c r="E568" s="34">
        <v>40</v>
      </c>
      <c r="F568" s="35">
        <v>4</v>
      </c>
      <c r="G568" s="38">
        <v>75</v>
      </c>
      <c r="H568" s="37"/>
      <c r="I568" s="41">
        <v>25</v>
      </c>
      <c r="J568" s="41" t="s">
        <v>169</v>
      </c>
      <c r="K568" s="55">
        <f>(G568/57.2958)*E568</f>
        <v>52.359858837820575</v>
      </c>
      <c r="L568" s="55" t="s">
        <v>53</v>
      </c>
      <c r="M568" s="38" t="s">
        <v>28</v>
      </c>
      <c r="N568" s="38" t="s">
        <v>28</v>
      </c>
      <c r="O568" s="36" t="s">
        <v>28</v>
      </c>
      <c r="P568" s="56" t="e">
        <f>IF(ISNUMBER(E568),$A$2/E568,"N/A")</f>
        <v>#VALUE!</v>
      </c>
      <c r="Q568" s="57" t="e">
        <f>IF(ISNUMBER(E568),E568/$B$2,"N/A")</f>
        <v>#VALUE!</v>
      </c>
      <c r="R568" s="58" t="str">
        <f>IF(J568="?",IF(ISNUMBER(E568),G568/P568,"N/A"),IF(ISNUMBER(J568),J568/$A$2*57.296,"N/A"))</f>
        <v>N/A</v>
      </c>
      <c r="S568" s="59" t="str">
        <f>S567</f>
        <v>PUT TELESCOPE FOCAL LENGTH HERE</v>
      </c>
      <c r="T568" s="60" t="str">
        <f>T567</f>
        <v>PUT TELESCOPE F/RATIO HERE</v>
      </c>
    </row>
    <row r="569" spans="1:20" s="33" customFormat="1" x14ac:dyDescent="0.3">
      <c r="A569" s="13" t="s">
        <v>46</v>
      </c>
      <c r="B569" s="35" t="s">
        <v>124</v>
      </c>
      <c r="C569" s="13" t="s">
        <v>442</v>
      </c>
      <c r="D569" s="35" t="s">
        <v>348</v>
      </c>
      <c r="E569" s="34">
        <v>40</v>
      </c>
      <c r="F569" s="35">
        <v>4.3</v>
      </c>
      <c r="G569" s="38">
        <v>75</v>
      </c>
      <c r="H569" s="37"/>
      <c r="I569" s="41">
        <v>25</v>
      </c>
      <c r="J569" s="41" t="s">
        <v>169</v>
      </c>
      <c r="K569" s="55">
        <f>(G569/57.2958)*E569</f>
        <v>52.359858837820575</v>
      </c>
      <c r="L569" s="55" t="s">
        <v>53</v>
      </c>
      <c r="M569" s="38" t="s">
        <v>28</v>
      </c>
      <c r="N569" s="38" t="s">
        <v>28</v>
      </c>
      <c r="O569" s="36" t="s">
        <v>28</v>
      </c>
      <c r="P569" s="56" t="e">
        <f>IF(ISNUMBER(E569),$A$2/E569,"N/A")</f>
        <v>#VALUE!</v>
      </c>
      <c r="Q569" s="57" t="e">
        <f>IF(ISNUMBER(E569),E569/$B$2,"N/A")</f>
        <v>#VALUE!</v>
      </c>
      <c r="R569" s="58" t="str">
        <f>IF(J569="?",IF(ISNUMBER(E569),G569/P569,"N/A"),IF(ISNUMBER(J569),J569/$A$2*57.296,"N/A"))</f>
        <v>N/A</v>
      </c>
      <c r="S569" s="59" t="str">
        <f>S568</f>
        <v>PUT TELESCOPE FOCAL LENGTH HERE</v>
      </c>
      <c r="T569" s="60" t="str">
        <f>T568</f>
        <v>PUT TELESCOPE F/RATIO HERE</v>
      </c>
    </row>
    <row r="570" spans="1:20" s="33" customFormat="1" x14ac:dyDescent="0.3">
      <c r="A570" s="13" t="s">
        <v>46</v>
      </c>
      <c r="B570" s="35" t="s">
        <v>124</v>
      </c>
      <c r="C570" s="13" t="s">
        <v>442</v>
      </c>
      <c r="D570" s="35" t="s">
        <v>348</v>
      </c>
      <c r="E570" s="34">
        <v>42</v>
      </c>
      <c r="F570" s="35">
        <v>2.5</v>
      </c>
      <c r="G570" s="38">
        <v>75</v>
      </c>
      <c r="H570" s="37"/>
      <c r="I570" s="41">
        <v>25</v>
      </c>
      <c r="J570" s="41">
        <v>60</v>
      </c>
      <c r="K570" s="55">
        <f>(G570/57.2958)*E570</f>
        <v>54.977851779711607</v>
      </c>
      <c r="L570" s="55" t="s">
        <v>53</v>
      </c>
      <c r="M570" s="38" t="s">
        <v>28</v>
      </c>
      <c r="N570" s="38" t="s">
        <v>28</v>
      </c>
      <c r="O570" s="36" t="s">
        <v>28</v>
      </c>
      <c r="P570" s="56" t="e">
        <f>IF(ISNUMBER(E570),$A$2/E570,"N/A")</f>
        <v>#VALUE!</v>
      </c>
      <c r="Q570" s="57" t="e">
        <f>IF(ISNUMBER(E570),E570/$B$2,"N/A")</f>
        <v>#VALUE!</v>
      </c>
      <c r="R570" s="58" t="e">
        <f>IF(J570="?",IF(ISNUMBER(E570),G570/P570,"N/A"),IF(ISNUMBER(J570),J570/$A$2*57.296,"N/A"))</f>
        <v>#VALUE!</v>
      </c>
      <c r="S570" s="59" t="str">
        <f>S569</f>
        <v>PUT TELESCOPE FOCAL LENGTH HERE</v>
      </c>
      <c r="T570" s="60" t="str">
        <f>T569</f>
        <v>PUT TELESCOPE F/RATIO HERE</v>
      </c>
    </row>
    <row r="571" spans="1:20" s="33" customFormat="1" x14ac:dyDescent="0.3">
      <c r="A571" s="13" t="s">
        <v>46</v>
      </c>
      <c r="B571" s="35" t="s">
        <v>124</v>
      </c>
      <c r="C571" s="13" t="s">
        <v>442</v>
      </c>
      <c r="D571" s="35" t="s">
        <v>348</v>
      </c>
      <c r="E571" s="34">
        <v>42</v>
      </c>
      <c r="F571" s="35">
        <v>2.7</v>
      </c>
      <c r="G571" s="38">
        <v>75</v>
      </c>
      <c r="H571" s="37"/>
      <c r="I571" s="41">
        <v>25</v>
      </c>
      <c r="J571" s="41">
        <v>66</v>
      </c>
      <c r="K571" s="55">
        <f>(G571/57.2958)*E571</f>
        <v>54.977851779711607</v>
      </c>
      <c r="L571" s="55" t="s">
        <v>53</v>
      </c>
      <c r="M571" s="38" t="s">
        <v>28</v>
      </c>
      <c r="N571" s="38" t="s">
        <v>28</v>
      </c>
      <c r="O571" s="36" t="s">
        <v>28</v>
      </c>
      <c r="P571" s="56" t="e">
        <f>IF(ISNUMBER(E571),$A$2/E571,"N/A")</f>
        <v>#VALUE!</v>
      </c>
      <c r="Q571" s="57" t="e">
        <f>IF(ISNUMBER(E571),E571/$B$2,"N/A")</f>
        <v>#VALUE!</v>
      </c>
      <c r="R571" s="58" t="e">
        <f>IF(J571="?",IF(ISNUMBER(E571),G571/P571,"N/A"),IF(ISNUMBER(J571),J571/$A$2*57.296,"N/A"))</f>
        <v>#VALUE!</v>
      </c>
      <c r="S571" s="59" t="str">
        <f>S570</f>
        <v>PUT TELESCOPE FOCAL LENGTH HERE</v>
      </c>
      <c r="T571" s="60" t="str">
        <f>T570</f>
        <v>PUT TELESCOPE F/RATIO HERE</v>
      </c>
    </row>
    <row r="572" spans="1:20" s="33" customFormat="1" x14ac:dyDescent="0.3">
      <c r="A572" s="13" t="s">
        <v>46</v>
      </c>
      <c r="B572" s="35" t="s">
        <v>124</v>
      </c>
      <c r="C572" s="13" t="s">
        <v>442</v>
      </c>
      <c r="D572" s="35" t="s">
        <v>348</v>
      </c>
      <c r="E572" s="34">
        <v>42</v>
      </c>
      <c r="F572" s="35">
        <v>3</v>
      </c>
      <c r="G572" s="38">
        <v>75</v>
      </c>
      <c r="H572" s="37"/>
      <c r="I572" s="41">
        <v>25</v>
      </c>
      <c r="J572" s="41">
        <v>67</v>
      </c>
      <c r="K572" s="55">
        <f>(G572/57.2958)*E572</f>
        <v>54.977851779711607</v>
      </c>
      <c r="L572" s="55" t="s">
        <v>53</v>
      </c>
      <c r="M572" s="38" t="s">
        <v>28</v>
      </c>
      <c r="N572" s="38" t="s">
        <v>28</v>
      </c>
      <c r="O572" s="36" t="s">
        <v>28</v>
      </c>
      <c r="P572" s="56" t="e">
        <f>IF(ISNUMBER(E572),$A$2/E572,"N/A")</f>
        <v>#VALUE!</v>
      </c>
      <c r="Q572" s="57" t="e">
        <f>IF(ISNUMBER(E572),E572/$B$2,"N/A")</f>
        <v>#VALUE!</v>
      </c>
      <c r="R572" s="58" t="e">
        <f>IF(J572="?",IF(ISNUMBER(E572),G572/P572,"N/A"),IF(ISNUMBER(J572),J572/$A$2*57.296,"N/A"))</f>
        <v>#VALUE!</v>
      </c>
      <c r="S572" s="59" t="str">
        <f>S571</f>
        <v>PUT TELESCOPE FOCAL LENGTH HERE</v>
      </c>
      <c r="T572" s="60" t="str">
        <f>T571</f>
        <v>PUT TELESCOPE F/RATIO HERE</v>
      </c>
    </row>
    <row r="573" spans="1:20" s="33" customFormat="1" x14ac:dyDescent="0.3">
      <c r="A573" s="13" t="s">
        <v>46</v>
      </c>
      <c r="B573" s="35" t="s">
        <v>124</v>
      </c>
      <c r="C573" s="13" t="s">
        <v>442</v>
      </c>
      <c r="D573" s="35" t="s">
        <v>348</v>
      </c>
      <c r="E573" s="34">
        <v>42</v>
      </c>
      <c r="F573" s="35">
        <v>4</v>
      </c>
      <c r="G573" s="38">
        <v>75</v>
      </c>
      <c r="H573" s="37"/>
      <c r="I573" s="41">
        <v>25</v>
      </c>
      <c r="J573" s="41" t="s">
        <v>169</v>
      </c>
      <c r="K573" s="55">
        <f>(G573/57.2958)*E573</f>
        <v>54.977851779711607</v>
      </c>
      <c r="L573" s="55" t="s">
        <v>53</v>
      </c>
      <c r="M573" s="38" t="s">
        <v>28</v>
      </c>
      <c r="N573" s="38" t="s">
        <v>28</v>
      </c>
      <c r="O573" s="36" t="s">
        <v>28</v>
      </c>
      <c r="P573" s="56" t="e">
        <f>IF(ISNUMBER(E573),$A$2/E573,"N/A")</f>
        <v>#VALUE!</v>
      </c>
      <c r="Q573" s="57" t="e">
        <f>IF(ISNUMBER(E573),E573/$B$2,"N/A")</f>
        <v>#VALUE!</v>
      </c>
      <c r="R573" s="58" t="str">
        <f>IF(J573="?",IF(ISNUMBER(E573),G573/P573,"N/A"),IF(ISNUMBER(J573),J573/$A$2*57.296,"N/A"))</f>
        <v>N/A</v>
      </c>
      <c r="S573" s="59" t="str">
        <f>S572</f>
        <v>PUT TELESCOPE FOCAL LENGTH HERE</v>
      </c>
      <c r="T573" s="60" t="str">
        <f>T572</f>
        <v>PUT TELESCOPE F/RATIO HERE</v>
      </c>
    </row>
    <row r="574" spans="1:20" s="33" customFormat="1" x14ac:dyDescent="0.3">
      <c r="A574" s="13" t="s">
        <v>46</v>
      </c>
      <c r="B574" s="35" t="s">
        <v>124</v>
      </c>
      <c r="C574" s="13" t="s">
        <v>442</v>
      </c>
      <c r="D574" s="35" t="s">
        <v>348</v>
      </c>
      <c r="E574" s="34">
        <v>42</v>
      </c>
      <c r="F574" s="35">
        <v>4.3</v>
      </c>
      <c r="G574" s="38">
        <v>75</v>
      </c>
      <c r="H574" s="37"/>
      <c r="I574" s="41">
        <v>25</v>
      </c>
      <c r="J574" s="41" t="s">
        <v>169</v>
      </c>
      <c r="K574" s="55">
        <f>(G574/57.2958)*E574</f>
        <v>54.977851779711607</v>
      </c>
      <c r="L574" s="55" t="s">
        <v>53</v>
      </c>
      <c r="M574" s="38" t="s">
        <v>28</v>
      </c>
      <c r="N574" s="38" t="s">
        <v>28</v>
      </c>
      <c r="O574" s="36" t="s">
        <v>28</v>
      </c>
      <c r="P574" s="56" t="e">
        <f>IF(ISNUMBER(E574),$A$2/E574,"N/A")</f>
        <v>#VALUE!</v>
      </c>
      <c r="Q574" s="57" t="e">
        <f>IF(ISNUMBER(E574),E574/$B$2,"N/A")</f>
        <v>#VALUE!</v>
      </c>
      <c r="R574" s="58" t="str">
        <f>IF(J574="?",IF(ISNUMBER(E574),G574/P574,"N/A"),IF(ISNUMBER(J574),J574/$A$2*57.296,"N/A"))</f>
        <v>N/A</v>
      </c>
      <c r="S574" s="59" t="str">
        <f>S573</f>
        <v>PUT TELESCOPE FOCAL LENGTH HERE</v>
      </c>
      <c r="T574" s="60" t="str">
        <f>T573</f>
        <v>PUT TELESCOPE F/RATIO HERE</v>
      </c>
    </row>
    <row r="575" spans="1:20" s="33" customFormat="1" x14ac:dyDescent="0.3">
      <c r="A575" s="13" t="s">
        <v>46</v>
      </c>
      <c r="B575" s="35" t="s">
        <v>124</v>
      </c>
      <c r="C575" s="13" t="s">
        <v>442</v>
      </c>
      <c r="D575" s="35" t="s">
        <v>347</v>
      </c>
      <c r="E575" s="34">
        <v>50</v>
      </c>
      <c r="F575" s="35">
        <v>2.5</v>
      </c>
      <c r="G575" s="38">
        <v>70</v>
      </c>
      <c r="H575" s="37"/>
      <c r="I575" s="41">
        <v>25</v>
      </c>
      <c r="J575" s="41">
        <v>60</v>
      </c>
      <c r="K575" s="55">
        <f>(G575/57.2958)*E575</f>
        <v>61.086501977457331</v>
      </c>
      <c r="L575" s="55" t="s">
        <v>53</v>
      </c>
      <c r="M575" s="38" t="s">
        <v>28</v>
      </c>
      <c r="N575" s="38" t="s">
        <v>28</v>
      </c>
      <c r="O575" s="36" t="s">
        <v>28</v>
      </c>
      <c r="P575" s="56" t="e">
        <f>IF(ISNUMBER(E575),$A$2/E575,"N/A")</f>
        <v>#VALUE!</v>
      </c>
      <c r="Q575" s="57" t="e">
        <f>IF(ISNUMBER(E575),E575/$B$2,"N/A")</f>
        <v>#VALUE!</v>
      </c>
      <c r="R575" s="58" t="e">
        <f>IF(J575="?",IF(ISNUMBER(E575),G575/P575,"N/A"),IF(ISNUMBER(J575),J575/$A$2*57.296,"N/A"))</f>
        <v>#VALUE!</v>
      </c>
      <c r="S575" s="59" t="str">
        <f>S574</f>
        <v>PUT TELESCOPE FOCAL LENGTH HERE</v>
      </c>
      <c r="T575" s="60" t="str">
        <f>T574</f>
        <v>PUT TELESCOPE F/RATIO HERE</v>
      </c>
    </row>
    <row r="576" spans="1:20" s="33" customFormat="1" x14ac:dyDescent="0.3">
      <c r="A576" s="13" t="s">
        <v>46</v>
      </c>
      <c r="B576" s="35" t="s">
        <v>124</v>
      </c>
      <c r="C576" s="13" t="s">
        <v>442</v>
      </c>
      <c r="D576" s="35" t="s">
        <v>347</v>
      </c>
      <c r="E576" s="34">
        <v>50</v>
      </c>
      <c r="F576" s="35">
        <v>2.7</v>
      </c>
      <c r="G576" s="38">
        <v>70</v>
      </c>
      <c r="H576" s="37"/>
      <c r="I576" s="41">
        <v>25</v>
      </c>
      <c r="J576" s="41">
        <v>66</v>
      </c>
      <c r="K576" s="55">
        <f>(G576/57.2958)*E576</f>
        <v>61.086501977457331</v>
      </c>
      <c r="L576" s="55" t="s">
        <v>53</v>
      </c>
      <c r="M576" s="38" t="s">
        <v>28</v>
      </c>
      <c r="N576" s="38" t="s">
        <v>28</v>
      </c>
      <c r="O576" s="36" t="s">
        <v>28</v>
      </c>
      <c r="P576" s="56" t="e">
        <f>IF(ISNUMBER(E576),$A$2/E576,"N/A")</f>
        <v>#VALUE!</v>
      </c>
      <c r="Q576" s="57" t="e">
        <f>IF(ISNUMBER(E576),E576/$B$2,"N/A")</f>
        <v>#VALUE!</v>
      </c>
      <c r="R576" s="58" t="e">
        <f>IF(J576="?",IF(ISNUMBER(E576),G576/P576,"N/A"),IF(ISNUMBER(J576),J576/$A$2*57.296,"N/A"))</f>
        <v>#VALUE!</v>
      </c>
      <c r="S576" s="59" t="str">
        <f>S575</f>
        <v>PUT TELESCOPE FOCAL LENGTH HERE</v>
      </c>
      <c r="T576" s="60" t="str">
        <f>T575</f>
        <v>PUT TELESCOPE F/RATIO HERE</v>
      </c>
    </row>
    <row r="577" spans="1:20" s="33" customFormat="1" x14ac:dyDescent="0.3">
      <c r="A577" s="13" t="s">
        <v>46</v>
      </c>
      <c r="B577" s="35" t="s">
        <v>124</v>
      </c>
      <c r="C577" s="13" t="s">
        <v>442</v>
      </c>
      <c r="D577" s="35" t="s">
        <v>347</v>
      </c>
      <c r="E577" s="34">
        <v>50</v>
      </c>
      <c r="F577" s="35">
        <v>3</v>
      </c>
      <c r="G577" s="38">
        <v>70</v>
      </c>
      <c r="H577" s="37"/>
      <c r="I577" s="41">
        <v>25</v>
      </c>
      <c r="J577" s="41">
        <v>67</v>
      </c>
      <c r="K577" s="55">
        <f>(G577/57.2958)*E577</f>
        <v>61.086501977457331</v>
      </c>
      <c r="L577" s="55" t="s">
        <v>53</v>
      </c>
      <c r="M577" s="38" t="s">
        <v>28</v>
      </c>
      <c r="N577" s="38" t="s">
        <v>28</v>
      </c>
      <c r="O577" s="36" t="s">
        <v>28</v>
      </c>
      <c r="P577" s="56" t="e">
        <f>IF(ISNUMBER(E577),$A$2/E577,"N/A")</f>
        <v>#VALUE!</v>
      </c>
      <c r="Q577" s="57" t="e">
        <f>IF(ISNUMBER(E577),E577/$B$2,"N/A")</f>
        <v>#VALUE!</v>
      </c>
      <c r="R577" s="58" t="e">
        <f>IF(J577="?",IF(ISNUMBER(E577),G577/P577,"N/A"),IF(ISNUMBER(J577),J577/$A$2*57.296,"N/A"))</f>
        <v>#VALUE!</v>
      </c>
      <c r="S577" s="59" t="str">
        <f>S576</f>
        <v>PUT TELESCOPE FOCAL LENGTH HERE</v>
      </c>
      <c r="T577" s="60" t="str">
        <f>T576</f>
        <v>PUT TELESCOPE F/RATIO HERE</v>
      </c>
    </row>
    <row r="578" spans="1:20" s="33" customFormat="1" x14ac:dyDescent="0.3">
      <c r="A578" s="13" t="s">
        <v>46</v>
      </c>
      <c r="B578" s="35" t="s">
        <v>124</v>
      </c>
      <c r="C578" s="13" t="s">
        <v>442</v>
      </c>
      <c r="D578" s="35" t="s">
        <v>347</v>
      </c>
      <c r="E578" s="34">
        <v>50</v>
      </c>
      <c r="F578" s="35">
        <v>4</v>
      </c>
      <c r="G578" s="38">
        <v>70</v>
      </c>
      <c r="H578" s="37"/>
      <c r="I578" s="41">
        <v>25</v>
      </c>
      <c r="J578" s="41" t="s">
        <v>28</v>
      </c>
      <c r="K578" s="55">
        <f>(G578/57.2958)*E578</f>
        <v>61.086501977457331</v>
      </c>
      <c r="L578" s="55" t="s">
        <v>53</v>
      </c>
      <c r="M578" s="38" t="s">
        <v>28</v>
      </c>
      <c r="N578" s="38" t="s">
        <v>28</v>
      </c>
      <c r="O578" s="38">
        <v>6</v>
      </c>
      <c r="P578" s="56" t="e">
        <f>IF(ISNUMBER(E578),$A$2/E578,"N/A")</f>
        <v>#VALUE!</v>
      </c>
      <c r="Q578" s="57" t="e">
        <f>IF(ISNUMBER(E578),E578/$B$2,"N/A")</f>
        <v>#VALUE!</v>
      </c>
      <c r="R578" s="58" t="e">
        <f>IF(J578="?",IF(ISNUMBER(E578),G578/P578,"N/A"),IF(ISNUMBER(J578),J578/$A$2*57.296,"N/A"))</f>
        <v>#VALUE!</v>
      </c>
      <c r="S578" s="59" t="str">
        <f>S577</f>
        <v>PUT TELESCOPE FOCAL LENGTH HERE</v>
      </c>
      <c r="T578" s="60" t="str">
        <f>T577</f>
        <v>PUT TELESCOPE F/RATIO HERE</v>
      </c>
    </row>
    <row r="579" spans="1:20" s="33" customFormat="1" x14ac:dyDescent="0.3">
      <c r="A579" s="13" t="s">
        <v>46</v>
      </c>
      <c r="B579" s="35" t="s">
        <v>124</v>
      </c>
      <c r="C579" s="13" t="s">
        <v>442</v>
      </c>
      <c r="D579" s="35" t="s">
        <v>347</v>
      </c>
      <c r="E579" s="34">
        <v>50</v>
      </c>
      <c r="F579" s="35">
        <v>4.3</v>
      </c>
      <c r="G579" s="38">
        <v>70</v>
      </c>
      <c r="H579" s="37"/>
      <c r="I579" s="41">
        <v>25</v>
      </c>
      <c r="J579" s="41" t="s">
        <v>28</v>
      </c>
      <c r="K579" s="55">
        <f>(G579/57.2958)*E579</f>
        <v>61.086501977457331</v>
      </c>
      <c r="L579" s="55" t="s">
        <v>53</v>
      </c>
      <c r="M579" s="38" t="s">
        <v>28</v>
      </c>
      <c r="N579" s="38" t="s">
        <v>28</v>
      </c>
      <c r="O579" s="36" t="s">
        <v>28</v>
      </c>
      <c r="P579" s="56" t="e">
        <f>IF(ISNUMBER(E579),$A$2/E579,"N/A")</f>
        <v>#VALUE!</v>
      </c>
      <c r="Q579" s="57" t="e">
        <f>IF(ISNUMBER(E579),E579/$B$2,"N/A")</f>
        <v>#VALUE!</v>
      </c>
      <c r="R579" s="58" t="e">
        <f>IF(J579="?",IF(ISNUMBER(E579),G579/P579,"N/A"),IF(ISNUMBER(J579),J579/$A$2*57.296,"N/A"))</f>
        <v>#VALUE!</v>
      </c>
      <c r="S579" s="59" t="str">
        <f>S578</f>
        <v>PUT TELESCOPE FOCAL LENGTH HERE</v>
      </c>
      <c r="T579" s="60" t="str">
        <f>T578</f>
        <v>PUT TELESCOPE F/RATIO HERE</v>
      </c>
    </row>
    <row r="580" spans="1:20" s="33" customFormat="1" x14ac:dyDescent="0.3">
      <c r="A580" s="13" t="s">
        <v>46</v>
      </c>
      <c r="B580" s="35" t="s">
        <v>124</v>
      </c>
      <c r="C580" s="13" t="s">
        <v>442</v>
      </c>
      <c r="D580" s="35" t="s">
        <v>347</v>
      </c>
      <c r="E580" s="34">
        <v>55</v>
      </c>
      <c r="F580" s="35">
        <v>2.5</v>
      </c>
      <c r="G580" s="38">
        <v>63</v>
      </c>
      <c r="H580" s="37"/>
      <c r="I580" s="41">
        <v>25</v>
      </c>
      <c r="J580" s="41">
        <v>60</v>
      </c>
      <c r="K580" s="55">
        <f>(G580/57.2958)*E580</f>
        <v>60.475636957682767</v>
      </c>
      <c r="L580" s="55" t="s">
        <v>53</v>
      </c>
      <c r="M580" s="38" t="s">
        <v>28</v>
      </c>
      <c r="N580" s="38" t="s">
        <v>28</v>
      </c>
      <c r="O580" s="36" t="s">
        <v>28</v>
      </c>
      <c r="P580" s="56" t="e">
        <f>IF(ISNUMBER(E580),$A$2/E580,"N/A")</f>
        <v>#VALUE!</v>
      </c>
      <c r="Q580" s="57" t="e">
        <f>IF(ISNUMBER(E580),E580/$B$2,"N/A")</f>
        <v>#VALUE!</v>
      </c>
      <c r="R580" s="58" t="e">
        <f>IF(J580="?",IF(ISNUMBER(E580),G580/P580,"N/A"),IF(ISNUMBER(J580),J580/$A$2*57.296,"N/A"))</f>
        <v>#VALUE!</v>
      </c>
      <c r="S580" s="59" t="str">
        <f>S579</f>
        <v>PUT TELESCOPE FOCAL LENGTH HERE</v>
      </c>
      <c r="T580" s="60" t="str">
        <f>T579</f>
        <v>PUT TELESCOPE F/RATIO HERE</v>
      </c>
    </row>
    <row r="581" spans="1:20" s="33" customFormat="1" x14ac:dyDescent="0.3">
      <c r="A581" s="13" t="s">
        <v>46</v>
      </c>
      <c r="B581" s="35" t="s">
        <v>124</v>
      </c>
      <c r="C581" s="13" t="s">
        <v>442</v>
      </c>
      <c r="D581" s="35" t="s">
        <v>347</v>
      </c>
      <c r="E581" s="34">
        <v>55</v>
      </c>
      <c r="F581" s="35">
        <v>2.7</v>
      </c>
      <c r="G581" s="38">
        <v>65</v>
      </c>
      <c r="H581" s="37"/>
      <c r="I581" s="41">
        <v>25</v>
      </c>
      <c r="J581" s="41">
        <v>66</v>
      </c>
      <c r="K581" s="55">
        <f>(G581/57.2958)*E581</f>
        <v>62.395498448402847</v>
      </c>
      <c r="L581" s="55" t="s">
        <v>53</v>
      </c>
      <c r="M581" s="38" t="s">
        <v>28</v>
      </c>
      <c r="N581" s="38" t="s">
        <v>28</v>
      </c>
      <c r="O581" s="36" t="s">
        <v>28</v>
      </c>
      <c r="P581" s="56" t="e">
        <f>IF(ISNUMBER(E581),$A$2/E581,"N/A")</f>
        <v>#VALUE!</v>
      </c>
      <c r="Q581" s="57" t="e">
        <f>IF(ISNUMBER(E581),E581/$B$2,"N/A")</f>
        <v>#VALUE!</v>
      </c>
      <c r="R581" s="58" t="e">
        <f>IF(J581="?",IF(ISNUMBER(E581),G581/P581,"N/A"),IF(ISNUMBER(J581),J581/$A$2*57.296,"N/A"))</f>
        <v>#VALUE!</v>
      </c>
      <c r="S581" s="59" t="str">
        <f>S580</f>
        <v>PUT TELESCOPE FOCAL LENGTH HERE</v>
      </c>
      <c r="T581" s="60" t="str">
        <f>T580</f>
        <v>PUT TELESCOPE F/RATIO HERE</v>
      </c>
    </row>
    <row r="582" spans="1:20" s="33" customFormat="1" x14ac:dyDescent="0.3">
      <c r="A582" s="13" t="s">
        <v>46</v>
      </c>
      <c r="B582" s="35" t="s">
        <v>124</v>
      </c>
      <c r="C582" s="13" t="s">
        <v>442</v>
      </c>
      <c r="D582" s="35" t="s">
        <v>347</v>
      </c>
      <c r="E582" s="34">
        <v>55</v>
      </c>
      <c r="F582" s="35">
        <v>3</v>
      </c>
      <c r="G582" s="38">
        <v>70</v>
      </c>
      <c r="H582" s="37"/>
      <c r="I582" s="41">
        <v>25</v>
      </c>
      <c r="J582" s="41">
        <v>67</v>
      </c>
      <c r="K582" s="55">
        <f>(G582/57.2958)*E582</f>
        <v>67.195152175203063</v>
      </c>
      <c r="L582" s="55" t="s">
        <v>53</v>
      </c>
      <c r="M582" s="38" t="s">
        <v>28</v>
      </c>
      <c r="N582" s="38" t="s">
        <v>28</v>
      </c>
      <c r="O582" s="36" t="s">
        <v>28</v>
      </c>
      <c r="P582" s="56" t="e">
        <f>IF(ISNUMBER(E582),$A$2/E582,"N/A")</f>
        <v>#VALUE!</v>
      </c>
      <c r="Q582" s="57" t="e">
        <f>IF(ISNUMBER(E582),E582/$B$2,"N/A")</f>
        <v>#VALUE!</v>
      </c>
      <c r="R582" s="58" t="e">
        <f>IF(J582="?",IF(ISNUMBER(E582),G582/P582,"N/A"),IF(ISNUMBER(J582),J582/$A$2*57.296,"N/A"))</f>
        <v>#VALUE!</v>
      </c>
      <c r="S582" s="59" t="str">
        <f>S581</f>
        <v>PUT TELESCOPE FOCAL LENGTH HERE</v>
      </c>
      <c r="T582" s="60" t="str">
        <f>T581</f>
        <v>PUT TELESCOPE F/RATIO HERE</v>
      </c>
    </row>
    <row r="583" spans="1:20" s="33" customFormat="1" x14ac:dyDescent="0.3">
      <c r="A583" s="13" t="s">
        <v>46</v>
      </c>
      <c r="B583" s="35" t="s">
        <v>124</v>
      </c>
      <c r="C583" s="13" t="s">
        <v>442</v>
      </c>
      <c r="D583" s="35" t="s">
        <v>347</v>
      </c>
      <c r="E583" s="34">
        <v>55</v>
      </c>
      <c r="F583" s="35">
        <v>4</v>
      </c>
      <c r="G583" s="38">
        <v>70</v>
      </c>
      <c r="H583" s="37"/>
      <c r="I583" s="41">
        <v>25</v>
      </c>
      <c r="J583" s="41" t="s">
        <v>28</v>
      </c>
      <c r="K583" s="55">
        <f>(G583/57.2958)*E583</f>
        <v>67.195152175203063</v>
      </c>
      <c r="L583" s="55" t="s">
        <v>53</v>
      </c>
      <c r="M583" s="38" t="s">
        <v>28</v>
      </c>
      <c r="N583" s="38" t="s">
        <v>28</v>
      </c>
      <c r="O583" s="38">
        <v>6</v>
      </c>
      <c r="P583" s="56" t="e">
        <f>IF(ISNUMBER(E583),$A$2/E583,"N/A")</f>
        <v>#VALUE!</v>
      </c>
      <c r="Q583" s="57" t="e">
        <f>IF(ISNUMBER(E583),E583/$B$2,"N/A")</f>
        <v>#VALUE!</v>
      </c>
      <c r="R583" s="58" t="e">
        <f>IF(J583="?",IF(ISNUMBER(E583),G583/P583,"N/A"),IF(ISNUMBER(J583),J583/$A$2*57.296,"N/A"))</f>
        <v>#VALUE!</v>
      </c>
      <c r="S583" s="59" t="str">
        <f>S582</f>
        <v>PUT TELESCOPE FOCAL LENGTH HERE</v>
      </c>
      <c r="T583" s="60" t="str">
        <f>T582</f>
        <v>PUT TELESCOPE F/RATIO HERE</v>
      </c>
    </row>
    <row r="584" spans="1:20" s="33" customFormat="1" x14ac:dyDescent="0.3">
      <c r="A584" s="13" t="s">
        <v>46</v>
      </c>
      <c r="B584" s="35" t="s">
        <v>124</v>
      </c>
      <c r="C584" s="13" t="s">
        <v>442</v>
      </c>
      <c r="D584" s="35" t="s">
        <v>347</v>
      </c>
      <c r="E584" s="34">
        <v>55</v>
      </c>
      <c r="F584" s="35">
        <v>4.3</v>
      </c>
      <c r="G584" s="38">
        <v>70</v>
      </c>
      <c r="H584" s="37"/>
      <c r="I584" s="41">
        <v>25</v>
      </c>
      <c r="J584" s="41" t="s">
        <v>28</v>
      </c>
      <c r="K584" s="55">
        <f>(G584/57.2958)*E584</f>
        <v>67.195152175203063</v>
      </c>
      <c r="L584" s="55" t="s">
        <v>53</v>
      </c>
      <c r="M584" s="38" t="s">
        <v>28</v>
      </c>
      <c r="N584" s="38" t="s">
        <v>28</v>
      </c>
      <c r="O584" s="36" t="s">
        <v>28</v>
      </c>
      <c r="P584" s="56" t="e">
        <f>IF(ISNUMBER(E584),$A$2/E584,"N/A")</f>
        <v>#VALUE!</v>
      </c>
      <c r="Q584" s="57" t="e">
        <f>IF(ISNUMBER(E584),E584/$B$2,"N/A")</f>
        <v>#VALUE!</v>
      </c>
      <c r="R584" s="58" t="e">
        <f>IF(J584="?",IF(ISNUMBER(E584),G584/P584,"N/A"),IF(ISNUMBER(J584),J584/$A$2*57.296,"N/A"))</f>
        <v>#VALUE!</v>
      </c>
      <c r="S584" s="59" t="str">
        <f>S583</f>
        <v>PUT TELESCOPE FOCAL LENGTH HERE</v>
      </c>
      <c r="T584" s="60" t="str">
        <f>T583</f>
        <v>PUT TELESCOPE F/RATIO HERE</v>
      </c>
    </row>
    <row r="585" spans="1:20" s="33" customFormat="1" x14ac:dyDescent="0.3">
      <c r="A585" s="13" t="s">
        <v>46</v>
      </c>
      <c r="B585" s="35" t="s">
        <v>124</v>
      </c>
      <c r="C585" s="13" t="s">
        <v>442</v>
      </c>
      <c r="D585" s="13" t="s">
        <v>346</v>
      </c>
      <c r="E585" s="34">
        <v>60</v>
      </c>
      <c r="F585" s="35">
        <v>2.5</v>
      </c>
      <c r="G585" s="38">
        <v>57</v>
      </c>
      <c r="H585" s="37"/>
      <c r="I585" s="41">
        <v>25</v>
      </c>
      <c r="J585" s="41">
        <v>60</v>
      </c>
      <c r="K585" s="55">
        <f>(G585/57.2958)*E585</f>
        <v>59.69023907511545</v>
      </c>
      <c r="L585" s="55" t="s">
        <v>53</v>
      </c>
      <c r="M585" s="38" t="s">
        <v>28</v>
      </c>
      <c r="N585" s="38" t="s">
        <v>28</v>
      </c>
      <c r="O585" s="36" t="s">
        <v>28</v>
      </c>
      <c r="P585" s="56" t="e">
        <f>IF(ISNUMBER(E585),$A$2/E585,"N/A")</f>
        <v>#VALUE!</v>
      </c>
      <c r="Q585" s="57" t="e">
        <f>IF(ISNUMBER(E585),E585/$B$2,"N/A")</f>
        <v>#VALUE!</v>
      </c>
      <c r="R585" s="58" t="e">
        <f>IF(J585="?",IF(ISNUMBER(E585),G585/P585,"N/A"),IF(ISNUMBER(J585),J585/$A$2*57.296,"N/A"))</f>
        <v>#VALUE!</v>
      </c>
      <c r="S585" s="59" t="str">
        <f>S584</f>
        <v>PUT TELESCOPE FOCAL LENGTH HERE</v>
      </c>
      <c r="T585" s="60" t="str">
        <f>T584</f>
        <v>PUT TELESCOPE F/RATIO HERE</v>
      </c>
    </row>
    <row r="586" spans="1:20" s="33" customFormat="1" x14ac:dyDescent="0.3">
      <c r="A586" s="13" t="s">
        <v>46</v>
      </c>
      <c r="B586" s="35" t="s">
        <v>124</v>
      </c>
      <c r="C586" s="13" t="s">
        <v>442</v>
      </c>
      <c r="D586" s="13" t="s">
        <v>346</v>
      </c>
      <c r="E586" s="34">
        <v>60</v>
      </c>
      <c r="F586" s="35">
        <v>2.7</v>
      </c>
      <c r="G586" s="38">
        <v>60</v>
      </c>
      <c r="H586" s="37"/>
      <c r="I586" s="41">
        <v>25</v>
      </c>
      <c r="J586" s="41">
        <v>66</v>
      </c>
      <c r="K586" s="55">
        <f>(G586/57.2958)*E586</f>
        <v>62.831830605384688</v>
      </c>
      <c r="L586" s="55" t="s">
        <v>53</v>
      </c>
      <c r="M586" s="38" t="s">
        <v>28</v>
      </c>
      <c r="N586" s="38" t="s">
        <v>28</v>
      </c>
      <c r="O586" s="36" t="s">
        <v>28</v>
      </c>
      <c r="P586" s="56" t="e">
        <f>IF(ISNUMBER(E586),$A$2/E586,"N/A")</f>
        <v>#VALUE!</v>
      </c>
      <c r="Q586" s="57" t="e">
        <f>IF(ISNUMBER(E586),E586/$B$2,"N/A")</f>
        <v>#VALUE!</v>
      </c>
      <c r="R586" s="58" t="e">
        <f>IF(J586="?",IF(ISNUMBER(E586),G586/P586,"N/A"),IF(ISNUMBER(J586),J586/$A$2*57.296,"N/A"))</f>
        <v>#VALUE!</v>
      </c>
      <c r="S586" s="59" t="str">
        <f>S585</f>
        <v>PUT TELESCOPE FOCAL LENGTH HERE</v>
      </c>
      <c r="T586" s="60" t="str">
        <f>T585</f>
        <v>PUT TELESCOPE F/RATIO HERE</v>
      </c>
    </row>
    <row r="587" spans="1:20" s="33" customFormat="1" x14ac:dyDescent="0.3">
      <c r="A587" s="13" t="s">
        <v>46</v>
      </c>
      <c r="B587" s="35" t="s">
        <v>124</v>
      </c>
      <c r="C587" s="13" t="s">
        <v>442</v>
      </c>
      <c r="D587" s="35" t="s">
        <v>347</v>
      </c>
      <c r="E587" s="34">
        <v>60</v>
      </c>
      <c r="F587" s="35">
        <v>3</v>
      </c>
      <c r="G587" s="38">
        <v>65</v>
      </c>
      <c r="H587" s="37"/>
      <c r="I587" s="41">
        <v>25</v>
      </c>
      <c r="J587" s="41">
        <v>67</v>
      </c>
      <c r="K587" s="55">
        <f>(G587/57.2958)*E587</f>
        <v>68.067816489166745</v>
      </c>
      <c r="L587" s="55" t="s">
        <v>53</v>
      </c>
      <c r="M587" s="38" t="s">
        <v>28</v>
      </c>
      <c r="N587" s="38" t="s">
        <v>28</v>
      </c>
      <c r="O587" s="36" t="s">
        <v>28</v>
      </c>
      <c r="P587" s="56" t="e">
        <f>IF(ISNUMBER(E587),$A$2/E587,"N/A")</f>
        <v>#VALUE!</v>
      </c>
      <c r="Q587" s="57" t="e">
        <f>IF(ISNUMBER(E587),E587/$B$2,"N/A")</f>
        <v>#VALUE!</v>
      </c>
      <c r="R587" s="58" t="e">
        <f>IF(J587="?",IF(ISNUMBER(E587),G587/P587,"N/A"),IF(ISNUMBER(J587),J587/$A$2*57.296,"N/A"))</f>
        <v>#VALUE!</v>
      </c>
      <c r="S587" s="59" t="str">
        <f>S586</f>
        <v>PUT TELESCOPE FOCAL LENGTH HERE</v>
      </c>
      <c r="T587" s="60" t="str">
        <f>T586</f>
        <v>PUT TELESCOPE F/RATIO HERE</v>
      </c>
    </row>
    <row r="588" spans="1:20" s="33" customFormat="1" x14ac:dyDescent="0.3">
      <c r="A588" s="13" t="s">
        <v>46</v>
      </c>
      <c r="B588" s="35" t="s">
        <v>124</v>
      </c>
      <c r="C588" s="13" t="s">
        <v>442</v>
      </c>
      <c r="D588" s="35" t="s">
        <v>347</v>
      </c>
      <c r="E588" s="34">
        <v>60</v>
      </c>
      <c r="F588" s="35">
        <v>4</v>
      </c>
      <c r="G588" s="38">
        <v>70</v>
      </c>
      <c r="H588" s="37"/>
      <c r="I588" s="41">
        <v>25</v>
      </c>
      <c r="J588" s="41" t="s">
        <v>28</v>
      </c>
      <c r="K588" s="55">
        <f>(G588/57.2958)*E588</f>
        <v>73.303802372948795</v>
      </c>
      <c r="L588" s="55" t="s">
        <v>53</v>
      </c>
      <c r="M588" s="38" t="s">
        <v>28</v>
      </c>
      <c r="N588" s="38" t="s">
        <v>28</v>
      </c>
      <c r="O588" s="38">
        <v>6</v>
      </c>
      <c r="P588" s="56" t="e">
        <f>IF(ISNUMBER(E588),$A$2/E588,"N/A")</f>
        <v>#VALUE!</v>
      </c>
      <c r="Q588" s="57" t="e">
        <f>IF(ISNUMBER(E588),E588/$B$2,"N/A")</f>
        <v>#VALUE!</v>
      </c>
      <c r="R588" s="58" t="e">
        <f>IF(J588="?",IF(ISNUMBER(E588),G588/P588,"N/A"),IF(ISNUMBER(J588),J588/$A$2*57.296,"N/A"))</f>
        <v>#VALUE!</v>
      </c>
      <c r="S588" s="59" t="str">
        <f>S587</f>
        <v>PUT TELESCOPE FOCAL LENGTH HERE</v>
      </c>
      <c r="T588" s="60" t="str">
        <f>T587</f>
        <v>PUT TELESCOPE F/RATIO HERE</v>
      </c>
    </row>
    <row r="589" spans="1:20" s="33" customFormat="1" x14ac:dyDescent="0.3">
      <c r="A589" s="13" t="s">
        <v>46</v>
      </c>
      <c r="B589" s="35" t="s">
        <v>124</v>
      </c>
      <c r="C589" s="13" t="s">
        <v>442</v>
      </c>
      <c r="D589" s="35" t="s">
        <v>347</v>
      </c>
      <c r="E589" s="34">
        <v>60</v>
      </c>
      <c r="F589" s="35">
        <v>4.3</v>
      </c>
      <c r="G589" s="38">
        <v>70</v>
      </c>
      <c r="H589" s="37"/>
      <c r="I589" s="41">
        <v>25</v>
      </c>
      <c r="J589" s="41" t="s">
        <v>28</v>
      </c>
      <c r="K589" s="55">
        <f>(G589/57.2958)*E589</f>
        <v>73.303802372948795</v>
      </c>
      <c r="L589" s="55" t="s">
        <v>53</v>
      </c>
      <c r="M589" s="38" t="s">
        <v>28</v>
      </c>
      <c r="N589" s="38" t="s">
        <v>28</v>
      </c>
      <c r="O589" s="36" t="s">
        <v>28</v>
      </c>
      <c r="P589" s="56" t="e">
        <f>IF(ISNUMBER(E589),$A$2/E589,"N/A")</f>
        <v>#VALUE!</v>
      </c>
      <c r="Q589" s="57" t="e">
        <f>IF(ISNUMBER(E589),E589/$B$2,"N/A")</f>
        <v>#VALUE!</v>
      </c>
      <c r="R589" s="58" t="e">
        <f>IF(J589="?",IF(ISNUMBER(E589),G589/P589,"N/A"),IF(ISNUMBER(J589),J589/$A$2*57.296,"N/A"))</f>
        <v>#VALUE!</v>
      </c>
      <c r="S589" s="59" t="str">
        <f>S588</f>
        <v>PUT TELESCOPE FOCAL LENGTH HERE</v>
      </c>
      <c r="T589" s="60" t="str">
        <f>T588</f>
        <v>PUT TELESCOPE F/RATIO HERE</v>
      </c>
    </row>
    <row r="590" spans="1:20" s="33" customFormat="1" x14ac:dyDescent="0.3">
      <c r="A590" s="13" t="s">
        <v>46</v>
      </c>
      <c r="B590" s="35" t="s">
        <v>124</v>
      </c>
      <c r="C590" s="13" t="s">
        <v>442</v>
      </c>
      <c r="D590" s="13" t="s">
        <v>345</v>
      </c>
      <c r="E590" s="34">
        <v>65</v>
      </c>
      <c r="F590" s="35">
        <v>2.5</v>
      </c>
      <c r="G590" s="38">
        <v>53</v>
      </c>
      <c r="H590" s="37"/>
      <c r="I590" s="41">
        <v>25</v>
      </c>
      <c r="J590" s="41">
        <v>60</v>
      </c>
      <c r="K590" s="55">
        <f>(G590/57.2958)*E590</f>
        <v>60.126571232097298</v>
      </c>
      <c r="L590" s="55" t="s">
        <v>53</v>
      </c>
      <c r="M590" s="38" t="s">
        <v>28</v>
      </c>
      <c r="N590" s="38" t="s">
        <v>28</v>
      </c>
      <c r="O590" s="36" t="s">
        <v>28</v>
      </c>
      <c r="P590" s="56" t="e">
        <f>IF(ISNUMBER(E590),$A$2/E590,"N/A")</f>
        <v>#VALUE!</v>
      </c>
      <c r="Q590" s="57" t="e">
        <f>IF(ISNUMBER(E590),E590/$B$2,"N/A")</f>
        <v>#VALUE!</v>
      </c>
      <c r="R590" s="58" t="e">
        <f>IF(J590="?",IF(ISNUMBER(E590),G590/P590,"N/A"),IF(ISNUMBER(J590),J590/$A$2*57.296,"N/A"))</f>
        <v>#VALUE!</v>
      </c>
      <c r="S590" s="59" t="str">
        <f>S589</f>
        <v>PUT TELESCOPE FOCAL LENGTH HERE</v>
      </c>
      <c r="T590" s="60" t="str">
        <f>T589</f>
        <v>PUT TELESCOPE F/RATIO HERE</v>
      </c>
    </row>
    <row r="591" spans="1:20" s="33" customFormat="1" x14ac:dyDescent="0.3">
      <c r="A591" s="13" t="s">
        <v>46</v>
      </c>
      <c r="B591" s="35" t="s">
        <v>124</v>
      </c>
      <c r="C591" s="13" t="s">
        <v>442</v>
      </c>
      <c r="D591" s="13" t="s">
        <v>345</v>
      </c>
      <c r="E591" s="34">
        <v>65</v>
      </c>
      <c r="F591" s="35">
        <v>2.7</v>
      </c>
      <c r="G591" s="38">
        <v>56</v>
      </c>
      <c r="H591" s="37"/>
      <c r="I591" s="41">
        <v>25</v>
      </c>
      <c r="J591" s="41">
        <v>66</v>
      </c>
      <c r="K591" s="55">
        <f>(G591/57.2958)*E591</f>
        <v>63.529962056555632</v>
      </c>
      <c r="L591" s="55" t="s">
        <v>53</v>
      </c>
      <c r="M591" s="38" t="s">
        <v>28</v>
      </c>
      <c r="N591" s="38" t="s">
        <v>28</v>
      </c>
      <c r="O591" s="36" t="s">
        <v>28</v>
      </c>
      <c r="P591" s="56" t="e">
        <f>IF(ISNUMBER(E591),$A$2/E591,"N/A")</f>
        <v>#VALUE!</v>
      </c>
      <c r="Q591" s="57" t="e">
        <f>IF(ISNUMBER(E591),E591/$B$2,"N/A")</f>
        <v>#VALUE!</v>
      </c>
      <c r="R591" s="58" t="e">
        <f>IF(J591="?",IF(ISNUMBER(E591),G591/P591,"N/A"),IF(ISNUMBER(J591),J591/$A$2*57.296,"N/A"))</f>
        <v>#VALUE!</v>
      </c>
      <c r="S591" s="59" t="str">
        <f>S590</f>
        <v>PUT TELESCOPE FOCAL LENGTH HERE</v>
      </c>
      <c r="T591" s="60" t="str">
        <f>T590</f>
        <v>PUT TELESCOPE F/RATIO HERE</v>
      </c>
    </row>
    <row r="592" spans="1:20" s="33" customFormat="1" x14ac:dyDescent="0.3">
      <c r="A592" s="13" t="s">
        <v>46</v>
      </c>
      <c r="B592" s="35" t="s">
        <v>124</v>
      </c>
      <c r="C592" s="13" t="s">
        <v>442</v>
      </c>
      <c r="D592" s="35" t="s">
        <v>347</v>
      </c>
      <c r="E592" s="34">
        <v>65</v>
      </c>
      <c r="F592" s="35">
        <v>3</v>
      </c>
      <c r="G592" s="38">
        <v>65</v>
      </c>
      <c r="H592" s="37"/>
      <c r="I592" s="41">
        <v>25</v>
      </c>
      <c r="J592" s="41">
        <v>67</v>
      </c>
      <c r="K592" s="55">
        <f>(G592/57.2958)*E592</f>
        <v>73.740134529930643</v>
      </c>
      <c r="L592" s="55" t="s">
        <v>53</v>
      </c>
      <c r="M592" s="38" t="s">
        <v>28</v>
      </c>
      <c r="N592" s="38" t="s">
        <v>28</v>
      </c>
      <c r="O592" s="36" t="s">
        <v>28</v>
      </c>
      <c r="P592" s="56" t="e">
        <f>IF(ISNUMBER(E592),$A$2/E592,"N/A")</f>
        <v>#VALUE!</v>
      </c>
      <c r="Q592" s="57" t="e">
        <f>IF(ISNUMBER(E592),E592/$B$2,"N/A")</f>
        <v>#VALUE!</v>
      </c>
      <c r="R592" s="58" t="e">
        <f>IF(J592="?",IF(ISNUMBER(E592),G592/P592,"N/A"),IF(ISNUMBER(J592),J592/$A$2*57.296,"N/A"))</f>
        <v>#VALUE!</v>
      </c>
      <c r="S592" s="59" t="str">
        <f>S591</f>
        <v>PUT TELESCOPE FOCAL LENGTH HERE</v>
      </c>
      <c r="T592" s="60" t="str">
        <f>T591</f>
        <v>PUT TELESCOPE F/RATIO HERE</v>
      </c>
    </row>
    <row r="593" spans="1:20" s="33" customFormat="1" x14ac:dyDescent="0.3">
      <c r="A593" s="13" t="s">
        <v>46</v>
      </c>
      <c r="B593" s="35" t="s">
        <v>124</v>
      </c>
      <c r="C593" s="13" t="s">
        <v>442</v>
      </c>
      <c r="D593" s="35" t="s">
        <v>347</v>
      </c>
      <c r="E593" s="34">
        <v>65</v>
      </c>
      <c r="F593" s="35">
        <v>4</v>
      </c>
      <c r="G593" s="38">
        <v>65</v>
      </c>
      <c r="H593" s="37"/>
      <c r="I593" s="41">
        <v>25</v>
      </c>
      <c r="J593" s="41" t="s">
        <v>28</v>
      </c>
      <c r="K593" s="55">
        <f>(G593/57.2958)*E593</f>
        <v>73.740134529930643</v>
      </c>
      <c r="L593" s="55" t="s">
        <v>53</v>
      </c>
      <c r="M593" s="38" t="s">
        <v>28</v>
      </c>
      <c r="N593" s="38" t="s">
        <v>28</v>
      </c>
      <c r="O593" s="38">
        <v>6</v>
      </c>
      <c r="P593" s="56" t="e">
        <f>IF(ISNUMBER(E593),$A$2/E593,"N/A")</f>
        <v>#VALUE!</v>
      </c>
      <c r="Q593" s="57" t="e">
        <f>IF(ISNUMBER(E593),E593/$B$2,"N/A")</f>
        <v>#VALUE!</v>
      </c>
      <c r="R593" s="58" t="e">
        <f>IF(J593="?",IF(ISNUMBER(E593),G593/P593,"N/A"),IF(ISNUMBER(J593),J593/$A$2*57.296,"N/A"))</f>
        <v>#VALUE!</v>
      </c>
      <c r="S593" s="59" t="str">
        <f>S592</f>
        <v>PUT TELESCOPE FOCAL LENGTH HERE</v>
      </c>
      <c r="T593" s="60" t="str">
        <f>T592</f>
        <v>PUT TELESCOPE F/RATIO HERE</v>
      </c>
    </row>
    <row r="594" spans="1:20" s="33" customFormat="1" x14ac:dyDescent="0.3">
      <c r="A594" s="13" t="s">
        <v>46</v>
      </c>
      <c r="B594" s="35" t="s">
        <v>124</v>
      </c>
      <c r="C594" s="13" t="s">
        <v>442</v>
      </c>
      <c r="D594" s="35" t="s">
        <v>347</v>
      </c>
      <c r="E594" s="34">
        <v>65</v>
      </c>
      <c r="F594" s="35">
        <v>4.3</v>
      </c>
      <c r="G594" s="38">
        <v>65</v>
      </c>
      <c r="H594" s="37"/>
      <c r="I594" s="41">
        <v>25</v>
      </c>
      <c r="J594" s="41" t="s">
        <v>28</v>
      </c>
      <c r="K594" s="55">
        <f>(G594/57.2958)*E594</f>
        <v>73.740134529930643</v>
      </c>
      <c r="L594" s="55" t="s">
        <v>53</v>
      </c>
      <c r="M594" s="38" t="s">
        <v>28</v>
      </c>
      <c r="N594" s="38" t="s">
        <v>28</v>
      </c>
      <c r="O594" s="36" t="s">
        <v>28</v>
      </c>
      <c r="P594" s="56" t="e">
        <f>IF(ISNUMBER(E594),$A$2/E594,"N/A")</f>
        <v>#VALUE!</v>
      </c>
      <c r="Q594" s="57" t="e">
        <f>IF(ISNUMBER(E594),E594/$B$2,"N/A")</f>
        <v>#VALUE!</v>
      </c>
      <c r="R594" s="58" t="e">
        <f>IF(J594="?",IF(ISNUMBER(E594),G594/P594,"N/A"),IF(ISNUMBER(J594),J594/$A$2*57.296,"N/A"))</f>
        <v>#VALUE!</v>
      </c>
      <c r="S594" s="59" t="str">
        <f>S593</f>
        <v>PUT TELESCOPE FOCAL LENGTH HERE</v>
      </c>
      <c r="T594" s="60" t="str">
        <f>T593</f>
        <v>PUT TELESCOPE F/RATIO HERE</v>
      </c>
    </row>
    <row r="595" spans="1:20" s="33" customFormat="1" x14ac:dyDescent="0.3">
      <c r="A595" s="13" t="s">
        <v>46</v>
      </c>
      <c r="B595" s="35" t="s">
        <v>124</v>
      </c>
      <c r="C595" s="13" t="s">
        <v>442</v>
      </c>
      <c r="D595" s="13" t="s">
        <v>345</v>
      </c>
      <c r="E595" s="34">
        <v>70</v>
      </c>
      <c r="F595" s="35">
        <v>2.5</v>
      </c>
      <c r="G595" s="38">
        <v>50</v>
      </c>
      <c r="H595" s="37"/>
      <c r="I595" s="41">
        <v>25</v>
      </c>
      <c r="J595" s="41">
        <v>60</v>
      </c>
      <c r="K595" s="55">
        <f>(G595/57.2958)*E595</f>
        <v>61.086501977457338</v>
      </c>
      <c r="L595" s="55" t="s">
        <v>53</v>
      </c>
      <c r="M595" s="38" t="s">
        <v>28</v>
      </c>
      <c r="N595" s="38" t="s">
        <v>28</v>
      </c>
      <c r="O595" s="36" t="s">
        <v>28</v>
      </c>
      <c r="P595" s="56" t="e">
        <f>IF(ISNUMBER(E595),$A$2/E595,"N/A")</f>
        <v>#VALUE!</v>
      </c>
      <c r="Q595" s="57" t="e">
        <f>IF(ISNUMBER(E595),E595/$B$2,"N/A")</f>
        <v>#VALUE!</v>
      </c>
      <c r="R595" s="58" t="e">
        <f>IF(J595="?",IF(ISNUMBER(E595),G595/P595,"N/A"),IF(ISNUMBER(J595),J595/$A$2*57.296,"N/A"))</f>
        <v>#VALUE!</v>
      </c>
      <c r="S595" s="59" t="str">
        <f>S594</f>
        <v>PUT TELESCOPE FOCAL LENGTH HERE</v>
      </c>
      <c r="T595" s="60" t="str">
        <f>T594</f>
        <v>PUT TELESCOPE F/RATIO HERE</v>
      </c>
    </row>
    <row r="596" spans="1:20" s="33" customFormat="1" x14ac:dyDescent="0.3">
      <c r="A596" s="13" t="s">
        <v>46</v>
      </c>
      <c r="B596" s="35" t="s">
        <v>124</v>
      </c>
      <c r="C596" s="13" t="s">
        <v>442</v>
      </c>
      <c r="D596" s="13" t="s">
        <v>345</v>
      </c>
      <c r="E596" s="34">
        <v>70</v>
      </c>
      <c r="F596" s="35">
        <v>2.7</v>
      </c>
      <c r="G596" s="38">
        <v>52</v>
      </c>
      <c r="H596" s="37"/>
      <c r="I596" s="41">
        <v>25</v>
      </c>
      <c r="J596" s="41">
        <v>66</v>
      </c>
      <c r="K596" s="55">
        <f>(G596/57.2958)*E596</f>
        <v>63.529962056555632</v>
      </c>
      <c r="L596" s="55" t="s">
        <v>53</v>
      </c>
      <c r="M596" s="38" t="s">
        <v>28</v>
      </c>
      <c r="N596" s="38" t="s">
        <v>28</v>
      </c>
      <c r="O596" s="36" t="s">
        <v>28</v>
      </c>
      <c r="P596" s="56" t="e">
        <f>IF(ISNUMBER(E596),$A$2/E596,"N/A")</f>
        <v>#VALUE!</v>
      </c>
      <c r="Q596" s="57" t="e">
        <f>IF(ISNUMBER(E596),E596/$B$2,"N/A")</f>
        <v>#VALUE!</v>
      </c>
      <c r="R596" s="58" t="e">
        <f>IF(J596="?",IF(ISNUMBER(E596),G596/P596,"N/A"),IF(ISNUMBER(J596),J596/$A$2*57.296,"N/A"))</f>
        <v>#VALUE!</v>
      </c>
      <c r="S596" s="59" t="str">
        <f>S595</f>
        <v>PUT TELESCOPE FOCAL LENGTH HERE</v>
      </c>
      <c r="T596" s="60" t="str">
        <f>T595</f>
        <v>PUT TELESCOPE F/RATIO HERE</v>
      </c>
    </row>
    <row r="597" spans="1:20" s="33" customFormat="1" x14ac:dyDescent="0.3">
      <c r="A597" s="13" t="s">
        <v>46</v>
      </c>
      <c r="B597" s="35" t="s">
        <v>124</v>
      </c>
      <c r="C597" s="13" t="s">
        <v>442</v>
      </c>
      <c r="D597" s="13" t="s">
        <v>346</v>
      </c>
      <c r="E597" s="34">
        <v>70</v>
      </c>
      <c r="F597" s="35">
        <v>3</v>
      </c>
      <c r="G597" s="38">
        <v>60</v>
      </c>
      <c r="H597" s="37"/>
      <c r="I597" s="41">
        <v>25</v>
      </c>
      <c r="J597" s="41">
        <v>67</v>
      </c>
      <c r="K597" s="55">
        <f>(G597/57.2958)*E597</f>
        <v>73.303802372948795</v>
      </c>
      <c r="L597" s="55" t="s">
        <v>53</v>
      </c>
      <c r="M597" s="38" t="s">
        <v>28</v>
      </c>
      <c r="N597" s="38" t="s">
        <v>28</v>
      </c>
      <c r="O597" s="36" t="s">
        <v>28</v>
      </c>
      <c r="P597" s="56" t="e">
        <f>IF(ISNUMBER(E597),$A$2/E597,"N/A")</f>
        <v>#VALUE!</v>
      </c>
      <c r="Q597" s="57" t="e">
        <f>IF(ISNUMBER(E597),E597/$B$2,"N/A")</f>
        <v>#VALUE!</v>
      </c>
      <c r="R597" s="58" t="e">
        <f>IF(J597="?",IF(ISNUMBER(E597),G597/P597,"N/A"),IF(ISNUMBER(J597),J597/$A$2*57.296,"N/A"))</f>
        <v>#VALUE!</v>
      </c>
      <c r="S597" s="59" t="str">
        <f>S596</f>
        <v>PUT TELESCOPE FOCAL LENGTH HERE</v>
      </c>
      <c r="T597" s="60" t="str">
        <f>T596</f>
        <v>PUT TELESCOPE F/RATIO HERE</v>
      </c>
    </row>
    <row r="598" spans="1:20" s="33" customFormat="1" x14ac:dyDescent="0.3">
      <c r="A598" s="13" t="s">
        <v>46</v>
      </c>
      <c r="B598" s="35" t="s">
        <v>124</v>
      </c>
      <c r="C598" s="13" t="s">
        <v>442</v>
      </c>
      <c r="D598" s="35" t="s">
        <v>347</v>
      </c>
      <c r="E598" s="34">
        <v>70</v>
      </c>
      <c r="F598" s="35">
        <v>4</v>
      </c>
      <c r="G598" s="38">
        <v>65</v>
      </c>
      <c r="H598" s="37"/>
      <c r="I598" s="41">
        <v>25</v>
      </c>
      <c r="J598" s="41" t="s">
        <v>28</v>
      </c>
      <c r="K598" s="55">
        <f>(G598/57.2958)*E598</f>
        <v>79.412452570694526</v>
      </c>
      <c r="L598" s="55" t="s">
        <v>53</v>
      </c>
      <c r="M598" s="38" t="s">
        <v>28</v>
      </c>
      <c r="N598" s="38" t="s">
        <v>28</v>
      </c>
      <c r="O598" s="38">
        <v>6</v>
      </c>
      <c r="P598" s="56" t="e">
        <f>IF(ISNUMBER(E598),$A$2/E598,"N/A")</f>
        <v>#VALUE!</v>
      </c>
      <c r="Q598" s="57" t="e">
        <f>IF(ISNUMBER(E598),E598/$B$2,"N/A")</f>
        <v>#VALUE!</v>
      </c>
      <c r="R598" s="58" t="e">
        <f>IF(J598="?",IF(ISNUMBER(E598),G598/P598,"N/A"),IF(ISNUMBER(J598),J598/$A$2*57.296,"N/A"))</f>
        <v>#VALUE!</v>
      </c>
      <c r="S598" s="59" t="str">
        <f>S597</f>
        <v>PUT TELESCOPE FOCAL LENGTH HERE</v>
      </c>
      <c r="T598" s="60" t="str">
        <f>T597</f>
        <v>PUT TELESCOPE F/RATIO HERE</v>
      </c>
    </row>
    <row r="599" spans="1:20" s="33" customFormat="1" x14ac:dyDescent="0.3">
      <c r="A599" s="13" t="s">
        <v>46</v>
      </c>
      <c r="B599" s="35" t="s">
        <v>124</v>
      </c>
      <c r="C599" s="13" t="s">
        <v>442</v>
      </c>
      <c r="D599" s="35" t="s">
        <v>347</v>
      </c>
      <c r="E599" s="34">
        <v>70</v>
      </c>
      <c r="F599" s="35">
        <v>4.3</v>
      </c>
      <c r="G599" s="38">
        <v>65</v>
      </c>
      <c r="H599" s="37"/>
      <c r="I599" s="41">
        <v>25</v>
      </c>
      <c r="J599" s="41" t="s">
        <v>28</v>
      </c>
      <c r="K599" s="55">
        <f>(G599/57.2958)*E599</f>
        <v>79.412452570694526</v>
      </c>
      <c r="L599" s="55" t="s">
        <v>53</v>
      </c>
      <c r="M599" s="38" t="s">
        <v>28</v>
      </c>
      <c r="N599" s="38" t="s">
        <v>28</v>
      </c>
      <c r="O599" s="36" t="s">
        <v>28</v>
      </c>
      <c r="P599" s="56" t="e">
        <f>IF(ISNUMBER(E599),$A$2/E599,"N/A")</f>
        <v>#VALUE!</v>
      </c>
      <c r="Q599" s="57" t="e">
        <f>IF(ISNUMBER(E599),E599/$B$2,"N/A")</f>
        <v>#VALUE!</v>
      </c>
      <c r="R599" s="58" t="e">
        <f>IF(J599="?",IF(ISNUMBER(E599),G599/P599,"N/A"),IF(ISNUMBER(J599),J599/$A$2*57.296,"N/A"))</f>
        <v>#VALUE!</v>
      </c>
      <c r="S599" s="59" t="str">
        <f>S598</f>
        <v>PUT TELESCOPE FOCAL LENGTH HERE</v>
      </c>
      <c r="T599" s="60" t="str">
        <f>T598</f>
        <v>PUT TELESCOPE F/RATIO HERE</v>
      </c>
    </row>
    <row r="600" spans="1:20" s="33" customFormat="1" x14ac:dyDescent="0.3">
      <c r="A600" s="13" t="s">
        <v>46</v>
      </c>
      <c r="B600" s="35" t="s">
        <v>124</v>
      </c>
      <c r="C600" s="13" t="s">
        <v>442</v>
      </c>
      <c r="D600" s="13" t="s">
        <v>346</v>
      </c>
      <c r="E600" s="34">
        <v>75</v>
      </c>
      <c r="F600" s="35">
        <v>3</v>
      </c>
      <c r="G600" s="38">
        <v>60</v>
      </c>
      <c r="H600" s="37"/>
      <c r="I600" s="41">
        <v>25</v>
      </c>
      <c r="J600" s="41" t="s">
        <v>28</v>
      </c>
      <c r="K600" s="55">
        <f>(G600/57.2958)*E600</f>
        <v>78.539788256730859</v>
      </c>
      <c r="L600" s="55" t="s">
        <v>53</v>
      </c>
      <c r="M600" s="38" t="s">
        <v>28</v>
      </c>
      <c r="N600" s="38" t="s">
        <v>28</v>
      </c>
      <c r="O600" s="38">
        <v>6</v>
      </c>
      <c r="P600" s="56" t="e">
        <f>IF(ISNUMBER(E600),$A$2/E600,"N/A")</f>
        <v>#VALUE!</v>
      </c>
      <c r="Q600" s="57" t="e">
        <f>IF(ISNUMBER(E600),E600/$B$2,"N/A")</f>
        <v>#VALUE!</v>
      </c>
      <c r="R600" s="58" t="e">
        <f>IF(J600="?",IF(ISNUMBER(E600),G600/P600,"N/A"),IF(ISNUMBER(J600),J600/$A$2*57.296,"N/A"))</f>
        <v>#VALUE!</v>
      </c>
      <c r="S600" s="59" t="str">
        <f>S599</f>
        <v>PUT TELESCOPE FOCAL LENGTH HERE</v>
      </c>
      <c r="T600" s="60" t="str">
        <f>T599</f>
        <v>PUT TELESCOPE F/RATIO HERE</v>
      </c>
    </row>
    <row r="601" spans="1:20" s="33" customFormat="1" x14ac:dyDescent="0.3">
      <c r="A601" s="13" t="s">
        <v>46</v>
      </c>
      <c r="B601" s="35" t="s">
        <v>124</v>
      </c>
      <c r="C601" s="13" t="s">
        <v>442</v>
      </c>
      <c r="D601" s="13" t="s">
        <v>346</v>
      </c>
      <c r="E601" s="34">
        <v>75</v>
      </c>
      <c r="F601" s="35">
        <v>4</v>
      </c>
      <c r="G601" s="38">
        <v>60</v>
      </c>
      <c r="H601" s="37"/>
      <c r="I601" s="41">
        <v>25</v>
      </c>
      <c r="J601" s="41" t="s">
        <v>28</v>
      </c>
      <c r="K601" s="55">
        <f>(G601/57.2958)*E601</f>
        <v>78.539788256730859</v>
      </c>
      <c r="L601" s="55" t="s">
        <v>53</v>
      </c>
      <c r="M601" s="38" t="s">
        <v>28</v>
      </c>
      <c r="N601" s="38" t="s">
        <v>28</v>
      </c>
      <c r="O601" s="38">
        <v>6</v>
      </c>
      <c r="P601" s="56" t="e">
        <f>IF(ISNUMBER(E601),$A$2/E601,"N/A")</f>
        <v>#VALUE!</v>
      </c>
      <c r="Q601" s="57" t="e">
        <f>IF(ISNUMBER(E601),E601/$B$2,"N/A")</f>
        <v>#VALUE!</v>
      </c>
      <c r="R601" s="58" t="e">
        <f>IF(J601="?",IF(ISNUMBER(E601),G601/P601,"N/A"),IF(ISNUMBER(J601),J601/$A$2*57.296,"N/A"))</f>
        <v>#VALUE!</v>
      </c>
      <c r="S601" s="59" t="str">
        <f>S600</f>
        <v>PUT TELESCOPE FOCAL LENGTH HERE</v>
      </c>
      <c r="T601" s="60" t="str">
        <f>T600</f>
        <v>PUT TELESCOPE F/RATIO HERE</v>
      </c>
    </row>
    <row r="602" spans="1:20" s="33" customFormat="1" x14ac:dyDescent="0.3">
      <c r="A602" s="13" t="s">
        <v>46</v>
      </c>
      <c r="B602" s="35" t="s">
        <v>124</v>
      </c>
      <c r="C602" s="13" t="s">
        <v>442</v>
      </c>
      <c r="D602" s="13" t="s">
        <v>346</v>
      </c>
      <c r="E602" s="34">
        <v>75</v>
      </c>
      <c r="F602" s="35">
        <v>4.3</v>
      </c>
      <c r="G602" s="38">
        <v>60</v>
      </c>
      <c r="H602" s="37"/>
      <c r="I602" s="41">
        <v>25</v>
      </c>
      <c r="J602" s="41" t="s">
        <v>28</v>
      </c>
      <c r="K602" s="55">
        <f>(G602/57.2958)*E602</f>
        <v>78.539788256730859</v>
      </c>
      <c r="L602" s="55" t="s">
        <v>53</v>
      </c>
      <c r="M602" s="38" t="s">
        <v>28</v>
      </c>
      <c r="N602" s="38" t="s">
        <v>28</v>
      </c>
      <c r="O602" s="36" t="s">
        <v>28</v>
      </c>
      <c r="P602" s="56" t="e">
        <f>IF(ISNUMBER(E602),$A$2/E602,"N/A")</f>
        <v>#VALUE!</v>
      </c>
      <c r="Q602" s="57" t="e">
        <f>IF(ISNUMBER(E602),E602/$B$2,"N/A")</f>
        <v>#VALUE!</v>
      </c>
      <c r="R602" s="58" t="e">
        <f>IF(J602="?",IF(ISNUMBER(E602),G602/P602,"N/A"),IF(ISNUMBER(J602),J602/$A$2*57.296,"N/A"))</f>
        <v>#VALUE!</v>
      </c>
      <c r="S602" s="59" t="str">
        <f>S601</f>
        <v>PUT TELESCOPE FOCAL LENGTH HERE</v>
      </c>
      <c r="T602" s="60" t="str">
        <f>T601</f>
        <v>PUT TELESCOPE F/RATIO HERE</v>
      </c>
    </row>
    <row r="603" spans="1:20" s="33" customFormat="1" x14ac:dyDescent="0.3">
      <c r="A603" s="13" t="s">
        <v>46</v>
      </c>
      <c r="B603" s="35" t="s">
        <v>124</v>
      </c>
      <c r="C603" s="13" t="s">
        <v>442</v>
      </c>
      <c r="D603" s="13" t="s">
        <v>346</v>
      </c>
      <c r="E603" s="34">
        <v>80</v>
      </c>
      <c r="F603" s="35">
        <v>3</v>
      </c>
      <c r="G603" s="38">
        <v>60</v>
      </c>
      <c r="H603" s="37"/>
      <c r="I603" s="41">
        <v>25</v>
      </c>
      <c r="J603" s="41" t="s">
        <v>28</v>
      </c>
      <c r="K603" s="55">
        <f>(G603/57.2958)*E603</f>
        <v>83.775774140512908</v>
      </c>
      <c r="L603" s="55" t="s">
        <v>53</v>
      </c>
      <c r="M603" s="38" t="s">
        <v>28</v>
      </c>
      <c r="N603" s="38" t="s">
        <v>28</v>
      </c>
      <c r="O603" s="38">
        <v>6</v>
      </c>
      <c r="P603" s="56" t="e">
        <f>IF(ISNUMBER(E603),$A$2/E603,"N/A")</f>
        <v>#VALUE!</v>
      </c>
      <c r="Q603" s="57" t="e">
        <f>IF(ISNUMBER(E603),E603/$B$2,"N/A")</f>
        <v>#VALUE!</v>
      </c>
      <c r="R603" s="58" t="e">
        <f>IF(J603="?",IF(ISNUMBER(E603),G603/P603,"N/A"),IF(ISNUMBER(J603),J603/$A$2*57.296,"N/A"))</f>
        <v>#VALUE!</v>
      </c>
      <c r="S603" s="59" t="str">
        <f>S602</f>
        <v>PUT TELESCOPE FOCAL LENGTH HERE</v>
      </c>
      <c r="T603" s="60" t="str">
        <f>T602</f>
        <v>PUT TELESCOPE F/RATIO HERE</v>
      </c>
    </row>
    <row r="604" spans="1:20" s="33" customFormat="1" x14ac:dyDescent="0.3">
      <c r="A604" s="13" t="s">
        <v>46</v>
      </c>
      <c r="B604" s="35" t="s">
        <v>124</v>
      </c>
      <c r="C604" s="13" t="s">
        <v>442</v>
      </c>
      <c r="D604" s="13" t="s">
        <v>346</v>
      </c>
      <c r="E604" s="34">
        <v>80</v>
      </c>
      <c r="F604" s="35">
        <v>4</v>
      </c>
      <c r="G604" s="38">
        <v>60</v>
      </c>
      <c r="H604" s="37"/>
      <c r="I604" s="41">
        <v>25</v>
      </c>
      <c r="J604" s="41" t="s">
        <v>28</v>
      </c>
      <c r="K604" s="55">
        <f>(G604/57.2958)*E604</f>
        <v>83.775774140512908</v>
      </c>
      <c r="L604" s="55" t="s">
        <v>53</v>
      </c>
      <c r="M604" s="38" t="s">
        <v>28</v>
      </c>
      <c r="N604" s="38" t="s">
        <v>28</v>
      </c>
      <c r="O604" s="38">
        <v>6</v>
      </c>
      <c r="P604" s="56" t="e">
        <f>IF(ISNUMBER(E604),$A$2/E604,"N/A")</f>
        <v>#VALUE!</v>
      </c>
      <c r="Q604" s="57" t="e">
        <f>IF(ISNUMBER(E604),E604/$B$2,"N/A")</f>
        <v>#VALUE!</v>
      </c>
      <c r="R604" s="58" t="e">
        <f>IF(J604="?",IF(ISNUMBER(E604),G604/P604,"N/A"),IF(ISNUMBER(J604),J604/$A$2*57.296,"N/A"))</f>
        <v>#VALUE!</v>
      </c>
      <c r="S604" s="59" t="str">
        <f>S603</f>
        <v>PUT TELESCOPE FOCAL LENGTH HERE</v>
      </c>
      <c r="T604" s="60" t="str">
        <f>T603</f>
        <v>PUT TELESCOPE F/RATIO HERE</v>
      </c>
    </row>
    <row r="605" spans="1:20" s="33" customFormat="1" x14ac:dyDescent="0.3">
      <c r="A605" s="13" t="s">
        <v>46</v>
      </c>
      <c r="B605" s="35" t="s">
        <v>124</v>
      </c>
      <c r="C605" s="13" t="s">
        <v>442</v>
      </c>
      <c r="D605" s="13" t="s">
        <v>346</v>
      </c>
      <c r="E605" s="34">
        <v>80</v>
      </c>
      <c r="F605" s="35">
        <v>4.3</v>
      </c>
      <c r="G605" s="38">
        <v>60</v>
      </c>
      <c r="H605" s="37"/>
      <c r="I605" s="41">
        <v>25</v>
      </c>
      <c r="J605" s="41" t="s">
        <v>28</v>
      </c>
      <c r="K605" s="55">
        <f>(G605/57.2958)*E605</f>
        <v>83.775774140512908</v>
      </c>
      <c r="L605" s="55" t="s">
        <v>53</v>
      </c>
      <c r="M605" s="38" t="s">
        <v>28</v>
      </c>
      <c r="N605" s="38" t="s">
        <v>28</v>
      </c>
      <c r="O605" s="36" t="s">
        <v>28</v>
      </c>
      <c r="P605" s="56" t="e">
        <f>IF(ISNUMBER(E605),$A$2/E605,"N/A")</f>
        <v>#VALUE!</v>
      </c>
      <c r="Q605" s="57" t="e">
        <f>IF(ISNUMBER(E605),E605/$B$2,"N/A")</f>
        <v>#VALUE!</v>
      </c>
      <c r="R605" s="58" t="e">
        <f>IF(J605="?",IF(ISNUMBER(E605),G605/P605,"N/A"),IF(ISNUMBER(J605),J605/$A$2*57.296,"N/A"))</f>
        <v>#VALUE!</v>
      </c>
      <c r="S605" s="59" t="str">
        <f>S604</f>
        <v>PUT TELESCOPE FOCAL LENGTH HERE</v>
      </c>
      <c r="T605" s="60" t="str">
        <f>T604</f>
        <v>PUT TELESCOPE F/RATIO HERE</v>
      </c>
    </row>
    <row r="606" spans="1:20" s="33" customFormat="1" x14ac:dyDescent="0.3">
      <c r="A606" s="13" t="s">
        <v>46</v>
      </c>
      <c r="B606" s="35" t="s">
        <v>124</v>
      </c>
      <c r="C606" s="13" t="s">
        <v>442</v>
      </c>
      <c r="D606" s="13" t="s">
        <v>346</v>
      </c>
      <c r="E606" s="34">
        <v>85</v>
      </c>
      <c r="F606" s="35">
        <v>4</v>
      </c>
      <c r="G606" s="38">
        <v>57</v>
      </c>
      <c r="H606" s="37"/>
      <c r="I606" s="41">
        <v>25</v>
      </c>
      <c r="J606" s="41" t="s">
        <v>28</v>
      </c>
      <c r="K606" s="55">
        <f>(G606/57.2958)*E606</f>
        <v>84.561172023080218</v>
      </c>
      <c r="L606" s="55" t="s">
        <v>53</v>
      </c>
      <c r="M606" s="38" t="s">
        <v>28</v>
      </c>
      <c r="N606" s="38" t="s">
        <v>28</v>
      </c>
      <c r="O606" s="38">
        <v>6</v>
      </c>
      <c r="P606" s="56" t="e">
        <f>IF(ISNUMBER(E606),$A$2/E606,"N/A")</f>
        <v>#VALUE!</v>
      </c>
      <c r="Q606" s="57" t="e">
        <f>IF(ISNUMBER(E606),E606/$B$2,"N/A")</f>
        <v>#VALUE!</v>
      </c>
      <c r="R606" s="58" t="e">
        <f>IF(J606="?",IF(ISNUMBER(E606),G606/P606,"N/A"),IF(ISNUMBER(J606),J606/$A$2*57.296,"N/A"))</f>
        <v>#VALUE!</v>
      </c>
      <c r="S606" s="59" t="str">
        <f>S605</f>
        <v>PUT TELESCOPE FOCAL LENGTH HERE</v>
      </c>
      <c r="T606" s="60" t="str">
        <f>T605</f>
        <v>PUT TELESCOPE F/RATIO HERE</v>
      </c>
    </row>
    <row r="607" spans="1:20" s="33" customFormat="1" x14ac:dyDescent="0.3">
      <c r="A607" s="13" t="s">
        <v>46</v>
      </c>
      <c r="B607" s="35" t="s">
        <v>124</v>
      </c>
      <c r="C607" s="13" t="s">
        <v>442</v>
      </c>
      <c r="D607" s="13" t="s">
        <v>346</v>
      </c>
      <c r="E607" s="34">
        <v>85</v>
      </c>
      <c r="F607" s="35">
        <v>4.3</v>
      </c>
      <c r="G607" s="38">
        <v>57</v>
      </c>
      <c r="H607" s="37"/>
      <c r="I607" s="41">
        <v>25</v>
      </c>
      <c r="J607" s="41" t="s">
        <v>28</v>
      </c>
      <c r="K607" s="55">
        <f>(G607/57.2958)*E607</f>
        <v>84.561172023080218</v>
      </c>
      <c r="L607" s="55" t="s">
        <v>53</v>
      </c>
      <c r="M607" s="38" t="s">
        <v>28</v>
      </c>
      <c r="N607" s="38" t="s">
        <v>28</v>
      </c>
      <c r="O607" s="36" t="s">
        <v>28</v>
      </c>
      <c r="P607" s="56" t="e">
        <f>IF(ISNUMBER(E607),$A$2/E607,"N/A")</f>
        <v>#VALUE!</v>
      </c>
      <c r="Q607" s="57" t="e">
        <f>IF(ISNUMBER(E607),E607/$B$2,"N/A")</f>
        <v>#VALUE!</v>
      </c>
      <c r="R607" s="58" t="e">
        <f>IF(J607="?",IF(ISNUMBER(E607),G607/P607,"N/A"),IF(ISNUMBER(J607),J607/$A$2*57.296,"N/A"))</f>
        <v>#VALUE!</v>
      </c>
      <c r="S607" s="59" t="str">
        <f>S606</f>
        <v>PUT TELESCOPE FOCAL LENGTH HERE</v>
      </c>
      <c r="T607" s="60" t="str">
        <f>T606</f>
        <v>PUT TELESCOPE F/RATIO HERE</v>
      </c>
    </row>
    <row r="608" spans="1:20" s="33" customFormat="1" x14ac:dyDescent="0.3">
      <c r="A608" s="13" t="s">
        <v>46</v>
      </c>
      <c r="B608" s="35" t="s">
        <v>124</v>
      </c>
      <c r="C608" s="13" t="s">
        <v>442</v>
      </c>
      <c r="D608" s="13" t="s">
        <v>345</v>
      </c>
      <c r="E608" s="34">
        <v>90</v>
      </c>
      <c r="F608" s="35">
        <v>4</v>
      </c>
      <c r="G608" s="38">
        <v>55</v>
      </c>
      <c r="H608" s="37"/>
      <c r="I608" s="41">
        <v>25</v>
      </c>
      <c r="J608" s="41" t="s">
        <v>28</v>
      </c>
      <c r="K608" s="55">
        <f>(G608/57.2958)*E608</f>
        <v>86.39376708240394</v>
      </c>
      <c r="L608" s="55" t="s">
        <v>53</v>
      </c>
      <c r="M608" s="38" t="s">
        <v>28</v>
      </c>
      <c r="N608" s="38" t="s">
        <v>28</v>
      </c>
      <c r="O608" s="38">
        <v>6</v>
      </c>
      <c r="P608" s="56" t="e">
        <f>IF(ISNUMBER(E608),$A$2/E608,"N/A")</f>
        <v>#VALUE!</v>
      </c>
      <c r="Q608" s="57" t="e">
        <f>IF(ISNUMBER(E608),E608/$B$2,"N/A")</f>
        <v>#VALUE!</v>
      </c>
      <c r="R608" s="58" t="e">
        <f>IF(J608="?",IF(ISNUMBER(E608),G608/P608,"N/A"),IF(ISNUMBER(J608),J608/$A$2*57.296,"N/A"))</f>
        <v>#VALUE!</v>
      </c>
      <c r="S608" s="59" t="str">
        <f>S607</f>
        <v>PUT TELESCOPE FOCAL LENGTH HERE</v>
      </c>
      <c r="T608" s="60" t="str">
        <f>T607</f>
        <v>PUT TELESCOPE F/RATIO HERE</v>
      </c>
    </row>
    <row r="609" spans="1:20" s="33" customFormat="1" x14ac:dyDescent="0.3">
      <c r="A609" s="13" t="s">
        <v>46</v>
      </c>
      <c r="B609" s="35" t="s">
        <v>124</v>
      </c>
      <c r="C609" s="13" t="s">
        <v>442</v>
      </c>
      <c r="D609" s="13" t="s">
        <v>345</v>
      </c>
      <c r="E609" s="34">
        <v>90</v>
      </c>
      <c r="F609" s="35">
        <v>4.3</v>
      </c>
      <c r="G609" s="38">
        <v>55</v>
      </c>
      <c r="H609" s="37"/>
      <c r="I609" s="41">
        <v>25</v>
      </c>
      <c r="J609" s="41" t="s">
        <v>28</v>
      </c>
      <c r="K609" s="55">
        <f>(G609/57.2958)*E609</f>
        <v>86.39376708240394</v>
      </c>
      <c r="L609" s="55" t="s">
        <v>53</v>
      </c>
      <c r="M609" s="38" t="s">
        <v>28</v>
      </c>
      <c r="N609" s="38" t="s">
        <v>28</v>
      </c>
      <c r="O609" s="36" t="s">
        <v>28</v>
      </c>
      <c r="P609" s="56" t="e">
        <f>IF(ISNUMBER(E609),$A$2/E609,"N/A")</f>
        <v>#VALUE!</v>
      </c>
      <c r="Q609" s="57" t="e">
        <f>IF(ISNUMBER(E609),E609/$B$2,"N/A")</f>
        <v>#VALUE!</v>
      </c>
      <c r="R609" s="58" t="e">
        <f>IF(J609="?",IF(ISNUMBER(E609),G609/P609,"N/A"),IF(ISNUMBER(J609),J609/$A$2*57.296,"N/A"))</f>
        <v>#VALUE!</v>
      </c>
      <c r="S609" s="59" t="str">
        <f>S608</f>
        <v>PUT TELESCOPE FOCAL LENGTH HERE</v>
      </c>
      <c r="T609" s="60" t="str">
        <f>T608</f>
        <v>PUT TELESCOPE F/RATIO HERE</v>
      </c>
    </row>
    <row r="610" spans="1:20" s="33" customFormat="1" x14ac:dyDescent="0.3">
      <c r="A610" s="13" t="s">
        <v>46</v>
      </c>
      <c r="B610" s="35" t="s">
        <v>124</v>
      </c>
      <c r="C610" s="13" t="s">
        <v>442</v>
      </c>
      <c r="D610" s="13" t="s">
        <v>345</v>
      </c>
      <c r="E610" s="34">
        <v>95</v>
      </c>
      <c r="F610" s="35">
        <v>4</v>
      </c>
      <c r="G610" s="38">
        <v>52</v>
      </c>
      <c r="H610" s="37"/>
      <c r="I610" s="41">
        <v>25</v>
      </c>
      <c r="J610" s="41" t="s">
        <v>28</v>
      </c>
      <c r="K610" s="55">
        <f>(G610/57.2958)*E610</f>
        <v>86.219234219611209</v>
      </c>
      <c r="L610" s="55" t="s">
        <v>53</v>
      </c>
      <c r="M610" s="38" t="s">
        <v>28</v>
      </c>
      <c r="N610" s="38" t="s">
        <v>28</v>
      </c>
      <c r="O610" s="38">
        <v>6</v>
      </c>
      <c r="P610" s="56" t="e">
        <f>IF(ISNUMBER(E610),$A$2/E610,"N/A")</f>
        <v>#VALUE!</v>
      </c>
      <c r="Q610" s="57" t="e">
        <f>IF(ISNUMBER(E610),E610/$B$2,"N/A")</f>
        <v>#VALUE!</v>
      </c>
      <c r="R610" s="58" t="e">
        <f>IF(J610="?",IF(ISNUMBER(E610),G610/P610,"N/A"),IF(ISNUMBER(J610),J610/$A$2*57.296,"N/A"))</f>
        <v>#VALUE!</v>
      </c>
      <c r="S610" s="59" t="str">
        <f>S609</f>
        <v>PUT TELESCOPE FOCAL LENGTH HERE</v>
      </c>
      <c r="T610" s="60" t="str">
        <f>T609</f>
        <v>PUT TELESCOPE F/RATIO HERE</v>
      </c>
    </row>
    <row r="611" spans="1:20" s="33" customFormat="1" x14ac:dyDescent="0.3">
      <c r="A611" s="13" t="s">
        <v>46</v>
      </c>
      <c r="B611" s="35" t="s">
        <v>124</v>
      </c>
      <c r="C611" s="13" t="s">
        <v>442</v>
      </c>
      <c r="D611" s="13" t="s">
        <v>345</v>
      </c>
      <c r="E611" s="34">
        <v>95</v>
      </c>
      <c r="F611" s="35">
        <v>4.3</v>
      </c>
      <c r="G611" s="38">
        <v>52</v>
      </c>
      <c r="H611" s="37"/>
      <c r="I611" s="41">
        <v>25</v>
      </c>
      <c r="J611" s="41" t="s">
        <v>28</v>
      </c>
      <c r="K611" s="55">
        <f>(G611/57.2958)*E611</f>
        <v>86.219234219611209</v>
      </c>
      <c r="L611" s="55" t="s">
        <v>53</v>
      </c>
      <c r="M611" s="38" t="s">
        <v>28</v>
      </c>
      <c r="N611" s="38" t="s">
        <v>28</v>
      </c>
      <c r="O611" s="36" t="s">
        <v>28</v>
      </c>
      <c r="P611" s="56" t="e">
        <f>IF(ISNUMBER(E611),$A$2/E611,"N/A")</f>
        <v>#VALUE!</v>
      </c>
      <c r="Q611" s="57" t="e">
        <f>IF(ISNUMBER(E611),E611/$B$2,"N/A")</f>
        <v>#VALUE!</v>
      </c>
      <c r="R611" s="58" t="e">
        <f>IF(J611="?",IF(ISNUMBER(E611),G611/P611,"N/A"),IF(ISNUMBER(J611),J611/$A$2*57.296,"N/A"))</f>
        <v>#VALUE!</v>
      </c>
      <c r="S611" s="59" t="str">
        <f>S610</f>
        <v>PUT TELESCOPE FOCAL LENGTH HERE</v>
      </c>
      <c r="T611" s="60" t="str">
        <f>T610</f>
        <v>PUT TELESCOPE F/RATIO HERE</v>
      </c>
    </row>
    <row r="612" spans="1:20" s="33" customFormat="1" x14ac:dyDescent="0.3">
      <c r="A612" s="13" t="s">
        <v>46</v>
      </c>
      <c r="B612" s="35" t="s">
        <v>124</v>
      </c>
      <c r="C612" s="13" t="s">
        <v>442</v>
      </c>
      <c r="D612" s="13" t="s">
        <v>345</v>
      </c>
      <c r="E612" s="34">
        <v>100</v>
      </c>
      <c r="F612" s="35">
        <v>4</v>
      </c>
      <c r="G612" s="38">
        <v>50</v>
      </c>
      <c r="H612" s="37"/>
      <c r="I612" s="41">
        <v>25</v>
      </c>
      <c r="J612" s="41" t="s">
        <v>28</v>
      </c>
      <c r="K612" s="55">
        <f>(G612/57.2958)*E612</f>
        <v>87.266431396367622</v>
      </c>
      <c r="L612" s="55" t="s">
        <v>53</v>
      </c>
      <c r="M612" s="38" t="s">
        <v>28</v>
      </c>
      <c r="N612" s="38" t="s">
        <v>28</v>
      </c>
      <c r="O612" s="38">
        <v>6</v>
      </c>
      <c r="P612" s="56" t="e">
        <f>IF(ISNUMBER(E612),$A$2/E612,"N/A")</f>
        <v>#VALUE!</v>
      </c>
      <c r="Q612" s="57" t="e">
        <f>IF(ISNUMBER(E612),E612/$B$2,"N/A")</f>
        <v>#VALUE!</v>
      </c>
      <c r="R612" s="58" t="e">
        <f>IF(J612="?",IF(ISNUMBER(E612),G612/P612,"N/A"),IF(ISNUMBER(J612),J612/$A$2*57.296,"N/A"))</f>
        <v>#VALUE!</v>
      </c>
      <c r="S612" s="59" t="str">
        <f>S611</f>
        <v>PUT TELESCOPE FOCAL LENGTH HERE</v>
      </c>
      <c r="T612" s="60" t="str">
        <f>T611</f>
        <v>PUT TELESCOPE F/RATIO HERE</v>
      </c>
    </row>
    <row r="613" spans="1:20" s="33" customFormat="1" x14ac:dyDescent="0.3">
      <c r="A613" s="13" t="s">
        <v>46</v>
      </c>
      <c r="B613" s="35" t="s">
        <v>124</v>
      </c>
      <c r="C613" s="13" t="s">
        <v>442</v>
      </c>
      <c r="D613" s="13" t="s">
        <v>345</v>
      </c>
      <c r="E613" s="34">
        <v>100</v>
      </c>
      <c r="F613" s="35">
        <v>4.3</v>
      </c>
      <c r="G613" s="38">
        <v>50</v>
      </c>
      <c r="H613" s="37"/>
      <c r="I613" s="41">
        <v>25</v>
      </c>
      <c r="J613" s="41" t="s">
        <v>28</v>
      </c>
      <c r="K613" s="55">
        <f>(G613/57.2958)*E613</f>
        <v>87.266431396367622</v>
      </c>
      <c r="L613" s="55" t="s">
        <v>53</v>
      </c>
      <c r="M613" s="38" t="s">
        <v>28</v>
      </c>
      <c r="N613" s="38" t="s">
        <v>28</v>
      </c>
      <c r="O613" s="36" t="s">
        <v>28</v>
      </c>
      <c r="P613" s="56" t="e">
        <f>IF(ISNUMBER(E613),$A$2/E613,"N/A")</f>
        <v>#VALUE!</v>
      </c>
      <c r="Q613" s="57" t="e">
        <f>IF(ISNUMBER(E613),E613/$B$2,"N/A")</f>
        <v>#VALUE!</v>
      </c>
      <c r="R613" s="58" t="e">
        <f>IF(J613="?",IF(ISNUMBER(E613),G613/P613,"N/A"),IF(ISNUMBER(J613),J613/$A$2*57.296,"N/A"))</f>
        <v>#VALUE!</v>
      </c>
      <c r="S613" s="59" t="str">
        <f>S612</f>
        <v>PUT TELESCOPE FOCAL LENGTH HERE</v>
      </c>
      <c r="T613" s="60" t="str">
        <f>T612</f>
        <v>PUT TELESCOPE F/RATIO HERE</v>
      </c>
    </row>
    <row r="614" spans="1:20" s="33" customFormat="1" x14ac:dyDescent="0.3">
      <c r="A614" s="13" t="s">
        <v>46</v>
      </c>
      <c r="B614" s="13" t="s">
        <v>48</v>
      </c>
      <c r="C614" s="13" t="s">
        <v>442</v>
      </c>
      <c r="D614" s="35" t="s">
        <v>347</v>
      </c>
      <c r="E614" s="34">
        <v>34</v>
      </c>
      <c r="F614" s="35">
        <v>2</v>
      </c>
      <c r="G614" s="38">
        <v>65</v>
      </c>
      <c r="H614" s="37"/>
      <c r="I614" s="41">
        <v>20</v>
      </c>
      <c r="J614" s="41" t="s">
        <v>28</v>
      </c>
      <c r="K614" s="55">
        <f>(G614/57.2958)*E614</f>
        <v>38.571762677194485</v>
      </c>
      <c r="L614" s="55" t="s">
        <v>53</v>
      </c>
      <c r="M614" s="38" t="s">
        <v>28</v>
      </c>
      <c r="N614" s="36" t="s">
        <v>28</v>
      </c>
      <c r="O614" s="36" t="s">
        <v>28</v>
      </c>
      <c r="P614" s="56" t="e">
        <f>IF(ISNUMBER(E614),$A$2/E614,"N/A")</f>
        <v>#VALUE!</v>
      </c>
      <c r="Q614" s="57" t="e">
        <f>IF(ISNUMBER(E614),E614/$B$2,"N/A")</f>
        <v>#VALUE!</v>
      </c>
      <c r="R614" s="58" t="e">
        <f>IF(J614="?",IF(ISNUMBER(E614),G614/P614,"N/A"),IF(ISNUMBER(J614),J614/$A$2*57.296,"N/A"))</f>
        <v>#VALUE!</v>
      </c>
      <c r="S614" s="59" t="str">
        <f>S613</f>
        <v>PUT TELESCOPE FOCAL LENGTH HERE</v>
      </c>
      <c r="T614" s="60" t="str">
        <f>T613</f>
        <v>PUT TELESCOPE F/RATIO HERE</v>
      </c>
    </row>
    <row r="615" spans="1:20" s="33" customFormat="1" x14ac:dyDescent="0.3">
      <c r="A615" s="13" t="s">
        <v>46</v>
      </c>
      <c r="B615" s="13" t="s">
        <v>48</v>
      </c>
      <c r="C615" s="13" t="s">
        <v>442</v>
      </c>
      <c r="D615" s="35" t="s">
        <v>347</v>
      </c>
      <c r="E615" s="34">
        <v>36</v>
      </c>
      <c r="F615" s="35">
        <v>2</v>
      </c>
      <c r="G615" s="38">
        <v>65</v>
      </c>
      <c r="H615" s="37"/>
      <c r="I615" s="41">
        <v>20</v>
      </c>
      <c r="J615" s="41" t="s">
        <v>28</v>
      </c>
      <c r="K615" s="55">
        <f>(G615/57.2958)*E615</f>
        <v>40.840689893500041</v>
      </c>
      <c r="L615" s="55" t="s">
        <v>53</v>
      </c>
      <c r="M615" s="38" t="s">
        <v>28</v>
      </c>
      <c r="N615" s="36" t="s">
        <v>28</v>
      </c>
      <c r="O615" s="36" t="s">
        <v>28</v>
      </c>
      <c r="P615" s="56" t="e">
        <f>IF(ISNUMBER(E615),$A$2/E615,"N/A")</f>
        <v>#VALUE!</v>
      </c>
      <c r="Q615" s="57" t="e">
        <f>IF(ISNUMBER(E615),E615/$B$2,"N/A")</f>
        <v>#VALUE!</v>
      </c>
      <c r="R615" s="58" t="e">
        <f>IF(J615="?",IF(ISNUMBER(E615),G615/P615,"N/A"),IF(ISNUMBER(J615),J615/$A$2*57.296,"N/A"))</f>
        <v>#VALUE!</v>
      </c>
      <c r="S615" s="59" t="str">
        <f>S614</f>
        <v>PUT TELESCOPE FOCAL LENGTH HERE</v>
      </c>
      <c r="T615" s="60" t="str">
        <f>T614</f>
        <v>PUT TELESCOPE F/RATIO HERE</v>
      </c>
    </row>
    <row r="616" spans="1:20" s="33" customFormat="1" x14ac:dyDescent="0.3">
      <c r="A616" s="13" t="s">
        <v>46</v>
      </c>
      <c r="B616" s="35" t="s">
        <v>122</v>
      </c>
      <c r="C616" s="13" t="s">
        <v>442</v>
      </c>
      <c r="D616" s="13" t="s">
        <v>346</v>
      </c>
      <c r="E616" s="34">
        <v>9</v>
      </c>
      <c r="F616" s="35">
        <v>1.25</v>
      </c>
      <c r="G616" s="38">
        <v>60</v>
      </c>
      <c r="H616" s="37"/>
      <c r="I616" s="41">
        <v>10</v>
      </c>
      <c r="J616" s="41" t="s">
        <v>28</v>
      </c>
      <c r="K616" s="55">
        <f>(G616/57.2958)*E616</f>
        <v>9.4247745908077025</v>
      </c>
      <c r="L616" s="55" t="s">
        <v>53</v>
      </c>
      <c r="M616" s="38" t="s">
        <v>25</v>
      </c>
      <c r="N616" s="38" t="s">
        <v>28</v>
      </c>
      <c r="O616" s="38">
        <v>3</v>
      </c>
      <c r="P616" s="56" t="e">
        <f>IF(ISNUMBER(E616),$A$2/E616,"N/A")</f>
        <v>#VALUE!</v>
      </c>
      <c r="Q616" s="57" t="e">
        <f>IF(ISNUMBER(E616),E616/$B$2,"N/A")</f>
        <v>#VALUE!</v>
      </c>
      <c r="R616" s="58" t="e">
        <f>IF(J616="?",IF(ISNUMBER(E616),G616/P616,"N/A"),IF(ISNUMBER(J616),J616/$A$2*57.296,"N/A"))</f>
        <v>#VALUE!</v>
      </c>
      <c r="S616" s="59" t="str">
        <f>S615</f>
        <v>PUT TELESCOPE FOCAL LENGTH HERE</v>
      </c>
      <c r="T616" s="60" t="str">
        <f>T615</f>
        <v>PUT TELESCOPE F/RATIO HERE</v>
      </c>
    </row>
    <row r="617" spans="1:20" s="33" customFormat="1" x14ac:dyDescent="0.3">
      <c r="A617" s="13" t="s">
        <v>46</v>
      </c>
      <c r="B617" s="35" t="s">
        <v>122</v>
      </c>
      <c r="C617" s="13" t="s">
        <v>442</v>
      </c>
      <c r="D617" s="13" t="s">
        <v>346</v>
      </c>
      <c r="E617" s="34">
        <v>10</v>
      </c>
      <c r="F617" s="35">
        <v>1.25</v>
      </c>
      <c r="G617" s="38">
        <v>60</v>
      </c>
      <c r="H617" s="37"/>
      <c r="I617" s="41">
        <v>10</v>
      </c>
      <c r="J617" s="41" t="s">
        <v>28</v>
      </c>
      <c r="K617" s="55">
        <f>(G617/57.2958)*E617</f>
        <v>10.471971767564114</v>
      </c>
      <c r="L617" s="55" t="s">
        <v>53</v>
      </c>
      <c r="M617" s="38" t="s">
        <v>25</v>
      </c>
      <c r="N617" s="38" t="s">
        <v>28</v>
      </c>
      <c r="O617" s="38">
        <v>3</v>
      </c>
      <c r="P617" s="56" t="e">
        <f>IF(ISNUMBER(E617),$A$2/E617,"N/A")</f>
        <v>#VALUE!</v>
      </c>
      <c r="Q617" s="57" t="e">
        <f>IF(ISNUMBER(E617),E617/$B$2,"N/A")</f>
        <v>#VALUE!</v>
      </c>
      <c r="R617" s="58" t="e">
        <f>IF(J617="?",IF(ISNUMBER(E617),G617/P617,"N/A"),IF(ISNUMBER(J617),J617/$A$2*57.296,"N/A"))</f>
        <v>#VALUE!</v>
      </c>
      <c r="S617" s="59" t="str">
        <f>S616</f>
        <v>PUT TELESCOPE FOCAL LENGTH HERE</v>
      </c>
      <c r="T617" s="60" t="str">
        <f>T616</f>
        <v>PUT TELESCOPE F/RATIO HERE</v>
      </c>
    </row>
    <row r="618" spans="1:20" s="33" customFormat="1" x14ac:dyDescent="0.3">
      <c r="A618" s="13" t="s">
        <v>46</v>
      </c>
      <c r="B618" s="35" t="s">
        <v>122</v>
      </c>
      <c r="C618" s="13" t="s">
        <v>442</v>
      </c>
      <c r="D618" s="13" t="s">
        <v>346</v>
      </c>
      <c r="E618" s="34">
        <v>14</v>
      </c>
      <c r="F618" s="35">
        <v>1.25</v>
      </c>
      <c r="G618" s="38">
        <v>60</v>
      </c>
      <c r="H618" s="37"/>
      <c r="I618" s="41">
        <v>14</v>
      </c>
      <c r="J618" s="41" t="s">
        <v>28</v>
      </c>
      <c r="K618" s="55">
        <f>(G618/57.2958)*E618</f>
        <v>14.660760474589761</v>
      </c>
      <c r="L618" s="55" t="s">
        <v>53</v>
      </c>
      <c r="M618" s="38" t="s">
        <v>25</v>
      </c>
      <c r="N618" s="38" t="s">
        <v>28</v>
      </c>
      <c r="O618" s="38">
        <v>3</v>
      </c>
      <c r="P618" s="56" t="e">
        <f>IF(ISNUMBER(E618),$A$2/E618,"N/A")</f>
        <v>#VALUE!</v>
      </c>
      <c r="Q618" s="57" t="e">
        <f>IF(ISNUMBER(E618),E618/$B$2,"N/A")</f>
        <v>#VALUE!</v>
      </c>
      <c r="R618" s="58" t="e">
        <f>IF(J618="?",IF(ISNUMBER(E618),G618/P618,"N/A"),IF(ISNUMBER(J618),J618/$A$2*57.296,"N/A"))</f>
        <v>#VALUE!</v>
      </c>
      <c r="S618" s="59" t="str">
        <f>S617</f>
        <v>PUT TELESCOPE FOCAL LENGTH HERE</v>
      </c>
      <c r="T618" s="60" t="str">
        <f>T617</f>
        <v>PUT TELESCOPE F/RATIO HERE</v>
      </c>
    </row>
    <row r="619" spans="1:20" s="33" customFormat="1" x14ac:dyDescent="0.3">
      <c r="A619" s="13" t="s">
        <v>46</v>
      </c>
      <c r="B619" s="35" t="s">
        <v>122</v>
      </c>
      <c r="C619" s="13" t="s">
        <v>442</v>
      </c>
      <c r="D619" s="13" t="s">
        <v>346</v>
      </c>
      <c r="E619" s="34">
        <v>15</v>
      </c>
      <c r="F619" s="35">
        <v>1.25</v>
      </c>
      <c r="G619" s="38">
        <v>60</v>
      </c>
      <c r="H619" s="37"/>
      <c r="I619" s="41">
        <v>15</v>
      </c>
      <c r="J619" s="41" t="s">
        <v>28</v>
      </c>
      <c r="K619" s="55">
        <f>(G619/57.2958)*E619</f>
        <v>15.707957651346172</v>
      </c>
      <c r="L619" s="55" t="s">
        <v>53</v>
      </c>
      <c r="M619" s="38" t="s">
        <v>25</v>
      </c>
      <c r="N619" s="38" t="s">
        <v>28</v>
      </c>
      <c r="O619" s="38">
        <v>3</v>
      </c>
      <c r="P619" s="56" t="e">
        <f>IF(ISNUMBER(E619),$A$2/E619,"N/A")</f>
        <v>#VALUE!</v>
      </c>
      <c r="Q619" s="57" t="e">
        <f>IF(ISNUMBER(E619),E619/$B$2,"N/A")</f>
        <v>#VALUE!</v>
      </c>
      <c r="R619" s="58" t="e">
        <f>IF(J619="?",IF(ISNUMBER(E619),G619/P619,"N/A"),IF(ISNUMBER(J619),J619/$A$2*57.296,"N/A"))</f>
        <v>#VALUE!</v>
      </c>
      <c r="S619" s="59" t="str">
        <f>S618</f>
        <v>PUT TELESCOPE FOCAL LENGTH HERE</v>
      </c>
      <c r="T619" s="60" t="str">
        <f>T618</f>
        <v>PUT TELESCOPE F/RATIO HERE</v>
      </c>
    </row>
    <row r="620" spans="1:20" s="33" customFormat="1" x14ac:dyDescent="0.3">
      <c r="A620" s="13" t="s">
        <v>46</v>
      </c>
      <c r="B620" s="35" t="s">
        <v>122</v>
      </c>
      <c r="C620" s="13" t="s">
        <v>442</v>
      </c>
      <c r="D620" s="13" t="s">
        <v>346</v>
      </c>
      <c r="E620" s="34">
        <v>16</v>
      </c>
      <c r="F620" s="35">
        <v>1.25</v>
      </c>
      <c r="G620" s="38">
        <v>60</v>
      </c>
      <c r="H620" s="37"/>
      <c r="I620" s="41">
        <v>16</v>
      </c>
      <c r="J620" s="41" t="s">
        <v>28</v>
      </c>
      <c r="K620" s="55">
        <f>(G620/57.2958)*E620</f>
        <v>16.755154828102583</v>
      </c>
      <c r="L620" s="55" t="s">
        <v>53</v>
      </c>
      <c r="M620" s="38" t="s">
        <v>25</v>
      </c>
      <c r="N620" s="38" t="s">
        <v>28</v>
      </c>
      <c r="O620" s="38">
        <v>3</v>
      </c>
      <c r="P620" s="56" t="e">
        <f>IF(ISNUMBER(E620),$A$2/E620,"N/A")</f>
        <v>#VALUE!</v>
      </c>
      <c r="Q620" s="57" t="e">
        <f>IF(ISNUMBER(E620),E620/$B$2,"N/A")</f>
        <v>#VALUE!</v>
      </c>
      <c r="R620" s="58" t="e">
        <f>IF(J620="?",IF(ISNUMBER(E620),G620/P620,"N/A"),IF(ISNUMBER(J620),J620/$A$2*57.296,"N/A"))</f>
        <v>#VALUE!</v>
      </c>
      <c r="S620" s="59" t="str">
        <f>S619</f>
        <v>PUT TELESCOPE FOCAL LENGTH HERE</v>
      </c>
      <c r="T620" s="60" t="str">
        <f>T619</f>
        <v>PUT TELESCOPE F/RATIO HERE</v>
      </c>
    </row>
    <row r="621" spans="1:20" s="33" customFormat="1" x14ac:dyDescent="0.3">
      <c r="A621" s="13" t="s">
        <v>46</v>
      </c>
      <c r="B621" s="35" t="s">
        <v>122</v>
      </c>
      <c r="C621" s="13" t="s">
        <v>442</v>
      </c>
      <c r="D621" s="13" t="s">
        <v>346</v>
      </c>
      <c r="E621" s="34">
        <v>17</v>
      </c>
      <c r="F621" s="35">
        <v>1.25</v>
      </c>
      <c r="G621" s="38">
        <v>60</v>
      </c>
      <c r="H621" s="37"/>
      <c r="I621" s="41">
        <v>16</v>
      </c>
      <c r="J621" s="41" t="s">
        <v>28</v>
      </c>
      <c r="K621" s="55">
        <f>(G621/57.2958)*E621</f>
        <v>17.802352004858996</v>
      </c>
      <c r="L621" s="55" t="s">
        <v>53</v>
      </c>
      <c r="M621" s="38" t="s">
        <v>25</v>
      </c>
      <c r="N621" s="38" t="s">
        <v>28</v>
      </c>
      <c r="O621" s="38">
        <v>3</v>
      </c>
      <c r="P621" s="56" t="e">
        <f>IF(ISNUMBER(E621),$A$2/E621,"N/A")</f>
        <v>#VALUE!</v>
      </c>
      <c r="Q621" s="57" t="e">
        <f>IF(ISNUMBER(E621),E621/$B$2,"N/A")</f>
        <v>#VALUE!</v>
      </c>
      <c r="R621" s="58" t="e">
        <f>IF(J621="?",IF(ISNUMBER(E621),G621/P621,"N/A"),IF(ISNUMBER(J621),J621/$A$2*57.296,"N/A"))</f>
        <v>#VALUE!</v>
      </c>
      <c r="S621" s="59" t="str">
        <f>S620</f>
        <v>PUT TELESCOPE FOCAL LENGTH HERE</v>
      </c>
      <c r="T621" s="60" t="str">
        <f>T620</f>
        <v>PUT TELESCOPE F/RATIO HERE</v>
      </c>
    </row>
    <row r="622" spans="1:20" s="33" customFormat="1" x14ac:dyDescent="0.3">
      <c r="A622" s="13" t="s">
        <v>46</v>
      </c>
      <c r="B622" s="35" t="s">
        <v>122</v>
      </c>
      <c r="C622" s="13" t="s">
        <v>442</v>
      </c>
      <c r="D622" s="13" t="s">
        <v>346</v>
      </c>
      <c r="E622" s="34">
        <v>18</v>
      </c>
      <c r="F622" s="35">
        <v>1.25</v>
      </c>
      <c r="G622" s="38">
        <v>60</v>
      </c>
      <c r="H622" s="37"/>
      <c r="I622" s="41">
        <v>16</v>
      </c>
      <c r="J622" s="41" t="s">
        <v>28</v>
      </c>
      <c r="K622" s="55">
        <f>(G622/57.2958)*E622</f>
        <v>18.849549181615405</v>
      </c>
      <c r="L622" s="55" t="s">
        <v>53</v>
      </c>
      <c r="M622" s="38" t="s">
        <v>25</v>
      </c>
      <c r="N622" s="38" t="s">
        <v>28</v>
      </c>
      <c r="O622" s="38">
        <v>3</v>
      </c>
      <c r="P622" s="56" t="e">
        <f>IF(ISNUMBER(E622),$A$2/E622,"N/A")</f>
        <v>#VALUE!</v>
      </c>
      <c r="Q622" s="57" t="e">
        <f>IF(ISNUMBER(E622),E622/$B$2,"N/A")</f>
        <v>#VALUE!</v>
      </c>
      <c r="R622" s="58" t="e">
        <f>IF(J622="?",IF(ISNUMBER(E622),G622/P622,"N/A"),IF(ISNUMBER(J622),J622/$A$2*57.296,"N/A"))</f>
        <v>#VALUE!</v>
      </c>
      <c r="S622" s="59" t="str">
        <f>S621</f>
        <v>PUT TELESCOPE FOCAL LENGTH HERE</v>
      </c>
      <c r="T622" s="60" t="str">
        <f>T621</f>
        <v>PUT TELESCOPE F/RATIO HERE</v>
      </c>
    </row>
    <row r="623" spans="1:20" s="33" customFormat="1" x14ac:dyDescent="0.3">
      <c r="A623" s="13" t="s">
        <v>46</v>
      </c>
      <c r="B623" s="35" t="s">
        <v>122</v>
      </c>
      <c r="C623" s="13" t="s">
        <v>442</v>
      </c>
      <c r="D623" s="13" t="s">
        <v>345</v>
      </c>
      <c r="E623" s="34">
        <v>27</v>
      </c>
      <c r="F623" s="35">
        <v>1.25</v>
      </c>
      <c r="G623" s="38">
        <v>52</v>
      </c>
      <c r="H623" s="37"/>
      <c r="I623" s="41">
        <v>16</v>
      </c>
      <c r="J623" s="41" t="s">
        <v>28</v>
      </c>
      <c r="K623" s="55">
        <f>(G623/57.2958)*E623</f>
        <v>24.504413936100029</v>
      </c>
      <c r="L623" s="55" t="s">
        <v>53</v>
      </c>
      <c r="M623" s="38" t="s">
        <v>25</v>
      </c>
      <c r="N623" s="38" t="s">
        <v>28</v>
      </c>
      <c r="O623" s="38">
        <v>3</v>
      </c>
      <c r="P623" s="56" t="e">
        <f>IF(ISNUMBER(E623),$A$2/E623,"N/A")</f>
        <v>#VALUE!</v>
      </c>
      <c r="Q623" s="57" t="e">
        <f>IF(ISNUMBER(E623),E623/$B$2,"N/A")</f>
        <v>#VALUE!</v>
      </c>
      <c r="R623" s="58" t="e">
        <f>IF(J623="?",IF(ISNUMBER(E623),G623/P623,"N/A"),IF(ISNUMBER(J623),J623/$A$2*57.296,"N/A"))</f>
        <v>#VALUE!</v>
      </c>
      <c r="S623" s="59" t="str">
        <f>S622</f>
        <v>PUT TELESCOPE FOCAL LENGTH HERE</v>
      </c>
      <c r="T623" s="60" t="str">
        <f>T622</f>
        <v>PUT TELESCOPE F/RATIO HERE</v>
      </c>
    </row>
    <row r="624" spans="1:20" s="33" customFormat="1" x14ac:dyDescent="0.3">
      <c r="A624" s="13" t="s">
        <v>46</v>
      </c>
      <c r="B624" s="35" t="s">
        <v>122</v>
      </c>
      <c r="C624" s="13" t="s">
        <v>442</v>
      </c>
      <c r="D624" s="13" t="s">
        <v>345</v>
      </c>
      <c r="E624" s="34">
        <v>35</v>
      </c>
      <c r="F624" s="35">
        <v>1.25</v>
      </c>
      <c r="G624" s="38">
        <v>49</v>
      </c>
      <c r="H624" s="37"/>
      <c r="I624" s="41">
        <v>25</v>
      </c>
      <c r="J624" s="41" t="s">
        <v>28</v>
      </c>
      <c r="K624" s="55">
        <f>(G624/57.2958)*E624</f>
        <v>29.932385968954094</v>
      </c>
      <c r="L624" s="55" t="s">
        <v>53</v>
      </c>
      <c r="M624" s="38" t="s">
        <v>25</v>
      </c>
      <c r="N624" s="38" t="s">
        <v>28</v>
      </c>
      <c r="O624" s="38">
        <v>3</v>
      </c>
      <c r="P624" s="56" t="e">
        <f>IF(ISNUMBER(E624),$A$2/E624,"N/A")</f>
        <v>#VALUE!</v>
      </c>
      <c r="Q624" s="57" t="e">
        <f>IF(ISNUMBER(E624),E624/$B$2,"N/A")</f>
        <v>#VALUE!</v>
      </c>
      <c r="R624" s="58" t="e">
        <f>IF(J624="?",IF(ISNUMBER(E624),G624/P624,"N/A"),IF(ISNUMBER(J624),J624/$A$2*57.296,"N/A"))</f>
        <v>#VALUE!</v>
      </c>
      <c r="S624" s="59" t="str">
        <f>S623</f>
        <v>PUT TELESCOPE FOCAL LENGTH HERE</v>
      </c>
      <c r="T624" s="60" t="str">
        <f>T623</f>
        <v>PUT TELESCOPE F/RATIO HERE</v>
      </c>
    </row>
    <row r="625" spans="1:20" s="33" customFormat="1" x14ac:dyDescent="0.3">
      <c r="A625" s="13" t="s">
        <v>46</v>
      </c>
      <c r="B625" s="35" t="s">
        <v>125</v>
      </c>
      <c r="C625" s="13" t="s">
        <v>442</v>
      </c>
      <c r="D625" s="35" t="s">
        <v>350</v>
      </c>
      <c r="E625" s="34">
        <v>3</v>
      </c>
      <c r="F625" s="35">
        <v>1.25</v>
      </c>
      <c r="G625" s="36" t="s">
        <v>28</v>
      </c>
      <c r="H625" s="37"/>
      <c r="I625" s="41" t="s">
        <v>28</v>
      </c>
      <c r="J625" s="41" t="s">
        <v>28</v>
      </c>
      <c r="K625" s="55" t="s">
        <v>22</v>
      </c>
      <c r="L625" s="55" t="s">
        <v>53</v>
      </c>
      <c r="M625" s="38" t="s">
        <v>28</v>
      </c>
      <c r="N625" s="38" t="s">
        <v>53</v>
      </c>
      <c r="O625" s="38">
        <v>1</v>
      </c>
      <c r="P625" s="56" t="e">
        <f>IF(ISNUMBER(E625),$A$2/E625,"N/A")</f>
        <v>#VALUE!</v>
      </c>
      <c r="Q625" s="57" t="e">
        <f>IF(ISNUMBER(E625),E625/$B$2,"N/A")</f>
        <v>#VALUE!</v>
      </c>
      <c r="R625" s="58" t="e">
        <f>IF(J625="?",IF(ISNUMBER(E625),G625/P625,"N/A"),IF(ISNUMBER(J625),J625/$A$2*57.296,"N/A"))</f>
        <v>#VALUE!</v>
      </c>
      <c r="S625" s="59" t="str">
        <f>S624</f>
        <v>PUT TELESCOPE FOCAL LENGTH HERE</v>
      </c>
      <c r="T625" s="60" t="str">
        <f>T624</f>
        <v>PUT TELESCOPE F/RATIO HERE</v>
      </c>
    </row>
    <row r="626" spans="1:20" s="33" customFormat="1" x14ac:dyDescent="0.3">
      <c r="A626" s="13" t="s">
        <v>46</v>
      </c>
      <c r="B626" s="13" t="s">
        <v>125</v>
      </c>
      <c r="C626" s="13" t="s">
        <v>442</v>
      </c>
      <c r="D626" s="35" t="s">
        <v>350</v>
      </c>
      <c r="E626" s="34">
        <v>3.5</v>
      </c>
      <c r="F626" s="35">
        <v>1.25</v>
      </c>
      <c r="G626" s="36" t="s">
        <v>28</v>
      </c>
      <c r="H626" s="37"/>
      <c r="I626" s="41" t="s">
        <v>28</v>
      </c>
      <c r="J626" s="41" t="s">
        <v>28</v>
      </c>
      <c r="K626" s="55"/>
      <c r="L626" s="55" t="s">
        <v>53</v>
      </c>
      <c r="M626" s="38" t="s">
        <v>28</v>
      </c>
      <c r="N626" s="38" t="s">
        <v>53</v>
      </c>
      <c r="O626" s="38">
        <v>1</v>
      </c>
      <c r="P626" s="56" t="e">
        <f>IF(ISNUMBER(E626),$A$2/E626,"N/A")</f>
        <v>#VALUE!</v>
      </c>
      <c r="Q626" s="57" t="e">
        <f>IF(ISNUMBER(E626),E626/$B$2,"N/A")</f>
        <v>#VALUE!</v>
      </c>
      <c r="R626" s="58" t="e">
        <f>IF(J626="?",IF(ISNUMBER(E626),G626/P626,"N/A"),IF(ISNUMBER(J626),J626/$A$2*57.296,"N/A"))</f>
        <v>#VALUE!</v>
      </c>
      <c r="S626" s="59" t="str">
        <f>S625</f>
        <v>PUT TELESCOPE FOCAL LENGTH HERE</v>
      </c>
      <c r="T626" s="60" t="str">
        <f>T625</f>
        <v>PUT TELESCOPE F/RATIO HERE</v>
      </c>
    </row>
    <row r="627" spans="1:20" s="33" customFormat="1" x14ac:dyDescent="0.3">
      <c r="A627" s="13" t="s">
        <v>46</v>
      </c>
      <c r="B627" s="13" t="s">
        <v>125</v>
      </c>
      <c r="C627" s="13" t="s">
        <v>442</v>
      </c>
      <c r="D627" s="35" t="s">
        <v>350</v>
      </c>
      <c r="E627" s="34">
        <v>4.5</v>
      </c>
      <c r="F627" s="35">
        <v>1.25</v>
      </c>
      <c r="G627" s="36" t="s">
        <v>28</v>
      </c>
      <c r="H627" s="37"/>
      <c r="I627" s="41" t="s">
        <v>28</v>
      </c>
      <c r="J627" s="41" t="s">
        <v>28</v>
      </c>
      <c r="K627" s="55"/>
      <c r="L627" s="55" t="s">
        <v>53</v>
      </c>
      <c r="M627" s="38" t="s">
        <v>28</v>
      </c>
      <c r="N627" s="38" t="s">
        <v>53</v>
      </c>
      <c r="O627" s="38">
        <v>1</v>
      </c>
      <c r="P627" s="56" t="e">
        <f>IF(ISNUMBER(E627),$A$2/E627,"N/A")</f>
        <v>#VALUE!</v>
      </c>
      <c r="Q627" s="57" t="e">
        <f>IF(ISNUMBER(E627),E627/$B$2,"N/A")</f>
        <v>#VALUE!</v>
      </c>
      <c r="R627" s="58" t="e">
        <f>IF(J627="?",IF(ISNUMBER(E627),G627/P627,"N/A"),IF(ISNUMBER(J627),J627/$A$2*57.296,"N/A"))</f>
        <v>#VALUE!</v>
      </c>
      <c r="S627" s="59" t="str">
        <f>S626</f>
        <v>PUT TELESCOPE FOCAL LENGTH HERE</v>
      </c>
      <c r="T627" s="60" t="str">
        <f>T626</f>
        <v>PUT TELESCOPE F/RATIO HERE</v>
      </c>
    </row>
    <row r="628" spans="1:20" s="33" customFormat="1" x14ac:dyDescent="0.3">
      <c r="A628" s="13" t="s">
        <v>46</v>
      </c>
      <c r="B628" s="13" t="s">
        <v>125</v>
      </c>
      <c r="C628" s="13" t="s">
        <v>442</v>
      </c>
      <c r="D628" s="35" t="s">
        <v>350</v>
      </c>
      <c r="E628" s="34">
        <v>6</v>
      </c>
      <c r="F628" s="35">
        <v>1.25</v>
      </c>
      <c r="G628" s="36" t="s">
        <v>28</v>
      </c>
      <c r="H628" s="37"/>
      <c r="I628" s="41" t="s">
        <v>28</v>
      </c>
      <c r="J628" s="41" t="s">
        <v>28</v>
      </c>
      <c r="K628" s="55"/>
      <c r="L628" s="55" t="s">
        <v>53</v>
      </c>
      <c r="M628" s="38" t="s">
        <v>28</v>
      </c>
      <c r="N628" s="38" t="s">
        <v>53</v>
      </c>
      <c r="O628" s="38">
        <v>1</v>
      </c>
      <c r="P628" s="56" t="e">
        <f>IF(ISNUMBER(E628),$A$2/E628,"N/A")</f>
        <v>#VALUE!</v>
      </c>
      <c r="Q628" s="57" t="e">
        <f>IF(ISNUMBER(E628),E628/$B$2,"N/A")</f>
        <v>#VALUE!</v>
      </c>
      <c r="R628" s="58" t="e">
        <f>IF(J628="?",IF(ISNUMBER(E628),G628/P628,"N/A"),IF(ISNUMBER(J628),J628/$A$2*57.296,"N/A"))</f>
        <v>#VALUE!</v>
      </c>
      <c r="S628" s="59" t="str">
        <f>S627</f>
        <v>PUT TELESCOPE FOCAL LENGTH HERE</v>
      </c>
      <c r="T628" s="60" t="str">
        <f>T627</f>
        <v>PUT TELESCOPE F/RATIO HERE</v>
      </c>
    </row>
    <row r="629" spans="1:20" s="33" customFormat="1" x14ac:dyDescent="0.3">
      <c r="A629" s="13" t="s">
        <v>46</v>
      </c>
      <c r="B629" s="13" t="s">
        <v>125</v>
      </c>
      <c r="C629" s="13" t="s">
        <v>442</v>
      </c>
      <c r="D629" s="35" t="s">
        <v>350</v>
      </c>
      <c r="E629" s="34">
        <v>7.5</v>
      </c>
      <c r="F629" s="35">
        <v>1.25</v>
      </c>
      <c r="G629" s="36" t="s">
        <v>28</v>
      </c>
      <c r="H629" s="37"/>
      <c r="I629" s="41" t="s">
        <v>28</v>
      </c>
      <c r="J629" s="41" t="s">
        <v>28</v>
      </c>
      <c r="K629" s="55"/>
      <c r="L629" s="55" t="s">
        <v>53</v>
      </c>
      <c r="M629" s="38" t="s">
        <v>28</v>
      </c>
      <c r="N629" s="38" t="s">
        <v>53</v>
      </c>
      <c r="O629" s="38">
        <v>1</v>
      </c>
      <c r="P629" s="56" t="e">
        <f>IF(ISNUMBER(E629),$A$2/E629,"N/A")</f>
        <v>#VALUE!</v>
      </c>
      <c r="Q629" s="57" t="e">
        <f>IF(ISNUMBER(E629),E629/$B$2,"N/A")</f>
        <v>#VALUE!</v>
      </c>
      <c r="R629" s="58" t="e">
        <f>IF(J629="?",IF(ISNUMBER(E629),G629/P629,"N/A"),IF(ISNUMBER(J629),J629/$A$2*57.296,"N/A"))</f>
        <v>#VALUE!</v>
      </c>
      <c r="S629" s="59" t="str">
        <f>S628</f>
        <v>PUT TELESCOPE FOCAL LENGTH HERE</v>
      </c>
      <c r="T629" s="60" t="str">
        <f>T628</f>
        <v>PUT TELESCOPE F/RATIO HERE</v>
      </c>
    </row>
    <row r="630" spans="1:20" s="33" customFormat="1" x14ac:dyDescent="0.3">
      <c r="A630" s="13" t="s">
        <v>46</v>
      </c>
      <c r="B630" s="13" t="s">
        <v>126</v>
      </c>
      <c r="C630" s="13" t="s">
        <v>442</v>
      </c>
      <c r="D630" s="35" t="s">
        <v>350</v>
      </c>
      <c r="E630" s="34">
        <v>3.2</v>
      </c>
      <c r="F630" s="35">
        <v>1.25</v>
      </c>
      <c r="G630" s="36" t="s">
        <v>28</v>
      </c>
      <c r="H630" s="37"/>
      <c r="I630" s="41" t="s">
        <v>28</v>
      </c>
      <c r="J630" s="41" t="s">
        <v>28</v>
      </c>
      <c r="K630" s="55"/>
      <c r="L630" s="55" t="s">
        <v>53</v>
      </c>
      <c r="M630" s="38" t="s">
        <v>28</v>
      </c>
      <c r="N630" s="38" t="s">
        <v>53</v>
      </c>
      <c r="O630" s="38">
        <v>1</v>
      </c>
      <c r="P630" s="56" t="e">
        <f>IF(ISNUMBER(E630),$A$2/E630,"N/A")</f>
        <v>#VALUE!</v>
      </c>
      <c r="Q630" s="57" t="e">
        <f>IF(ISNUMBER(E630),E630/$B$2,"N/A")</f>
        <v>#VALUE!</v>
      </c>
      <c r="R630" s="58" t="e">
        <f>IF(J630="?",IF(ISNUMBER(E630),G630/P630,"N/A"),IF(ISNUMBER(J630),J630/$A$2*57.296,"N/A"))</f>
        <v>#VALUE!</v>
      </c>
      <c r="S630" s="59" t="str">
        <f>S629</f>
        <v>PUT TELESCOPE FOCAL LENGTH HERE</v>
      </c>
      <c r="T630" s="60" t="str">
        <f>T629</f>
        <v>PUT TELESCOPE F/RATIO HERE</v>
      </c>
    </row>
    <row r="631" spans="1:20" s="33" customFormat="1" x14ac:dyDescent="0.3">
      <c r="A631" s="13" t="s">
        <v>46</v>
      </c>
      <c r="B631" s="13" t="s">
        <v>126</v>
      </c>
      <c r="C631" s="13" t="s">
        <v>442</v>
      </c>
      <c r="D631" s="35" t="s">
        <v>350</v>
      </c>
      <c r="E631" s="34">
        <v>4</v>
      </c>
      <c r="F631" s="35">
        <v>1.25</v>
      </c>
      <c r="G631" s="36" t="s">
        <v>28</v>
      </c>
      <c r="H631" s="37"/>
      <c r="I631" s="41" t="s">
        <v>28</v>
      </c>
      <c r="J631" s="41" t="s">
        <v>28</v>
      </c>
      <c r="K631" s="55"/>
      <c r="L631" s="55" t="s">
        <v>53</v>
      </c>
      <c r="M631" s="38" t="s">
        <v>28</v>
      </c>
      <c r="N631" s="38" t="s">
        <v>53</v>
      </c>
      <c r="O631" s="38">
        <v>1</v>
      </c>
      <c r="P631" s="56" t="e">
        <f>IF(ISNUMBER(E631),$A$2/E631,"N/A")</f>
        <v>#VALUE!</v>
      </c>
      <c r="Q631" s="57" t="e">
        <f>IF(ISNUMBER(E631),E631/$B$2,"N/A")</f>
        <v>#VALUE!</v>
      </c>
      <c r="R631" s="58" t="e">
        <f>IF(J631="?",IF(ISNUMBER(E631),G631/P631,"N/A"),IF(ISNUMBER(J631),J631/$A$2*57.296,"N/A"))</f>
        <v>#VALUE!</v>
      </c>
      <c r="S631" s="59" t="str">
        <f>S630</f>
        <v>PUT TELESCOPE FOCAL LENGTH HERE</v>
      </c>
      <c r="T631" s="60" t="str">
        <f>T630</f>
        <v>PUT TELESCOPE F/RATIO HERE</v>
      </c>
    </row>
    <row r="632" spans="1:20" s="33" customFormat="1" x14ac:dyDescent="0.3">
      <c r="A632" s="13" t="s">
        <v>46</v>
      </c>
      <c r="B632" s="13" t="s">
        <v>126</v>
      </c>
      <c r="C632" s="13" t="s">
        <v>442</v>
      </c>
      <c r="D632" s="35" t="s">
        <v>350</v>
      </c>
      <c r="E632" s="34">
        <v>5</v>
      </c>
      <c r="F632" s="35">
        <v>1.25</v>
      </c>
      <c r="G632" s="36" t="s">
        <v>28</v>
      </c>
      <c r="H632" s="37"/>
      <c r="I632" s="41" t="s">
        <v>28</v>
      </c>
      <c r="J632" s="41" t="s">
        <v>28</v>
      </c>
      <c r="K632" s="55"/>
      <c r="L632" s="55" t="s">
        <v>53</v>
      </c>
      <c r="M632" s="38" t="s">
        <v>28</v>
      </c>
      <c r="N632" s="38" t="s">
        <v>53</v>
      </c>
      <c r="O632" s="38">
        <v>1</v>
      </c>
      <c r="P632" s="56" t="e">
        <f>IF(ISNUMBER(E632),$A$2/E632,"N/A")</f>
        <v>#VALUE!</v>
      </c>
      <c r="Q632" s="57" t="e">
        <f>IF(ISNUMBER(E632),E632/$B$2,"N/A")</f>
        <v>#VALUE!</v>
      </c>
      <c r="R632" s="58" t="e">
        <f>IF(J632="?",IF(ISNUMBER(E632),G632/P632,"N/A"),IF(ISNUMBER(J632),J632/$A$2*57.296,"N/A"))</f>
        <v>#VALUE!</v>
      </c>
      <c r="S632" s="59" t="str">
        <f>S631</f>
        <v>PUT TELESCOPE FOCAL LENGTH HERE</v>
      </c>
      <c r="T632" s="60" t="str">
        <f>T631</f>
        <v>PUT TELESCOPE F/RATIO HERE</v>
      </c>
    </row>
    <row r="633" spans="1:20" s="33" customFormat="1" x14ac:dyDescent="0.3">
      <c r="A633" s="13" t="s">
        <v>46</v>
      </c>
      <c r="B633" s="13" t="s">
        <v>126</v>
      </c>
      <c r="C633" s="13" t="s">
        <v>442</v>
      </c>
      <c r="D633" s="35" t="s">
        <v>350</v>
      </c>
      <c r="E633" s="34">
        <v>6.5</v>
      </c>
      <c r="F633" s="35">
        <v>1.25</v>
      </c>
      <c r="G633" s="36" t="s">
        <v>28</v>
      </c>
      <c r="H633" s="37"/>
      <c r="I633" s="41" t="s">
        <v>28</v>
      </c>
      <c r="J633" s="41" t="s">
        <v>28</v>
      </c>
      <c r="K633" s="55"/>
      <c r="L633" s="55" t="s">
        <v>53</v>
      </c>
      <c r="M633" s="38" t="s">
        <v>28</v>
      </c>
      <c r="N633" s="38" t="s">
        <v>53</v>
      </c>
      <c r="O633" s="38">
        <v>1</v>
      </c>
      <c r="P633" s="56" t="e">
        <f>IF(ISNUMBER(E633),$A$2/E633,"N/A")</f>
        <v>#VALUE!</v>
      </c>
      <c r="Q633" s="57" t="e">
        <f>IF(ISNUMBER(E633),E633/$B$2,"N/A")</f>
        <v>#VALUE!</v>
      </c>
      <c r="R633" s="58" t="e">
        <f>IF(J633="?",IF(ISNUMBER(E633),G633/P633,"N/A"),IF(ISNUMBER(J633),J633/$A$2*57.296,"N/A"))</f>
        <v>#VALUE!</v>
      </c>
      <c r="S633" s="59" t="str">
        <f>S632</f>
        <v>PUT TELESCOPE FOCAL LENGTH HERE</v>
      </c>
      <c r="T633" s="60" t="str">
        <f>T632</f>
        <v>PUT TELESCOPE F/RATIO HERE</v>
      </c>
    </row>
    <row r="634" spans="1:20" s="33" customFormat="1" x14ac:dyDescent="0.3">
      <c r="A634" s="13" t="s">
        <v>46</v>
      </c>
      <c r="B634" s="35" t="s">
        <v>121</v>
      </c>
      <c r="C634" s="13" t="s">
        <v>442</v>
      </c>
      <c r="D634" s="13" t="s">
        <v>346</v>
      </c>
      <c r="E634" s="34">
        <v>2.9</v>
      </c>
      <c r="F634" s="35">
        <v>1.25</v>
      </c>
      <c r="G634" s="38">
        <v>60</v>
      </c>
      <c r="H634" s="37"/>
      <c r="I634" s="41">
        <v>10</v>
      </c>
      <c r="J634" s="41" t="s">
        <v>28</v>
      </c>
      <c r="K634" s="55">
        <f>(G634/57.2958)*E634</f>
        <v>3.036871812593593</v>
      </c>
      <c r="L634" s="55" t="s">
        <v>53</v>
      </c>
      <c r="M634" s="38" t="s">
        <v>32</v>
      </c>
      <c r="N634" s="38" t="s">
        <v>28</v>
      </c>
      <c r="O634" s="38">
        <v>5</v>
      </c>
      <c r="P634" s="56" t="e">
        <f>IF(ISNUMBER(E634),$A$2/E634,"N/A")</f>
        <v>#VALUE!</v>
      </c>
      <c r="Q634" s="57" t="e">
        <f>IF(ISNUMBER(E634),E634/$B$2,"N/A")</f>
        <v>#VALUE!</v>
      </c>
      <c r="R634" s="58" t="e">
        <f>IF(J634="?",IF(ISNUMBER(E634),G634/P634,"N/A"),IF(ISNUMBER(J634),J634/$A$2*57.296,"N/A"))</f>
        <v>#VALUE!</v>
      </c>
      <c r="S634" s="59" t="str">
        <f>S633</f>
        <v>PUT TELESCOPE FOCAL LENGTH HERE</v>
      </c>
      <c r="T634" s="60" t="str">
        <f>T633</f>
        <v>PUT TELESCOPE F/RATIO HERE</v>
      </c>
    </row>
    <row r="635" spans="1:20" s="33" customFormat="1" x14ac:dyDescent="0.3">
      <c r="A635" s="13" t="s">
        <v>46</v>
      </c>
      <c r="B635" s="35" t="s">
        <v>121</v>
      </c>
      <c r="C635" s="13" t="s">
        <v>442</v>
      </c>
      <c r="D635" s="13" t="s">
        <v>346</v>
      </c>
      <c r="E635" s="34">
        <v>3.4</v>
      </c>
      <c r="F635" s="35">
        <v>1.25</v>
      </c>
      <c r="G635" s="38">
        <v>60</v>
      </c>
      <c r="H635" s="37"/>
      <c r="I635" s="41">
        <v>10</v>
      </c>
      <c r="J635" s="41" t="s">
        <v>28</v>
      </c>
      <c r="K635" s="55">
        <f>(G635/57.2958)*E635</f>
        <v>3.5604704009717989</v>
      </c>
      <c r="L635" s="55" t="s">
        <v>53</v>
      </c>
      <c r="M635" s="38" t="s">
        <v>32</v>
      </c>
      <c r="N635" s="38" t="s">
        <v>28</v>
      </c>
      <c r="O635" s="38">
        <v>5</v>
      </c>
      <c r="P635" s="56" t="e">
        <f>IF(ISNUMBER(E635),$A$2/E635,"N/A")</f>
        <v>#VALUE!</v>
      </c>
      <c r="Q635" s="57" t="e">
        <f>IF(ISNUMBER(E635),E635/$B$2,"N/A")</f>
        <v>#VALUE!</v>
      </c>
      <c r="R635" s="58" t="e">
        <f>IF(J635="?",IF(ISNUMBER(E635),G635/P635,"N/A"),IF(ISNUMBER(J635),J635/$A$2*57.296,"N/A"))</f>
        <v>#VALUE!</v>
      </c>
      <c r="S635" s="59" t="str">
        <f>S634</f>
        <v>PUT TELESCOPE FOCAL LENGTH HERE</v>
      </c>
      <c r="T635" s="60" t="str">
        <f>T634</f>
        <v>PUT TELESCOPE F/RATIO HERE</v>
      </c>
    </row>
    <row r="636" spans="1:20" s="33" customFormat="1" x14ac:dyDescent="0.3">
      <c r="A636" s="13" t="s">
        <v>46</v>
      </c>
      <c r="B636" s="35" t="s">
        <v>121</v>
      </c>
      <c r="C636" s="13" t="s">
        <v>442</v>
      </c>
      <c r="D636" s="13" t="s">
        <v>346</v>
      </c>
      <c r="E636" s="34">
        <v>3.9</v>
      </c>
      <c r="F636" s="35">
        <v>1.25</v>
      </c>
      <c r="G636" s="38">
        <v>60</v>
      </c>
      <c r="H636" s="37"/>
      <c r="I636" s="41">
        <v>10</v>
      </c>
      <c r="J636" s="41" t="s">
        <v>28</v>
      </c>
      <c r="K636" s="55">
        <f>(G636/57.2958)*E636</f>
        <v>4.0840689893500048</v>
      </c>
      <c r="L636" s="55" t="s">
        <v>53</v>
      </c>
      <c r="M636" s="38" t="s">
        <v>32</v>
      </c>
      <c r="N636" s="38" t="s">
        <v>28</v>
      </c>
      <c r="O636" s="38">
        <v>5</v>
      </c>
      <c r="P636" s="56" t="e">
        <f>IF(ISNUMBER(E636),$A$2/E636,"N/A")</f>
        <v>#VALUE!</v>
      </c>
      <c r="Q636" s="57" t="e">
        <f>IF(ISNUMBER(E636),E636/$B$2,"N/A")</f>
        <v>#VALUE!</v>
      </c>
      <c r="R636" s="58" t="e">
        <f>IF(J636="?",IF(ISNUMBER(E636),G636/P636,"N/A"),IF(ISNUMBER(J636),J636/$A$2*57.296,"N/A"))</f>
        <v>#VALUE!</v>
      </c>
      <c r="S636" s="59" t="str">
        <f>S635</f>
        <v>PUT TELESCOPE FOCAL LENGTH HERE</v>
      </c>
      <c r="T636" s="60" t="str">
        <f>T635</f>
        <v>PUT TELESCOPE F/RATIO HERE</v>
      </c>
    </row>
    <row r="637" spans="1:20" s="33" customFormat="1" x14ac:dyDescent="0.3">
      <c r="A637" s="13" t="s">
        <v>46</v>
      </c>
      <c r="B637" s="35" t="s">
        <v>121</v>
      </c>
      <c r="C637" s="13" t="s">
        <v>442</v>
      </c>
      <c r="D637" s="13" t="s">
        <v>346</v>
      </c>
      <c r="E637" s="34">
        <v>4.4000000000000004</v>
      </c>
      <c r="F637" s="35">
        <v>1.25</v>
      </c>
      <c r="G637" s="38">
        <v>60</v>
      </c>
      <c r="H637" s="37"/>
      <c r="I637" s="41">
        <v>10</v>
      </c>
      <c r="J637" s="41" t="s">
        <v>28</v>
      </c>
      <c r="K637" s="55">
        <f>(G637/57.2958)*E637</f>
        <v>4.6076675777282103</v>
      </c>
      <c r="L637" s="55" t="s">
        <v>53</v>
      </c>
      <c r="M637" s="38" t="s">
        <v>32</v>
      </c>
      <c r="N637" s="38" t="s">
        <v>28</v>
      </c>
      <c r="O637" s="38">
        <v>5</v>
      </c>
      <c r="P637" s="56" t="e">
        <f>IF(ISNUMBER(E637),$A$2/E637,"N/A")</f>
        <v>#VALUE!</v>
      </c>
      <c r="Q637" s="57" t="e">
        <f>IF(ISNUMBER(E637),E637/$B$2,"N/A")</f>
        <v>#VALUE!</v>
      </c>
      <c r="R637" s="58" t="e">
        <f>IF(J637="?",IF(ISNUMBER(E637),G637/P637,"N/A"),IF(ISNUMBER(J637),J637/$A$2*57.296,"N/A"))</f>
        <v>#VALUE!</v>
      </c>
      <c r="S637" s="59" t="str">
        <f>S636</f>
        <v>PUT TELESCOPE FOCAL LENGTH HERE</v>
      </c>
      <c r="T637" s="60" t="str">
        <f>T636</f>
        <v>PUT TELESCOPE F/RATIO HERE</v>
      </c>
    </row>
    <row r="638" spans="1:20" s="33" customFormat="1" x14ac:dyDescent="0.3">
      <c r="A638" s="13" t="s">
        <v>46</v>
      </c>
      <c r="B638" s="35" t="s">
        <v>121</v>
      </c>
      <c r="C638" s="13" t="s">
        <v>442</v>
      </c>
      <c r="D638" s="13" t="s">
        <v>346</v>
      </c>
      <c r="E638" s="34">
        <v>4.9000000000000004</v>
      </c>
      <c r="F638" s="35">
        <v>1.25</v>
      </c>
      <c r="G638" s="38">
        <v>60</v>
      </c>
      <c r="H638" s="37"/>
      <c r="I638" s="41">
        <v>10</v>
      </c>
      <c r="J638" s="41" t="s">
        <v>28</v>
      </c>
      <c r="K638" s="55">
        <f>(G638/57.2958)*E638</f>
        <v>5.1312661661064167</v>
      </c>
      <c r="L638" s="55" t="s">
        <v>53</v>
      </c>
      <c r="M638" s="38" t="s">
        <v>32</v>
      </c>
      <c r="N638" s="38" t="s">
        <v>28</v>
      </c>
      <c r="O638" s="38">
        <v>5</v>
      </c>
      <c r="P638" s="56" t="e">
        <f>IF(ISNUMBER(E638),$A$2/E638,"N/A")</f>
        <v>#VALUE!</v>
      </c>
      <c r="Q638" s="57" t="e">
        <f>IF(ISNUMBER(E638),E638/$B$2,"N/A")</f>
        <v>#VALUE!</v>
      </c>
      <c r="R638" s="58" t="e">
        <f>IF(J638="?",IF(ISNUMBER(E638),G638/P638,"N/A"),IF(ISNUMBER(J638),J638/$A$2*57.296,"N/A"))</f>
        <v>#VALUE!</v>
      </c>
      <c r="S638" s="59" t="str">
        <f>S637</f>
        <v>PUT TELESCOPE FOCAL LENGTH HERE</v>
      </c>
      <c r="T638" s="60" t="str">
        <f>T637</f>
        <v>PUT TELESCOPE F/RATIO HERE</v>
      </c>
    </row>
    <row r="639" spans="1:20" s="33" customFormat="1" x14ac:dyDescent="0.3">
      <c r="A639" s="13" t="s">
        <v>46</v>
      </c>
      <c r="B639" s="35" t="s">
        <v>121</v>
      </c>
      <c r="C639" s="13" t="s">
        <v>442</v>
      </c>
      <c r="D639" s="13" t="s">
        <v>346</v>
      </c>
      <c r="E639" s="34">
        <v>5.4</v>
      </c>
      <c r="F639" s="35">
        <v>1.25</v>
      </c>
      <c r="G639" s="38">
        <v>60</v>
      </c>
      <c r="H639" s="37"/>
      <c r="I639" s="41">
        <v>10</v>
      </c>
      <c r="J639" s="41" t="s">
        <v>28</v>
      </c>
      <c r="K639" s="55">
        <f>(G639/57.2958)*E639</f>
        <v>5.6548647544846222</v>
      </c>
      <c r="L639" s="55" t="s">
        <v>53</v>
      </c>
      <c r="M639" s="38" t="s">
        <v>32</v>
      </c>
      <c r="N639" s="38" t="s">
        <v>28</v>
      </c>
      <c r="O639" s="38">
        <v>5</v>
      </c>
      <c r="P639" s="56" t="e">
        <f>IF(ISNUMBER(E639),$A$2/E639,"N/A")</f>
        <v>#VALUE!</v>
      </c>
      <c r="Q639" s="57" t="e">
        <f>IF(ISNUMBER(E639),E639/$B$2,"N/A")</f>
        <v>#VALUE!</v>
      </c>
      <c r="R639" s="58" t="e">
        <f>IF(J639="?",IF(ISNUMBER(E639),G639/P639,"N/A"),IF(ISNUMBER(J639),J639/$A$2*57.296,"N/A"))</f>
        <v>#VALUE!</v>
      </c>
      <c r="S639" s="59" t="str">
        <f>S638</f>
        <v>PUT TELESCOPE FOCAL LENGTH HERE</v>
      </c>
      <c r="T639" s="60" t="str">
        <f>T638</f>
        <v>PUT TELESCOPE F/RATIO HERE</v>
      </c>
    </row>
    <row r="640" spans="1:20" s="33" customFormat="1" x14ac:dyDescent="0.3">
      <c r="A640" s="13" t="s">
        <v>46</v>
      </c>
      <c r="B640" s="35" t="s">
        <v>121</v>
      </c>
      <c r="C640" s="13" t="s">
        <v>442</v>
      </c>
      <c r="D640" s="13" t="s">
        <v>346</v>
      </c>
      <c r="E640" s="34">
        <v>5.9</v>
      </c>
      <c r="F640" s="35">
        <v>1.25</v>
      </c>
      <c r="G640" s="38">
        <v>60</v>
      </c>
      <c r="H640" s="37"/>
      <c r="I640" s="41">
        <v>10</v>
      </c>
      <c r="J640" s="41" t="s">
        <v>28</v>
      </c>
      <c r="K640" s="55">
        <f>(G640/57.2958)*E640</f>
        <v>6.1784633428628277</v>
      </c>
      <c r="L640" s="55" t="s">
        <v>53</v>
      </c>
      <c r="M640" s="38" t="s">
        <v>32</v>
      </c>
      <c r="N640" s="38" t="s">
        <v>28</v>
      </c>
      <c r="O640" s="38">
        <v>5</v>
      </c>
      <c r="P640" s="56" t="e">
        <f>IF(ISNUMBER(E640),$A$2/E640,"N/A")</f>
        <v>#VALUE!</v>
      </c>
      <c r="Q640" s="57" t="e">
        <f>IF(ISNUMBER(E640),E640/$B$2,"N/A")</f>
        <v>#VALUE!</v>
      </c>
      <c r="R640" s="58" t="e">
        <f>IF(J640="?",IF(ISNUMBER(E640),G640/P640,"N/A"),IF(ISNUMBER(J640),J640/$A$2*57.296,"N/A"))</f>
        <v>#VALUE!</v>
      </c>
      <c r="S640" s="59" t="str">
        <f>S639</f>
        <v>PUT TELESCOPE FOCAL LENGTH HERE</v>
      </c>
      <c r="T640" s="60" t="str">
        <f>T639</f>
        <v>PUT TELESCOPE F/RATIO HERE</v>
      </c>
    </row>
    <row r="641" spans="1:20" s="33" customFormat="1" x14ac:dyDescent="0.3">
      <c r="A641" s="13" t="s">
        <v>46</v>
      </c>
      <c r="B641" s="35" t="s">
        <v>121</v>
      </c>
      <c r="C641" s="13" t="s">
        <v>442</v>
      </c>
      <c r="D641" s="13" t="s">
        <v>346</v>
      </c>
      <c r="E641" s="34">
        <v>6.4</v>
      </c>
      <c r="F641" s="35">
        <v>1.25</v>
      </c>
      <c r="G641" s="38">
        <v>60</v>
      </c>
      <c r="H641" s="37"/>
      <c r="I641" s="41">
        <v>10</v>
      </c>
      <c r="J641" s="41" t="s">
        <v>28</v>
      </c>
      <c r="K641" s="55">
        <f>(G641/57.2958)*E641</f>
        <v>6.7020619312410332</v>
      </c>
      <c r="L641" s="55" t="s">
        <v>53</v>
      </c>
      <c r="M641" s="38" t="s">
        <v>32</v>
      </c>
      <c r="N641" s="38" t="s">
        <v>28</v>
      </c>
      <c r="O641" s="38">
        <v>5</v>
      </c>
      <c r="P641" s="56" t="e">
        <f>IF(ISNUMBER(E641),$A$2/E641,"N/A")</f>
        <v>#VALUE!</v>
      </c>
      <c r="Q641" s="57" t="e">
        <f>IF(ISNUMBER(E641),E641/$B$2,"N/A")</f>
        <v>#VALUE!</v>
      </c>
      <c r="R641" s="58" t="e">
        <f>IF(J641="?",IF(ISNUMBER(E641),G641/P641,"N/A"),IF(ISNUMBER(J641),J641/$A$2*57.296,"N/A"))</f>
        <v>#VALUE!</v>
      </c>
      <c r="S641" s="59" t="str">
        <f>S640</f>
        <v>PUT TELESCOPE FOCAL LENGTH HERE</v>
      </c>
      <c r="T641" s="60" t="str">
        <f>T640</f>
        <v>PUT TELESCOPE F/RATIO HERE</v>
      </c>
    </row>
    <row r="642" spans="1:20" s="33" customFormat="1" x14ac:dyDescent="0.3">
      <c r="A642" s="13" t="s">
        <v>46</v>
      </c>
      <c r="B642" s="35" t="s">
        <v>121</v>
      </c>
      <c r="C642" s="13" t="s">
        <v>442</v>
      </c>
      <c r="D642" s="13" t="s">
        <v>346</v>
      </c>
      <c r="E642" s="34">
        <v>6.9</v>
      </c>
      <c r="F642" s="35">
        <v>1.25</v>
      </c>
      <c r="G642" s="38">
        <v>60</v>
      </c>
      <c r="H642" s="37"/>
      <c r="I642" s="41">
        <v>10</v>
      </c>
      <c r="J642" s="41" t="s">
        <v>28</v>
      </c>
      <c r="K642" s="55">
        <f>(G642/57.2958)*E642</f>
        <v>7.2256605196192396</v>
      </c>
      <c r="L642" s="55" t="s">
        <v>53</v>
      </c>
      <c r="M642" s="38" t="s">
        <v>32</v>
      </c>
      <c r="N642" s="38" t="s">
        <v>28</v>
      </c>
      <c r="O642" s="38">
        <v>5</v>
      </c>
      <c r="P642" s="56" t="e">
        <f>IF(ISNUMBER(E642),$A$2/E642,"N/A")</f>
        <v>#VALUE!</v>
      </c>
      <c r="Q642" s="57" t="e">
        <f>IF(ISNUMBER(E642),E642/$B$2,"N/A")</f>
        <v>#VALUE!</v>
      </c>
      <c r="R642" s="58" t="e">
        <f>IF(J642="?",IF(ISNUMBER(E642),G642/P642,"N/A"),IF(ISNUMBER(J642),J642/$A$2*57.296,"N/A"))</f>
        <v>#VALUE!</v>
      </c>
      <c r="S642" s="59" t="str">
        <f>S641</f>
        <v>PUT TELESCOPE FOCAL LENGTH HERE</v>
      </c>
      <c r="T642" s="60" t="str">
        <f>T641</f>
        <v>PUT TELESCOPE F/RATIO HERE</v>
      </c>
    </row>
    <row r="643" spans="1:20" s="33" customFormat="1" x14ac:dyDescent="0.3">
      <c r="A643" s="13" t="s">
        <v>46</v>
      </c>
      <c r="B643" s="35" t="s">
        <v>121</v>
      </c>
      <c r="C643" s="13" t="s">
        <v>442</v>
      </c>
      <c r="D643" s="13" t="s">
        <v>346</v>
      </c>
      <c r="E643" s="34">
        <v>7.4</v>
      </c>
      <c r="F643" s="35">
        <v>1.25</v>
      </c>
      <c r="G643" s="38">
        <v>60</v>
      </c>
      <c r="H643" s="37"/>
      <c r="I643" s="41">
        <v>10</v>
      </c>
      <c r="J643" s="41" t="s">
        <v>28</v>
      </c>
      <c r="K643" s="55">
        <f>(G643/57.2958)*E643</f>
        <v>7.7492591079974451</v>
      </c>
      <c r="L643" s="55" t="s">
        <v>53</v>
      </c>
      <c r="M643" s="38" t="s">
        <v>32</v>
      </c>
      <c r="N643" s="38" t="s">
        <v>28</v>
      </c>
      <c r="O643" s="38">
        <v>5</v>
      </c>
      <c r="P643" s="56" t="e">
        <f>IF(ISNUMBER(E643),$A$2/E643,"N/A")</f>
        <v>#VALUE!</v>
      </c>
      <c r="Q643" s="57" t="e">
        <f>IF(ISNUMBER(E643),E643/$B$2,"N/A")</f>
        <v>#VALUE!</v>
      </c>
      <c r="R643" s="58" t="e">
        <f>IF(J643="?",IF(ISNUMBER(E643),G643/P643,"N/A"),IF(ISNUMBER(J643),J643/$A$2*57.296,"N/A"))</f>
        <v>#VALUE!</v>
      </c>
      <c r="S643" s="59" t="str">
        <f>S642</f>
        <v>PUT TELESCOPE FOCAL LENGTH HERE</v>
      </c>
      <c r="T643" s="60" t="str">
        <f>T642</f>
        <v>PUT TELESCOPE F/RATIO HERE</v>
      </c>
    </row>
    <row r="644" spans="1:20" s="33" customFormat="1" x14ac:dyDescent="0.3">
      <c r="A644" s="13" t="s">
        <v>46</v>
      </c>
      <c r="B644" s="35" t="s">
        <v>121</v>
      </c>
      <c r="C644" s="13" t="s">
        <v>442</v>
      </c>
      <c r="D644" s="13" t="s">
        <v>346</v>
      </c>
      <c r="E644" s="34">
        <v>7.9</v>
      </c>
      <c r="F644" s="35">
        <v>1.25</v>
      </c>
      <c r="G644" s="38">
        <v>60</v>
      </c>
      <c r="H644" s="37"/>
      <c r="I644" s="41">
        <v>10</v>
      </c>
      <c r="J644" s="41" t="s">
        <v>28</v>
      </c>
      <c r="K644" s="55">
        <f>(G644/57.2958)*E644</f>
        <v>8.2728576963756506</v>
      </c>
      <c r="L644" s="55" t="s">
        <v>53</v>
      </c>
      <c r="M644" s="38" t="s">
        <v>32</v>
      </c>
      <c r="N644" s="38" t="s">
        <v>28</v>
      </c>
      <c r="O644" s="38">
        <v>5</v>
      </c>
      <c r="P644" s="56" t="e">
        <f>IF(ISNUMBER(E644),$A$2/E644,"N/A")</f>
        <v>#VALUE!</v>
      </c>
      <c r="Q644" s="57" t="e">
        <f>IF(ISNUMBER(E644),E644/$B$2,"N/A")</f>
        <v>#VALUE!</v>
      </c>
      <c r="R644" s="58" t="e">
        <f>IF(J644="?",IF(ISNUMBER(E644),G644/P644,"N/A"),IF(ISNUMBER(J644),J644/$A$2*57.296,"N/A"))</f>
        <v>#VALUE!</v>
      </c>
      <c r="S644" s="59" t="str">
        <f>S643</f>
        <v>PUT TELESCOPE FOCAL LENGTH HERE</v>
      </c>
      <c r="T644" s="60" t="str">
        <f>T643</f>
        <v>PUT TELESCOPE F/RATIO HERE</v>
      </c>
    </row>
    <row r="645" spans="1:20" s="33" customFormat="1" x14ac:dyDescent="0.3">
      <c r="A645" s="13" t="s">
        <v>46</v>
      </c>
      <c r="B645" s="35" t="s">
        <v>121</v>
      </c>
      <c r="C645" s="13" t="s">
        <v>442</v>
      </c>
      <c r="D645" s="13" t="s">
        <v>346</v>
      </c>
      <c r="E645" s="34">
        <v>8.9</v>
      </c>
      <c r="F645" s="35">
        <v>1.25</v>
      </c>
      <c r="G645" s="38">
        <v>60</v>
      </c>
      <c r="H645" s="37"/>
      <c r="I645" s="41">
        <v>10</v>
      </c>
      <c r="J645" s="41" t="s">
        <v>28</v>
      </c>
      <c r="K645" s="55">
        <f>(G645/57.2958)*E645</f>
        <v>9.3200548731320616</v>
      </c>
      <c r="L645" s="55" t="s">
        <v>53</v>
      </c>
      <c r="M645" s="38" t="s">
        <v>32</v>
      </c>
      <c r="N645" s="38" t="s">
        <v>28</v>
      </c>
      <c r="O645" s="38">
        <v>5</v>
      </c>
      <c r="P645" s="56" t="e">
        <f>IF(ISNUMBER(E645),$A$2/E645,"N/A")</f>
        <v>#VALUE!</v>
      </c>
      <c r="Q645" s="57" t="e">
        <f>IF(ISNUMBER(E645),E645/$B$2,"N/A")</f>
        <v>#VALUE!</v>
      </c>
      <c r="R645" s="58" t="e">
        <f>IF(J645="?",IF(ISNUMBER(E645),G645/P645,"N/A"),IF(ISNUMBER(J645),J645/$A$2*57.296,"N/A"))</f>
        <v>#VALUE!</v>
      </c>
      <c r="S645" s="59" t="str">
        <f>S644</f>
        <v>PUT TELESCOPE FOCAL LENGTH HERE</v>
      </c>
      <c r="T645" s="60" t="str">
        <f>T644</f>
        <v>PUT TELESCOPE F/RATIO HERE</v>
      </c>
    </row>
    <row r="646" spans="1:20" s="33" customFormat="1" x14ac:dyDescent="0.3">
      <c r="A646" s="13" t="s">
        <v>46</v>
      </c>
      <c r="B646" s="35" t="s">
        <v>121</v>
      </c>
      <c r="C646" s="13" t="s">
        <v>442</v>
      </c>
      <c r="D646" s="13" t="s">
        <v>346</v>
      </c>
      <c r="E646" s="34">
        <v>9.4</v>
      </c>
      <c r="F646" s="35">
        <v>1.25</v>
      </c>
      <c r="G646" s="38">
        <v>60</v>
      </c>
      <c r="H646" s="37"/>
      <c r="I646" s="41">
        <v>10</v>
      </c>
      <c r="J646" s="41" t="s">
        <v>28</v>
      </c>
      <c r="K646" s="55">
        <f>(G646/57.2958)*E646</f>
        <v>9.843653461510268</v>
      </c>
      <c r="L646" s="55" t="s">
        <v>53</v>
      </c>
      <c r="M646" s="38" t="s">
        <v>32</v>
      </c>
      <c r="N646" s="38" t="s">
        <v>28</v>
      </c>
      <c r="O646" s="38">
        <v>5</v>
      </c>
      <c r="P646" s="56" t="e">
        <f>IF(ISNUMBER(E646),$A$2/E646,"N/A")</f>
        <v>#VALUE!</v>
      </c>
      <c r="Q646" s="57" t="e">
        <f>IF(ISNUMBER(E646),E646/$B$2,"N/A")</f>
        <v>#VALUE!</v>
      </c>
      <c r="R646" s="58" t="e">
        <f>IF(J646="?",IF(ISNUMBER(E646),G646/P646,"N/A"),IF(ISNUMBER(J646),J646/$A$2*57.296,"N/A"))</f>
        <v>#VALUE!</v>
      </c>
      <c r="S646" s="59" t="str">
        <f>S645</f>
        <v>PUT TELESCOPE FOCAL LENGTH HERE</v>
      </c>
      <c r="T646" s="60" t="str">
        <f>T645</f>
        <v>PUT TELESCOPE F/RATIO HERE</v>
      </c>
    </row>
    <row r="647" spans="1:20" s="33" customFormat="1" x14ac:dyDescent="0.3">
      <c r="A647" s="13" t="s">
        <v>46</v>
      </c>
      <c r="B647" s="35" t="s">
        <v>121</v>
      </c>
      <c r="C647" s="13" t="s">
        <v>442</v>
      </c>
      <c r="D647" s="13" t="s">
        <v>346</v>
      </c>
      <c r="E647" s="34">
        <v>9.9</v>
      </c>
      <c r="F647" s="35">
        <v>1.25</v>
      </c>
      <c r="G647" s="38">
        <v>60</v>
      </c>
      <c r="H647" s="37"/>
      <c r="I647" s="41">
        <v>10</v>
      </c>
      <c r="J647" s="41" t="s">
        <v>28</v>
      </c>
      <c r="K647" s="55">
        <f>(G647/57.2958)*E647</f>
        <v>10.367252049888474</v>
      </c>
      <c r="L647" s="55" t="s">
        <v>53</v>
      </c>
      <c r="M647" s="38" t="s">
        <v>32</v>
      </c>
      <c r="N647" s="38" t="s">
        <v>28</v>
      </c>
      <c r="O647" s="38">
        <v>5</v>
      </c>
      <c r="P647" s="56" t="e">
        <f>IF(ISNUMBER(E647),$A$2/E647,"N/A")</f>
        <v>#VALUE!</v>
      </c>
      <c r="Q647" s="57" t="e">
        <f>IF(ISNUMBER(E647),E647/$B$2,"N/A")</f>
        <v>#VALUE!</v>
      </c>
      <c r="R647" s="58" t="e">
        <f>IF(J647="?",IF(ISNUMBER(E647),G647/P647,"N/A"),IF(ISNUMBER(J647),J647/$A$2*57.296,"N/A"))</f>
        <v>#VALUE!</v>
      </c>
      <c r="S647" s="59" t="str">
        <f>S646</f>
        <v>PUT TELESCOPE FOCAL LENGTH HERE</v>
      </c>
      <c r="T647" s="60" t="str">
        <f>T646</f>
        <v>PUT TELESCOPE F/RATIO HERE</v>
      </c>
    </row>
    <row r="648" spans="1:20" s="33" customFormat="1" x14ac:dyDescent="0.3">
      <c r="A648" s="13" t="s">
        <v>46</v>
      </c>
      <c r="B648" s="35" t="s">
        <v>311</v>
      </c>
      <c r="C648" s="13" t="s">
        <v>442</v>
      </c>
      <c r="D648" s="13" t="s">
        <v>346</v>
      </c>
      <c r="E648" s="34">
        <v>2.4</v>
      </c>
      <c r="F648" s="35">
        <v>1.25</v>
      </c>
      <c r="G648" s="38">
        <v>60</v>
      </c>
      <c r="H648" s="37"/>
      <c r="I648" s="41">
        <v>16</v>
      </c>
      <c r="J648" s="41" t="s">
        <v>28</v>
      </c>
      <c r="K648" s="55">
        <f>(G648/57.2958)*E648</f>
        <v>2.5132732242153875</v>
      </c>
      <c r="L648" s="55" t="s">
        <v>53</v>
      </c>
      <c r="M648" s="38" t="s">
        <v>32</v>
      </c>
      <c r="N648" s="38" t="s">
        <v>28</v>
      </c>
      <c r="O648" s="38">
        <v>5</v>
      </c>
      <c r="P648" s="56" t="e">
        <f>IF(ISNUMBER(E648),$A$2/E648,"N/A")</f>
        <v>#VALUE!</v>
      </c>
      <c r="Q648" s="57" t="e">
        <f>IF(ISNUMBER(E648),E648/$B$2,"N/A")</f>
        <v>#VALUE!</v>
      </c>
      <c r="R648" s="58" t="e">
        <f>IF(J648="?",IF(ISNUMBER(E648),G648/P648,"N/A"),IF(ISNUMBER(J648),J648/$A$2*57.296,"N/A"))</f>
        <v>#VALUE!</v>
      </c>
      <c r="S648" s="59" t="str">
        <f>S647</f>
        <v>PUT TELESCOPE FOCAL LENGTH HERE</v>
      </c>
      <c r="T648" s="60" t="str">
        <f>T647</f>
        <v>PUT TELESCOPE F/RATIO HERE</v>
      </c>
    </row>
    <row r="649" spans="1:20" s="33" customFormat="1" x14ac:dyDescent="0.3">
      <c r="A649" s="13" t="s">
        <v>46</v>
      </c>
      <c r="B649" s="35" t="s">
        <v>311</v>
      </c>
      <c r="C649" s="13" t="s">
        <v>442</v>
      </c>
      <c r="D649" s="13" t="s">
        <v>346</v>
      </c>
      <c r="E649" s="34">
        <v>2.4</v>
      </c>
      <c r="F649" s="35">
        <v>2</v>
      </c>
      <c r="G649" s="38">
        <v>60</v>
      </c>
      <c r="H649" s="37"/>
      <c r="I649" s="41">
        <v>16</v>
      </c>
      <c r="J649" s="41" t="s">
        <v>28</v>
      </c>
      <c r="K649" s="55">
        <f>(G649/57.2958)*E649</f>
        <v>2.5132732242153875</v>
      </c>
      <c r="L649" s="55" t="s">
        <v>53</v>
      </c>
      <c r="M649" s="38" t="s">
        <v>28</v>
      </c>
      <c r="N649" s="38" t="s">
        <v>28</v>
      </c>
      <c r="O649" s="38">
        <v>5</v>
      </c>
      <c r="P649" s="56" t="e">
        <f>IF(ISNUMBER(E649),$A$2/E649,"N/A")</f>
        <v>#VALUE!</v>
      </c>
      <c r="Q649" s="57" t="e">
        <f>IF(ISNUMBER(E649),E649/$B$2,"N/A")</f>
        <v>#VALUE!</v>
      </c>
      <c r="R649" s="58" t="e">
        <f>IF(J649="?",IF(ISNUMBER(E649),G649/P649,"N/A"),IF(ISNUMBER(J649),J649/$A$2*57.296,"N/A"))</f>
        <v>#VALUE!</v>
      </c>
      <c r="S649" s="59" t="str">
        <f>S648</f>
        <v>PUT TELESCOPE FOCAL LENGTH HERE</v>
      </c>
      <c r="T649" s="60" t="str">
        <f>T648</f>
        <v>PUT TELESCOPE F/RATIO HERE</v>
      </c>
    </row>
    <row r="650" spans="1:20" s="33" customFormat="1" x14ac:dyDescent="0.3">
      <c r="A650" s="13" t="s">
        <v>46</v>
      </c>
      <c r="B650" s="35" t="s">
        <v>311</v>
      </c>
      <c r="C650" s="13" t="s">
        <v>442</v>
      </c>
      <c r="D650" s="13" t="s">
        <v>346</v>
      </c>
      <c r="E650" s="34">
        <v>2.9</v>
      </c>
      <c r="F650" s="35">
        <v>1.25</v>
      </c>
      <c r="G650" s="38">
        <v>60</v>
      </c>
      <c r="H650" s="37"/>
      <c r="I650" s="41">
        <v>16</v>
      </c>
      <c r="J650" s="41" t="s">
        <v>28</v>
      </c>
      <c r="K650" s="55">
        <f>(G650/57.2958)*E650</f>
        <v>3.036871812593593</v>
      </c>
      <c r="L650" s="55" t="s">
        <v>53</v>
      </c>
      <c r="M650" s="38" t="s">
        <v>32</v>
      </c>
      <c r="N650" s="38" t="s">
        <v>28</v>
      </c>
      <c r="O650" s="38">
        <v>5</v>
      </c>
      <c r="P650" s="56" t="e">
        <f>IF(ISNUMBER(E650),$A$2/E650,"N/A")</f>
        <v>#VALUE!</v>
      </c>
      <c r="Q650" s="57" t="e">
        <f>IF(ISNUMBER(E650),E650/$B$2,"N/A")</f>
        <v>#VALUE!</v>
      </c>
      <c r="R650" s="58" t="e">
        <f>IF(J650="?",IF(ISNUMBER(E650),G650/P650,"N/A"),IF(ISNUMBER(J650),J650/$A$2*57.296,"N/A"))</f>
        <v>#VALUE!</v>
      </c>
      <c r="S650" s="59" t="str">
        <f>S649</f>
        <v>PUT TELESCOPE FOCAL LENGTH HERE</v>
      </c>
      <c r="T650" s="60" t="str">
        <f>T649</f>
        <v>PUT TELESCOPE F/RATIO HERE</v>
      </c>
    </row>
    <row r="651" spans="1:20" s="33" customFormat="1" x14ac:dyDescent="0.3">
      <c r="A651" s="13" t="s">
        <v>46</v>
      </c>
      <c r="B651" s="35" t="s">
        <v>311</v>
      </c>
      <c r="C651" s="13" t="s">
        <v>442</v>
      </c>
      <c r="D651" s="13" t="s">
        <v>346</v>
      </c>
      <c r="E651" s="34">
        <v>2.9</v>
      </c>
      <c r="F651" s="35">
        <v>2</v>
      </c>
      <c r="G651" s="38">
        <v>60</v>
      </c>
      <c r="H651" s="37"/>
      <c r="I651" s="41">
        <v>16</v>
      </c>
      <c r="J651" s="41" t="s">
        <v>28</v>
      </c>
      <c r="K651" s="55">
        <f>(G651/57.2958)*E651</f>
        <v>3.036871812593593</v>
      </c>
      <c r="L651" s="55" t="s">
        <v>53</v>
      </c>
      <c r="M651" s="38" t="s">
        <v>28</v>
      </c>
      <c r="N651" s="38" t="s">
        <v>28</v>
      </c>
      <c r="O651" s="38">
        <v>5</v>
      </c>
      <c r="P651" s="56" t="e">
        <f>IF(ISNUMBER(E651),$A$2/E651,"N/A")</f>
        <v>#VALUE!</v>
      </c>
      <c r="Q651" s="57" t="e">
        <f>IF(ISNUMBER(E651),E651/$B$2,"N/A")</f>
        <v>#VALUE!</v>
      </c>
      <c r="R651" s="58" t="e">
        <f>IF(J651="?",IF(ISNUMBER(E651),G651/P651,"N/A"),IF(ISNUMBER(J651),J651/$A$2*57.296,"N/A"))</f>
        <v>#VALUE!</v>
      </c>
      <c r="S651" s="59" t="str">
        <f>S650</f>
        <v>PUT TELESCOPE FOCAL LENGTH HERE</v>
      </c>
      <c r="T651" s="60" t="str">
        <f>T650</f>
        <v>PUT TELESCOPE F/RATIO HERE</v>
      </c>
    </row>
    <row r="652" spans="1:20" s="33" customFormat="1" x14ac:dyDescent="0.3">
      <c r="A652" s="13" t="s">
        <v>46</v>
      </c>
      <c r="B652" s="35" t="s">
        <v>311</v>
      </c>
      <c r="C652" s="13" t="s">
        <v>442</v>
      </c>
      <c r="D652" s="13" t="s">
        <v>346</v>
      </c>
      <c r="E652" s="34">
        <v>3.4</v>
      </c>
      <c r="F652" s="35">
        <v>1.25</v>
      </c>
      <c r="G652" s="38">
        <v>60</v>
      </c>
      <c r="H652" s="37"/>
      <c r="I652" s="41">
        <v>16</v>
      </c>
      <c r="J652" s="41" t="s">
        <v>28</v>
      </c>
      <c r="K652" s="55">
        <f>(G652/57.2958)*E652</f>
        <v>3.5604704009717989</v>
      </c>
      <c r="L652" s="55" t="s">
        <v>53</v>
      </c>
      <c r="M652" s="38" t="s">
        <v>32</v>
      </c>
      <c r="N652" s="38" t="s">
        <v>28</v>
      </c>
      <c r="O652" s="38">
        <v>5</v>
      </c>
      <c r="P652" s="56" t="e">
        <f>IF(ISNUMBER(E652),$A$2/E652,"N/A")</f>
        <v>#VALUE!</v>
      </c>
      <c r="Q652" s="57" t="e">
        <f>IF(ISNUMBER(E652),E652/$B$2,"N/A")</f>
        <v>#VALUE!</v>
      </c>
      <c r="R652" s="58" t="e">
        <f>IF(J652="?",IF(ISNUMBER(E652),G652/P652,"N/A"),IF(ISNUMBER(J652),J652/$A$2*57.296,"N/A"))</f>
        <v>#VALUE!</v>
      </c>
      <c r="S652" s="59" t="str">
        <f>S651</f>
        <v>PUT TELESCOPE FOCAL LENGTH HERE</v>
      </c>
      <c r="T652" s="60" t="str">
        <f>T651</f>
        <v>PUT TELESCOPE F/RATIO HERE</v>
      </c>
    </row>
    <row r="653" spans="1:20" s="33" customFormat="1" x14ac:dyDescent="0.3">
      <c r="A653" s="13" t="s">
        <v>46</v>
      </c>
      <c r="B653" s="35" t="s">
        <v>311</v>
      </c>
      <c r="C653" s="13" t="s">
        <v>442</v>
      </c>
      <c r="D653" s="13" t="s">
        <v>346</v>
      </c>
      <c r="E653" s="34">
        <v>3.4</v>
      </c>
      <c r="F653" s="35">
        <v>2</v>
      </c>
      <c r="G653" s="38">
        <v>60</v>
      </c>
      <c r="H653" s="37"/>
      <c r="I653" s="41">
        <v>16</v>
      </c>
      <c r="J653" s="41" t="s">
        <v>28</v>
      </c>
      <c r="K653" s="55">
        <f>(G653/57.2958)*E653</f>
        <v>3.5604704009717989</v>
      </c>
      <c r="L653" s="55" t="s">
        <v>53</v>
      </c>
      <c r="M653" s="38" t="s">
        <v>28</v>
      </c>
      <c r="N653" s="38" t="s">
        <v>28</v>
      </c>
      <c r="O653" s="38">
        <v>5</v>
      </c>
      <c r="P653" s="56" t="e">
        <f>IF(ISNUMBER(E653),$A$2/E653,"N/A")</f>
        <v>#VALUE!</v>
      </c>
      <c r="Q653" s="57" t="e">
        <f>IF(ISNUMBER(E653),E653/$B$2,"N/A")</f>
        <v>#VALUE!</v>
      </c>
      <c r="R653" s="58" t="e">
        <f>IF(J653="?",IF(ISNUMBER(E653),G653/P653,"N/A"),IF(ISNUMBER(J653),J653/$A$2*57.296,"N/A"))</f>
        <v>#VALUE!</v>
      </c>
      <c r="S653" s="59" t="str">
        <f>S652</f>
        <v>PUT TELESCOPE FOCAL LENGTH HERE</v>
      </c>
      <c r="T653" s="60" t="str">
        <f>T652</f>
        <v>PUT TELESCOPE F/RATIO HERE</v>
      </c>
    </row>
    <row r="654" spans="1:20" s="33" customFormat="1" x14ac:dyDescent="0.3">
      <c r="A654" s="13" t="s">
        <v>46</v>
      </c>
      <c r="B654" s="35" t="s">
        <v>311</v>
      </c>
      <c r="C654" s="13" t="s">
        <v>442</v>
      </c>
      <c r="D654" s="13" t="s">
        <v>346</v>
      </c>
      <c r="E654" s="34">
        <v>3.9</v>
      </c>
      <c r="F654" s="35">
        <v>1.25</v>
      </c>
      <c r="G654" s="38">
        <v>60</v>
      </c>
      <c r="H654" s="37"/>
      <c r="I654" s="41">
        <v>16</v>
      </c>
      <c r="J654" s="41" t="s">
        <v>28</v>
      </c>
      <c r="K654" s="55">
        <f>(G654/57.2958)*E654</f>
        <v>4.0840689893500048</v>
      </c>
      <c r="L654" s="55" t="s">
        <v>53</v>
      </c>
      <c r="M654" s="38" t="s">
        <v>28</v>
      </c>
      <c r="N654" s="38" t="s">
        <v>28</v>
      </c>
      <c r="O654" s="38">
        <v>5</v>
      </c>
      <c r="P654" s="56" t="e">
        <f>IF(ISNUMBER(E654),$A$2/E654,"N/A")</f>
        <v>#VALUE!</v>
      </c>
      <c r="Q654" s="57" t="e">
        <f>IF(ISNUMBER(E654),E654/$B$2,"N/A")</f>
        <v>#VALUE!</v>
      </c>
      <c r="R654" s="58" t="e">
        <f>IF(J654="?",IF(ISNUMBER(E654),G654/P654,"N/A"),IF(ISNUMBER(J654),J654/$A$2*57.296,"N/A"))</f>
        <v>#VALUE!</v>
      </c>
      <c r="S654" s="59" t="str">
        <f>S653</f>
        <v>PUT TELESCOPE FOCAL LENGTH HERE</v>
      </c>
      <c r="T654" s="60" t="str">
        <f>T653</f>
        <v>PUT TELESCOPE F/RATIO HERE</v>
      </c>
    </row>
    <row r="655" spans="1:20" s="33" customFormat="1" x14ac:dyDescent="0.3">
      <c r="A655" s="13" t="s">
        <v>46</v>
      </c>
      <c r="B655" s="35" t="s">
        <v>311</v>
      </c>
      <c r="C655" s="13" t="s">
        <v>442</v>
      </c>
      <c r="D655" s="13" t="s">
        <v>346</v>
      </c>
      <c r="E655" s="34">
        <v>3.9</v>
      </c>
      <c r="F655" s="35">
        <v>2</v>
      </c>
      <c r="G655" s="38">
        <v>60</v>
      </c>
      <c r="H655" s="37"/>
      <c r="I655" s="41">
        <v>16</v>
      </c>
      <c r="J655" s="41" t="s">
        <v>28</v>
      </c>
      <c r="K655" s="55">
        <f>(G655/57.2958)*E655</f>
        <v>4.0840689893500048</v>
      </c>
      <c r="L655" s="55" t="s">
        <v>53</v>
      </c>
      <c r="M655" s="38" t="s">
        <v>28</v>
      </c>
      <c r="N655" s="38" t="s">
        <v>28</v>
      </c>
      <c r="O655" s="38">
        <v>5</v>
      </c>
      <c r="P655" s="56" t="e">
        <f>IF(ISNUMBER(E655),$A$2/E655,"N/A")</f>
        <v>#VALUE!</v>
      </c>
      <c r="Q655" s="57" t="e">
        <f>IF(ISNUMBER(E655),E655/$B$2,"N/A")</f>
        <v>#VALUE!</v>
      </c>
      <c r="R655" s="58" t="e">
        <f>IF(J655="?",IF(ISNUMBER(E655),G655/P655,"N/A"),IF(ISNUMBER(J655),J655/$A$2*57.296,"N/A"))</f>
        <v>#VALUE!</v>
      </c>
      <c r="S655" s="59" t="str">
        <f>S654</f>
        <v>PUT TELESCOPE FOCAL LENGTH HERE</v>
      </c>
      <c r="T655" s="60" t="str">
        <f>T654</f>
        <v>PUT TELESCOPE F/RATIO HERE</v>
      </c>
    </row>
    <row r="656" spans="1:20" s="33" customFormat="1" x14ac:dyDescent="0.3">
      <c r="A656" s="13" t="s">
        <v>46</v>
      </c>
      <c r="B656" s="35" t="s">
        <v>311</v>
      </c>
      <c r="C656" s="13" t="s">
        <v>442</v>
      </c>
      <c r="D656" s="13" t="s">
        <v>346</v>
      </c>
      <c r="E656" s="34">
        <v>4.4000000000000004</v>
      </c>
      <c r="F656" s="35">
        <v>1.25</v>
      </c>
      <c r="G656" s="38">
        <v>60</v>
      </c>
      <c r="H656" s="37"/>
      <c r="I656" s="41">
        <v>16</v>
      </c>
      <c r="J656" s="41" t="s">
        <v>28</v>
      </c>
      <c r="K656" s="55">
        <f>(G656/57.2958)*E656</f>
        <v>4.6076675777282103</v>
      </c>
      <c r="L656" s="55" t="s">
        <v>53</v>
      </c>
      <c r="M656" s="38" t="s">
        <v>28</v>
      </c>
      <c r="N656" s="38" t="s">
        <v>28</v>
      </c>
      <c r="O656" s="38">
        <v>5</v>
      </c>
      <c r="P656" s="56" t="e">
        <f>IF(ISNUMBER(E656),$A$2/E656,"N/A")</f>
        <v>#VALUE!</v>
      </c>
      <c r="Q656" s="57" t="e">
        <f>IF(ISNUMBER(E656),E656/$B$2,"N/A")</f>
        <v>#VALUE!</v>
      </c>
      <c r="R656" s="58" t="e">
        <f>IF(J656="?",IF(ISNUMBER(E656),G656/P656,"N/A"),IF(ISNUMBER(J656),J656/$A$2*57.296,"N/A"))</f>
        <v>#VALUE!</v>
      </c>
      <c r="S656" s="59" t="str">
        <f>S655</f>
        <v>PUT TELESCOPE FOCAL LENGTH HERE</v>
      </c>
      <c r="T656" s="60" t="str">
        <f>T655</f>
        <v>PUT TELESCOPE F/RATIO HERE</v>
      </c>
    </row>
    <row r="657" spans="1:20" s="33" customFormat="1" x14ac:dyDescent="0.3">
      <c r="A657" s="13" t="s">
        <v>46</v>
      </c>
      <c r="B657" s="35" t="s">
        <v>311</v>
      </c>
      <c r="C657" s="13" t="s">
        <v>442</v>
      </c>
      <c r="D657" s="13" t="s">
        <v>346</v>
      </c>
      <c r="E657" s="34">
        <v>4.4000000000000004</v>
      </c>
      <c r="F657" s="35">
        <v>2</v>
      </c>
      <c r="G657" s="38">
        <v>60</v>
      </c>
      <c r="H657" s="37"/>
      <c r="I657" s="41">
        <v>16</v>
      </c>
      <c r="J657" s="41" t="s">
        <v>28</v>
      </c>
      <c r="K657" s="55">
        <f>(G657/57.2958)*E657</f>
        <v>4.6076675777282103</v>
      </c>
      <c r="L657" s="55" t="s">
        <v>53</v>
      </c>
      <c r="M657" s="38" t="s">
        <v>28</v>
      </c>
      <c r="N657" s="38" t="s">
        <v>28</v>
      </c>
      <c r="O657" s="38">
        <v>5</v>
      </c>
      <c r="P657" s="56" t="e">
        <f>IF(ISNUMBER(E657),$A$2/E657,"N/A")</f>
        <v>#VALUE!</v>
      </c>
      <c r="Q657" s="57" t="e">
        <f>IF(ISNUMBER(E657),E657/$B$2,"N/A")</f>
        <v>#VALUE!</v>
      </c>
      <c r="R657" s="58" t="e">
        <f>IF(J657="?",IF(ISNUMBER(E657),G657/P657,"N/A"),IF(ISNUMBER(J657),J657/$A$2*57.296,"N/A"))</f>
        <v>#VALUE!</v>
      </c>
      <c r="S657" s="59" t="str">
        <f>S656</f>
        <v>PUT TELESCOPE FOCAL LENGTH HERE</v>
      </c>
      <c r="T657" s="60" t="str">
        <f>T656</f>
        <v>PUT TELESCOPE F/RATIO HERE</v>
      </c>
    </row>
    <row r="658" spans="1:20" s="33" customFormat="1" x14ac:dyDescent="0.3">
      <c r="A658" s="13" t="s">
        <v>46</v>
      </c>
      <c r="B658" s="35" t="s">
        <v>311</v>
      </c>
      <c r="C658" s="13" t="s">
        <v>442</v>
      </c>
      <c r="D658" s="13" t="s">
        <v>346</v>
      </c>
      <c r="E658" s="34">
        <v>4.9000000000000004</v>
      </c>
      <c r="F658" s="35">
        <v>1.25</v>
      </c>
      <c r="G658" s="38">
        <v>60</v>
      </c>
      <c r="H658" s="37"/>
      <c r="I658" s="41">
        <v>16</v>
      </c>
      <c r="J658" s="41" t="s">
        <v>28</v>
      </c>
      <c r="K658" s="55">
        <f>(G658/57.2958)*E658</f>
        <v>5.1312661661064167</v>
      </c>
      <c r="L658" s="55" t="s">
        <v>53</v>
      </c>
      <c r="M658" s="38" t="s">
        <v>28</v>
      </c>
      <c r="N658" s="38" t="s">
        <v>28</v>
      </c>
      <c r="O658" s="38">
        <v>5</v>
      </c>
      <c r="P658" s="56" t="e">
        <f>IF(ISNUMBER(E658),$A$2/E658,"N/A")</f>
        <v>#VALUE!</v>
      </c>
      <c r="Q658" s="57" t="e">
        <f>IF(ISNUMBER(E658),E658/$B$2,"N/A")</f>
        <v>#VALUE!</v>
      </c>
      <c r="R658" s="58" t="e">
        <f>IF(J658="?",IF(ISNUMBER(E658),G658/P658,"N/A"),IF(ISNUMBER(J658),J658/$A$2*57.296,"N/A"))</f>
        <v>#VALUE!</v>
      </c>
      <c r="S658" s="59" t="str">
        <f>S657</f>
        <v>PUT TELESCOPE FOCAL LENGTH HERE</v>
      </c>
      <c r="T658" s="60" t="str">
        <f>T657</f>
        <v>PUT TELESCOPE F/RATIO HERE</v>
      </c>
    </row>
    <row r="659" spans="1:20" s="33" customFormat="1" x14ac:dyDescent="0.3">
      <c r="A659" s="13" t="s">
        <v>46</v>
      </c>
      <c r="B659" s="35" t="s">
        <v>311</v>
      </c>
      <c r="C659" s="13" t="s">
        <v>442</v>
      </c>
      <c r="D659" s="13" t="s">
        <v>346</v>
      </c>
      <c r="E659" s="34">
        <v>4.9000000000000004</v>
      </c>
      <c r="F659" s="35">
        <v>2</v>
      </c>
      <c r="G659" s="38">
        <v>60</v>
      </c>
      <c r="H659" s="37"/>
      <c r="I659" s="41">
        <v>16</v>
      </c>
      <c r="J659" s="41" t="s">
        <v>28</v>
      </c>
      <c r="K659" s="55">
        <f>(G659/57.2958)*E659</f>
        <v>5.1312661661064167</v>
      </c>
      <c r="L659" s="55" t="s">
        <v>53</v>
      </c>
      <c r="M659" s="38" t="s">
        <v>28</v>
      </c>
      <c r="N659" s="38" t="s">
        <v>28</v>
      </c>
      <c r="O659" s="38">
        <v>5</v>
      </c>
      <c r="P659" s="56" t="e">
        <f>IF(ISNUMBER(E659),$A$2/E659,"N/A")</f>
        <v>#VALUE!</v>
      </c>
      <c r="Q659" s="57" t="e">
        <f>IF(ISNUMBER(E659),E659/$B$2,"N/A")</f>
        <v>#VALUE!</v>
      </c>
      <c r="R659" s="58" t="e">
        <f>IF(J659="?",IF(ISNUMBER(E659),G659/P659,"N/A"),IF(ISNUMBER(J659),J659/$A$2*57.296,"N/A"))</f>
        <v>#VALUE!</v>
      </c>
      <c r="S659" s="59" t="str">
        <f>S658</f>
        <v>PUT TELESCOPE FOCAL LENGTH HERE</v>
      </c>
      <c r="T659" s="60" t="str">
        <f>T658</f>
        <v>PUT TELESCOPE F/RATIO HERE</v>
      </c>
    </row>
    <row r="660" spans="1:20" s="33" customFormat="1" x14ac:dyDescent="0.3">
      <c r="A660" s="13" t="s">
        <v>46</v>
      </c>
      <c r="B660" s="35" t="s">
        <v>311</v>
      </c>
      <c r="C660" s="13" t="s">
        <v>442</v>
      </c>
      <c r="D660" s="13" t="s">
        <v>346</v>
      </c>
      <c r="E660" s="34">
        <v>6</v>
      </c>
      <c r="F660" s="35">
        <v>1.25</v>
      </c>
      <c r="G660" s="38">
        <v>60</v>
      </c>
      <c r="H660" s="37"/>
      <c r="I660" s="41">
        <v>16</v>
      </c>
      <c r="J660" s="41" t="s">
        <v>28</v>
      </c>
      <c r="K660" s="55">
        <f>(G660/57.2958)*E660</f>
        <v>6.2831830605384686</v>
      </c>
      <c r="L660" s="55" t="s">
        <v>53</v>
      </c>
      <c r="M660" s="38" t="s">
        <v>28</v>
      </c>
      <c r="N660" s="38" t="s">
        <v>28</v>
      </c>
      <c r="O660" s="38">
        <v>5</v>
      </c>
      <c r="P660" s="56" t="e">
        <f>IF(ISNUMBER(E660),$A$2/E660,"N/A")</f>
        <v>#VALUE!</v>
      </c>
      <c r="Q660" s="57" t="e">
        <f>IF(ISNUMBER(E660),E660/$B$2,"N/A")</f>
        <v>#VALUE!</v>
      </c>
      <c r="R660" s="58" t="e">
        <f>IF(J660="?",IF(ISNUMBER(E660),G660/P660,"N/A"),IF(ISNUMBER(J660),J660/$A$2*57.296,"N/A"))</f>
        <v>#VALUE!</v>
      </c>
      <c r="S660" s="59" t="str">
        <f>S659</f>
        <v>PUT TELESCOPE FOCAL LENGTH HERE</v>
      </c>
      <c r="T660" s="60" t="str">
        <f>T659</f>
        <v>PUT TELESCOPE F/RATIO HERE</v>
      </c>
    </row>
    <row r="661" spans="1:20" s="33" customFormat="1" x14ac:dyDescent="0.3">
      <c r="A661" s="13" t="s">
        <v>46</v>
      </c>
      <c r="B661" s="35" t="s">
        <v>311</v>
      </c>
      <c r="C661" s="13" t="s">
        <v>442</v>
      </c>
      <c r="D661" s="13" t="s">
        <v>346</v>
      </c>
      <c r="E661" s="34">
        <v>6</v>
      </c>
      <c r="F661" s="35">
        <v>2</v>
      </c>
      <c r="G661" s="38">
        <v>60</v>
      </c>
      <c r="H661" s="37"/>
      <c r="I661" s="41">
        <v>16</v>
      </c>
      <c r="J661" s="41" t="s">
        <v>28</v>
      </c>
      <c r="K661" s="55">
        <f>(G661/57.2958)*E661</f>
        <v>6.2831830605384686</v>
      </c>
      <c r="L661" s="55" t="s">
        <v>53</v>
      </c>
      <c r="M661" s="38" t="s">
        <v>28</v>
      </c>
      <c r="N661" s="38" t="s">
        <v>28</v>
      </c>
      <c r="O661" s="38">
        <v>5</v>
      </c>
      <c r="P661" s="56" t="e">
        <f>IF(ISNUMBER(E661),$A$2/E661,"N/A")</f>
        <v>#VALUE!</v>
      </c>
      <c r="Q661" s="57" t="e">
        <f>IF(ISNUMBER(E661),E661/$B$2,"N/A")</f>
        <v>#VALUE!</v>
      </c>
      <c r="R661" s="58" t="e">
        <f>IF(J661="?",IF(ISNUMBER(E661),G661/P661,"N/A"),IF(ISNUMBER(J661),J661/$A$2*57.296,"N/A"))</f>
        <v>#VALUE!</v>
      </c>
      <c r="S661" s="59" t="str">
        <f>S660</f>
        <v>PUT TELESCOPE FOCAL LENGTH HERE</v>
      </c>
      <c r="T661" s="60" t="str">
        <f>T660</f>
        <v>PUT TELESCOPE F/RATIO HERE</v>
      </c>
    </row>
    <row r="662" spans="1:20" s="33" customFormat="1" x14ac:dyDescent="0.3">
      <c r="A662" s="13" t="s">
        <v>46</v>
      </c>
      <c r="B662" s="35" t="s">
        <v>311</v>
      </c>
      <c r="C662" s="13" t="s">
        <v>442</v>
      </c>
      <c r="D662" s="13" t="s">
        <v>346</v>
      </c>
      <c r="E662" s="34">
        <v>7</v>
      </c>
      <c r="F662" s="35">
        <v>1.25</v>
      </c>
      <c r="G662" s="38">
        <v>60</v>
      </c>
      <c r="H662" s="37"/>
      <c r="I662" s="41">
        <v>16</v>
      </c>
      <c r="J662" s="41" t="s">
        <v>28</v>
      </c>
      <c r="K662" s="55">
        <f>(G662/57.2958)*E662</f>
        <v>7.3303802372948805</v>
      </c>
      <c r="L662" s="55" t="s">
        <v>53</v>
      </c>
      <c r="M662" s="38" t="s">
        <v>28</v>
      </c>
      <c r="N662" s="38" t="s">
        <v>28</v>
      </c>
      <c r="O662" s="38">
        <v>5</v>
      </c>
      <c r="P662" s="56" t="e">
        <f>IF(ISNUMBER(E662),$A$2/E662,"N/A")</f>
        <v>#VALUE!</v>
      </c>
      <c r="Q662" s="57" t="e">
        <f>IF(ISNUMBER(E662),E662/$B$2,"N/A")</f>
        <v>#VALUE!</v>
      </c>
      <c r="R662" s="58" t="e">
        <f>IF(J662="?",IF(ISNUMBER(E662),G662/P662,"N/A"),IF(ISNUMBER(J662),J662/$A$2*57.296,"N/A"))</f>
        <v>#VALUE!</v>
      </c>
      <c r="S662" s="59" t="str">
        <f>S661</f>
        <v>PUT TELESCOPE FOCAL LENGTH HERE</v>
      </c>
      <c r="T662" s="60" t="str">
        <f>T661</f>
        <v>PUT TELESCOPE F/RATIO HERE</v>
      </c>
    </row>
    <row r="663" spans="1:20" s="33" customFormat="1" x14ac:dyDescent="0.3">
      <c r="A663" s="13" t="s">
        <v>46</v>
      </c>
      <c r="B663" s="35" t="s">
        <v>311</v>
      </c>
      <c r="C663" s="13" t="s">
        <v>442</v>
      </c>
      <c r="D663" s="13" t="s">
        <v>346</v>
      </c>
      <c r="E663" s="34">
        <v>7</v>
      </c>
      <c r="F663" s="35">
        <v>2</v>
      </c>
      <c r="G663" s="38">
        <v>60</v>
      </c>
      <c r="H663" s="37"/>
      <c r="I663" s="41">
        <v>16</v>
      </c>
      <c r="J663" s="41" t="s">
        <v>28</v>
      </c>
      <c r="K663" s="55">
        <f>(G663/57.2958)*E663</f>
        <v>7.3303802372948805</v>
      </c>
      <c r="L663" s="55" t="s">
        <v>53</v>
      </c>
      <c r="M663" s="38" t="s">
        <v>28</v>
      </c>
      <c r="N663" s="38" t="s">
        <v>28</v>
      </c>
      <c r="O663" s="38">
        <v>5</v>
      </c>
      <c r="P663" s="56" t="e">
        <f>IF(ISNUMBER(E663),$A$2/E663,"N/A")</f>
        <v>#VALUE!</v>
      </c>
      <c r="Q663" s="57" t="e">
        <f>IF(ISNUMBER(E663),E663/$B$2,"N/A")</f>
        <v>#VALUE!</v>
      </c>
      <c r="R663" s="58" t="e">
        <f>IF(J663="?",IF(ISNUMBER(E663),G663/P663,"N/A"),IF(ISNUMBER(J663),J663/$A$2*57.296,"N/A"))</f>
        <v>#VALUE!</v>
      </c>
      <c r="S663" s="59" t="str">
        <f>S662</f>
        <v>PUT TELESCOPE FOCAL LENGTH HERE</v>
      </c>
      <c r="T663" s="60" t="str">
        <f>T662</f>
        <v>PUT TELESCOPE F/RATIO HERE</v>
      </c>
    </row>
    <row r="664" spans="1:20" s="33" customFormat="1" x14ac:dyDescent="0.3">
      <c r="A664" s="13" t="s">
        <v>46</v>
      </c>
      <c r="B664" s="35" t="s">
        <v>311</v>
      </c>
      <c r="C664" s="13" t="s">
        <v>442</v>
      </c>
      <c r="D664" s="13" t="s">
        <v>346</v>
      </c>
      <c r="E664" s="34">
        <v>8</v>
      </c>
      <c r="F664" s="35">
        <v>1.25</v>
      </c>
      <c r="G664" s="38">
        <v>60</v>
      </c>
      <c r="H664" s="37"/>
      <c r="I664" s="41">
        <v>16</v>
      </c>
      <c r="J664" s="41" t="s">
        <v>28</v>
      </c>
      <c r="K664" s="55">
        <f>(G664/57.2958)*E664</f>
        <v>8.3775774140512915</v>
      </c>
      <c r="L664" s="55" t="s">
        <v>53</v>
      </c>
      <c r="M664" s="38" t="s">
        <v>28</v>
      </c>
      <c r="N664" s="38" t="s">
        <v>28</v>
      </c>
      <c r="O664" s="38">
        <v>5</v>
      </c>
      <c r="P664" s="56" t="e">
        <f>IF(ISNUMBER(E664),$A$2/E664,"N/A")</f>
        <v>#VALUE!</v>
      </c>
      <c r="Q664" s="57" t="e">
        <f>IF(ISNUMBER(E664),E664/$B$2,"N/A")</f>
        <v>#VALUE!</v>
      </c>
      <c r="R664" s="58" t="e">
        <f>IF(J664="?",IF(ISNUMBER(E664),G664/P664,"N/A"),IF(ISNUMBER(J664),J664/$A$2*57.296,"N/A"))</f>
        <v>#VALUE!</v>
      </c>
      <c r="S664" s="59" t="str">
        <f>S663</f>
        <v>PUT TELESCOPE FOCAL LENGTH HERE</v>
      </c>
      <c r="T664" s="60" t="str">
        <f>T663</f>
        <v>PUT TELESCOPE F/RATIO HERE</v>
      </c>
    </row>
    <row r="665" spans="1:20" s="33" customFormat="1" x14ac:dyDescent="0.3">
      <c r="A665" s="13" t="s">
        <v>46</v>
      </c>
      <c r="B665" s="35" t="s">
        <v>311</v>
      </c>
      <c r="C665" s="13" t="s">
        <v>442</v>
      </c>
      <c r="D665" s="13" t="s">
        <v>346</v>
      </c>
      <c r="E665" s="34">
        <v>8</v>
      </c>
      <c r="F665" s="35">
        <v>2</v>
      </c>
      <c r="G665" s="38">
        <v>60</v>
      </c>
      <c r="H665" s="37"/>
      <c r="I665" s="41">
        <v>16</v>
      </c>
      <c r="J665" s="41" t="s">
        <v>28</v>
      </c>
      <c r="K665" s="55">
        <f>(G665/57.2958)*E665</f>
        <v>8.3775774140512915</v>
      </c>
      <c r="L665" s="55" t="s">
        <v>53</v>
      </c>
      <c r="M665" s="38" t="s">
        <v>28</v>
      </c>
      <c r="N665" s="38" t="s">
        <v>28</v>
      </c>
      <c r="O665" s="38">
        <v>5</v>
      </c>
      <c r="P665" s="56" t="e">
        <f>IF(ISNUMBER(E665),$A$2/E665,"N/A")</f>
        <v>#VALUE!</v>
      </c>
      <c r="Q665" s="57" t="e">
        <f>IF(ISNUMBER(E665),E665/$B$2,"N/A")</f>
        <v>#VALUE!</v>
      </c>
      <c r="R665" s="58" t="e">
        <f>IF(J665="?",IF(ISNUMBER(E665),G665/P665,"N/A"),IF(ISNUMBER(J665),J665/$A$2*57.296,"N/A"))</f>
        <v>#VALUE!</v>
      </c>
      <c r="S665" s="59" t="str">
        <f>S664</f>
        <v>PUT TELESCOPE FOCAL LENGTH HERE</v>
      </c>
      <c r="T665" s="60" t="str">
        <f>T664</f>
        <v>PUT TELESCOPE F/RATIO HERE</v>
      </c>
    </row>
    <row r="666" spans="1:20" s="33" customFormat="1" x14ac:dyDescent="0.3">
      <c r="A666" s="13" t="s">
        <v>46</v>
      </c>
      <c r="B666" s="13" t="s">
        <v>123</v>
      </c>
      <c r="C666" s="13" t="s">
        <v>442</v>
      </c>
      <c r="D666" s="35" t="s">
        <v>347</v>
      </c>
      <c r="E666" s="34">
        <v>7</v>
      </c>
      <c r="F666" s="35">
        <v>1.25</v>
      </c>
      <c r="G666" s="38">
        <v>70</v>
      </c>
      <c r="H666" s="37"/>
      <c r="I666" s="41">
        <v>20</v>
      </c>
      <c r="J666" s="41" t="s">
        <v>28</v>
      </c>
      <c r="K666" s="55">
        <f>(G666/57.2958)*E666</f>
        <v>8.5521102768440258</v>
      </c>
      <c r="L666" s="55" t="s">
        <v>53</v>
      </c>
      <c r="M666" s="38" t="s">
        <v>25</v>
      </c>
      <c r="N666" s="38" t="s">
        <v>28</v>
      </c>
      <c r="O666" s="38">
        <v>6</v>
      </c>
      <c r="P666" s="56" t="e">
        <f>IF(ISNUMBER(E666),$A$2/E666,"N/A")</f>
        <v>#VALUE!</v>
      </c>
      <c r="Q666" s="57" t="e">
        <f>IF(ISNUMBER(E666),E666/$B$2,"N/A")</f>
        <v>#VALUE!</v>
      </c>
      <c r="R666" s="58" t="e">
        <f>IF(J666="?",IF(ISNUMBER(E666),G666/P666,"N/A"),IF(ISNUMBER(J666),J666/$A$2*57.296,"N/A"))</f>
        <v>#VALUE!</v>
      </c>
      <c r="S666" s="59" t="str">
        <f>S665</f>
        <v>PUT TELESCOPE FOCAL LENGTH HERE</v>
      </c>
      <c r="T666" s="60" t="str">
        <f>T665</f>
        <v>PUT TELESCOPE F/RATIO HERE</v>
      </c>
    </row>
    <row r="667" spans="1:20" s="33" customFormat="1" x14ac:dyDescent="0.3">
      <c r="A667" s="13" t="s">
        <v>46</v>
      </c>
      <c r="B667" s="13" t="s">
        <v>123</v>
      </c>
      <c r="C667" s="13" t="s">
        <v>442</v>
      </c>
      <c r="D667" s="35" t="s">
        <v>347</v>
      </c>
      <c r="E667" s="34">
        <v>7</v>
      </c>
      <c r="F667" s="35">
        <v>2</v>
      </c>
      <c r="G667" s="38">
        <v>70</v>
      </c>
      <c r="H667" s="37"/>
      <c r="I667" s="41">
        <v>20</v>
      </c>
      <c r="J667" s="41" t="s">
        <v>28</v>
      </c>
      <c r="K667" s="55">
        <f>(G667/57.2958)*E667</f>
        <v>8.5521102768440258</v>
      </c>
      <c r="L667" s="55" t="s">
        <v>53</v>
      </c>
      <c r="M667" s="38" t="s">
        <v>25</v>
      </c>
      <c r="N667" s="38" t="s">
        <v>28</v>
      </c>
      <c r="O667" s="38">
        <v>6</v>
      </c>
      <c r="P667" s="56" t="e">
        <f>IF(ISNUMBER(E667),$A$2/E667,"N/A")</f>
        <v>#VALUE!</v>
      </c>
      <c r="Q667" s="57" t="e">
        <f>IF(ISNUMBER(E667),E667/$B$2,"N/A")</f>
        <v>#VALUE!</v>
      </c>
      <c r="R667" s="58" t="e">
        <f>IF(J667="?",IF(ISNUMBER(E667),G667/P667,"N/A"),IF(ISNUMBER(J667),J667/$A$2*57.296,"N/A"))</f>
        <v>#VALUE!</v>
      </c>
      <c r="S667" s="59" t="str">
        <f>S666</f>
        <v>PUT TELESCOPE FOCAL LENGTH HERE</v>
      </c>
      <c r="T667" s="60" t="str">
        <f>T666</f>
        <v>PUT TELESCOPE F/RATIO HERE</v>
      </c>
    </row>
    <row r="668" spans="1:20" s="33" customFormat="1" x14ac:dyDescent="0.3">
      <c r="A668" s="13" t="s">
        <v>46</v>
      </c>
      <c r="B668" s="13" t="s">
        <v>123</v>
      </c>
      <c r="C668" s="13" t="s">
        <v>442</v>
      </c>
      <c r="D668" s="35" t="s">
        <v>347</v>
      </c>
      <c r="E668" s="34">
        <v>9</v>
      </c>
      <c r="F668" s="35">
        <v>1.25</v>
      </c>
      <c r="G668" s="38">
        <v>70</v>
      </c>
      <c r="H668" s="37"/>
      <c r="I668" s="41">
        <v>20</v>
      </c>
      <c r="J668" s="41" t="s">
        <v>28</v>
      </c>
      <c r="K668" s="55">
        <f>(G668/57.2958)*E668</f>
        <v>10.99557035594232</v>
      </c>
      <c r="L668" s="55" t="s">
        <v>53</v>
      </c>
      <c r="M668" s="38" t="s">
        <v>25</v>
      </c>
      <c r="N668" s="38" t="s">
        <v>28</v>
      </c>
      <c r="O668" s="38">
        <v>6</v>
      </c>
      <c r="P668" s="56" t="e">
        <f>IF(ISNUMBER(E668),$A$2/E668,"N/A")</f>
        <v>#VALUE!</v>
      </c>
      <c r="Q668" s="57" t="e">
        <f>IF(ISNUMBER(E668),E668/$B$2,"N/A")</f>
        <v>#VALUE!</v>
      </c>
      <c r="R668" s="58" t="e">
        <f>IF(J668="?",IF(ISNUMBER(E668),G668/P668,"N/A"),IF(ISNUMBER(J668),J668/$A$2*57.296,"N/A"))</f>
        <v>#VALUE!</v>
      </c>
      <c r="S668" s="59" t="str">
        <f>S667</f>
        <v>PUT TELESCOPE FOCAL LENGTH HERE</v>
      </c>
      <c r="T668" s="60" t="str">
        <f>T667</f>
        <v>PUT TELESCOPE F/RATIO HERE</v>
      </c>
    </row>
    <row r="669" spans="1:20" s="33" customFormat="1" x14ac:dyDescent="0.3">
      <c r="A669" s="13" t="s">
        <v>46</v>
      </c>
      <c r="B669" s="13" t="s">
        <v>123</v>
      </c>
      <c r="C669" s="13" t="s">
        <v>442</v>
      </c>
      <c r="D669" s="35" t="s">
        <v>347</v>
      </c>
      <c r="E669" s="34">
        <v>9</v>
      </c>
      <c r="F669" s="35">
        <v>2</v>
      </c>
      <c r="G669" s="38">
        <v>70</v>
      </c>
      <c r="H669" s="37"/>
      <c r="I669" s="41">
        <v>20</v>
      </c>
      <c r="J669" s="41" t="s">
        <v>28</v>
      </c>
      <c r="K669" s="55">
        <f>(G669/57.2958)*E669</f>
        <v>10.99557035594232</v>
      </c>
      <c r="L669" s="55" t="s">
        <v>53</v>
      </c>
      <c r="M669" s="38" t="s">
        <v>25</v>
      </c>
      <c r="N669" s="38" t="s">
        <v>28</v>
      </c>
      <c r="O669" s="38">
        <v>6</v>
      </c>
      <c r="P669" s="56" t="e">
        <f>IF(ISNUMBER(E669),$A$2/E669,"N/A")</f>
        <v>#VALUE!</v>
      </c>
      <c r="Q669" s="57" t="e">
        <f>IF(ISNUMBER(E669),E669/$B$2,"N/A")</f>
        <v>#VALUE!</v>
      </c>
      <c r="R669" s="58" t="e">
        <f>IF(J669="?",IF(ISNUMBER(E669),G669/P669,"N/A"),IF(ISNUMBER(J669),J669/$A$2*57.296,"N/A"))</f>
        <v>#VALUE!</v>
      </c>
      <c r="S669" s="59" t="str">
        <f>S668</f>
        <v>PUT TELESCOPE FOCAL LENGTH HERE</v>
      </c>
      <c r="T669" s="60" t="str">
        <f>T668</f>
        <v>PUT TELESCOPE F/RATIO HERE</v>
      </c>
    </row>
    <row r="670" spans="1:20" s="33" customFormat="1" x14ac:dyDescent="0.3">
      <c r="A670" s="13" t="s">
        <v>46</v>
      </c>
      <c r="B670" s="13" t="s">
        <v>123</v>
      </c>
      <c r="C670" s="13" t="s">
        <v>442</v>
      </c>
      <c r="D670" s="35" t="s">
        <v>347</v>
      </c>
      <c r="E670" s="34">
        <v>10</v>
      </c>
      <c r="F670" s="35">
        <v>1.25</v>
      </c>
      <c r="G670" s="38">
        <v>70</v>
      </c>
      <c r="H670" s="37"/>
      <c r="I670" s="41">
        <v>20</v>
      </c>
      <c r="J670" s="41" t="s">
        <v>28</v>
      </c>
      <c r="K670" s="55">
        <f>(G670/57.2958)*E670</f>
        <v>12.217300395491467</v>
      </c>
      <c r="L670" s="55" t="s">
        <v>53</v>
      </c>
      <c r="M670" s="38" t="s">
        <v>25</v>
      </c>
      <c r="N670" s="38" t="s">
        <v>28</v>
      </c>
      <c r="O670" s="38">
        <v>6</v>
      </c>
      <c r="P670" s="56" t="e">
        <f>IF(ISNUMBER(E670),$A$2/E670,"N/A")</f>
        <v>#VALUE!</v>
      </c>
      <c r="Q670" s="57" t="e">
        <f>IF(ISNUMBER(E670),E670/$B$2,"N/A")</f>
        <v>#VALUE!</v>
      </c>
      <c r="R670" s="58" t="e">
        <f>IF(J670="?",IF(ISNUMBER(E670),G670/P670,"N/A"),IF(ISNUMBER(J670),J670/$A$2*57.296,"N/A"))</f>
        <v>#VALUE!</v>
      </c>
      <c r="S670" s="59" t="str">
        <f>S669</f>
        <v>PUT TELESCOPE FOCAL LENGTH HERE</v>
      </c>
      <c r="T670" s="60" t="str">
        <f>T669</f>
        <v>PUT TELESCOPE F/RATIO HERE</v>
      </c>
    </row>
    <row r="671" spans="1:20" s="33" customFormat="1" x14ac:dyDescent="0.3">
      <c r="A671" s="13" t="s">
        <v>46</v>
      </c>
      <c r="B671" s="13" t="s">
        <v>123</v>
      </c>
      <c r="C671" s="13" t="s">
        <v>442</v>
      </c>
      <c r="D671" s="35" t="s">
        <v>347</v>
      </c>
      <c r="E671" s="34">
        <v>10</v>
      </c>
      <c r="F671" s="35">
        <v>2</v>
      </c>
      <c r="G671" s="38">
        <v>70</v>
      </c>
      <c r="H671" s="37"/>
      <c r="I671" s="41">
        <v>20</v>
      </c>
      <c r="J671" s="41" t="s">
        <v>28</v>
      </c>
      <c r="K671" s="55">
        <f>(G671/57.2958)*E671</f>
        <v>12.217300395491467</v>
      </c>
      <c r="L671" s="55" t="s">
        <v>53</v>
      </c>
      <c r="M671" s="38" t="s">
        <v>25</v>
      </c>
      <c r="N671" s="38" t="s">
        <v>28</v>
      </c>
      <c r="O671" s="38">
        <v>6</v>
      </c>
      <c r="P671" s="56" t="e">
        <f>IF(ISNUMBER(E671),$A$2/E671,"N/A")</f>
        <v>#VALUE!</v>
      </c>
      <c r="Q671" s="57" t="e">
        <f>IF(ISNUMBER(E671),E671/$B$2,"N/A")</f>
        <v>#VALUE!</v>
      </c>
      <c r="R671" s="58" t="e">
        <f>IF(J671="?",IF(ISNUMBER(E671),G671/P671,"N/A"),IF(ISNUMBER(J671),J671/$A$2*57.296,"N/A"))</f>
        <v>#VALUE!</v>
      </c>
      <c r="S671" s="59" t="str">
        <f>S670</f>
        <v>PUT TELESCOPE FOCAL LENGTH HERE</v>
      </c>
      <c r="T671" s="60" t="str">
        <f>T670</f>
        <v>PUT TELESCOPE F/RATIO HERE</v>
      </c>
    </row>
    <row r="672" spans="1:20" s="33" customFormat="1" x14ac:dyDescent="0.3">
      <c r="A672" s="13" t="s">
        <v>46</v>
      </c>
      <c r="B672" s="13" t="s">
        <v>123</v>
      </c>
      <c r="C672" s="13" t="s">
        <v>442</v>
      </c>
      <c r="D672" s="35" t="s">
        <v>347</v>
      </c>
      <c r="E672" s="34">
        <v>11</v>
      </c>
      <c r="F672" s="35">
        <v>1.25</v>
      </c>
      <c r="G672" s="38">
        <v>70</v>
      </c>
      <c r="H672" s="37"/>
      <c r="I672" s="41">
        <v>20</v>
      </c>
      <c r="J672" s="41" t="s">
        <v>28</v>
      </c>
      <c r="K672" s="55">
        <f>(G672/57.2958)*E672</f>
        <v>13.439030435040612</v>
      </c>
      <c r="L672" s="55" t="s">
        <v>53</v>
      </c>
      <c r="M672" s="38" t="s">
        <v>25</v>
      </c>
      <c r="N672" s="38" t="s">
        <v>28</v>
      </c>
      <c r="O672" s="38">
        <v>6</v>
      </c>
      <c r="P672" s="56" t="e">
        <f>IF(ISNUMBER(E672),$A$2/E672,"N/A")</f>
        <v>#VALUE!</v>
      </c>
      <c r="Q672" s="57" t="e">
        <f>IF(ISNUMBER(E672),E672/$B$2,"N/A")</f>
        <v>#VALUE!</v>
      </c>
      <c r="R672" s="58" t="e">
        <f>IF(J672="?",IF(ISNUMBER(E672),G672/P672,"N/A"),IF(ISNUMBER(J672),J672/$A$2*57.296,"N/A"))</f>
        <v>#VALUE!</v>
      </c>
      <c r="S672" s="59" t="str">
        <f>S671</f>
        <v>PUT TELESCOPE FOCAL LENGTH HERE</v>
      </c>
      <c r="T672" s="60" t="str">
        <f>T671</f>
        <v>PUT TELESCOPE F/RATIO HERE</v>
      </c>
    </row>
    <row r="673" spans="1:20" s="33" customFormat="1" x14ac:dyDescent="0.3">
      <c r="A673" s="13" t="s">
        <v>46</v>
      </c>
      <c r="B673" s="13" t="s">
        <v>123</v>
      </c>
      <c r="C673" s="13" t="s">
        <v>442</v>
      </c>
      <c r="D673" s="35" t="s">
        <v>347</v>
      </c>
      <c r="E673" s="34">
        <v>11</v>
      </c>
      <c r="F673" s="35">
        <v>2</v>
      </c>
      <c r="G673" s="38">
        <v>70</v>
      </c>
      <c r="H673" s="37"/>
      <c r="I673" s="41">
        <v>20</v>
      </c>
      <c r="J673" s="41" t="s">
        <v>28</v>
      </c>
      <c r="K673" s="55">
        <f>(G673/57.2958)*E673</f>
        <v>13.439030435040612</v>
      </c>
      <c r="L673" s="55" t="s">
        <v>53</v>
      </c>
      <c r="M673" s="38" t="s">
        <v>25</v>
      </c>
      <c r="N673" s="38" t="s">
        <v>28</v>
      </c>
      <c r="O673" s="38">
        <v>6</v>
      </c>
      <c r="P673" s="56" t="e">
        <f>IF(ISNUMBER(E673),$A$2/E673,"N/A")</f>
        <v>#VALUE!</v>
      </c>
      <c r="Q673" s="57" t="e">
        <f>IF(ISNUMBER(E673),E673/$B$2,"N/A")</f>
        <v>#VALUE!</v>
      </c>
      <c r="R673" s="58" t="e">
        <f>IF(J673="?",IF(ISNUMBER(E673),G673/P673,"N/A"),IF(ISNUMBER(J673),J673/$A$2*57.296,"N/A"))</f>
        <v>#VALUE!</v>
      </c>
      <c r="S673" s="59" t="str">
        <f>S672</f>
        <v>PUT TELESCOPE FOCAL LENGTH HERE</v>
      </c>
      <c r="T673" s="60" t="str">
        <f>T672</f>
        <v>PUT TELESCOPE F/RATIO HERE</v>
      </c>
    </row>
    <row r="674" spans="1:20" s="33" customFormat="1" x14ac:dyDescent="0.3">
      <c r="A674" s="13" t="s">
        <v>46</v>
      </c>
      <c r="B674" s="13" t="s">
        <v>123</v>
      </c>
      <c r="C674" s="13" t="s">
        <v>442</v>
      </c>
      <c r="D674" s="35" t="s">
        <v>347</v>
      </c>
      <c r="E674" s="34">
        <v>13</v>
      </c>
      <c r="F674" s="35">
        <v>1.25</v>
      </c>
      <c r="G674" s="38">
        <v>70</v>
      </c>
      <c r="H674" s="37"/>
      <c r="I674" s="41">
        <v>20</v>
      </c>
      <c r="J674" s="41" t="s">
        <v>28</v>
      </c>
      <c r="K674" s="55">
        <f>(G674/57.2958)*E674</f>
        <v>15.882490514138906</v>
      </c>
      <c r="L674" s="55" t="s">
        <v>53</v>
      </c>
      <c r="M674" s="38" t="s">
        <v>25</v>
      </c>
      <c r="N674" s="38" t="s">
        <v>28</v>
      </c>
      <c r="O674" s="38">
        <v>6</v>
      </c>
      <c r="P674" s="56" t="e">
        <f>IF(ISNUMBER(E674),$A$2/E674,"N/A")</f>
        <v>#VALUE!</v>
      </c>
      <c r="Q674" s="57" t="e">
        <f>IF(ISNUMBER(E674),E674/$B$2,"N/A")</f>
        <v>#VALUE!</v>
      </c>
      <c r="R674" s="58" t="e">
        <f>IF(J674="?",IF(ISNUMBER(E674),G674/P674,"N/A"),IF(ISNUMBER(J674),J674/$A$2*57.296,"N/A"))</f>
        <v>#VALUE!</v>
      </c>
      <c r="S674" s="59" t="str">
        <f>S673</f>
        <v>PUT TELESCOPE FOCAL LENGTH HERE</v>
      </c>
      <c r="T674" s="60" t="str">
        <f>T673</f>
        <v>PUT TELESCOPE F/RATIO HERE</v>
      </c>
    </row>
    <row r="675" spans="1:20" s="33" customFormat="1" x14ac:dyDescent="0.3">
      <c r="A675" s="13" t="s">
        <v>46</v>
      </c>
      <c r="B675" s="13" t="s">
        <v>123</v>
      </c>
      <c r="C675" s="13" t="s">
        <v>442</v>
      </c>
      <c r="D675" s="35" t="s">
        <v>347</v>
      </c>
      <c r="E675" s="34">
        <v>13</v>
      </c>
      <c r="F675" s="35">
        <v>2</v>
      </c>
      <c r="G675" s="38">
        <v>70</v>
      </c>
      <c r="H675" s="37"/>
      <c r="I675" s="41">
        <v>20</v>
      </c>
      <c r="J675" s="41" t="s">
        <v>28</v>
      </c>
      <c r="K675" s="55">
        <f>(G675/57.2958)*E675</f>
        <v>15.882490514138906</v>
      </c>
      <c r="L675" s="55" t="s">
        <v>53</v>
      </c>
      <c r="M675" s="38" t="s">
        <v>25</v>
      </c>
      <c r="N675" s="38" t="s">
        <v>28</v>
      </c>
      <c r="O675" s="38">
        <v>6</v>
      </c>
      <c r="P675" s="56" t="e">
        <f>IF(ISNUMBER(E675),$A$2/E675,"N/A")</f>
        <v>#VALUE!</v>
      </c>
      <c r="Q675" s="57" t="e">
        <f>IF(ISNUMBER(E675),E675/$B$2,"N/A")</f>
        <v>#VALUE!</v>
      </c>
      <c r="R675" s="58" t="e">
        <f>IF(J675="?",IF(ISNUMBER(E675),G675/P675,"N/A"),IF(ISNUMBER(J675),J675/$A$2*57.296,"N/A"))</f>
        <v>#VALUE!</v>
      </c>
      <c r="S675" s="59" t="str">
        <f>S674</f>
        <v>PUT TELESCOPE FOCAL LENGTH HERE</v>
      </c>
      <c r="T675" s="60" t="str">
        <f>T674</f>
        <v>PUT TELESCOPE F/RATIO HERE</v>
      </c>
    </row>
    <row r="676" spans="1:20" s="33" customFormat="1" x14ac:dyDescent="0.3">
      <c r="A676" s="13" t="s">
        <v>46</v>
      </c>
      <c r="B676" s="13" t="s">
        <v>123</v>
      </c>
      <c r="C676" s="13" t="s">
        <v>442</v>
      </c>
      <c r="D676" s="35" t="s">
        <v>347</v>
      </c>
      <c r="E676" s="34">
        <v>15</v>
      </c>
      <c r="F676" s="35">
        <v>1.25</v>
      </c>
      <c r="G676" s="38">
        <v>70</v>
      </c>
      <c r="H676" s="37"/>
      <c r="I676" s="41">
        <v>20</v>
      </c>
      <c r="J676" s="41" t="s">
        <v>28</v>
      </c>
      <c r="K676" s="55">
        <f>(G676/57.2958)*E676</f>
        <v>18.325950593237199</v>
      </c>
      <c r="L676" s="55" t="s">
        <v>53</v>
      </c>
      <c r="M676" s="38" t="s">
        <v>25</v>
      </c>
      <c r="N676" s="38" t="s">
        <v>28</v>
      </c>
      <c r="O676" s="38">
        <v>6</v>
      </c>
      <c r="P676" s="56" t="e">
        <f>IF(ISNUMBER(E676),$A$2/E676,"N/A")</f>
        <v>#VALUE!</v>
      </c>
      <c r="Q676" s="57" t="e">
        <f>IF(ISNUMBER(E676),E676/$B$2,"N/A")</f>
        <v>#VALUE!</v>
      </c>
      <c r="R676" s="58" t="e">
        <f>IF(J676="?",IF(ISNUMBER(E676),G676/P676,"N/A"),IF(ISNUMBER(J676),J676/$A$2*57.296,"N/A"))</f>
        <v>#VALUE!</v>
      </c>
      <c r="S676" s="59" t="str">
        <f>S675</f>
        <v>PUT TELESCOPE FOCAL LENGTH HERE</v>
      </c>
      <c r="T676" s="60" t="str">
        <f>T675</f>
        <v>PUT TELESCOPE F/RATIO HERE</v>
      </c>
    </row>
    <row r="677" spans="1:20" s="33" customFormat="1" x14ac:dyDescent="0.3">
      <c r="A677" s="13" t="s">
        <v>46</v>
      </c>
      <c r="B677" s="13" t="s">
        <v>123</v>
      </c>
      <c r="C677" s="13" t="s">
        <v>442</v>
      </c>
      <c r="D677" s="35" t="s">
        <v>347</v>
      </c>
      <c r="E677" s="34">
        <v>15</v>
      </c>
      <c r="F677" s="35">
        <v>2</v>
      </c>
      <c r="G677" s="38">
        <v>70</v>
      </c>
      <c r="H677" s="37"/>
      <c r="I677" s="41">
        <v>20</v>
      </c>
      <c r="J677" s="41" t="s">
        <v>28</v>
      </c>
      <c r="K677" s="55">
        <f>(G677/57.2958)*E677</f>
        <v>18.325950593237199</v>
      </c>
      <c r="L677" s="55" t="s">
        <v>53</v>
      </c>
      <c r="M677" s="38" t="s">
        <v>25</v>
      </c>
      <c r="N677" s="38" t="s">
        <v>28</v>
      </c>
      <c r="O677" s="38">
        <v>6</v>
      </c>
      <c r="P677" s="56" t="e">
        <f>IF(ISNUMBER(E677),$A$2/E677,"N/A")</f>
        <v>#VALUE!</v>
      </c>
      <c r="Q677" s="57" t="e">
        <f>IF(ISNUMBER(E677),E677/$B$2,"N/A")</f>
        <v>#VALUE!</v>
      </c>
      <c r="R677" s="58" t="e">
        <f>IF(J677="?",IF(ISNUMBER(E677),G677/P677,"N/A"),IF(ISNUMBER(J677),J677/$A$2*57.296,"N/A"))</f>
        <v>#VALUE!</v>
      </c>
      <c r="S677" s="59" t="str">
        <f>S676</f>
        <v>PUT TELESCOPE FOCAL LENGTH HERE</v>
      </c>
      <c r="T677" s="60" t="str">
        <f>T676</f>
        <v>PUT TELESCOPE F/RATIO HERE</v>
      </c>
    </row>
    <row r="678" spans="1:20" s="33" customFormat="1" x14ac:dyDescent="0.3">
      <c r="A678" s="13" t="s">
        <v>46</v>
      </c>
      <c r="B678" s="13" t="s">
        <v>123</v>
      </c>
      <c r="C678" s="13" t="s">
        <v>442</v>
      </c>
      <c r="D678" s="35" t="s">
        <v>347</v>
      </c>
      <c r="E678" s="34">
        <v>17</v>
      </c>
      <c r="F678" s="35">
        <v>1.25</v>
      </c>
      <c r="G678" s="38">
        <v>70</v>
      </c>
      <c r="H678" s="37"/>
      <c r="I678" s="41">
        <v>20</v>
      </c>
      <c r="J678" s="41" t="s">
        <v>28</v>
      </c>
      <c r="K678" s="55">
        <f>(G678/57.2958)*E678</f>
        <v>20.769410672335493</v>
      </c>
      <c r="L678" s="55" t="s">
        <v>53</v>
      </c>
      <c r="M678" s="38" t="s">
        <v>25</v>
      </c>
      <c r="N678" s="38" t="s">
        <v>28</v>
      </c>
      <c r="O678" s="38">
        <v>4</v>
      </c>
      <c r="P678" s="56" t="e">
        <f>IF(ISNUMBER(E678),$A$2/E678,"N/A")</f>
        <v>#VALUE!</v>
      </c>
      <c r="Q678" s="57" t="e">
        <f>IF(ISNUMBER(E678),E678/$B$2,"N/A")</f>
        <v>#VALUE!</v>
      </c>
      <c r="R678" s="58" t="e">
        <f>IF(J678="?",IF(ISNUMBER(E678),G678/P678,"N/A"),IF(ISNUMBER(J678),J678/$A$2*57.296,"N/A"))</f>
        <v>#VALUE!</v>
      </c>
      <c r="S678" s="59" t="str">
        <f>S677</f>
        <v>PUT TELESCOPE FOCAL LENGTH HERE</v>
      </c>
      <c r="T678" s="60" t="str">
        <f>T677</f>
        <v>PUT TELESCOPE F/RATIO HERE</v>
      </c>
    </row>
    <row r="679" spans="1:20" s="33" customFormat="1" x14ac:dyDescent="0.3">
      <c r="A679" s="13" t="s">
        <v>46</v>
      </c>
      <c r="B679" s="13" t="s">
        <v>123</v>
      </c>
      <c r="C679" s="13" t="s">
        <v>442</v>
      </c>
      <c r="D679" s="35" t="s">
        <v>347</v>
      </c>
      <c r="E679" s="34">
        <v>17</v>
      </c>
      <c r="F679" s="35">
        <v>2</v>
      </c>
      <c r="G679" s="38">
        <v>70</v>
      </c>
      <c r="H679" s="37"/>
      <c r="I679" s="41">
        <v>20</v>
      </c>
      <c r="J679" s="41" t="s">
        <v>28</v>
      </c>
      <c r="K679" s="55">
        <f>(G679/57.2958)*E679</f>
        <v>20.769410672335493</v>
      </c>
      <c r="L679" s="55" t="s">
        <v>53</v>
      </c>
      <c r="M679" s="38" t="s">
        <v>25</v>
      </c>
      <c r="N679" s="38" t="s">
        <v>28</v>
      </c>
      <c r="O679" s="38">
        <v>4</v>
      </c>
      <c r="P679" s="56" t="e">
        <f>IF(ISNUMBER(E679),$A$2/E679,"N/A")</f>
        <v>#VALUE!</v>
      </c>
      <c r="Q679" s="57" t="e">
        <f>IF(ISNUMBER(E679),E679/$B$2,"N/A")</f>
        <v>#VALUE!</v>
      </c>
      <c r="R679" s="58" t="e">
        <f>IF(J679="?",IF(ISNUMBER(E679),G679/P679,"N/A"),IF(ISNUMBER(J679),J679/$A$2*57.296,"N/A"))</f>
        <v>#VALUE!</v>
      </c>
      <c r="S679" s="59" t="str">
        <f>S678</f>
        <v>PUT TELESCOPE FOCAL LENGTH HERE</v>
      </c>
      <c r="T679" s="60" t="str">
        <f>T678</f>
        <v>PUT TELESCOPE F/RATIO HERE</v>
      </c>
    </row>
    <row r="680" spans="1:20" s="33" customFormat="1" x14ac:dyDescent="0.3">
      <c r="A680" s="13" t="s">
        <v>46</v>
      </c>
      <c r="B680" s="13" t="s">
        <v>123</v>
      </c>
      <c r="C680" s="13" t="s">
        <v>442</v>
      </c>
      <c r="D680" s="35" t="s">
        <v>347</v>
      </c>
      <c r="E680" s="34">
        <v>18</v>
      </c>
      <c r="F680" s="35">
        <v>1.25</v>
      </c>
      <c r="G680" s="38">
        <v>70</v>
      </c>
      <c r="H680" s="37"/>
      <c r="I680" s="41">
        <v>20</v>
      </c>
      <c r="J680" s="41" t="s">
        <v>28</v>
      </c>
      <c r="K680" s="55">
        <f>(G680/57.2958)*E680</f>
        <v>21.99114071188464</v>
      </c>
      <c r="L680" s="55" t="s">
        <v>53</v>
      </c>
      <c r="M680" s="38" t="s">
        <v>25</v>
      </c>
      <c r="N680" s="38" t="s">
        <v>28</v>
      </c>
      <c r="O680" s="38">
        <v>4</v>
      </c>
      <c r="P680" s="56" t="e">
        <f>IF(ISNUMBER(E680),$A$2/E680,"N/A")</f>
        <v>#VALUE!</v>
      </c>
      <c r="Q680" s="57" t="e">
        <f>IF(ISNUMBER(E680),E680/$B$2,"N/A")</f>
        <v>#VALUE!</v>
      </c>
      <c r="R680" s="58" t="e">
        <f>IF(J680="?",IF(ISNUMBER(E680),G680/P680,"N/A"),IF(ISNUMBER(J680),J680/$A$2*57.296,"N/A"))</f>
        <v>#VALUE!</v>
      </c>
      <c r="S680" s="59" t="str">
        <f>S679</f>
        <v>PUT TELESCOPE FOCAL LENGTH HERE</v>
      </c>
      <c r="T680" s="60" t="str">
        <f>T679</f>
        <v>PUT TELESCOPE F/RATIO HERE</v>
      </c>
    </row>
    <row r="681" spans="1:20" s="33" customFormat="1" x14ac:dyDescent="0.3">
      <c r="A681" s="13" t="s">
        <v>46</v>
      </c>
      <c r="B681" s="13" t="s">
        <v>123</v>
      </c>
      <c r="C681" s="13" t="s">
        <v>442</v>
      </c>
      <c r="D681" s="35" t="s">
        <v>347</v>
      </c>
      <c r="E681" s="34">
        <v>18</v>
      </c>
      <c r="F681" s="35">
        <v>2</v>
      </c>
      <c r="G681" s="38">
        <v>70</v>
      </c>
      <c r="H681" s="37"/>
      <c r="I681" s="41">
        <v>20</v>
      </c>
      <c r="J681" s="41" t="s">
        <v>28</v>
      </c>
      <c r="K681" s="55">
        <f>(G681/57.2958)*E681</f>
        <v>21.99114071188464</v>
      </c>
      <c r="L681" s="55" t="s">
        <v>53</v>
      </c>
      <c r="M681" s="38" t="s">
        <v>25</v>
      </c>
      <c r="N681" s="38" t="s">
        <v>28</v>
      </c>
      <c r="O681" s="38">
        <v>4</v>
      </c>
      <c r="P681" s="56" t="e">
        <f>IF(ISNUMBER(E681),$A$2/E681,"N/A")</f>
        <v>#VALUE!</v>
      </c>
      <c r="Q681" s="57" t="e">
        <f>IF(ISNUMBER(E681),E681/$B$2,"N/A")</f>
        <v>#VALUE!</v>
      </c>
      <c r="R681" s="58" t="e">
        <f>IF(J681="?",IF(ISNUMBER(E681),G681/P681,"N/A"),IF(ISNUMBER(J681),J681/$A$2*57.296,"N/A"))</f>
        <v>#VALUE!</v>
      </c>
      <c r="S681" s="59" t="str">
        <f>S680</f>
        <v>PUT TELESCOPE FOCAL LENGTH HERE</v>
      </c>
      <c r="T681" s="60" t="str">
        <f>T680</f>
        <v>PUT TELESCOPE F/RATIO HERE</v>
      </c>
    </row>
    <row r="682" spans="1:20" s="33" customFormat="1" x14ac:dyDescent="0.3">
      <c r="A682" s="13" t="s">
        <v>46</v>
      </c>
      <c r="B682" s="13" t="s">
        <v>123</v>
      </c>
      <c r="C682" s="13" t="s">
        <v>442</v>
      </c>
      <c r="D682" s="35" t="s">
        <v>347</v>
      </c>
      <c r="E682" s="34">
        <v>19</v>
      </c>
      <c r="F682" s="35">
        <v>1.25</v>
      </c>
      <c r="G682" s="38">
        <v>70</v>
      </c>
      <c r="H682" s="37"/>
      <c r="I682" s="41">
        <v>20</v>
      </c>
      <c r="J682" s="41" t="s">
        <v>28</v>
      </c>
      <c r="K682" s="55">
        <f>(G682/57.2958)*E682</f>
        <v>23.212870751433787</v>
      </c>
      <c r="L682" s="55" t="s">
        <v>53</v>
      </c>
      <c r="M682" s="38" t="s">
        <v>25</v>
      </c>
      <c r="N682" s="38" t="s">
        <v>28</v>
      </c>
      <c r="O682" s="38">
        <v>4</v>
      </c>
      <c r="P682" s="56" t="e">
        <f>IF(ISNUMBER(E682),$A$2/E682,"N/A")</f>
        <v>#VALUE!</v>
      </c>
      <c r="Q682" s="57" t="e">
        <f>IF(ISNUMBER(E682),E682/$B$2,"N/A")</f>
        <v>#VALUE!</v>
      </c>
      <c r="R682" s="58" t="e">
        <f>IF(J682="?",IF(ISNUMBER(E682),G682/P682,"N/A"),IF(ISNUMBER(J682),J682/$A$2*57.296,"N/A"))</f>
        <v>#VALUE!</v>
      </c>
      <c r="S682" s="59" t="str">
        <f>S681</f>
        <v>PUT TELESCOPE FOCAL LENGTH HERE</v>
      </c>
      <c r="T682" s="60" t="str">
        <f>T681</f>
        <v>PUT TELESCOPE F/RATIO HERE</v>
      </c>
    </row>
    <row r="683" spans="1:20" s="33" customFormat="1" x14ac:dyDescent="0.3">
      <c r="A683" s="13" t="s">
        <v>46</v>
      </c>
      <c r="B683" s="13" t="s">
        <v>123</v>
      </c>
      <c r="C683" s="13" t="s">
        <v>442</v>
      </c>
      <c r="D683" s="35" t="s">
        <v>347</v>
      </c>
      <c r="E683" s="34">
        <v>19</v>
      </c>
      <c r="F683" s="35">
        <v>2</v>
      </c>
      <c r="G683" s="38">
        <v>70</v>
      </c>
      <c r="H683" s="37"/>
      <c r="I683" s="41">
        <v>20</v>
      </c>
      <c r="J683" s="41" t="s">
        <v>28</v>
      </c>
      <c r="K683" s="55">
        <f>(G683/57.2958)*E683</f>
        <v>23.212870751433787</v>
      </c>
      <c r="L683" s="55" t="s">
        <v>53</v>
      </c>
      <c r="M683" s="38" t="s">
        <v>25</v>
      </c>
      <c r="N683" s="38" t="s">
        <v>28</v>
      </c>
      <c r="O683" s="38">
        <v>4</v>
      </c>
      <c r="P683" s="56" t="e">
        <f>IF(ISNUMBER(E683),$A$2/E683,"N/A")</f>
        <v>#VALUE!</v>
      </c>
      <c r="Q683" s="57" t="e">
        <f>IF(ISNUMBER(E683),E683/$B$2,"N/A")</f>
        <v>#VALUE!</v>
      </c>
      <c r="R683" s="58" t="e">
        <f>IF(J683="?",IF(ISNUMBER(E683),G683/P683,"N/A"),IF(ISNUMBER(J683),J683/$A$2*57.296,"N/A"))</f>
        <v>#VALUE!</v>
      </c>
      <c r="S683" s="59" t="str">
        <f>S682</f>
        <v>PUT TELESCOPE FOCAL LENGTH HERE</v>
      </c>
      <c r="T683" s="60" t="str">
        <f>T682</f>
        <v>PUT TELESCOPE F/RATIO HERE</v>
      </c>
    </row>
    <row r="684" spans="1:20" s="33" customFormat="1" x14ac:dyDescent="0.3">
      <c r="A684" s="13" t="s">
        <v>46</v>
      </c>
      <c r="B684" s="13" t="s">
        <v>123</v>
      </c>
      <c r="C684" s="13" t="s">
        <v>442</v>
      </c>
      <c r="D684" s="35" t="s">
        <v>347</v>
      </c>
      <c r="E684" s="34">
        <v>24</v>
      </c>
      <c r="F684" s="35">
        <v>1.25</v>
      </c>
      <c r="G684" s="38">
        <v>65</v>
      </c>
      <c r="H684" s="37"/>
      <c r="I684" s="41">
        <v>20</v>
      </c>
      <c r="J684" s="41" t="s">
        <v>28</v>
      </c>
      <c r="K684" s="55">
        <f>(G684/57.2958)*E684</f>
        <v>27.227126595666697</v>
      </c>
      <c r="L684" s="55" t="s">
        <v>53</v>
      </c>
      <c r="M684" s="38" t="s">
        <v>25</v>
      </c>
      <c r="N684" s="38" t="s">
        <v>28</v>
      </c>
      <c r="O684" s="38">
        <v>3</v>
      </c>
      <c r="P684" s="56" t="e">
        <f>IF(ISNUMBER(E684),$A$2/E684,"N/A")</f>
        <v>#VALUE!</v>
      </c>
      <c r="Q684" s="57" t="e">
        <f>IF(ISNUMBER(E684),E684/$B$2,"N/A")</f>
        <v>#VALUE!</v>
      </c>
      <c r="R684" s="58" t="e">
        <f>IF(J684="?",IF(ISNUMBER(E684),G684/P684,"N/A"),IF(ISNUMBER(J684),J684/$A$2*57.296,"N/A"))</f>
        <v>#VALUE!</v>
      </c>
      <c r="S684" s="59" t="str">
        <f>S683</f>
        <v>PUT TELESCOPE FOCAL LENGTH HERE</v>
      </c>
      <c r="T684" s="60" t="str">
        <f>T683</f>
        <v>PUT TELESCOPE F/RATIO HERE</v>
      </c>
    </row>
    <row r="685" spans="1:20" s="33" customFormat="1" x14ac:dyDescent="0.3">
      <c r="A685" s="13" t="s">
        <v>46</v>
      </c>
      <c r="B685" s="13" t="s">
        <v>123</v>
      </c>
      <c r="C685" s="13" t="s">
        <v>442</v>
      </c>
      <c r="D685" s="35" t="s">
        <v>347</v>
      </c>
      <c r="E685" s="34">
        <v>24</v>
      </c>
      <c r="F685" s="35">
        <v>2</v>
      </c>
      <c r="G685" s="38">
        <v>65</v>
      </c>
      <c r="H685" s="37"/>
      <c r="I685" s="41">
        <v>20</v>
      </c>
      <c r="J685" s="41" t="s">
        <v>28</v>
      </c>
      <c r="K685" s="55">
        <f>(G685/57.2958)*E685</f>
        <v>27.227126595666697</v>
      </c>
      <c r="L685" s="55" t="s">
        <v>53</v>
      </c>
      <c r="M685" s="38" t="s">
        <v>25</v>
      </c>
      <c r="N685" s="38" t="s">
        <v>28</v>
      </c>
      <c r="O685" s="38">
        <v>3</v>
      </c>
      <c r="P685" s="56" t="e">
        <f>IF(ISNUMBER(E685),$A$2/E685,"N/A")</f>
        <v>#VALUE!</v>
      </c>
      <c r="Q685" s="57" t="e">
        <f>IF(ISNUMBER(E685),E685/$B$2,"N/A")</f>
        <v>#VALUE!</v>
      </c>
      <c r="R685" s="58" t="e">
        <f>IF(J685="?",IF(ISNUMBER(E685),G685/P685,"N/A"),IF(ISNUMBER(J685),J685/$A$2*57.296,"N/A"))</f>
        <v>#VALUE!</v>
      </c>
      <c r="S685" s="59" t="str">
        <f>S684</f>
        <v>PUT TELESCOPE FOCAL LENGTH HERE</v>
      </c>
      <c r="T685" s="60" t="str">
        <f>T684</f>
        <v>PUT TELESCOPE F/RATIO HERE</v>
      </c>
    </row>
    <row r="686" spans="1:20" s="33" customFormat="1" x14ac:dyDescent="0.3">
      <c r="A686" s="13" t="s">
        <v>46</v>
      </c>
      <c r="B686" s="13" t="s">
        <v>123</v>
      </c>
      <c r="C686" s="13" t="s">
        <v>442</v>
      </c>
      <c r="D686" s="13" t="s">
        <v>346</v>
      </c>
      <c r="E686" s="34">
        <v>28</v>
      </c>
      <c r="F686" s="35">
        <v>1.25</v>
      </c>
      <c r="G686" s="38">
        <v>58</v>
      </c>
      <c r="H686" s="37"/>
      <c r="I686" s="41">
        <v>20</v>
      </c>
      <c r="J686" s="41">
        <v>24.98</v>
      </c>
      <c r="K686" s="55">
        <f>(G686/57.2958)*E686</f>
        <v>28.344136917540201</v>
      </c>
      <c r="L686" s="55" t="s">
        <v>53</v>
      </c>
      <c r="M686" s="38" t="s">
        <v>25</v>
      </c>
      <c r="N686" s="38" t="s">
        <v>28</v>
      </c>
      <c r="O686" s="36" t="s">
        <v>28</v>
      </c>
      <c r="P686" s="56" t="e">
        <f>IF(ISNUMBER(E686),$A$2/E686,"N/A")</f>
        <v>#VALUE!</v>
      </c>
      <c r="Q686" s="57" t="e">
        <f>IF(ISNUMBER(E686),E686/$B$2,"N/A")</f>
        <v>#VALUE!</v>
      </c>
      <c r="R686" s="58" t="e">
        <f>IF(J686="?",IF(ISNUMBER(E686),G686/P686,"N/A"),IF(ISNUMBER(J686),J686/$A$2*57.296,"N/A"))</f>
        <v>#VALUE!</v>
      </c>
      <c r="S686" s="59" t="str">
        <f>S685</f>
        <v>PUT TELESCOPE FOCAL LENGTH HERE</v>
      </c>
      <c r="T686" s="60" t="str">
        <f>T685</f>
        <v>PUT TELESCOPE F/RATIO HERE</v>
      </c>
    </row>
    <row r="687" spans="1:20" s="33" customFormat="1" x14ac:dyDescent="0.3">
      <c r="A687" s="13" t="s">
        <v>46</v>
      </c>
      <c r="B687" s="13" t="s">
        <v>123</v>
      </c>
      <c r="C687" s="13" t="s">
        <v>442</v>
      </c>
      <c r="D687" s="13" t="s">
        <v>346</v>
      </c>
      <c r="E687" s="34">
        <v>28</v>
      </c>
      <c r="F687" s="35">
        <v>2</v>
      </c>
      <c r="G687" s="38">
        <v>58</v>
      </c>
      <c r="H687" s="37"/>
      <c r="I687" s="41">
        <v>20</v>
      </c>
      <c r="J687" s="41" t="s">
        <v>28</v>
      </c>
      <c r="K687" s="55">
        <f>(G687/57.2958)*E687</f>
        <v>28.344136917540201</v>
      </c>
      <c r="L687" s="55" t="s">
        <v>53</v>
      </c>
      <c r="M687" s="38" t="s">
        <v>25</v>
      </c>
      <c r="N687" s="38" t="s">
        <v>28</v>
      </c>
      <c r="O687" s="36" t="s">
        <v>28</v>
      </c>
      <c r="P687" s="56" t="e">
        <f>IF(ISNUMBER(E687),$A$2/E687,"N/A")</f>
        <v>#VALUE!</v>
      </c>
      <c r="Q687" s="57" t="e">
        <f>IF(ISNUMBER(E687),E687/$B$2,"N/A")</f>
        <v>#VALUE!</v>
      </c>
      <c r="R687" s="58" t="e">
        <f>IF(J687="?",IF(ISNUMBER(E687),G687/P687,"N/A"),IF(ISNUMBER(J687),J687/$A$2*57.296,"N/A"))</f>
        <v>#VALUE!</v>
      </c>
      <c r="S687" s="59" t="str">
        <f>S686</f>
        <v>PUT TELESCOPE FOCAL LENGTH HERE</v>
      </c>
      <c r="T687" s="60" t="str">
        <f>T686</f>
        <v>PUT TELESCOPE F/RATIO HERE</v>
      </c>
    </row>
    <row r="688" spans="1:20" s="33" customFormat="1" x14ac:dyDescent="0.3">
      <c r="A688" s="13" t="s">
        <v>46</v>
      </c>
      <c r="B688" s="13" t="s">
        <v>123</v>
      </c>
      <c r="C688" s="13" t="s">
        <v>442</v>
      </c>
      <c r="D688" s="13" t="s">
        <v>345</v>
      </c>
      <c r="E688" s="34">
        <v>35</v>
      </c>
      <c r="F688" s="35">
        <v>1.25</v>
      </c>
      <c r="G688" s="38">
        <v>45</v>
      </c>
      <c r="H688" s="37"/>
      <c r="I688" s="41">
        <v>20</v>
      </c>
      <c r="J688" s="41" t="s">
        <v>28</v>
      </c>
      <c r="K688" s="55">
        <f>(G688/57.2958)*E688</f>
        <v>27.4889258898558</v>
      </c>
      <c r="L688" s="55" t="s">
        <v>53</v>
      </c>
      <c r="M688" s="38" t="s">
        <v>25</v>
      </c>
      <c r="N688" s="38" t="s">
        <v>28</v>
      </c>
      <c r="O688" s="36" t="s">
        <v>28</v>
      </c>
      <c r="P688" s="56" t="e">
        <f>IF(ISNUMBER(E688),$A$2/E688,"N/A")</f>
        <v>#VALUE!</v>
      </c>
      <c r="Q688" s="57" t="e">
        <f>IF(ISNUMBER(E688),E688/$B$2,"N/A")</f>
        <v>#VALUE!</v>
      </c>
      <c r="R688" s="58" t="e">
        <f>IF(J688="?",IF(ISNUMBER(E688),G688/P688,"N/A"),IF(ISNUMBER(J688),J688/$A$2*57.296,"N/A"))</f>
        <v>#VALUE!</v>
      </c>
      <c r="S688" s="59" t="str">
        <f>S687</f>
        <v>PUT TELESCOPE FOCAL LENGTH HERE</v>
      </c>
      <c r="T688" s="60" t="str">
        <f>T687</f>
        <v>PUT TELESCOPE F/RATIO HERE</v>
      </c>
    </row>
    <row r="689" spans="1:20" s="33" customFormat="1" x14ac:dyDescent="0.3">
      <c r="A689" s="13" t="s">
        <v>46</v>
      </c>
      <c r="B689" s="13" t="s">
        <v>123</v>
      </c>
      <c r="C689" s="13" t="s">
        <v>442</v>
      </c>
      <c r="D689" s="13" t="s">
        <v>345</v>
      </c>
      <c r="E689" s="34">
        <v>35</v>
      </c>
      <c r="F689" s="35">
        <v>2</v>
      </c>
      <c r="G689" s="38">
        <v>45</v>
      </c>
      <c r="H689" s="37"/>
      <c r="I689" s="41">
        <v>20</v>
      </c>
      <c r="J689" s="41" t="s">
        <v>28</v>
      </c>
      <c r="K689" s="55">
        <f>(G689/57.2958)*E689</f>
        <v>27.4889258898558</v>
      </c>
      <c r="L689" s="55" t="s">
        <v>53</v>
      </c>
      <c r="M689" s="38" t="s">
        <v>25</v>
      </c>
      <c r="N689" s="38" t="s">
        <v>28</v>
      </c>
      <c r="O689" s="36" t="s">
        <v>28</v>
      </c>
      <c r="P689" s="56" t="e">
        <f>IF(ISNUMBER(E689),$A$2/E689,"N/A")</f>
        <v>#VALUE!</v>
      </c>
      <c r="Q689" s="57" t="e">
        <f>IF(ISNUMBER(E689),E689/$B$2,"N/A")</f>
        <v>#VALUE!</v>
      </c>
      <c r="R689" s="58" t="e">
        <f>IF(J689="?",IF(ISNUMBER(E689),G689/P689,"N/A"),IF(ISNUMBER(J689),J689/$A$2*57.296,"N/A"))</f>
        <v>#VALUE!</v>
      </c>
      <c r="S689" s="59" t="str">
        <f>S688</f>
        <v>PUT TELESCOPE FOCAL LENGTH HERE</v>
      </c>
      <c r="T689" s="60" t="str">
        <f>T688</f>
        <v>PUT TELESCOPE F/RATIO HERE</v>
      </c>
    </row>
    <row r="690" spans="1:20" s="33" customFormat="1" x14ac:dyDescent="0.3">
      <c r="A690" s="13" t="s">
        <v>431</v>
      </c>
      <c r="B690" s="13" t="s">
        <v>423</v>
      </c>
      <c r="C690" s="13"/>
      <c r="D690" s="13" t="s">
        <v>347</v>
      </c>
      <c r="E690" s="34">
        <v>3.5</v>
      </c>
      <c r="F690" s="35">
        <v>1.25</v>
      </c>
      <c r="G690" s="38">
        <v>68</v>
      </c>
      <c r="H690" s="37"/>
      <c r="I690" s="41">
        <v>20</v>
      </c>
      <c r="J690" s="41">
        <v>4.3</v>
      </c>
      <c r="K690" s="55">
        <f>(G690/57.2958)*E690</f>
        <v>4.1538821344670991</v>
      </c>
      <c r="L690" s="55" t="s">
        <v>0</v>
      </c>
      <c r="M690" s="38" t="s">
        <v>25</v>
      </c>
      <c r="N690" s="38" t="s">
        <v>0</v>
      </c>
      <c r="O690" s="38">
        <v>8</v>
      </c>
      <c r="P690" s="56" t="e">
        <f>IF(ISNUMBER(E690),$A$2/E690,"N/A")</f>
        <v>#VALUE!</v>
      </c>
      <c r="Q690" s="57" t="e">
        <f>IF(ISNUMBER(E690),E690/$B$2,"N/A")</f>
        <v>#VALUE!</v>
      </c>
      <c r="R690" s="58" t="e">
        <f>IF(J690="?",IF(ISNUMBER(E690),G690/P690,"N/A"),IF(ISNUMBER(J690),J690/$A$2*57.296,"N/A"))</f>
        <v>#VALUE!</v>
      </c>
      <c r="S690" s="59" t="str">
        <f>S689</f>
        <v>PUT TELESCOPE FOCAL LENGTH HERE</v>
      </c>
      <c r="T690" s="60" t="str">
        <f>T689</f>
        <v>PUT TELESCOPE F/RATIO HERE</v>
      </c>
    </row>
    <row r="691" spans="1:20" s="33" customFormat="1" x14ac:dyDescent="0.3">
      <c r="A691" s="13" t="s">
        <v>431</v>
      </c>
      <c r="B691" s="13" t="s">
        <v>423</v>
      </c>
      <c r="C691" s="13"/>
      <c r="D691" s="13" t="s">
        <v>347</v>
      </c>
      <c r="E691" s="34">
        <v>5</v>
      </c>
      <c r="F691" s="35">
        <v>1.25</v>
      </c>
      <c r="G691" s="38">
        <v>68</v>
      </c>
      <c r="H691" s="37"/>
      <c r="I691" s="41">
        <v>20</v>
      </c>
      <c r="J691" s="41">
        <v>6.5</v>
      </c>
      <c r="K691" s="55">
        <f>(G691/57.2958)*E691</f>
        <v>5.9341173349529983</v>
      </c>
      <c r="L691" s="55" t="s">
        <v>0</v>
      </c>
      <c r="M691" s="38" t="s">
        <v>25</v>
      </c>
      <c r="N691" s="36" t="s">
        <v>0</v>
      </c>
      <c r="O691" s="36">
        <v>8</v>
      </c>
      <c r="P691" s="56" t="e">
        <f>IF(ISNUMBER(E691),$A$2/E691,"N/A")</f>
        <v>#VALUE!</v>
      </c>
      <c r="Q691" s="57" t="e">
        <f>IF(ISNUMBER(E691),E691/$B$2,"N/A")</f>
        <v>#VALUE!</v>
      </c>
      <c r="R691" s="58" t="e">
        <f>IF(J691="?",IF(ISNUMBER(E691),G691/P691,"N/A"),IF(ISNUMBER(J691),J691/$A$2*57.296,"N/A"))</f>
        <v>#VALUE!</v>
      </c>
      <c r="S691" s="59" t="str">
        <f>S690</f>
        <v>PUT TELESCOPE FOCAL LENGTH HERE</v>
      </c>
      <c r="T691" s="60" t="str">
        <f>T690</f>
        <v>PUT TELESCOPE F/RATIO HERE</v>
      </c>
    </row>
    <row r="692" spans="1:20" s="33" customFormat="1" x14ac:dyDescent="0.3">
      <c r="A692" s="13" t="s">
        <v>431</v>
      </c>
      <c r="B692" s="13" t="s">
        <v>423</v>
      </c>
      <c r="C692" s="13"/>
      <c r="D692" s="13" t="s">
        <v>347</v>
      </c>
      <c r="E692" s="34">
        <v>8</v>
      </c>
      <c r="F692" s="35">
        <v>1.25</v>
      </c>
      <c r="G692" s="38">
        <v>68</v>
      </c>
      <c r="H692" s="37"/>
      <c r="I692" s="41">
        <v>20</v>
      </c>
      <c r="J692" s="41">
        <v>10.7</v>
      </c>
      <c r="K692" s="55">
        <f>(G692/57.2958)*E692</f>
        <v>9.4945877359247977</v>
      </c>
      <c r="L692" s="55" t="s">
        <v>0</v>
      </c>
      <c r="M692" s="38" t="s">
        <v>25</v>
      </c>
      <c r="N692" s="36" t="s">
        <v>0</v>
      </c>
      <c r="O692" s="36">
        <v>8</v>
      </c>
      <c r="P692" s="56" t="e">
        <f>IF(ISNUMBER(E692),$A$2/E692,"N/A")</f>
        <v>#VALUE!</v>
      </c>
      <c r="Q692" s="57" t="e">
        <f>IF(ISNUMBER(E692),E692/$B$2,"N/A")</f>
        <v>#VALUE!</v>
      </c>
      <c r="R692" s="58" t="e">
        <f>IF(J692="?",IF(ISNUMBER(E692),G692/P692,"N/A"),IF(ISNUMBER(J692),J692/$A$2*57.296,"N/A"))</f>
        <v>#VALUE!</v>
      </c>
      <c r="S692" s="59" t="str">
        <f>S691</f>
        <v>PUT TELESCOPE FOCAL LENGTH HERE</v>
      </c>
      <c r="T692" s="60" t="str">
        <f>T691</f>
        <v>PUT TELESCOPE F/RATIO HERE</v>
      </c>
    </row>
    <row r="693" spans="1:20" s="33" customFormat="1" x14ac:dyDescent="0.3">
      <c r="A693" s="13" t="s">
        <v>431</v>
      </c>
      <c r="B693" s="13" t="s">
        <v>423</v>
      </c>
      <c r="C693" s="13"/>
      <c r="D693" s="13" t="s">
        <v>347</v>
      </c>
      <c r="E693" s="34">
        <v>10</v>
      </c>
      <c r="F693" s="35">
        <v>1.25</v>
      </c>
      <c r="G693" s="38">
        <v>68</v>
      </c>
      <c r="H693" s="37"/>
      <c r="I693" s="41">
        <v>20</v>
      </c>
      <c r="J693" s="41">
        <v>15</v>
      </c>
      <c r="K693" s="55">
        <f>(G693/57.2958)*E693</f>
        <v>11.868234669905997</v>
      </c>
      <c r="L693" s="55" t="s">
        <v>0</v>
      </c>
      <c r="M693" s="38" t="s">
        <v>25</v>
      </c>
      <c r="N693" s="36" t="s">
        <v>0</v>
      </c>
      <c r="O693" s="36">
        <v>8</v>
      </c>
      <c r="P693" s="56" t="e">
        <f>IF(ISNUMBER(E693),$A$2/E693,"N/A")</f>
        <v>#VALUE!</v>
      </c>
      <c r="Q693" s="57" t="e">
        <f>IF(ISNUMBER(E693),E693/$B$2,"N/A")</f>
        <v>#VALUE!</v>
      </c>
      <c r="R693" s="58" t="e">
        <f>IF(J693="?",IF(ISNUMBER(E693),G693/P693,"N/A"),IF(ISNUMBER(J693),J693/$A$2*57.296,"N/A"))</f>
        <v>#VALUE!</v>
      </c>
      <c r="S693" s="59" t="str">
        <f>S692</f>
        <v>PUT TELESCOPE FOCAL LENGTH HERE</v>
      </c>
      <c r="T693" s="60" t="str">
        <f>T692</f>
        <v>PUT TELESCOPE F/RATIO HERE</v>
      </c>
    </row>
    <row r="694" spans="1:20" s="33" customFormat="1" x14ac:dyDescent="0.3">
      <c r="A694" s="13" t="s">
        <v>431</v>
      </c>
      <c r="B694" s="13" t="s">
        <v>423</v>
      </c>
      <c r="C694" s="13"/>
      <c r="D694" s="13" t="s">
        <v>347</v>
      </c>
      <c r="E694" s="34">
        <v>13</v>
      </c>
      <c r="F694" s="35">
        <v>1.25</v>
      </c>
      <c r="G694" s="38">
        <v>68</v>
      </c>
      <c r="H694" s="37"/>
      <c r="I694" s="41">
        <v>20</v>
      </c>
      <c r="J694" s="41">
        <v>17.7</v>
      </c>
      <c r="K694" s="55">
        <f>(G694/57.2958)*E694</f>
        <v>15.428705070877797</v>
      </c>
      <c r="L694" s="55" t="s">
        <v>0</v>
      </c>
      <c r="M694" s="38" t="s">
        <v>25</v>
      </c>
      <c r="N694" s="36" t="s">
        <v>0</v>
      </c>
      <c r="O694" s="36">
        <v>8</v>
      </c>
      <c r="P694" s="56" t="e">
        <f>IF(ISNUMBER(E694),$A$2/E694,"N/A")</f>
        <v>#VALUE!</v>
      </c>
      <c r="Q694" s="57" t="e">
        <f>IF(ISNUMBER(E694),E694/$B$2,"N/A")</f>
        <v>#VALUE!</v>
      </c>
      <c r="R694" s="58" t="e">
        <f>IF(J694="?",IF(ISNUMBER(E694),G694/P694,"N/A"),IF(ISNUMBER(J694),J694/$A$2*57.296,"N/A"))</f>
        <v>#VALUE!</v>
      </c>
      <c r="S694" s="59" t="str">
        <f>S693</f>
        <v>PUT TELESCOPE FOCAL LENGTH HERE</v>
      </c>
      <c r="T694" s="60" t="str">
        <f>T693</f>
        <v>PUT TELESCOPE F/RATIO HERE</v>
      </c>
    </row>
    <row r="695" spans="1:20" s="33" customFormat="1" x14ac:dyDescent="0.3">
      <c r="A695" s="13" t="s">
        <v>431</v>
      </c>
      <c r="B695" s="13" t="s">
        <v>423</v>
      </c>
      <c r="C695" s="13"/>
      <c r="D695" s="13" t="s">
        <v>347</v>
      </c>
      <c r="E695" s="34">
        <v>17</v>
      </c>
      <c r="F695" s="35">
        <v>1.25</v>
      </c>
      <c r="G695" s="38">
        <v>68</v>
      </c>
      <c r="H695" s="37"/>
      <c r="I695" s="41">
        <v>20</v>
      </c>
      <c r="J695" s="41">
        <v>20.9</v>
      </c>
      <c r="K695" s="55">
        <f>(G695/57.2958)*E695</f>
        <v>20.175998938840195</v>
      </c>
      <c r="L695" s="55" t="s">
        <v>0</v>
      </c>
      <c r="M695" s="38" t="s">
        <v>25</v>
      </c>
      <c r="N695" s="36" t="s">
        <v>0</v>
      </c>
      <c r="O695" s="36">
        <v>8</v>
      </c>
      <c r="P695" s="56" t="e">
        <f>IF(ISNUMBER(E695),$A$2/E695,"N/A")</f>
        <v>#VALUE!</v>
      </c>
      <c r="Q695" s="57" t="e">
        <f>IF(ISNUMBER(E695),E695/$B$2,"N/A")</f>
        <v>#VALUE!</v>
      </c>
      <c r="R695" s="58" t="e">
        <f>IF(J695="?",IF(ISNUMBER(E695),G695/P695,"N/A"),IF(ISNUMBER(J695),J695/$A$2*57.296,"N/A"))</f>
        <v>#VALUE!</v>
      </c>
      <c r="S695" s="59" t="str">
        <f>S694</f>
        <v>PUT TELESCOPE FOCAL LENGTH HERE</v>
      </c>
      <c r="T695" s="60" t="str">
        <f>T694</f>
        <v>PUT TELESCOPE F/RATIO HERE</v>
      </c>
    </row>
    <row r="696" spans="1:20" s="33" customFormat="1" x14ac:dyDescent="0.3">
      <c r="A696" s="13" t="s">
        <v>431</v>
      </c>
      <c r="B696" s="13" t="s">
        <v>423</v>
      </c>
      <c r="C696" s="13"/>
      <c r="D696" s="13" t="s">
        <v>347</v>
      </c>
      <c r="E696" s="34">
        <v>21</v>
      </c>
      <c r="F696" s="35">
        <v>1.25</v>
      </c>
      <c r="G696" s="38">
        <v>68</v>
      </c>
      <c r="H696" s="37"/>
      <c r="I696" s="41">
        <v>20</v>
      </c>
      <c r="J696" s="41">
        <v>22.5</v>
      </c>
      <c r="K696" s="55">
        <f>(G696/57.2958)*E696</f>
        <v>24.923292806802593</v>
      </c>
      <c r="L696" s="55" t="s">
        <v>0</v>
      </c>
      <c r="M696" s="38" t="s">
        <v>25</v>
      </c>
      <c r="N696" s="36" t="s">
        <v>0</v>
      </c>
      <c r="O696" s="36">
        <v>8</v>
      </c>
      <c r="P696" s="56" t="e">
        <f>IF(ISNUMBER(E696),$A$2/E696,"N/A")</f>
        <v>#VALUE!</v>
      </c>
      <c r="Q696" s="57" t="e">
        <f>IF(ISNUMBER(E696),E696/$B$2,"N/A")</f>
        <v>#VALUE!</v>
      </c>
      <c r="R696" s="58" t="e">
        <f>IF(J696="?",IF(ISNUMBER(E696),G696/P696,"N/A"),IF(ISNUMBER(J696),J696/$A$2*57.296,"N/A"))</f>
        <v>#VALUE!</v>
      </c>
      <c r="S696" s="59" t="str">
        <f>S695</f>
        <v>PUT TELESCOPE FOCAL LENGTH HERE</v>
      </c>
      <c r="T696" s="60" t="str">
        <f>T695</f>
        <v>PUT TELESCOPE F/RATIO HERE</v>
      </c>
    </row>
    <row r="697" spans="1:20" s="33" customFormat="1" x14ac:dyDescent="0.3">
      <c r="A697" s="13" t="s">
        <v>431</v>
      </c>
      <c r="B697" s="13" t="s">
        <v>423</v>
      </c>
      <c r="C697" s="13"/>
      <c r="D697" s="13" t="s">
        <v>347</v>
      </c>
      <c r="E697" s="34">
        <v>24</v>
      </c>
      <c r="F697" s="35">
        <v>1.25</v>
      </c>
      <c r="G697" s="38">
        <v>68</v>
      </c>
      <c r="H697" s="37"/>
      <c r="I697" s="41">
        <v>20</v>
      </c>
      <c r="J697" s="41">
        <v>28</v>
      </c>
      <c r="K697" s="55">
        <f>(G697/57.2958)*E697</f>
        <v>28.483763207774395</v>
      </c>
      <c r="L697" s="55" t="s">
        <v>0</v>
      </c>
      <c r="M697" s="38" t="s">
        <v>25</v>
      </c>
      <c r="N697" s="36" t="s">
        <v>0</v>
      </c>
      <c r="O697" s="38">
        <v>6</v>
      </c>
      <c r="P697" s="56" t="e">
        <f>IF(ISNUMBER(E697),$A$2/E697,"N/A")</f>
        <v>#VALUE!</v>
      </c>
      <c r="Q697" s="57" t="e">
        <f>IF(ISNUMBER(E697),E697/$B$2,"N/A")</f>
        <v>#VALUE!</v>
      </c>
      <c r="R697" s="58" t="e">
        <f>IF(J697="?",IF(ISNUMBER(E697),G697/P697,"N/A"),IF(ISNUMBER(J697),J697/$A$2*57.296,"N/A"))</f>
        <v>#VALUE!</v>
      </c>
      <c r="S697" s="59" t="str">
        <f>S696</f>
        <v>PUT TELESCOPE FOCAL LENGTH HERE</v>
      </c>
      <c r="T697" s="60" t="str">
        <f>T696</f>
        <v>PUT TELESCOPE F/RATIO HERE</v>
      </c>
    </row>
    <row r="698" spans="1:20" s="33" customFormat="1" x14ac:dyDescent="0.3">
      <c r="A698" s="13" t="s">
        <v>223</v>
      </c>
      <c r="B698" s="35" t="s">
        <v>181</v>
      </c>
      <c r="C698" s="35" t="s">
        <v>440</v>
      </c>
      <c r="D698" s="13" t="s">
        <v>346</v>
      </c>
      <c r="E698" s="34">
        <v>18</v>
      </c>
      <c r="F698" s="35">
        <v>1.25</v>
      </c>
      <c r="G698" s="38">
        <v>62</v>
      </c>
      <c r="H698" s="37"/>
      <c r="I698" s="41">
        <v>9</v>
      </c>
      <c r="J698" s="41" t="s">
        <v>28</v>
      </c>
      <c r="K698" s="55">
        <f>(G698/57.2958)*E698</f>
        <v>19.477867487669254</v>
      </c>
      <c r="L698" s="55" t="s">
        <v>0</v>
      </c>
      <c r="M698" s="38" t="s">
        <v>25</v>
      </c>
      <c r="N698" s="38" t="s">
        <v>28</v>
      </c>
      <c r="O698" s="38">
        <v>4</v>
      </c>
      <c r="P698" s="56" t="e">
        <f>IF(ISNUMBER(E698),$A$2/E698,"N/A")</f>
        <v>#VALUE!</v>
      </c>
      <c r="Q698" s="57" t="e">
        <f>IF(ISNUMBER(E698),E698/$B$2,"N/A")</f>
        <v>#VALUE!</v>
      </c>
      <c r="R698" s="58" t="e">
        <f>IF(J698="?",IF(ISNUMBER(E698),G698/P698,"N/A"),IF(ISNUMBER(J698),J698/$A$2*57.296,"N/A"))</f>
        <v>#VALUE!</v>
      </c>
      <c r="S698" s="59" t="str">
        <f>S697</f>
        <v>PUT TELESCOPE FOCAL LENGTH HERE</v>
      </c>
      <c r="T698" s="60" t="str">
        <f>T697</f>
        <v>PUT TELESCOPE F/RATIO HERE</v>
      </c>
    </row>
    <row r="699" spans="1:20" s="33" customFormat="1" x14ac:dyDescent="0.3">
      <c r="A699" s="13" t="s">
        <v>223</v>
      </c>
      <c r="B699" s="35" t="s">
        <v>181</v>
      </c>
      <c r="C699" s="35" t="s">
        <v>440</v>
      </c>
      <c r="D699" s="13" t="s">
        <v>346</v>
      </c>
      <c r="E699" s="34">
        <v>25</v>
      </c>
      <c r="F699" s="35">
        <v>1.25</v>
      </c>
      <c r="G699" s="38">
        <v>62</v>
      </c>
      <c r="H699" s="37"/>
      <c r="I699" s="41">
        <v>14</v>
      </c>
      <c r="J699" s="41" t="s">
        <v>28</v>
      </c>
      <c r="K699" s="55">
        <f>(G699/57.2958)*E699</f>
        <v>27.052593732873966</v>
      </c>
      <c r="L699" s="55" t="s">
        <v>0</v>
      </c>
      <c r="M699" s="38" t="s">
        <v>25</v>
      </c>
      <c r="N699" s="38" t="s">
        <v>28</v>
      </c>
      <c r="O699" s="38">
        <v>4</v>
      </c>
      <c r="P699" s="56" t="e">
        <f>IF(ISNUMBER(E699),$A$2/E699,"N/A")</f>
        <v>#VALUE!</v>
      </c>
      <c r="Q699" s="57" t="e">
        <f>IF(ISNUMBER(E699),E699/$B$2,"N/A")</f>
        <v>#VALUE!</v>
      </c>
      <c r="R699" s="58" t="e">
        <f>IF(J699="?",IF(ISNUMBER(E699),G699/P699,"N/A"),IF(ISNUMBER(J699),J699/$A$2*57.296,"N/A"))</f>
        <v>#VALUE!</v>
      </c>
      <c r="S699" s="59" t="str">
        <f>S698</f>
        <v>PUT TELESCOPE FOCAL LENGTH HERE</v>
      </c>
      <c r="T699" s="60" t="str">
        <f>T698</f>
        <v>PUT TELESCOPE F/RATIO HERE</v>
      </c>
    </row>
    <row r="700" spans="1:20" s="33" customFormat="1" x14ac:dyDescent="0.3">
      <c r="A700" s="13" t="s">
        <v>223</v>
      </c>
      <c r="B700" s="35" t="s">
        <v>181</v>
      </c>
      <c r="C700" s="35" t="s">
        <v>440</v>
      </c>
      <c r="D700" s="13" t="s">
        <v>346</v>
      </c>
      <c r="E700" s="34">
        <v>30</v>
      </c>
      <c r="F700" s="35">
        <v>2</v>
      </c>
      <c r="G700" s="38">
        <v>62</v>
      </c>
      <c r="H700" s="37"/>
      <c r="I700" s="41">
        <v>15</v>
      </c>
      <c r="J700" s="41" t="s">
        <v>28</v>
      </c>
      <c r="K700" s="55">
        <f>(G700/57.2958)*E700</f>
        <v>32.463112479448753</v>
      </c>
      <c r="L700" s="55" t="s">
        <v>0</v>
      </c>
      <c r="M700" s="38" t="s">
        <v>25</v>
      </c>
      <c r="N700" s="38" t="s">
        <v>28</v>
      </c>
      <c r="O700" s="38">
        <v>4</v>
      </c>
      <c r="P700" s="56" t="e">
        <f>IF(ISNUMBER(E700),$A$2/E700,"N/A")</f>
        <v>#VALUE!</v>
      </c>
      <c r="Q700" s="57" t="e">
        <f>IF(ISNUMBER(E700),E700/$B$2,"N/A")</f>
        <v>#VALUE!</v>
      </c>
      <c r="R700" s="58" t="e">
        <f>IF(J700="?",IF(ISNUMBER(E700),G700/P700,"N/A"),IF(ISNUMBER(J700),J700/$A$2*57.296,"N/A"))</f>
        <v>#VALUE!</v>
      </c>
      <c r="S700" s="59" t="str">
        <f>S699</f>
        <v>PUT TELESCOPE FOCAL LENGTH HERE</v>
      </c>
      <c r="T700" s="60" t="str">
        <f>T699</f>
        <v>PUT TELESCOPE F/RATIO HERE</v>
      </c>
    </row>
    <row r="701" spans="1:20" s="33" customFormat="1" x14ac:dyDescent="0.3">
      <c r="A701" s="13" t="s">
        <v>223</v>
      </c>
      <c r="B701" s="35" t="s">
        <v>181</v>
      </c>
      <c r="C701" s="35" t="s">
        <v>440</v>
      </c>
      <c r="D701" s="35" t="s">
        <v>347</v>
      </c>
      <c r="E701" s="34">
        <v>40</v>
      </c>
      <c r="F701" s="35">
        <v>2</v>
      </c>
      <c r="G701" s="38">
        <v>65</v>
      </c>
      <c r="H701" s="37"/>
      <c r="I701" s="41">
        <v>20</v>
      </c>
      <c r="J701" s="41" t="s">
        <v>28</v>
      </c>
      <c r="K701" s="55">
        <f>(G701/57.2958)*E701</f>
        <v>45.378544326111161</v>
      </c>
      <c r="L701" s="55" t="s">
        <v>0</v>
      </c>
      <c r="M701" s="38" t="s">
        <v>25</v>
      </c>
      <c r="N701" s="38" t="s">
        <v>28</v>
      </c>
      <c r="O701" s="38">
        <v>4</v>
      </c>
      <c r="P701" s="56" t="e">
        <f>IF(ISNUMBER(E701),$A$2/E701,"N/A")</f>
        <v>#VALUE!</v>
      </c>
      <c r="Q701" s="57" t="e">
        <f>IF(ISNUMBER(E701),E701/$B$2,"N/A")</f>
        <v>#VALUE!</v>
      </c>
      <c r="R701" s="58" t="e">
        <f>IF(J701="?",IF(ISNUMBER(E701),G701/P701,"N/A"),IF(ISNUMBER(J701),J701/$A$2*57.296,"N/A"))</f>
        <v>#VALUE!</v>
      </c>
      <c r="S701" s="59" t="str">
        <f>S700</f>
        <v>PUT TELESCOPE FOCAL LENGTH HERE</v>
      </c>
      <c r="T701" s="60" t="str">
        <f>T700</f>
        <v>PUT TELESCOPE F/RATIO HERE</v>
      </c>
    </row>
    <row r="702" spans="1:20" s="33" customFormat="1" x14ac:dyDescent="0.3">
      <c r="A702" s="13" t="s">
        <v>223</v>
      </c>
      <c r="B702" s="35" t="s">
        <v>181</v>
      </c>
      <c r="C702" s="35" t="s">
        <v>440</v>
      </c>
      <c r="D702" s="13" t="s">
        <v>346</v>
      </c>
      <c r="E702" s="34">
        <v>45</v>
      </c>
      <c r="F702" s="35">
        <v>2</v>
      </c>
      <c r="G702" s="38">
        <v>62</v>
      </c>
      <c r="H702" s="37"/>
      <c r="I702" s="41">
        <v>22</v>
      </c>
      <c r="J702" s="41" t="s">
        <v>28</v>
      </c>
      <c r="K702" s="55">
        <f>(G702/57.2958)*E702</f>
        <v>48.694668719173137</v>
      </c>
      <c r="L702" s="55" t="s">
        <v>0</v>
      </c>
      <c r="M702" s="38" t="s">
        <v>25</v>
      </c>
      <c r="N702" s="38" t="s">
        <v>28</v>
      </c>
      <c r="O702" s="38">
        <v>4</v>
      </c>
      <c r="P702" s="56" t="e">
        <f>IF(ISNUMBER(E702),$A$2/E702,"N/A")</f>
        <v>#VALUE!</v>
      </c>
      <c r="Q702" s="57" t="e">
        <f>IF(ISNUMBER(E702),E702/$B$2,"N/A")</f>
        <v>#VALUE!</v>
      </c>
      <c r="R702" s="58" t="e">
        <f>IF(J702="?",IF(ISNUMBER(E702),G702/P702,"N/A"),IF(ISNUMBER(J702),J702/$A$2*57.296,"N/A"))</f>
        <v>#VALUE!</v>
      </c>
      <c r="S702" s="59" t="str">
        <f>S701</f>
        <v>PUT TELESCOPE FOCAL LENGTH HERE</v>
      </c>
      <c r="T702" s="60" t="str">
        <f>T701</f>
        <v>PUT TELESCOPE F/RATIO HERE</v>
      </c>
    </row>
    <row r="703" spans="1:20" s="33" customFormat="1" x14ac:dyDescent="0.3">
      <c r="A703" s="13" t="s">
        <v>183</v>
      </c>
      <c r="B703" s="35" t="s">
        <v>179</v>
      </c>
      <c r="C703" s="35"/>
      <c r="D703" s="35" t="s">
        <v>345</v>
      </c>
      <c r="E703" s="34">
        <v>12</v>
      </c>
      <c r="F703" s="35">
        <v>1.25</v>
      </c>
      <c r="G703" s="38">
        <v>45</v>
      </c>
      <c r="H703" s="37"/>
      <c r="I703" s="41" t="s">
        <v>28</v>
      </c>
      <c r="J703" s="41" t="s">
        <v>28</v>
      </c>
      <c r="K703" s="55">
        <f>(G703/57.2958)*E703</f>
        <v>9.4247745908077025</v>
      </c>
      <c r="L703" s="55" t="s">
        <v>0</v>
      </c>
      <c r="M703" s="38" t="s">
        <v>25</v>
      </c>
      <c r="N703" s="38" t="s">
        <v>28</v>
      </c>
      <c r="O703" s="38">
        <v>6</v>
      </c>
      <c r="P703" s="56" t="e">
        <f>IF(ISNUMBER(E703),$A$2/E703,"N/A")</f>
        <v>#VALUE!</v>
      </c>
      <c r="Q703" s="57" t="e">
        <f>IF(ISNUMBER(E703),E703/$B$2,"N/A")</f>
        <v>#VALUE!</v>
      </c>
      <c r="R703" s="58" t="e">
        <f>IF(J703="?",IF(ISNUMBER(E703),G703/P703,"N/A"),IF(ISNUMBER(J703),J703/$A$2*57.296,"N/A"))</f>
        <v>#VALUE!</v>
      </c>
      <c r="S703" s="59" t="str">
        <f>S702</f>
        <v>PUT TELESCOPE FOCAL LENGTH HERE</v>
      </c>
      <c r="T703" s="60" t="str">
        <f>T702</f>
        <v>PUT TELESCOPE F/RATIO HERE</v>
      </c>
    </row>
    <row r="704" spans="1:20" s="33" customFormat="1" x14ac:dyDescent="0.3">
      <c r="A704" s="13" t="s">
        <v>183</v>
      </c>
      <c r="B704" s="35" t="s">
        <v>179</v>
      </c>
      <c r="C704" s="35"/>
      <c r="D704" s="13" t="s">
        <v>345</v>
      </c>
      <c r="E704" s="34">
        <v>30</v>
      </c>
      <c r="F704" s="35">
        <v>1.25</v>
      </c>
      <c r="G704" s="38">
        <v>43</v>
      </c>
      <c r="H704" s="37"/>
      <c r="I704" s="41">
        <v>17</v>
      </c>
      <c r="J704" s="41" t="s">
        <v>28</v>
      </c>
      <c r="K704" s="55">
        <f>(G704/57.2958)*E704</f>
        <v>22.514739300262846</v>
      </c>
      <c r="L704" s="55" t="s">
        <v>0</v>
      </c>
      <c r="M704" s="38" t="s">
        <v>25</v>
      </c>
      <c r="N704" s="38" t="s">
        <v>28</v>
      </c>
      <c r="O704" s="38">
        <v>6</v>
      </c>
      <c r="P704" s="56" t="e">
        <f>IF(ISNUMBER(E704),$A$2/E704,"N/A")</f>
        <v>#VALUE!</v>
      </c>
      <c r="Q704" s="57" t="e">
        <f>IF(ISNUMBER(E704),E704/$B$2,"N/A")</f>
        <v>#VALUE!</v>
      </c>
      <c r="R704" s="58" t="e">
        <f>IF(J704="?",IF(ISNUMBER(E704),G704/P704,"N/A"),IF(ISNUMBER(J704),J704/$A$2*57.296,"N/A"))</f>
        <v>#VALUE!</v>
      </c>
      <c r="S704" s="59" t="str">
        <f>S703</f>
        <v>PUT TELESCOPE FOCAL LENGTH HERE</v>
      </c>
      <c r="T704" s="60" t="str">
        <f>T703</f>
        <v>PUT TELESCOPE F/RATIO HERE</v>
      </c>
    </row>
    <row r="705" spans="1:20" s="33" customFormat="1" x14ac:dyDescent="0.3">
      <c r="A705" s="13" t="s">
        <v>183</v>
      </c>
      <c r="B705" s="35" t="s">
        <v>179</v>
      </c>
      <c r="C705" s="35"/>
      <c r="D705" s="13" t="s">
        <v>345</v>
      </c>
      <c r="E705" s="34">
        <v>40</v>
      </c>
      <c r="F705" s="35">
        <v>1.25</v>
      </c>
      <c r="G705" s="38">
        <v>40</v>
      </c>
      <c r="H705" s="37"/>
      <c r="I705" s="41">
        <v>20</v>
      </c>
      <c r="J705" s="41" t="s">
        <v>28</v>
      </c>
      <c r="K705" s="55">
        <f>(G705/57.2958)*E705</f>
        <v>27.925258046837641</v>
      </c>
      <c r="L705" s="55" t="s">
        <v>0</v>
      </c>
      <c r="M705" s="38" t="s">
        <v>25</v>
      </c>
      <c r="N705" s="38" t="s">
        <v>28</v>
      </c>
      <c r="O705" s="38">
        <v>6</v>
      </c>
      <c r="P705" s="56" t="e">
        <f>IF(ISNUMBER(E705),$A$2/E705,"N/A")</f>
        <v>#VALUE!</v>
      </c>
      <c r="Q705" s="57" t="e">
        <f>IF(ISNUMBER(E705),E705/$B$2,"N/A")</f>
        <v>#VALUE!</v>
      </c>
      <c r="R705" s="58" t="e">
        <f>IF(J705="?",IF(ISNUMBER(E705),G705/P705,"N/A"),IF(ISNUMBER(J705),J705/$A$2*57.296,"N/A"))</f>
        <v>#VALUE!</v>
      </c>
      <c r="S705" s="59" t="str">
        <f>S704</f>
        <v>PUT TELESCOPE FOCAL LENGTH HERE</v>
      </c>
      <c r="T705" s="60" t="str">
        <f>T704</f>
        <v>PUT TELESCOPE F/RATIO HERE</v>
      </c>
    </row>
    <row r="706" spans="1:20" s="33" customFormat="1" x14ac:dyDescent="0.3">
      <c r="A706" s="13" t="s">
        <v>183</v>
      </c>
      <c r="B706" s="35" t="s">
        <v>179</v>
      </c>
      <c r="C706" s="35"/>
      <c r="D706" s="13" t="s">
        <v>345</v>
      </c>
      <c r="E706" s="34">
        <v>50</v>
      </c>
      <c r="F706" s="35">
        <v>2</v>
      </c>
      <c r="G706" s="38">
        <v>45</v>
      </c>
      <c r="H706" s="37"/>
      <c r="I706" s="41">
        <v>23</v>
      </c>
      <c r="J706" s="41" t="s">
        <v>28</v>
      </c>
      <c r="K706" s="55">
        <f>(G706/57.2958)*E706</f>
        <v>39.269894128365429</v>
      </c>
      <c r="L706" s="55" t="s">
        <v>0</v>
      </c>
      <c r="M706" s="38" t="s">
        <v>25</v>
      </c>
      <c r="N706" s="38" t="s">
        <v>28</v>
      </c>
      <c r="O706" s="38">
        <v>6</v>
      </c>
      <c r="P706" s="56" t="e">
        <f>IF(ISNUMBER(E706),$A$2/E706,"N/A")</f>
        <v>#VALUE!</v>
      </c>
      <c r="Q706" s="57" t="e">
        <f>IF(ISNUMBER(E706),E706/$B$2,"N/A")</f>
        <v>#VALUE!</v>
      </c>
      <c r="R706" s="58" t="e">
        <f>IF(J706="?",IF(ISNUMBER(E706),G706/P706,"N/A"),IF(ISNUMBER(J706),J706/$A$2*57.296,"N/A"))</f>
        <v>#VALUE!</v>
      </c>
      <c r="S706" s="59" t="str">
        <f>S705</f>
        <v>PUT TELESCOPE FOCAL LENGTH HERE</v>
      </c>
      <c r="T706" s="60" t="str">
        <f>T705</f>
        <v>PUT TELESCOPE F/RATIO HERE</v>
      </c>
    </row>
    <row r="707" spans="1:20" s="33" customFormat="1" x14ac:dyDescent="0.3">
      <c r="A707" s="13" t="s">
        <v>183</v>
      </c>
      <c r="B707" s="35" t="s">
        <v>179</v>
      </c>
      <c r="C707" s="35"/>
      <c r="D707" s="13" t="s">
        <v>345</v>
      </c>
      <c r="E707" s="34">
        <v>55</v>
      </c>
      <c r="F707" s="35">
        <v>2</v>
      </c>
      <c r="G707" s="38">
        <v>45</v>
      </c>
      <c r="H707" s="37"/>
      <c r="I707" s="41" t="s">
        <v>28</v>
      </c>
      <c r="J707" s="41" t="s">
        <v>28</v>
      </c>
      <c r="K707" s="55">
        <f>(G707/57.2958)*E707</f>
        <v>43.19688354120197</v>
      </c>
      <c r="L707" s="55" t="s">
        <v>0</v>
      </c>
      <c r="M707" s="38" t="s">
        <v>25</v>
      </c>
      <c r="N707" s="38" t="s">
        <v>28</v>
      </c>
      <c r="O707" s="38">
        <v>6</v>
      </c>
      <c r="P707" s="56" t="e">
        <f>IF(ISNUMBER(E707),$A$2/E707,"N/A")</f>
        <v>#VALUE!</v>
      </c>
      <c r="Q707" s="57" t="e">
        <f>IF(ISNUMBER(E707),E707/$B$2,"N/A")</f>
        <v>#VALUE!</v>
      </c>
      <c r="R707" s="58" t="e">
        <f>IF(J707="?",IF(ISNUMBER(E707),G707/P707,"N/A"),IF(ISNUMBER(J707),J707/$A$2*57.296,"N/A"))</f>
        <v>#VALUE!</v>
      </c>
      <c r="S707" s="59" t="str">
        <f>S706</f>
        <v>PUT TELESCOPE FOCAL LENGTH HERE</v>
      </c>
      <c r="T707" s="60" t="str">
        <f>T706</f>
        <v>PUT TELESCOPE F/RATIO HERE</v>
      </c>
    </row>
    <row r="708" spans="1:20" s="33" customFormat="1" x14ac:dyDescent="0.3">
      <c r="A708" s="13" t="s">
        <v>183</v>
      </c>
      <c r="B708" s="35" t="s">
        <v>179</v>
      </c>
      <c r="C708" s="35"/>
      <c r="D708" s="13" t="s">
        <v>345</v>
      </c>
      <c r="E708" s="34">
        <v>63</v>
      </c>
      <c r="F708" s="35">
        <v>2</v>
      </c>
      <c r="G708" s="38">
        <v>45</v>
      </c>
      <c r="H708" s="37"/>
      <c r="I708" s="41">
        <v>33</v>
      </c>
      <c r="J708" s="41" t="s">
        <v>28</v>
      </c>
      <c r="K708" s="55">
        <f>(G708/57.2958)*E708</f>
        <v>49.48006660174044</v>
      </c>
      <c r="L708" s="55" t="s">
        <v>0</v>
      </c>
      <c r="M708" s="38" t="s">
        <v>25</v>
      </c>
      <c r="N708" s="38" t="s">
        <v>28</v>
      </c>
      <c r="O708" s="38">
        <v>6</v>
      </c>
      <c r="P708" s="56" t="e">
        <f>IF(ISNUMBER(E708),$A$2/E708,"N/A")</f>
        <v>#VALUE!</v>
      </c>
      <c r="Q708" s="57" t="e">
        <f>IF(ISNUMBER(E708),E708/$B$2,"N/A")</f>
        <v>#VALUE!</v>
      </c>
      <c r="R708" s="58" t="e">
        <f>IF(J708="?",IF(ISNUMBER(E708),G708/P708,"N/A"),IF(ISNUMBER(J708),J708/$A$2*57.296,"N/A"))</f>
        <v>#VALUE!</v>
      </c>
      <c r="S708" s="59" t="str">
        <f>S707</f>
        <v>PUT TELESCOPE FOCAL LENGTH HERE</v>
      </c>
      <c r="T708" s="60" t="str">
        <f>T707</f>
        <v>PUT TELESCOPE F/RATIO HERE</v>
      </c>
    </row>
    <row r="709" spans="1:20" s="33" customFormat="1" x14ac:dyDescent="0.3">
      <c r="A709" s="13" t="s">
        <v>197</v>
      </c>
      <c r="B709" s="35" t="s">
        <v>401</v>
      </c>
      <c r="C709" s="35"/>
      <c r="D709" s="35" t="s">
        <v>345</v>
      </c>
      <c r="E709" s="34">
        <v>26</v>
      </c>
      <c r="F709" s="35">
        <v>1.25</v>
      </c>
      <c r="G709" s="38">
        <v>50</v>
      </c>
      <c r="H709" s="37"/>
      <c r="I709" s="41">
        <f>E709*0.72</f>
        <v>18.72</v>
      </c>
      <c r="J709" s="41" t="s">
        <v>28</v>
      </c>
      <c r="K709" s="55">
        <f>(G709/57.2958)*E709</f>
        <v>22.689272163055584</v>
      </c>
      <c r="L709" s="55" t="s">
        <v>0</v>
      </c>
      <c r="M709" s="38" t="s">
        <v>28</v>
      </c>
      <c r="N709" s="38" t="s">
        <v>28</v>
      </c>
      <c r="O709" s="38">
        <v>5</v>
      </c>
      <c r="P709" s="56" t="e">
        <f>IF(ISNUMBER(E709),$A$2/E709,"N/A")</f>
        <v>#VALUE!</v>
      </c>
      <c r="Q709" s="57" t="e">
        <f>IF(ISNUMBER(E709),E709/$B$2,"N/A")</f>
        <v>#VALUE!</v>
      </c>
      <c r="R709" s="58" t="e">
        <f>IF(J709="?",IF(ISNUMBER(E709),G709/P709,"N/A"),IF(ISNUMBER(J709),J709/$A$2*57.296,"N/A"))</f>
        <v>#VALUE!</v>
      </c>
      <c r="S709" s="59" t="str">
        <f>S708</f>
        <v>PUT TELESCOPE FOCAL LENGTH HERE</v>
      </c>
      <c r="T709" s="60" t="str">
        <f>T708</f>
        <v>PUT TELESCOPE F/RATIO HERE</v>
      </c>
    </row>
    <row r="710" spans="1:20" s="33" customFormat="1" x14ac:dyDescent="0.3">
      <c r="A710" s="13" t="s">
        <v>197</v>
      </c>
      <c r="B710" s="35" t="s">
        <v>338</v>
      </c>
      <c r="C710" s="35"/>
      <c r="D710" s="35" t="s">
        <v>345</v>
      </c>
      <c r="E710" s="34">
        <v>4.8</v>
      </c>
      <c r="F710" s="35">
        <v>1.25</v>
      </c>
      <c r="G710" s="38">
        <v>42</v>
      </c>
      <c r="H710" s="37"/>
      <c r="I710" s="41" t="s">
        <v>28</v>
      </c>
      <c r="J710" s="41" t="s">
        <v>28</v>
      </c>
      <c r="K710" s="55">
        <f>(G710/57.2958)*E710</f>
        <v>3.5185825139015425</v>
      </c>
      <c r="L710" s="55" t="s">
        <v>0</v>
      </c>
      <c r="M710" s="38" t="s">
        <v>28</v>
      </c>
      <c r="N710" s="38" t="s">
        <v>28</v>
      </c>
      <c r="O710" s="38">
        <v>4</v>
      </c>
      <c r="P710" s="56" t="e">
        <f>IF(ISNUMBER(E710),$A$2/E710,"N/A")</f>
        <v>#VALUE!</v>
      </c>
      <c r="Q710" s="57" t="e">
        <f>IF(ISNUMBER(E710),E710/$B$2,"N/A")</f>
        <v>#VALUE!</v>
      </c>
      <c r="R710" s="58" t="e">
        <f>IF(J710="?",IF(ISNUMBER(E710),G710/P710,"N/A"),IF(ISNUMBER(J710),J710/$A$2*57.296,"N/A"))</f>
        <v>#VALUE!</v>
      </c>
      <c r="S710" s="59" t="str">
        <f>S709</f>
        <v>PUT TELESCOPE FOCAL LENGTH HERE</v>
      </c>
      <c r="T710" s="60" t="str">
        <f>T709</f>
        <v>PUT TELESCOPE F/RATIO HERE</v>
      </c>
    </row>
    <row r="711" spans="1:20" s="33" customFormat="1" x14ac:dyDescent="0.3">
      <c r="A711" s="13" t="s">
        <v>197</v>
      </c>
      <c r="B711" s="35" t="s">
        <v>338</v>
      </c>
      <c r="C711" s="35"/>
      <c r="D711" s="35" t="s">
        <v>345</v>
      </c>
      <c r="E711" s="34">
        <v>7.7</v>
      </c>
      <c r="F711" s="35">
        <v>1.25</v>
      </c>
      <c r="G711" s="38">
        <v>42</v>
      </c>
      <c r="H711" s="37"/>
      <c r="I711" s="41" t="s">
        <v>28</v>
      </c>
      <c r="J711" s="41" t="s">
        <v>28</v>
      </c>
      <c r="K711" s="55">
        <f>(G711/57.2958)*E711</f>
        <v>5.6443927827170581</v>
      </c>
      <c r="L711" s="55" t="s">
        <v>0</v>
      </c>
      <c r="M711" s="38" t="s">
        <v>28</v>
      </c>
      <c r="N711" s="38" t="s">
        <v>28</v>
      </c>
      <c r="O711" s="38">
        <v>4</v>
      </c>
      <c r="P711" s="56" t="e">
        <f>IF(ISNUMBER(E711),$A$2/E711,"N/A")</f>
        <v>#VALUE!</v>
      </c>
      <c r="Q711" s="57" t="e">
        <f>IF(ISNUMBER(E711),E711/$B$2,"N/A")</f>
        <v>#VALUE!</v>
      </c>
      <c r="R711" s="58" t="e">
        <f>IF(J711="?",IF(ISNUMBER(E711),G711/P711,"N/A"),IF(ISNUMBER(J711),J711/$A$2*57.296,"N/A"))</f>
        <v>#VALUE!</v>
      </c>
      <c r="S711" s="59" t="str">
        <f>S710</f>
        <v>PUT TELESCOPE FOCAL LENGTH HERE</v>
      </c>
      <c r="T711" s="60" t="str">
        <f>T710</f>
        <v>PUT TELESCOPE F/RATIO HERE</v>
      </c>
    </row>
    <row r="712" spans="1:20" s="33" customFormat="1" x14ac:dyDescent="0.3">
      <c r="A712" s="13" t="s">
        <v>197</v>
      </c>
      <c r="B712" s="35" t="s">
        <v>338</v>
      </c>
      <c r="C712" s="35"/>
      <c r="D712" s="35" t="s">
        <v>345</v>
      </c>
      <c r="E712" s="34">
        <v>10.5</v>
      </c>
      <c r="F712" s="35">
        <v>1.25</v>
      </c>
      <c r="G712" s="38">
        <v>42</v>
      </c>
      <c r="H712" s="37"/>
      <c r="I712" s="41" t="s">
        <v>28</v>
      </c>
      <c r="J712" s="41" t="s">
        <v>28</v>
      </c>
      <c r="K712" s="55">
        <f>(G712/57.2958)*E712</f>
        <v>7.6968992491596238</v>
      </c>
      <c r="L712" s="55" t="s">
        <v>0</v>
      </c>
      <c r="M712" s="38" t="s">
        <v>28</v>
      </c>
      <c r="N712" s="38" t="s">
        <v>28</v>
      </c>
      <c r="O712" s="38">
        <v>4</v>
      </c>
      <c r="P712" s="56" t="e">
        <f>IF(ISNUMBER(E712),$A$2/E712,"N/A")</f>
        <v>#VALUE!</v>
      </c>
      <c r="Q712" s="57" t="e">
        <f>IF(ISNUMBER(E712),E712/$B$2,"N/A")</f>
        <v>#VALUE!</v>
      </c>
      <c r="R712" s="58" t="e">
        <f>IF(J712="?",IF(ISNUMBER(E712),G712/P712,"N/A"),IF(ISNUMBER(J712),J712/$A$2*57.296,"N/A"))</f>
        <v>#VALUE!</v>
      </c>
      <c r="S712" s="59" t="str">
        <f>S711</f>
        <v>PUT TELESCOPE FOCAL LENGTH HERE</v>
      </c>
      <c r="T712" s="60" t="str">
        <f>T711</f>
        <v>PUT TELESCOPE F/RATIO HERE</v>
      </c>
    </row>
    <row r="713" spans="1:20" s="33" customFormat="1" x14ac:dyDescent="0.3">
      <c r="A713" s="13" t="s">
        <v>197</v>
      </c>
      <c r="B713" s="35" t="s">
        <v>338</v>
      </c>
      <c r="C713" s="35"/>
      <c r="D713" s="35" t="s">
        <v>345</v>
      </c>
      <c r="E713" s="34">
        <v>16.8</v>
      </c>
      <c r="F713" s="35">
        <v>1.25</v>
      </c>
      <c r="G713" s="38">
        <v>42</v>
      </c>
      <c r="H713" s="37"/>
      <c r="I713" s="41" t="s">
        <v>28</v>
      </c>
      <c r="J713" s="41" t="s">
        <v>28</v>
      </c>
      <c r="K713" s="55">
        <f>(G713/57.2958)*E713</f>
        <v>12.315038798655399</v>
      </c>
      <c r="L713" s="55" t="s">
        <v>0</v>
      </c>
      <c r="M713" s="38" t="s">
        <v>28</v>
      </c>
      <c r="N713" s="38" t="s">
        <v>28</v>
      </c>
      <c r="O713" s="38">
        <v>4</v>
      </c>
      <c r="P713" s="56" t="e">
        <f>IF(ISNUMBER(E713),$A$2/E713,"N/A")</f>
        <v>#VALUE!</v>
      </c>
      <c r="Q713" s="57" t="e">
        <f>IF(ISNUMBER(E713),E713/$B$2,"N/A")</f>
        <v>#VALUE!</v>
      </c>
      <c r="R713" s="58" t="e">
        <f>IF(J713="?",IF(ISNUMBER(E713),G713/P713,"N/A"),IF(ISNUMBER(J713),J713/$A$2*57.296,"N/A"))</f>
        <v>#VALUE!</v>
      </c>
      <c r="S713" s="59" t="str">
        <f>S712</f>
        <v>PUT TELESCOPE FOCAL LENGTH HERE</v>
      </c>
      <c r="T713" s="60" t="str">
        <f>T712</f>
        <v>PUT TELESCOPE F/RATIO HERE</v>
      </c>
    </row>
    <row r="714" spans="1:20" s="33" customFormat="1" x14ac:dyDescent="0.3">
      <c r="A714" s="13" t="s">
        <v>197</v>
      </c>
      <c r="B714" s="35" t="s">
        <v>9</v>
      </c>
      <c r="C714" s="35"/>
      <c r="D714" s="35" t="s">
        <v>345</v>
      </c>
      <c r="E714" s="34">
        <v>10</v>
      </c>
      <c r="F714" s="35">
        <v>1.25</v>
      </c>
      <c r="G714" s="38">
        <v>45</v>
      </c>
      <c r="H714" s="37"/>
      <c r="I714" s="41" t="s">
        <v>28</v>
      </c>
      <c r="J714" s="41" t="s">
        <v>28</v>
      </c>
      <c r="K714" s="55">
        <f>(G714/57.2958)*E714</f>
        <v>7.853978825673086</v>
      </c>
      <c r="L714" s="55" t="s">
        <v>53</v>
      </c>
      <c r="M714" s="38" t="s">
        <v>25</v>
      </c>
      <c r="N714" s="38" t="s">
        <v>28</v>
      </c>
      <c r="O714" s="38">
        <v>3</v>
      </c>
      <c r="P714" s="56" t="e">
        <f>IF(ISNUMBER(E714),$A$2/E714,"N/A")</f>
        <v>#VALUE!</v>
      </c>
      <c r="Q714" s="57" t="e">
        <f>IF(ISNUMBER(E714),E714/$B$2,"N/A")</f>
        <v>#VALUE!</v>
      </c>
      <c r="R714" s="58" t="e">
        <f>IF(J714="?",IF(ISNUMBER(E714),G714/P714,"N/A"),IF(ISNUMBER(J714),J714/$A$2*57.296,"N/A"))</f>
        <v>#VALUE!</v>
      </c>
      <c r="S714" s="59" t="str">
        <f>S713</f>
        <v>PUT TELESCOPE FOCAL LENGTH HERE</v>
      </c>
      <c r="T714" s="60" t="str">
        <f>T713</f>
        <v>PUT TELESCOPE F/RATIO HERE</v>
      </c>
    </row>
    <row r="715" spans="1:20" s="33" customFormat="1" x14ac:dyDescent="0.3">
      <c r="A715" s="13" t="s">
        <v>197</v>
      </c>
      <c r="B715" s="35" t="s">
        <v>9</v>
      </c>
      <c r="C715" s="35"/>
      <c r="D715" s="35" t="s">
        <v>345</v>
      </c>
      <c r="E715" s="34">
        <v>18</v>
      </c>
      <c r="F715" s="35">
        <v>2</v>
      </c>
      <c r="G715" s="38">
        <v>46</v>
      </c>
      <c r="H715" s="37"/>
      <c r="I715" s="41" t="s">
        <v>28</v>
      </c>
      <c r="J715" s="41" t="s">
        <v>28</v>
      </c>
      <c r="K715" s="55">
        <f>(G715/57.2958)*E715</f>
        <v>14.451321039238479</v>
      </c>
      <c r="L715" s="55" t="s">
        <v>53</v>
      </c>
      <c r="M715" s="38" t="s">
        <v>28</v>
      </c>
      <c r="N715" s="38" t="s">
        <v>28</v>
      </c>
      <c r="O715" s="38">
        <v>3</v>
      </c>
      <c r="P715" s="56" t="e">
        <f>IF(ISNUMBER(E715),$A$2/E715,"N/A")</f>
        <v>#VALUE!</v>
      </c>
      <c r="Q715" s="57" t="e">
        <f>IF(ISNUMBER(E715),E715/$B$2,"N/A")</f>
        <v>#VALUE!</v>
      </c>
      <c r="R715" s="58" t="e">
        <f>IF(J715="?",IF(ISNUMBER(E715),G715/P715,"N/A"),IF(ISNUMBER(J715),J715/$A$2*57.296,"N/A"))</f>
        <v>#VALUE!</v>
      </c>
      <c r="S715" s="59" t="str">
        <f>S714</f>
        <v>PUT TELESCOPE FOCAL LENGTH HERE</v>
      </c>
      <c r="T715" s="60" t="str">
        <f>T714</f>
        <v>PUT TELESCOPE F/RATIO HERE</v>
      </c>
    </row>
    <row r="716" spans="1:20" s="33" customFormat="1" x14ac:dyDescent="0.3">
      <c r="A716" s="13" t="s">
        <v>197</v>
      </c>
      <c r="B716" s="35" t="s">
        <v>9</v>
      </c>
      <c r="C716" s="35"/>
      <c r="D716" s="35" t="s">
        <v>345</v>
      </c>
      <c r="E716" s="34">
        <v>25</v>
      </c>
      <c r="F716" s="35">
        <v>1.25</v>
      </c>
      <c r="G716" s="38">
        <v>46</v>
      </c>
      <c r="H716" s="37"/>
      <c r="I716" s="41" t="s">
        <v>28</v>
      </c>
      <c r="J716" s="41" t="s">
        <v>28</v>
      </c>
      <c r="K716" s="55">
        <f>(G716/57.2958)*E716</f>
        <v>20.071279221164552</v>
      </c>
      <c r="L716" s="55" t="s">
        <v>53</v>
      </c>
      <c r="M716" s="38" t="s">
        <v>28</v>
      </c>
      <c r="N716" s="38" t="s">
        <v>28</v>
      </c>
      <c r="O716" s="38">
        <v>3</v>
      </c>
      <c r="P716" s="56" t="e">
        <f>IF(ISNUMBER(E716),$A$2/E716,"N/A")</f>
        <v>#VALUE!</v>
      </c>
      <c r="Q716" s="57" t="e">
        <f>IF(ISNUMBER(E716),E716/$B$2,"N/A")</f>
        <v>#VALUE!</v>
      </c>
      <c r="R716" s="58" t="e">
        <f>IF(J716="?",IF(ISNUMBER(E716),G716/P716,"N/A"),IF(ISNUMBER(J716),J716/$A$2*57.296,"N/A"))</f>
        <v>#VALUE!</v>
      </c>
      <c r="S716" s="59" t="str">
        <f>S715</f>
        <v>PUT TELESCOPE FOCAL LENGTH HERE</v>
      </c>
      <c r="T716" s="60" t="str">
        <f>T715</f>
        <v>PUT TELESCOPE F/RATIO HERE</v>
      </c>
    </row>
    <row r="717" spans="1:20" s="33" customFormat="1" x14ac:dyDescent="0.3">
      <c r="A717" s="13" t="s">
        <v>197</v>
      </c>
      <c r="B717" s="35" t="s">
        <v>9</v>
      </c>
      <c r="C717" s="35"/>
      <c r="D717" s="35" t="s">
        <v>345</v>
      </c>
      <c r="E717" s="34">
        <v>25</v>
      </c>
      <c r="F717" s="35">
        <v>2</v>
      </c>
      <c r="G717" s="38">
        <v>46</v>
      </c>
      <c r="H717" s="37"/>
      <c r="I717" s="41" t="s">
        <v>28</v>
      </c>
      <c r="J717" s="41" t="s">
        <v>28</v>
      </c>
      <c r="K717" s="55">
        <f>(G717/57.2958)*E717</f>
        <v>20.071279221164552</v>
      </c>
      <c r="L717" s="55" t="s">
        <v>53</v>
      </c>
      <c r="M717" s="38" t="s">
        <v>28</v>
      </c>
      <c r="N717" s="38" t="s">
        <v>28</v>
      </c>
      <c r="O717" s="38">
        <v>3</v>
      </c>
      <c r="P717" s="56" t="e">
        <f>IF(ISNUMBER(E717),$A$2/E717,"N/A")</f>
        <v>#VALUE!</v>
      </c>
      <c r="Q717" s="57" t="e">
        <f>IF(ISNUMBER(E717),E717/$B$2,"N/A")</f>
        <v>#VALUE!</v>
      </c>
      <c r="R717" s="58" t="e">
        <f>IF(J717="?",IF(ISNUMBER(E717),G717/P717,"N/A"),IF(ISNUMBER(J717),J717/$A$2*57.296,"N/A"))</f>
        <v>#VALUE!</v>
      </c>
      <c r="S717" s="59" t="str">
        <f>S716</f>
        <v>PUT TELESCOPE FOCAL LENGTH HERE</v>
      </c>
      <c r="T717" s="60" t="str">
        <f>T716</f>
        <v>PUT TELESCOPE F/RATIO HERE</v>
      </c>
    </row>
    <row r="718" spans="1:20" s="33" customFormat="1" x14ac:dyDescent="0.3">
      <c r="A718" s="13" t="s">
        <v>197</v>
      </c>
      <c r="B718" s="35" t="s">
        <v>9</v>
      </c>
      <c r="C718" s="35"/>
      <c r="D718" s="35" t="s">
        <v>345</v>
      </c>
      <c r="E718" s="34">
        <v>32</v>
      </c>
      <c r="F718" s="35">
        <v>2</v>
      </c>
      <c r="G718" s="38">
        <v>46</v>
      </c>
      <c r="H718" s="37"/>
      <c r="I718" s="41" t="s">
        <v>28</v>
      </c>
      <c r="J718" s="41" t="s">
        <v>28</v>
      </c>
      <c r="K718" s="55">
        <f>(G718/57.2958)*E718</f>
        <v>25.691237403090629</v>
      </c>
      <c r="L718" s="55" t="s">
        <v>53</v>
      </c>
      <c r="M718" s="38" t="s">
        <v>25</v>
      </c>
      <c r="N718" s="38" t="s">
        <v>28</v>
      </c>
      <c r="O718" s="38">
        <v>3</v>
      </c>
      <c r="P718" s="56" t="e">
        <f>IF(ISNUMBER(E718),$A$2/E718,"N/A")</f>
        <v>#VALUE!</v>
      </c>
      <c r="Q718" s="57" t="e">
        <f>IF(ISNUMBER(E718),E718/$B$2,"N/A")</f>
        <v>#VALUE!</v>
      </c>
      <c r="R718" s="58" t="e">
        <f>IF(J718="?",IF(ISNUMBER(E718),G718/P718,"N/A"),IF(ISNUMBER(J718),J718/$A$2*57.296,"N/A"))</f>
        <v>#VALUE!</v>
      </c>
      <c r="S718" s="59" t="str">
        <f>S717</f>
        <v>PUT TELESCOPE FOCAL LENGTH HERE</v>
      </c>
      <c r="T718" s="60" t="str">
        <f>T717</f>
        <v>PUT TELESCOPE F/RATIO HERE</v>
      </c>
    </row>
    <row r="719" spans="1:20" s="33" customFormat="1" x14ac:dyDescent="0.3">
      <c r="A719" s="13" t="s">
        <v>197</v>
      </c>
      <c r="B719" s="35" t="s">
        <v>399</v>
      </c>
      <c r="C719" s="35"/>
      <c r="D719" s="35" t="s">
        <v>345</v>
      </c>
      <c r="E719" s="34">
        <v>4.5</v>
      </c>
      <c r="F719" s="35">
        <v>1.25</v>
      </c>
      <c r="G719" s="38">
        <v>42</v>
      </c>
      <c r="H719" s="37" t="s">
        <v>22</v>
      </c>
      <c r="I719" s="41" t="s">
        <v>28</v>
      </c>
      <c r="J719" s="41" t="s">
        <v>28</v>
      </c>
      <c r="K719" s="55">
        <f>(G719/57.2958)*E719</f>
        <v>3.2986711067826961</v>
      </c>
      <c r="L719" s="55" t="s">
        <v>0</v>
      </c>
      <c r="M719" s="38" t="s">
        <v>28</v>
      </c>
      <c r="N719" s="38" t="s">
        <v>28</v>
      </c>
      <c r="O719" s="38">
        <v>4</v>
      </c>
      <c r="P719" s="56" t="e">
        <f>IF(ISNUMBER(E719),$A$2/E719,"N/A")</f>
        <v>#VALUE!</v>
      </c>
      <c r="Q719" s="57" t="e">
        <f>IF(ISNUMBER(E719),E719/$B$2,"N/A")</f>
        <v>#VALUE!</v>
      </c>
      <c r="R719" s="58" t="e">
        <f>IF(J719="?",IF(ISNUMBER(E719),G719/P719,"N/A"),IF(ISNUMBER(J719),J719/$A$2*57.296,"N/A"))</f>
        <v>#VALUE!</v>
      </c>
      <c r="S719" s="59" t="str">
        <f>S718</f>
        <v>PUT TELESCOPE FOCAL LENGTH HERE</v>
      </c>
      <c r="T719" s="60" t="str">
        <f>T718</f>
        <v>PUT TELESCOPE F/RATIO HERE</v>
      </c>
    </row>
    <row r="720" spans="1:20" s="33" customFormat="1" x14ac:dyDescent="0.3">
      <c r="A720" s="13" t="s">
        <v>197</v>
      </c>
      <c r="B720" s="35" t="s">
        <v>399</v>
      </c>
      <c r="C720" s="35"/>
      <c r="D720" s="35" t="s">
        <v>345</v>
      </c>
      <c r="E720" s="34">
        <v>7.5</v>
      </c>
      <c r="F720" s="35">
        <v>1.25</v>
      </c>
      <c r="G720" s="38">
        <v>42</v>
      </c>
      <c r="H720" s="37"/>
      <c r="I720" s="41" t="s">
        <v>28</v>
      </c>
      <c r="J720" s="41" t="s">
        <v>28</v>
      </c>
      <c r="K720" s="55">
        <f>(G720/57.2958)*E720</f>
        <v>5.49778517797116</v>
      </c>
      <c r="L720" s="55" t="s">
        <v>0</v>
      </c>
      <c r="M720" s="38" t="s">
        <v>28</v>
      </c>
      <c r="N720" s="38" t="s">
        <v>28</v>
      </c>
      <c r="O720" s="38">
        <v>4</v>
      </c>
      <c r="P720" s="56" t="e">
        <f>IF(ISNUMBER(E720),$A$2/E720,"N/A")</f>
        <v>#VALUE!</v>
      </c>
      <c r="Q720" s="57" t="e">
        <f>IF(ISNUMBER(E720),E720/$B$2,"N/A")</f>
        <v>#VALUE!</v>
      </c>
      <c r="R720" s="58" t="e">
        <f>IF(J720="?",IF(ISNUMBER(E720),G720/P720,"N/A"),IF(ISNUMBER(J720),J720/$A$2*57.296,"N/A"))</f>
        <v>#VALUE!</v>
      </c>
      <c r="S720" s="59" t="str">
        <f>S719</f>
        <v>PUT TELESCOPE FOCAL LENGTH HERE</v>
      </c>
      <c r="T720" s="60" t="str">
        <f>T719</f>
        <v>PUT TELESCOPE F/RATIO HERE</v>
      </c>
    </row>
    <row r="721" spans="1:20" s="33" customFormat="1" x14ac:dyDescent="0.3">
      <c r="A721" s="13" t="s">
        <v>197</v>
      </c>
      <c r="B721" s="35" t="s">
        <v>399</v>
      </c>
      <c r="C721" s="35"/>
      <c r="D721" s="35" t="s">
        <v>345</v>
      </c>
      <c r="E721" s="34">
        <v>10.5</v>
      </c>
      <c r="F721" s="35">
        <v>1.25</v>
      </c>
      <c r="G721" s="38">
        <v>42</v>
      </c>
      <c r="H721" s="37"/>
      <c r="I721" s="41" t="s">
        <v>28</v>
      </c>
      <c r="J721" s="41" t="s">
        <v>28</v>
      </c>
      <c r="K721" s="55">
        <f>(G721/57.2958)*E721</f>
        <v>7.6968992491596238</v>
      </c>
      <c r="L721" s="55" t="s">
        <v>0</v>
      </c>
      <c r="M721" s="38" t="s">
        <v>28</v>
      </c>
      <c r="N721" s="38" t="s">
        <v>28</v>
      </c>
      <c r="O721" s="38">
        <v>4</v>
      </c>
      <c r="P721" s="56" t="e">
        <f>IF(ISNUMBER(E721),$A$2/E721,"N/A")</f>
        <v>#VALUE!</v>
      </c>
      <c r="Q721" s="57" t="e">
        <f>IF(ISNUMBER(E721),E721/$B$2,"N/A")</f>
        <v>#VALUE!</v>
      </c>
      <c r="R721" s="58" t="e">
        <f>IF(J721="?",IF(ISNUMBER(E721),G721/P721,"N/A"),IF(ISNUMBER(J721),J721/$A$2*57.296,"N/A"))</f>
        <v>#VALUE!</v>
      </c>
      <c r="S721" s="59" t="str">
        <f>S720</f>
        <v>PUT TELESCOPE FOCAL LENGTH HERE</v>
      </c>
      <c r="T721" s="60" t="str">
        <f>T720</f>
        <v>PUT TELESCOPE F/RATIO HERE</v>
      </c>
    </row>
    <row r="722" spans="1:20" s="33" customFormat="1" x14ac:dyDescent="0.3">
      <c r="A722" s="13" t="s">
        <v>197</v>
      </c>
      <c r="B722" s="35" t="s">
        <v>400</v>
      </c>
      <c r="C722" s="35"/>
      <c r="D722" s="35" t="s">
        <v>345</v>
      </c>
      <c r="E722" s="34">
        <v>7</v>
      </c>
      <c r="F722" s="35">
        <v>1.25</v>
      </c>
      <c r="G722" s="38">
        <v>50</v>
      </c>
      <c r="H722" s="37"/>
      <c r="I722" s="41">
        <f>E722*0.72</f>
        <v>5.04</v>
      </c>
      <c r="J722" s="41" t="s">
        <v>28</v>
      </c>
      <c r="K722" s="55">
        <f>(G722/57.2958)*E722</f>
        <v>6.1086501977457335</v>
      </c>
      <c r="L722" s="55" t="s">
        <v>53</v>
      </c>
      <c r="M722" s="38" t="s">
        <v>25</v>
      </c>
      <c r="N722" s="38" t="s">
        <v>28</v>
      </c>
      <c r="O722" s="38">
        <v>4</v>
      </c>
      <c r="P722" s="56" t="e">
        <f>IF(ISNUMBER(E722),$A$2/E722,"N/A")</f>
        <v>#VALUE!</v>
      </c>
      <c r="Q722" s="57" t="e">
        <f>IF(ISNUMBER(E722),E722/$B$2,"N/A")</f>
        <v>#VALUE!</v>
      </c>
      <c r="R722" s="58" t="e">
        <f>IF(J722="?",IF(ISNUMBER(E722),G722/P722,"N/A"),IF(ISNUMBER(J722),J722/$A$2*57.296,"N/A"))</f>
        <v>#VALUE!</v>
      </c>
      <c r="S722" s="59" t="str">
        <f>S721</f>
        <v>PUT TELESCOPE FOCAL LENGTH HERE</v>
      </c>
      <c r="T722" s="60" t="str">
        <f>T721</f>
        <v>PUT TELESCOPE F/RATIO HERE</v>
      </c>
    </row>
    <row r="723" spans="1:20" s="33" customFormat="1" x14ac:dyDescent="0.3">
      <c r="A723" s="13" t="s">
        <v>197</v>
      </c>
      <c r="B723" s="35" t="s">
        <v>400</v>
      </c>
      <c r="C723" s="35"/>
      <c r="D723" s="35" t="s">
        <v>345</v>
      </c>
      <c r="E723" s="34">
        <v>25</v>
      </c>
      <c r="F723" s="35">
        <v>1.25</v>
      </c>
      <c r="G723" s="38">
        <v>50</v>
      </c>
      <c r="H723" s="37"/>
      <c r="I723" s="41">
        <f>E723*0.72</f>
        <v>18</v>
      </c>
      <c r="J723" s="41" t="s">
        <v>28</v>
      </c>
      <c r="K723" s="55">
        <f>(G723/57.2958)*E723</f>
        <v>21.816607849091906</v>
      </c>
      <c r="L723" s="55" t="s">
        <v>53</v>
      </c>
      <c r="M723" s="38" t="s">
        <v>25</v>
      </c>
      <c r="N723" s="38" t="s">
        <v>28</v>
      </c>
      <c r="O723" s="38">
        <v>4</v>
      </c>
      <c r="P723" s="56" t="e">
        <f>IF(ISNUMBER(E723),$A$2/E723,"N/A")</f>
        <v>#VALUE!</v>
      </c>
      <c r="Q723" s="57" t="e">
        <f>IF(ISNUMBER(E723),E723/$B$2,"N/A")</f>
        <v>#VALUE!</v>
      </c>
      <c r="R723" s="58" t="e">
        <f>IF(J723="?",IF(ISNUMBER(E723),G723/P723,"N/A"),IF(ISNUMBER(J723),J723/$A$2*57.296,"N/A"))</f>
        <v>#VALUE!</v>
      </c>
      <c r="S723" s="59" t="str">
        <f>S722</f>
        <v>PUT TELESCOPE FOCAL LENGTH HERE</v>
      </c>
      <c r="T723" s="60" t="str">
        <f>T722</f>
        <v>PUT TELESCOPE F/RATIO HERE</v>
      </c>
    </row>
    <row r="724" spans="1:20" s="33" customFormat="1" x14ac:dyDescent="0.3">
      <c r="A724" s="13" t="s">
        <v>197</v>
      </c>
      <c r="B724" s="35" t="s">
        <v>400</v>
      </c>
      <c r="C724" s="35"/>
      <c r="D724" s="35" t="s">
        <v>345</v>
      </c>
      <c r="E724" s="34">
        <v>32</v>
      </c>
      <c r="F724" s="35">
        <v>1.25</v>
      </c>
      <c r="G724" s="38">
        <v>50</v>
      </c>
      <c r="H724" s="37"/>
      <c r="I724" s="41">
        <f>E724*0.72</f>
        <v>23.04</v>
      </c>
      <c r="J724" s="41" t="s">
        <v>28</v>
      </c>
      <c r="K724" s="55">
        <f>(G724/57.2958)*E724</f>
        <v>27.925258046837641</v>
      </c>
      <c r="L724" s="55" t="s">
        <v>53</v>
      </c>
      <c r="M724" s="38" t="s">
        <v>25</v>
      </c>
      <c r="N724" s="38" t="s">
        <v>28</v>
      </c>
      <c r="O724" s="38">
        <v>4</v>
      </c>
      <c r="P724" s="56" t="e">
        <f>IF(ISNUMBER(E724),$A$2/E724,"N/A")</f>
        <v>#VALUE!</v>
      </c>
      <c r="Q724" s="57" t="e">
        <f>IF(ISNUMBER(E724),E724/$B$2,"N/A")</f>
        <v>#VALUE!</v>
      </c>
      <c r="R724" s="58" t="e">
        <f>IF(J724="?",IF(ISNUMBER(E724),G724/P724,"N/A"),IF(ISNUMBER(J724),J724/$A$2*57.296,"N/A"))</f>
        <v>#VALUE!</v>
      </c>
      <c r="S724" s="59" t="str">
        <f>S723</f>
        <v>PUT TELESCOPE FOCAL LENGTH HERE</v>
      </c>
      <c r="T724" s="60" t="str">
        <f>T723</f>
        <v>PUT TELESCOPE F/RATIO HERE</v>
      </c>
    </row>
    <row r="725" spans="1:20" s="33" customFormat="1" x14ac:dyDescent="0.3">
      <c r="A725" s="13" t="s">
        <v>197</v>
      </c>
      <c r="B725" s="35" t="s">
        <v>193</v>
      </c>
      <c r="C725" s="35" t="s">
        <v>437</v>
      </c>
      <c r="D725" s="35" t="s">
        <v>346</v>
      </c>
      <c r="E725" s="34">
        <v>8</v>
      </c>
      <c r="F725" s="35">
        <v>1.25</v>
      </c>
      <c r="G725" s="38">
        <v>60</v>
      </c>
      <c r="H725" s="37"/>
      <c r="I725" s="41">
        <v>9.5</v>
      </c>
      <c r="J725" s="41">
        <v>9.6</v>
      </c>
      <c r="K725" s="55">
        <f>(G725/57.2958)*E725</f>
        <v>8.3775774140512915</v>
      </c>
      <c r="L725" s="55" t="s">
        <v>0</v>
      </c>
      <c r="M725" s="38" t="s">
        <v>25</v>
      </c>
      <c r="N725" s="38" t="s">
        <v>0</v>
      </c>
      <c r="O725" s="38">
        <v>7</v>
      </c>
      <c r="P725" s="56" t="e">
        <f>IF(ISNUMBER(E725),$A$2/E725,"N/A")</f>
        <v>#VALUE!</v>
      </c>
      <c r="Q725" s="57" t="e">
        <f>IF(ISNUMBER(E725),E725/$B$2,"N/A")</f>
        <v>#VALUE!</v>
      </c>
      <c r="R725" s="58" t="e">
        <f>IF(J725="?",IF(ISNUMBER(E725),G725/P725,"N/A"),IF(ISNUMBER(J725),J725/$A$2*57.296,"N/A"))</f>
        <v>#VALUE!</v>
      </c>
      <c r="S725" s="59" t="str">
        <f>S724</f>
        <v>PUT TELESCOPE FOCAL LENGTH HERE</v>
      </c>
      <c r="T725" s="60" t="str">
        <f>T724</f>
        <v>PUT TELESCOPE F/RATIO HERE</v>
      </c>
    </row>
    <row r="726" spans="1:20" s="33" customFormat="1" x14ac:dyDescent="0.3">
      <c r="A726" s="13" t="s">
        <v>197</v>
      </c>
      <c r="B726" s="35" t="s">
        <v>193</v>
      </c>
      <c r="C726" s="35" t="s">
        <v>437</v>
      </c>
      <c r="D726" s="35" t="s">
        <v>346</v>
      </c>
      <c r="E726" s="34">
        <v>12</v>
      </c>
      <c r="F726" s="35">
        <v>1.25</v>
      </c>
      <c r="G726" s="38">
        <v>60</v>
      </c>
      <c r="H726" s="37"/>
      <c r="I726" s="41">
        <v>15</v>
      </c>
      <c r="J726" s="41">
        <v>15.2</v>
      </c>
      <c r="K726" s="55">
        <f>(G726/57.2958)*E726</f>
        <v>12.566366121076937</v>
      </c>
      <c r="L726" s="55" t="s">
        <v>0</v>
      </c>
      <c r="M726" s="38" t="s">
        <v>25</v>
      </c>
      <c r="N726" s="38" t="s">
        <v>0</v>
      </c>
      <c r="O726" s="38">
        <v>7</v>
      </c>
      <c r="P726" s="56" t="e">
        <f>IF(ISNUMBER(E726),$A$2/E726,"N/A")</f>
        <v>#VALUE!</v>
      </c>
      <c r="Q726" s="57" t="e">
        <f>IF(ISNUMBER(E726),E726/$B$2,"N/A")</f>
        <v>#VALUE!</v>
      </c>
      <c r="R726" s="58" t="e">
        <f>IF(J726="?",IF(ISNUMBER(E726),G726/P726,"N/A"),IF(ISNUMBER(J726),J726/$A$2*57.296,"N/A"))</f>
        <v>#VALUE!</v>
      </c>
      <c r="S726" s="59" t="str">
        <f>S725</f>
        <v>PUT TELESCOPE FOCAL LENGTH HERE</v>
      </c>
      <c r="T726" s="60" t="str">
        <f>T725</f>
        <v>PUT TELESCOPE F/RATIO HERE</v>
      </c>
    </row>
    <row r="727" spans="1:20" s="33" customFormat="1" x14ac:dyDescent="0.3">
      <c r="A727" s="13" t="s">
        <v>197</v>
      </c>
      <c r="B727" s="35" t="s">
        <v>193</v>
      </c>
      <c r="C727" s="35" t="s">
        <v>437</v>
      </c>
      <c r="D727" s="35" t="s">
        <v>346</v>
      </c>
      <c r="E727" s="34">
        <v>16</v>
      </c>
      <c r="F727" s="35">
        <v>1.25</v>
      </c>
      <c r="G727" s="38">
        <v>60</v>
      </c>
      <c r="H727" s="37"/>
      <c r="I727" s="41">
        <v>19</v>
      </c>
      <c r="J727" s="41">
        <v>16.5</v>
      </c>
      <c r="K727" s="55">
        <f>(G727/57.2958)*E727</f>
        <v>16.755154828102583</v>
      </c>
      <c r="L727" s="55" t="s">
        <v>0</v>
      </c>
      <c r="M727" s="38" t="s">
        <v>25</v>
      </c>
      <c r="N727" s="38" t="s">
        <v>0</v>
      </c>
      <c r="O727" s="38">
        <v>6</v>
      </c>
      <c r="P727" s="56" t="e">
        <f>IF(ISNUMBER(E727),$A$2/E727,"N/A")</f>
        <v>#VALUE!</v>
      </c>
      <c r="Q727" s="57" t="e">
        <f>IF(ISNUMBER(E727),E727/$B$2,"N/A")</f>
        <v>#VALUE!</v>
      </c>
      <c r="R727" s="58" t="e">
        <f>IF(J727="?",IF(ISNUMBER(E727),G727/P727,"N/A"),IF(ISNUMBER(J727),J727/$A$2*57.296,"N/A"))</f>
        <v>#VALUE!</v>
      </c>
      <c r="S727" s="59" t="str">
        <f>S726</f>
        <v>PUT TELESCOPE FOCAL LENGTH HERE</v>
      </c>
      <c r="T727" s="60" t="str">
        <f>T726</f>
        <v>PUT TELESCOPE F/RATIO HERE</v>
      </c>
    </row>
    <row r="728" spans="1:20" s="33" customFormat="1" x14ac:dyDescent="0.3">
      <c r="A728" s="13" t="s">
        <v>197</v>
      </c>
      <c r="B728" s="35" t="s">
        <v>193</v>
      </c>
      <c r="C728" s="35" t="s">
        <v>437</v>
      </c>
      <c r="D728" s="35" t="s">
        <v>347</v>
      </c>
      <c r="E728" s="34">
        <v>19</v>
      </c>
      <c r="F728" s="35">
        <v>1.25</v>
      </c>
      <c r="G728" s="38">
        <v>65</v>
      </c>
      <c r="H728" s="37"/>
      <c r="I728" s="41">
        <v>18.5</v>
      </c>
      <c r="J728" s="41">
        <v>21.2</v>
      </c>
      <c r="K728" s="55">
        <f>(G728/57.2958)*E728</f>
        <v>21.554808554902802</v>
      </c>
      <c r="L728" s="55" t="s">
        <v>0</v>
      </c>
      <c r="M728" s="38" t="s">
        <v>25</v>
      </c>
      <c r="N728" s="38" t="s">
        <v>0</v>
      </c>
      <c r="O728" s="38">
        <v>5</v>
      </c>
      <c r="P728" s="56" t="e">
        <f>IF(ISNUMBER(E728),$A$2/E728,"N/A")</f>
        <v>#VALUE!</v>
      </c>
      <c r="Q728" s="57" t="e">
        <f>IF(ISNUMBER(E728),E728/$B$2,"N/A")</f>
        <v>#VALUE!</v>
      </c>
      <c r="R728" s="58" t="e">
        <f>IF(J728="?",IF(ISNUMBER(E728),G728/P728,"N/A"),IF(ISNUMBER(J728),J728/$A$2*57.296,"N/A"))</f>
        <v>#VALUE!</v>
      </c>
      <c r="S728" s="59" t="str">
        <f>S727</f>
        <v>PUT TELESCOPE FOCAL LENGTH HERE</v>
      </c>
      <c r="T728" s="60" t="str">
        <f>T727</f>
        <v>PUT TELESCOPE F/RATIO HERE</v>
      </c>
    </row>
    <row r="729" spans="1:20" s="33" customFormat="1" x14ac:dyDescent="0.3">
      <c r="A729" s="13" t="s">
        <v>197</v>
      </c>
      <c r="B729" s="35" t="s">
        <v>193</v>
      </c>
      <c r="C729" s="35" t="s">
        <v>437</v>
      </c>
      <c r="D729" s="35" t="s">
        <v>345</v>
      </c>
      <c r="E729" s="34">
        <v>27</v>
      </c>
      <c r="F729" s="35">
        <v>1.25</v>
      </c>
      <c r="G729" s="38">
        <v>53</v>
      </c>
      <c r="H729" s="37"/>
      <c r="I729" s="41">
        <v>23</v>
      </c>
      <c r="J729" s="41">
        <v>24.4</v>
      </c>
      <c r="K729" s="55">
        <f>(G729/57.2958)*E729</f>
        <v>24.975652665640414</v>
      </c>
      <c r="L729" s="55" t="s">
        <v>0</v>
      </c>
      <c r="M729" s="38" t="s">
        <v>25</v>
      </c>
      <c r="N729" s="38" t="s">
        <v>0</v>
      </c>
      <c r="O729" s="38">
        <v>5</v>
      </c>
      <c r="P729" s="56" t="e">
        <f>IF(ISNUMBER(E729),$A$2/E729,"N/A")</f>
        <v>#VALUE!</v>
      </c>
      <c r="Q729" s="57" t="e">
        <f>IF(ISNUMBER(E729),E729/$B$2,"N/A")</f>
        <v>#VALUE!</v>
      </c>
      <c r="R729" s="58" t="e">
        <f>IF(J729="?",IF(ISNUMBER(E729),G729/P729,"N/A"),IF(ISNUMBER(J729),J729/$A$2*57.296,"N/A"))</f>
        <v>#VALUE!</v>
      </c>
      <c r="S729" s="59" t="str">
        <f>S728</f>
        <v>PUT TELESCOPE FOCAL LENGTH HERE</v>
      </c>
      <c r="T729" s="60" t="str">
        <f>T728</f>
        <v>PUT TELESCOPE F/RATIO HERE</v>
      </c>
    </row>
    <row r="730" spans="1:20" s="33" customFormat="1" x14ac:dyDescent="0.3">
      <c r="A730" s="13" t="s">
        <v>363</v>
      </c>
      <c r="B730" s="35" t="s">
        <v>300</v>
      </c>
      <c r="C730" s="35" t="s">
        <v>438</v>
      </c>
      <c r="D730" s="35" t="s">
        <v>346</v>
      </c>
      <c r="E730" s="34">
        <v>5.5</v>
      </c>
      <c r="F730" s="35">
        <v>1.25</v>
      </c>
      <c r="G730" s="38">
        <v>60</v>
      </c>
      <c r="H730" s="37">
        <v>91</v>
      </c>
      <c r="I730" s="41">
        <v>16</v>
      </c>
      <c r="J730" s="41">
        <v>6.4</v>
      </c>
      <c r="K730" s="55">
        <f>(G730/57.2958)*E730</f>
        <v>5.7595844721602631</v>
      </c>
      <c r="L730" s="55" t="s">
        <v>0</v>
      </c>
      <c r="M730" s="38" t="s">
        <v>25</v>
      </c>
      <c r="N730" s="38" t="s">
        <v>0</v>
      </c>
      <c r="O730" s="38">
        <v>6</v>
      </c>
      <c r="P730" s="56" t="e">
        <f>IF(ISNUMBER(E730),$A$2/E730,"N/A")</f>
        <v>#VALUE!</v>
      </c>
      <c r="Q730" s="57" t="e">
        <f>IF(ISNUMBER(E730),E730/$B$2,"N/A")</f>
        <v>#VALUE!</v>
      </c>
      <c r="R730" s="58" t="e">
        <f>IF(J730="?",IF(ISNUMBER(E730),G730/P730,"N/A"),IF(ISNUMBER(J730),J730/$A$2*57.296,"N/A"))</f>
        <v>#VALUE!</v>
      </c>
      <c r="S730" s="59" t="str">
        <f>S729</f>
        <v>PUT TELESCOPE FOCAL LENGTH HERE</v>
      </c>
      <c r="T730" s="60" t="str">
        <f>T729</f>
        <v>PUT TELESCOPE F/RATIO HERE</v>
      </c>
    </row>
    <row r="731" spans="1:20" s="33" customFormat="1" x14ac:dyDescent="0.3">
      <c r="A731" s="13" t="s">
        <v>363</v>
      </c>
      <c r="B731" s="35" t="s">
        <v>300</v>
      </c>
      <c r="C731" s="35" t="s">
        <v>438</v>
      </c>
      <c r="D731" s="35" t="s">
        <v>346</v>
      </c>
      <c r="E731" s="34">
        <v>10.5</v>
      </c>
      <c r="F731" s="35">
        <v>1.25</v>
      </c>
      <c r="G731" s="38">
        <v>60</v>
      </c>
      <c r="H731" s="37">
        <v>83</v>
      </c>
      <c r="I731" s="41">
        <v>16</v>
      </c>
      <c r="J731" s="41">
        <v>11.7</v>
      </c>
      <c r="K731" s="55">
        <f>(G731/57.2958)*E731</f>
        <v>10.99557035594232</v>
      </c>
      <c r="L731" s="55" t="s">
        <v>0</v>
      </c>
      <c r="M731" s="38" t="s">
        <v>25</v>
      </c>
      <c r="N731" s="38" t="s">
        <v>0</v>
      </c>
      <c r="O731" s="38">
        <v>6</v>
      </c>
      <c r="P731" s="56" t="e">
        <f>IF(ISNUMBER(E731),$A$2/E731,"N/A")</f>
        <v>#VALUE!</v>
      </c>
      <c r="Q731" s="57" t="e">
        <f>IF(ISNUMBER(E731),E731/$B$2,"N/A")</f>
        <v>#VALUE!</v>
      </c>
      <c r="R731" s="58" t="e">
        <f>IF(J731="?",IF(ISNUMBER(E731),G731/P731,"N/A"),IF(ISNUMBER(J731),J731/$A$2*57.296,"N/A"))</f>
        <v>#VALUE!</v>
      </c>
      <c r="S731" s="59" t="str">
        <f>S730</f>
        <v>PUT TELESCOPE FOCAL LENGTH HERE</v>
      </c>
      <c r="T731" s="60" t="str">
        <f>T730</f>
        <v>PUT TELESCOPE F/RATIO HERE</v>
      </c>
    </row>
    <row r="732" spans="1:20" s="33" customFormat="1" x14ac:dyDescent="0.3">
      <c r="A732" s="13" t="s">
        <v>363</v>
      </c>
      <c r="B732" s="35" t="s">
        <v>300</v>
      </c>
      <c r="C732" s="35" t="s">
        <v>438</v>
      </c>
      <c r="D732" s="35" t="s">
        <v>347</v>
      </c>
      <c r="E732" s="34">
        <v>15.5</v>
      </c>
      <c r="F732" s="35">
        <v>1.25</v>
      </c>
      <c r="G732" s="38">
        <v>65</v>
      </c>
      <c r="H732" s="37">
        <v>82</v>
      </c>
      <c r="I732" s="41">
        <v>16</v>
      </c>
      <c r="J732" s="41">
        <v>17.399999999999999</v>
      </c>
      <c r="K732" s="55">
        <f>(G732/57.2958)*E732</f>
        <v>17.584185926368075</v>
      </c>
      <c r="L732" s="55" t="s">
        <v>0</v>
      </c>
      <c r="M732" s="38" t="s">
        <v>25</v>
      </c>
      <c r="N732" s="38" t="s">
        <v>0</v>
      </c>
      <c r="O732" s="38">
        <v>5</v>
      </c>
      <c r="P732" s="56" t="e">
        <f>IF(ISNUMBER(E732),$A$2/E732,"N/A")</f>
        <v>#VALUE!</v>
      </c>
      <c r="Q732" s="57" t="e">
        <f>IF(ISNUMBER(E732),E732/$B$2,"N/A")</f>
        <v>#VALUE!</v>
      </c>
      <c r="R732" s="58" t="e">
        <f>IF(J732="?",IF(ISNUMBER(E732),G732/P732,"N/A"),IF(ISNUMBER(J732),J732/$A$2*57.296,"N/A"))</f>
        <v>#VALUE!</v>
      </c>
      <c r="S732" s="59" t="str">
        <f>S731</f>
        <v>PUT TELESCOPE FOCAL LENGTH HERE</v>
      </c>
      <c r="T732" s="60" t="str">
        <f>T731</f>
        <v>PUT TELESCOPE F/RATIO HERE</v>
      </c>
    </row>
    <row r="733" spans="1:20" s="33" customFormat="1" x14ac:dyDescent="0.3">
      <c r="A733" s="13" t="s">
        <v>363</v>
      </c>
      <c r="B733" s="35" t="s">
        <v>300</v>
      </c>
      <c r="C733" s="35" t="s">
        <v>438</v>
      </c>
      <c r="D733" s="35" t="s">
        <v>347</v>
      </c>
      <c r="E733" s="34">
        <v>19</v>
      </c>
      <c r="F733" s="35">
        <v>1.25</v>
      </c>
      <c r="G733" s="38">
        <v>65</v>
      </c>
      <c r="H733" s="37">
        <v>92</v>
      </c>
      <c r="I733" s="41">
        <v>20</v>
      </c>
      <c r="J733" s="41">
        <v>20.3</v>
      </c>
      <c r="K733" s="55">
        <f>(G733/57.2958)*E733</f>
        <v>21.554808554902802</v>
      </c>
      <c r="L733" s="55" t="s">
        <v>0</v>
      </c>
      <c r="M733" s="38" t="s">
        <v>25</v>
      </c>
      <c r="N733" s="38" t="s">
        <v>0</v>
      </c>
      <c r="O733" s="38">
        <v>5</v>
      </c>
      <c r="P733" s="56" t="e">
        <f>IF(ISNUMBER(E733),$A$2/E733,"N/A")</f>
        <v>#VALUE!</v>
      </c>
      <c r="Q733" s="57" t="e">
        <f>IF(ISNUMBER(E733),E733/$B$2,"N/A")</f>
        <v>#VALUE!</v>
      </c>
      <c r="R733" s="58" t="e">
        <f>IF(J733="?",IF(ISNUMBER(E733),G733/P733,"N/A"),IF(ISNUMBER(J733),J733/$A$2*57.296,"N/A"))</f>
        <v>#VALUE!</v>
      </c>
      <c r="S733" s="59" t="str">
        <f>S732</f>
        <v>PUT TELESCOPE FOCAL LENGTH HERE</v>
      </c>
      <c r="T733" s="60" t="str">
        <f>T732</f>
        <v>PUT TELESCOPE F/RATIO HERE</v>
      </c>
    </row>
    <row r="734" spans="1:20" s="33" customFormat="1" x14ac:dyDescent="0.3">
      <c r="A734" s="13" t="s">
        <v>363</v>
      </c>
      <c r="B734" s="35" t="s">
        <v>300</v>
      </c>
      <c r="C734" s="35" t="s">
        <v>438</v>
      </c>
      <c r="D734" s="35" t="s">
        <v>347</v>
      </c>
      <c r="E734" s="34">
        <v>25</v>
      </c>
      <c r="F734" s="35">
        <v>1.25</v>
      </c>
      <c r="G734" s="38">
        <v>65</v>
      </c>
      <c r="H734" s="37">
        <v>80</v>
      </c>
      <c r="I734" s="41">
        <v>23</v>
      </c>
      <c r="J734" s="41">
        <v>25.9</v>
      </c>
      <c r="K734" s="55">
        <f>(G734/57.2958)*E734</f>
        <v>28.361590203819475</v>
      </c>
      <c r="L734" s="55" t="s">
        <v>0</v>
      </c>
      <c r="M734" s="38" t="s">
        <v>25</v>
      </c>
      <c r="N734" s="38" t="s">
        <v>0</v>
      </c>
      <c r="O734" s="38">
        <v>4</v>
      </c>
      <c r="P734" s="56" t="e">
        <f>IF(ISNUMBER(E734),$A$2/E734,"N/A")</f>
        <v>#VALUE!</v>
      </c>
      <c r="Q734" s="57" t="e">
        <f>IF(ISNUMBER(E734),E734/$B$2,"N/A")</f>
        <v>#VALUE!</v>
      </c>
      <c r="R734" s="58" t="e">
        <f>IF(J734="?",IF(ISNUMBER(E734),G734/P734,"N/A"),IF(ISNUMBER(J734),J734/$A$2*57.296,"N/A"))</f>
        <v>#VALUE!</v>
      </c>
      <c r="S734" s="59" t="str">
        <f>S733</f>
        <v>PUT TELESCOPE FOCAL LENGTH HERE</v>
      </c>
      <c r="T734" s="60" t="str">
        <f>T733</f>
        <v>PUT TELESCOPE F/RATIO HERE</v>
      </c>
    </row>
    <row r="735" spans="1:20" s="33" customFormat="1" x14ac:dyDescent="0.3">
      <c r="A735" s="13" t="s">
        <v>363</v>
      </c>
      <c r="B735" s="35" t="s">
        <v>395</v>
      </c>
      <c r="C735" s="35" t="s">
        <v>440</v>
      </c>
      <c r="D735" s="35" t="s">
        <v>345</v>
      </c>
      <c r="E735" s="34">
        <v>3</v>
      </c>
      <c r="F735" s="13">
        <v>1.25</v>
      </c>
      <c r="G735" s="38">
        <v>55</v>
      </c>
      <c r="H735" s="37"/>
      <c r="I735" s="41">
        <v>20</v>
      </c>
      <c r="J735" s="41" t="s">
        <v>28</v>
      </c>
      <c r="K735" s="55">
        <f>(G735/57.2958)*E735</f>
        <v>2.8797922360801316</v>
      </c>
      <c r="L735" s="55" t="s">
        <v>0</v>
      </c>
      <c r="M735" s="38" t="s">
        <v>25</v>
      </c>
      <c r="N735" s="38" t="s">
        <v>0</v>
      </c>
      <c r="O735" s="38">
        <v>7</v>
      </c>
      <c r="P735" s="56" t="e">
        <f>IF(ISNUMBER(E735),$A$2/E735,"N/A")</f>
        <v>#VALUE!</v>
      </c>
      <c r="Q735" s="57" t="e">
        <f>IF(ISNUMBER(E735),E735/$B$2,"N/A")</f>
        <v>#VALUE!</v>
      </c>
      <c r="R735" s="58" t="e">
        <f>IF(J735="?",IF(ISNUMBER(E735),G735/P735,"N/A"),IF(ISNUMBER(J735),J735/$A$2*57.296,"N/A"))</f>
        <v>#VALUE!</v>
      </c>
      <c r="S735" s="59" t="str">
        <f>S734</f>
        <v>PUT TELESCOPE FOCAL LENGTH HERE</v>
      </c>
      <c r="T735" s="60" t="str">
        <f>T734</f>
        <v>PUT TELESCOPE F/RATIO HERE</v>
      </c>
    </row>
    <row r="736" spans="1:20" s="33" customFormat="1" x14ac:dyDescent="0.3">
      <c r="A736" s="13" t="s">
        <v>363</v>
      </c>
      <c r="B736" s="35" t="s">
        <v>395</v>
      </c>
      <c r="C736" s="35" t="s">
        <v>440</v>
      </c>
      <c r="D736" s="35" t="s">
        <v>345</v>
      </c>
      <c r="E736" s="34">
        <v>5</v>
      </c>
      <c r="F736" s="13">
        <v>1.25</v>
      </c>
      <c r="G736" s="38">
        <v>55</v>
      </c>
      <c r="H736" s="37"/>
      <c r="I736" s="41">
        <v>20</v>
      </c>
      <c r="J736" s="41" t="s">
        <v>28</v>
      </c>
      <c r="K736" s="55">
        <f>(G736/57.2958)*E736</f>
        <v>4.7996537268002193</v>
      </c>
      <c r="L736" s="55" t="s">
        <v>0</v>
      </c>
      <c r="M736" s="38" t="s">
        <v>25</v>
      </c>
      <c r="N736" s="38" t="s">
        <v>0</v>
      </c>
      <c r="O736" s="38">
        <v>7</v>
      </c>
      <c r="P736" s="56" t="e">
        <f>IF(ISNUMBER(E736),$A$2/E736,"N/A")</f>
        <v>#VALUE!</v>
      </c>
      <c r="Q736" s="57" t="e">
        <f>IF(ISNUMBER(E736),E736/$B$2,"N/A")</f>
        <v>#VALUE!</v>
      </c>
      <c r="R736" s="58" t="e">
        <f>IF(J736="?",IF(ISNUMBER(E736),G736/P736,"N/A"),IF(ISNUMBER(J736),J736/$A$2*57.296,"N/A"))</f>
        <v>#VALUE!</v>
      </c>
      <c r="S736" s="59" t="str">
        <f>S735</f>
        <v>PUT TELESCOPE FOCAL LENGTH HERE</v>
      </c>
      <c r="T736" s="60" t="str">
        <f>T735</f>
        <v>PUT TELESCOPE F/RATIO HERE</v>
      </c>
    </row>
    <row r="737" spans="1:20" s="33" customFormat="1" x14ac:dyDescent="0.3">
      <c r="A737" s="13" t="s">
        <v>363</v>
      </c>
      <c r="B737" s="35" t="s">
        <v>395</v>
      </c>
      <c r="C737" s="35" t="s">
        <v>440</v>
      </c>
      <c r="D737" s="35" t="s">
        <v>345</v>
      </c>
      <c r="E737" s="34">
        <v>6</v>
      </c>
      <c r="F737" s="13">
        <v>1.25</v>
      </c>
      <c r="G737" s="38">
        <v>55</v>
      </c>
      <c r="H737" s="37"/>
      <c r="I737" s="41">
        <v>20</v>
      </c>
      <c r="J737" s="41" t="s">
        <v>28</v>
      </c>
      <c r="K737" s="55">
        <f>(G737/57.2958)*E737</f>
        <v>5.7595844721602631</v>
      </c>
      <c r="L737" s="55" t="s">
        <v>0</v>
      </c>
      <c r="M737" s="38" t="s">
        <v>25</v>
      </c>
      <c r="N737" s="38" t="s">
        <v>0</v>
      </c>
      <c r="O737" s="38">
        <v>7</v>
      </c>
      <c r="P737" s="56" t="e">
        <f>IF(ISNUMBER(E737),$A$2/E737,"N/A")</f>
        <v>#VALUE!</v>
      </c>
      <c r="Q737" s="57" t="e">
        <f>IF(ISNUMBER(E737),E737/$B$2,"N/A")</f>
        <v>#VALUE!</v>
      </c>
      <c r="R737" s="58" t="e">
        <f>IF(J737="?",IF(ISNUMBER(E737),G737/P737,"N/A"),IF(ISNUMBER(J737),J737/$A$2*57.296,"N/A"))</f>
        <v>#VALUE!</v>
      </c>
      <c r="S737" s="59" t="str">
        <f>S736</f>
        <v>PUT TELESCOPE FOCAL LENGTH HERE</v>
      </c>
      <c r="T737" s="60" t="str">
        <f>T736</f>
        <v>PUT TELESCOPE F/RATIO HERE</v>
      </c>
    </row>
    <row r="738" spans="1:20" s="33" customFormat="1" x14ac:dyDescent="0.3">
      <c r="A738" s="13" t="s">
        <v>363</v>
      </c>
      <c r="B738" s="35" t="s">
        <v>395</v>
      </c>
      <c r="C738" s="35" t="s">
        <v>440</v>
      </c>
      <c r="D738" s="35" t="s">
        <v>345</v>
      </c>
      <c r="E738" s="34">
        <v>9</v>
      </c>
      <c r="F738" s="13">
        <v>1.25</v>
      </c>
      <c r="G738" s="38">
        <v>55</v>
      </c>
      <c r="H738" s="37"/>
      <c r="I738" s="41">
        <v>20</v>
      </c>
      <c r="J738" s="41" t="s">
        <v>28</v>
      </c>
      <c r="K738" s="55">
        <f>(G738/57.2958)*E738</f>
        <v>8.6393767082403947</v>
      </c>
      <c r="L738" s="55" t="s">
        <v>0</v>
      </c>
      <c r="M738" s="38" t="s">
        <v>25</v>
      </c>
      <c r="N738" s="38" t="s">
        <v>0</v>
      </c>
      <c r="O738" s="38">
        <v>7</v>
      </c>
      <c r="P738" s="56" t="e">
        <f>IF(ISNUMBER(E738),$A$2/E738,"N/A")</f>
        <v>#VALUE!</v>
      </c>
      <c r="Q738" s="57" t="e">
        <f>IF(ISNUMBER(E738),E738/$B$2,"N/A")</f>
        <v>#VALUE!</v>
      </c>
      <c r="R738" s="58" t="e">
        <f>IF(J738="?",IF(ISNUMBER(E738),G738/P738,"N/A"),IF(ISNUMBER(J738),J738/$A$2*57.296,"N/A"))</f>
        <v>#VALUE!</v>
      </c>
      <c r="S738" s="59" t="str">
        <f>S737</f>
        <v>PUT TELESCOPE FOCAL LENGTH HERE</v>
      </c>
      <c r="T738" s="60" t="str">
        <f>T737</f>
        <v>PUT TELESCOPE F/RATIO HERE</v>
      </c>
    </row>
    <row r="739" spans="1:20" s="33" customFormat="1" x14ac:dyDescent="0.3">
      <c r="A739" s="13" t="s">
        <v>363</v>
      </c>
      <c r="B739" s="35" t="s">
        <v>395</v>
      </c>
      <c r="C739" s="35" t="s">
        <v>440</v>
      </c>
      <c r="D739" s="35" t="s">
        <v>345</v>
      </c>
      <c r="E739" s="34">
        <v>12.5</v>
      </c>
      <c r="F739" s="13">
        <v>1.25</v>
      </c>
      <c r="G739" s="38">
        <v>55</v>
      </c>
      <c r="H739" s="37"/>
      <c r="I739" s="41">
        <v>20</v>
      </c>
      <c r="J739" s="41" t="s">
        <v>28</v>
      </c>
      <c r="K739" s="55">
        <f>(G739/57.2958)*E739</f>
        <v>11.999134317000548</v>
      </c>
      <c r="L739" s="55" t="s">
        <v>0</v>
      </c>
      <c r="M739" s="38" t="s">
        <v>25</v>
      </c>
      <c r="N739" s="38" t="s">
        <v>0</v>
      </c>
      <c r="O739" s="38">
        <v>7</v>
      </c>
      <c r="P739" s="56" t="e">
        <f>IF(ISNUMBER(E739),$A$2/E739,"N/A")</f>
        <v>#VALUE!</v>
      </c>
      <c r="Q739" s="57" t="e">
        <f>IF(ISNUMBER(E739),E739/$B$2,"N/A")</f>
        <v>#VALUE!</v>
      </c>
      <c r="R739" s="58" t="e">
        <f>IF(J739="?",IF(ISNUMBER(E739),G739/P739,"N/A"),IF(ISNUMBER(J739),J739/$A$2*57.296,"N/A"))</f>
        <v>#VALUE!</v>
      </c>
      <c r="S739" s="59" t="str">
        <f>S738</f>
        <v>PUT TELESCOPE FOCAL LENGTH HERE</v>
      </c>
      <c r="T739" s="60" t="str">
        <f>T738</f>
        <v>PUT TELESCOPE F/RATIO HERE</v>
      </c>
    </row>
    <row r="740" spans="1:20" s="33" customFormat="1" x14ac:dyDescent="0.3">
      <c r="A740" s="13" t="s">
        <v>363</v>
      </c>
      <c r="B740" s="35" t="s">
        <v>395</v>
      </c>
      <c r="C740" s="35" t="s">
        <v>440</v>
      </c>
      <c r="D740" s="35" t="s">
        <v>345</v>
      </c>
      <c r="E740" s="34">
        <v>14.5</v>
      </c>
      <c r="F740" s="13">
        <v>1.25</v>
      </c>
      <c r="G740" s="38">
        <v>55</v>
      </c>
      <c r="H740" s="37"/>
      <c r="I740" s="41">
        <v>20</v>
      </c>
      <c r="J740" s="41" t="s">
        <v>28</v>
      </c>
      <c r="K740" s="55">
        <f>(G740/57.2958)*E740</f>
        <v>13.918995807720636</v>
      </c>
      <c r="L740" s="55" t="s">
        <v>0</v>
      </c>
      <c r="M740" s="38" t="s">
        <v>25</v>
      </c>
      <c r="N740" s="38" t="s">
        <v>0</v>
      </c>
      <c r="O740" s="38">
        <v>7</v>
      </c>
      <c r="P740" s="56" t="e">
        <f>IF(ISNUMBER(E740),$A$2/E740,"N/A")</f>
        <v>#VALUE!</v>
      </c>
      <c r="Q740" s="57" t="e">
        <f>IF(ISNUMBER(E740),E740/$B$2,"N/A")</f>
        <v>#VALUE!</v>
      </c>
      <c r="R740" s="58" t="e">
        <f>IF(J740="?",IF(ISNUMBER(E740),G740/P740,"N/A"),IF(ISNUMBER(J740),J740/$A$2*57.296,"N/A"))</f>
        <v>#VALUE!</v>
      </c>
      <c r="S740" s="59" t="str">
        <f>S739</f>
        <v>PUT TELESCOPE FOCAL LENGTH HERE</v>
      </c>
      <c r="T740" s="60" t="str">
        <f>T739</f>
        <v>PUT TELESCOPE F/RATIO HERE</v>
      </c>
    </row>
    <row r="741" spans="1:20" s="33" customFormat="1" x14ac:dyDescent="0.3">
      <c r="A741" s="13" t="s">
        <v>363</v>
      </c>
      <c r="B741" s="35" t="s">
        <v>395</v>
      </c>
      <c r="C741" s="35" t="s">
        <v>440</v>
      </c>
      <c r="D741" s="35" t="s">
        <v>345</v>
      </c>
      <c r="E741" s="34">
        <v>18</v>
      </c>
      <c r="F741" s="13">
        <v>1.25</v>
      </c>
      <c r="G741" s="38">
        <v>55</v>
      </c>
      <c r="H741" s="37"/>
      <c r="I741" s="41">
        <v>20</v>
      </c>
      <c r="J741" s="41" t="s">
        <v>28</v>
      </c>
      <c r="K741" s="55">
        <f>(G741/57.2958)*E741</f>
        <v>17.278753416480789</v>
      </c>
      <c r="L741" s="55" t="s">
        <v>0</v>
      </c>
      <c r="M741" s="38" t="s">
        <v>25</v>
      </c>
      <c r="N741" s="38" t="s">
        <v>0</v>
      </c>
      <c r="O741" s="38">
        <v>5</v>
      </c>
      <c r="P741" s="56" t="e">
        <f>IF(ISNUMBER(E741),$A$2/E741,"N/A")</f>
        <v>#VALUE!</v>
      </c>
      <c r="Q741" s="57" t="e">
        <f>IF(ISNUMBER(E741),E741/$B$2,"N/A")</f>
        <v>#VALUE!</v>
      </c>
      <c r="R741" s="58" t="e">
        <f>IF(J741="?",IF(ISNUMBER(E741),G741/P741,"N/A"),IF(ISNUMBER(J741),J741/$A$2*57.296,"N/A"))</f>
        <v>#VALUE!</v>
      </c>
      <c r="S741" s="59" t="str">
        <f>S740</f>
        <v>PUT TELESCOPE FOCAL LENGTH HERE</v>
      </c>
      <c r="T741" s="60" t="str">
        <f>T740</f>
        <v>PUT TELESCOPE F/RATIO HERE</v>
      </c>
    </row>
    <row r="742" spans="1:20" s="33" customFormat="1" x14ac:dyDescent="0.3">
      <c r="A742" s="13" t="s">
        <v>363</v>
      </c>
      <c r="B742" s="35" t="s">
        <v>396</v>
      </c>
      <c r="C742" s="35"/>
      <c r="D742" s="35" t="s">
        <v>347</v>
      </c>
      <c r="E742" s="34">
        <v>10</v>
      </c>
      <c r="F742" s="35">
        <v>1.25</v>
      </c>
      <c r="G742" s="38">
        <v>70</v>
      </c>
      <c r="H742" s="37"/>
      <c r="I742" s="41" t="s">
        <v>28</v>
      </c>
      <c r="J742" s="41" t="s">
        <v>28</v>
      </c>
      <c r="K742" s="55">
        <f>(G742/57.2958)*E742</f>
        <v>12.217300395491467</v>
      </c>
      <c r="L742" s="55" t="s">
        <v>0</v>
      </c>
      <c r="M742" s="38" t="s">
        <v>25</v>
      </c>
      <c r="N742" s="38" t="s">
        <v>0</v>
      </c>
      <c r="O742" s="38">
        <v>5</v>
      </c>
      <c r="P742" s="56" t="e">
        <f>IF(ISNUMBER(E742),$A$2/E742,"N/A")</f>
        <v>#VALUE!</v>
      </c>
      <c r="Q742" s="57" t="e">
        <f>IF(ISNUMBER(E742),E742/$B$2,"N/A")</f>
        <v>#VALUE!</v>
      </c>
      <c r="R742" s="58" t="e">
        <f>IF(J742="?",IF(ISNUMBER(E742),G742/P742,"N/A"),IF(ISNUMBER(J742),J742/$A$2*57.296,"N/A"))</f>
        <v>#VALUE!</v>
      </c>
      <c r="S742" s="59" t="str">
        <f>S741</f>
        <v>PUT TELESCOPE FOCAL LENGTH HERE</v>
      </c>
      <c r="T742" s="60" t="str">
        <f>T741</f>
        <v>PUT TELESCOPE F/RATIO HERE</v>
      </c>
    </row>
    <row r="743" spans="1:20" s="33" customFormat="1" x14ac:dyDescent="0.3">
      <c r="A743" s="13" t="s">
        <v>363</v>
      </c>
      <c r="B743" s="35" t="s">
        <v>396</v>
      </c>
      <c r="C743" s="35"/>
      <c r="D743" s="35" t="s">
        <v>347</v>
      </c>
      <c r="E743" s="34">
        <v>15</v>
      </c>
      <c r="F743" s="35">
        <v>1.25</v>
      </c>
      <c r="G743" s="38">
        <v>70</v>
      </c>
      <c r="H743" s="37"/>
      <c r="I743" s="41" t="s">
        <v>28</v>
      </c>
      <c r="J743" s="41" t="s">
        <v>28</v>
      </c>
      <c r="K743" s="55">
        <f>(G743/57.2958)*E743</f>
        <v>18.325950593237199</v>
      </c>
      <c r="L743" s="55" t="s">
        <v>0</v>
      </c>
      <c r="M743" s="38" t="s">
        <v>25</v>
      </c>
      <c r="N743" s="38" t="s">
        <v>0</v>
      </c>
      <c r="O743" s="38">
        <v>5</v>
      </c>
      <c r="P743" s="56" t="e">
        <f>IF(ISNUMBER(E743),$A$2/E743,"N/A")</f>
        <v>#VALUE!</v>
      </c>
      <c r="Q743" s="57" t="e">
        <f>IF(ISNUMBER(E743),E743/$B$2,"N/A")</f>
        <v>#VALUE!</v>
      </c>
      <c r="R743" s="58" t="e">
        <f>IF(J743="?",IF(ISNUMBER(E743),G743/P743,"N/A"),IF(ISNUMBER(J743),J743/$A$2*57.296,"N/A"))</f>
        <v>#VALUE!</v>
      </c>
      <c r="S743" s="59" t="str">
        <f>S742</f>
        <v>PUT TELESCOPE FOCAL LENGTH HERE</v>
      </c>
      <c r="T743" s="60" t="str">
        <f>T742</f>
        <v>PUT TELESCOPE F/RATIO HERE</v>
      </c>
    </row>
    <row r="744" spans="1:20" s="33" customFormat="1" x14ac:dyDescent="0.3">
      <c r="A744" s="13" t="s">
        <v>363</v>
      </c>
      <c r="B744" s="35" t="s">
        <v>396</v>
      </c>
      <c r="C744" s="35"/>
      <c r="D744" s="35" t="s">
        <v>347</v>
      </c>
      <c r="E744" s="34">
        <v>20</v>
      </c>
      <c r="F744" s="35">
        <v>1.25</v>
      </c>
      <c r="G744" s="38">
        <v>70</v>
      </c>
      <c r="H744" s="37"/>
      <c r="I744" s="41" t="s">
        <v>28</v>
      </c>
      <c r="J744" s="41" t="s">
        <v>28</v>
      </c>
      <c r="K744" s="55">
        <f>(G744/57.2958)*E744</f>
        <v>24.434600790982934</v>
      </c>
      <c r="L744" s="55" t="s">
        <v>0</v>
      </c>
      <c r="M744" s="38" t="s">
        <v>25</v>
      </c>
      <c r="N744" s="38" t="s">
        <v>0</v>
      </c>
      <c r="O744" s="38">
        <v>5</v>
      </c>
      <c r="P744" s="56" t="e">
        <f>IF(ISNUMBER(E744),$A$2/E744,"N/A")</f>
        <v>#VALUE!</v>
      </c>
      <c r="Q744" s="57" t="e">
        <f>IF(ISNUMBER(E744),E744/$B$2,"N/A")</f>
        <v>#VALUE!</v>
      </c>
      <c r="R744" s="58" t="e">
        <f>IF(J744="?",IF(ISNUMBER(E744),G744/P744,"N/A"),IF(ISNUMBER(J744),J744/$A$2*57.296,"N/A"))</f>
        <v>#VALUE!</v>
      </c>
      <c r="S744" s="59" t="str">
        <f>S743</f>
        <v>PUT TELESCOPE FOCAL LENGTH HERE</v>
      </c>
      <c r="T744" s="60" t="str">
        <f>T743</f>
        <v>PUT TELESCOPE F/RATIO HERE</v>
      </c>
    </row>
    <row r="745" spans="1:20" s="33" customFormat="1" x14ac:dyDescent="0.3">
      <c r="A745" s="13" t="s">
        <v>363</v>
      </c>
      <c r="B745" s="35" t="s">
        <v>396</v>
      </c>
      <c r="C745" s="35"/>
      <c r="D745" s="35" t="s">
        <v>347</v>
      </c>
      <c r="E745" s="34">
        <v>26</v>
      </c>
      <c r="F745" s="35">
        <v>2</v>
      </c>
      <c r="G745" s="38">
        <v>70</v>
      </c>
      <c r="H745" s="37"/>
      <c r="I745" s="41" t="s">
        <v>28</v>
      </c>
      <c r="J745" s="41" t="s">
        <v>28</v>
      </c>
      <c r="K745" s="55">
        <f>(G745/57.2958)*E745</f>
        <v>31.764981028277813</v>
      </c>
      <c r="L745" s="55" t="s">
        <v>0</v>
      </c>
      <c r="M745" s="38" t="s">
        <v>25</v>
      </c>
      <c r="N745" s="38" t="s">
        <v>28</v>
      </c>
      <c r="O745" s="38">
        <v>5</v>
      </c>
      <c r="P745" s="56" t="e">
        <f>IF(ISNUMBER(E745),$A$2/E745,"N/A")</f>
        <v>#VALUE!</v>
      </c>
      <c r="Q745" s="57" t="e">
        <f>IF(ISNUMBER(E745),E745/$B$2,"N/A")</f>
        <v>#VALUE!</v>
      </c>
      <c r="R745" s="58" t="e">
        <f>IF(J745="?",IF(ISNUMBER(E745),G745/P745,"N/A"),IF(ISNUMBER(J745),J745/$A$2*57.296,"N/A"))</f>
        <v>#VALUE!</v>
      </c>
      <c r="S745" s="59" t="str">
        <f>S744</f>
        <v>PUT TELESCOPE FOCAL LENGTH HERE</v>
      </c>
      <c r="T745" s="60" t="str">
        <f>T744</f>
        <v>PUT TELESCOPE F/RATIO HERE</v>
      </c>
    </row>
    <row r="746" spans="1:20" s="33" customFormat="1" x14ac:dyDescent="0.3">
      <c r="A746" s="13" t="s">
        <v>363</v>
      </c>
      <c r="B746" s="35" t="s">
        <v>396</v>
      </c>
      <c r="C746" s="35"/>
      <c r="D746" s="35" t="s">
        <v>347</v>
      </c>
      <c r="E746" s="34">
        <v>32</v>
      </c>
      <c r="F746" s="35">
        <v>2</v>
      </c>
      <c r="G746" s="38">
        <v>70</v>
      </c>
      <c r="H746" s="37"/>
      <c r="I746" s="41" t="s">
        <v>28</v>
      </c>
      <c r="J746" s="41" t="s">
        <v>28</v>
      </c>
      <c r="K746" s="55">
        <f>(G746/57.2958)*E746</f>
        <v>39.095361265572691</v>
      </c>
      <c r="L746" s="55" t="s">
        <v>0</v>
      </c>
      <c r="M746" s="38" t="s">
        <v>25</v>
      </c>
      <c r="N746" s="38" t="s">
        <v>28</v>
      </c>
      <c r="O746" s="38">
        <v>5</v>
      </c>
      <c r="P746" s="56" t="e">
        <f>IF(ISNUMBER(E746),$A$2/E746,"N/A")</f>
        <v>#VALUE!</v>
      </c>
      <c r="Q746" s="57" t="e">
        <f>IF(ISNUMBER(E746),E746/$B$2,"N/A")</f>
        <v>#VALUE!</v>
      </c>
      <c r="R746" s="58" t="e">
        <f>IF(J746="?",IF(ISNUMBER(E746),G746/P746,"N/A"),IF(ISNUMBER(J746),J746/$A$2*57.296,"N/A"))</f>
        <v>#VALUE!</v>
      </c>
      <c r="S746" s="59" t="str">
        <f>S745</f>
        <v>PUT TELESCOPE FOCAL LENGTH HERE</v>
      </c>
      <c r="T746" s="60" t="str">
        <f>T745</f>
        <v>PUT TELESCOPE F/RATIO HERE</v>
      </c>
    </row>
    <row r="747" spans="1:20" s="33" customFormat="1" x14ac:dyDescent="0.3">
      <c r="A747" s="13" t="s">
        <v>363</v>
      </c>
      <c r="B747" s="35" t="s">
        <v>396</v>
      </c>
      <c r="C747" s="35"/>
      <c r="D747" s="35" t="s">
        <v>347</v>
      </c>
      <c r="E747" s="34">
        <v>38</v>
      </c>
      <c r="F747" s="35">
        <v>2</v>
      </c>
      <c r="G747" s="38">
        <v>70</v>
      </c>
      <c r="H747" s="37"/>
      <c r="I747" s="41" t="s">
        <v>28</v>
      </c>
      <c r="J747" s="41" t="s">
        <v>28</v>
      </c>
      <c r="K747" s="55">
        <f>(G747/57.2958)*E747</f>
        <v>46.425741502867574</v>
      </c>
      <c r="L747" s="55" t="s">
        <v>0</v>
      </c>
      <c r="M747" s="38" t="s">
        <v>25</v>
      </c>
      <c r="N747" s="38" t="s">
        <v>28</v>
      </c>
      <c r="O747" s="38">
        <v>5</v>
      </c>
      <c r="P747" s="56" t="e">
        <f>IF(ISNUMBER(E747),$A$2/E747,"N/A")</f>
        <v>#VALUE!</v>
      </c>
      <c r="Q747" s="57" t="e">
        <f>IF(ISNUMBER(E747),E747/$B$2,"N/A")</f>
        <v>#VALUE!</v>
      </c>
      <c r="R747" s="58" t="e">
        <f>IF(J747="?",IF(ISNUMBER(E747),G747/P747,"N/A"),IF(ISNUMBER(J747),J747/$A$2*57.296,"N/A"))</f>
        <v>#VALUE!</v>
      </c>
      <c r="S747" s="59" t="str">
        <f>S746</f>
        <v>PUT TELESCOPE FOCAL LENGTH HERE</v>
      </c>
      <c r="T747" s="60" t="str">
        <f>T746</f>
        <v>PUT TELESCOPE F/RATIO HERE</v>
      </c>
    </row>
    <row r="748" spans="1:20" s="33" customFormat="1" x14ac:dyDescent="0.3">
      <c r="A748" s="13" t="s">
        <v>363</v>
      </c>
      <c r="B748" s="35" t="s">
        <v>133</v>
      </c>
      <c r="C748" s="35" t="s">
        <v>438</v>
      </c>
      <c r="D748" s="35" t="s">
        <v>348</v>
      </c>
      <c r="E748" s="34">
        <v>4</v>
      </c>
      <c r="F748" s="35">
        <v>1.25</v>
      </c>
      <c r="G748" s="38">
        <v>82</v>
      </c>
      <c r="H748" s="37"/>
      <c r="I748" s="41">
        <v>10</v>
      </c>
      <c r="J748" s="41" t="s">
        <v>28</v>
      </c>
      <c r="K748" s="55">
        <f>(G748/57.2958)*E748</f>
        <v>5.7246778996017156</v>
      </c>
      <c r="L748" s="55" t="s">
        <v>0</v>
      </c>
      <c r="M748" s="38" t="s">
        <v>25</v>
      </c>
      <c r="N748" s="38" t="s">
        <v>0</v>
      </c>
      <c r="O748" s="38">
        <v>7</v>
      </c>
      <c r="P748" s="56" t="e">
        <f>IF(ISNUMBER(E748),$A$2/E748,"N/A")</f>
        <v>#VALUE!</v>
      </c>
      <c r="Q748" s="57" t="e">
        <f>IF(ISNUMBER(E748),E748/$B$2,"N/A")</f>
        <v>#VALUE!</v>
      </c>
      <c r="R748" s="58" t="e">
        <f>IF(J748="?",IF(ISNUMBER(E748),G748/P748,"N/A"),IF(ISNUMBER(J748),J748/$A$2*57.296,"N/A"))</f>
        <v>#VALUE!</v>
      </c>
      <c r="S748" s="59" t="str">
        <f>S747</f>
        <v>PUT TELESCOPE FOCAL LENGTH HERE</v>
      </c>
      <c r="T748" s="60" t="str">
        <f>T747</f>
        <v>PUT TELESCOPE F/RATIO HERE</v>
      </c>
    </row>
    <row r="749" spans="1:20" s="33" customFormat="1" x14ac:dyDescent="0.3">
      <c r="A749" s="13" t="s">
        <v>363</v>
      </c>
      <c r="B749" s="35" t="s">
        <v>133</v>
      </c>
      <c r="C749" s="35" t="s">
        <v>438</v>
      </c>
      <c r="D749" s="35" t="s">
        <v>348</v>
      </c>
      <c r="E749" s="34">
        <v>7</v>
      </c>
      <c r="F749" s="35">
        <v>1.25</v>
      </c>
      <c r="G749" s="38">
        <v>82</v>
      </c>
      <c r="H749" s="37"/>
      <c r="I749" s="41">
        <v>10</v>
      </c>
      <c r="J749" s="41" t="s">
        <v>28</v>
      </c>
      <c r="K749" s="55">
        <f>(G749/57.2958)*E749</f>
        <v>10.018186324303002</v>
      </c>
      <c r="L749" s="55" t="s">
        <v>0</v>
      </c>
      <c r="M749" s="38" t="s">
        <v>25</v>
      </c>
      <c r="N749" s="38" t="s">
        <v>0</v>
      </c>
      <c r="O749" s="38">
        <v>7</v>
      </c>
      <c r="P749" s="56" t="e">
        <f>IF(ISNUMBER(E749),$A$2/E749,"N/A")</f>
        <v>#VALUE!</v>
      </c>
      <c r="Q749" s="57" t="e">
        <f>IF(ISNUMBER(E749),E749/$B$2,"N/A")</f>
        <v>#VALUE!</v>
      </c>
      <c r="R749" s="58" t="e">
        <f>IF(J749="?",IF(ISNUMBER(E749),G749/P749,"N/A"),IF(ISNUMBER(J749),J749/$A$2*57.296,"N/A"))</f>
        <v>#VALUE!</v>
      </c>
      <c r="S749" s="59" t="str">
        <f>S748</f>
        <v>PUT TELESCOPE FOCAL LENGTH HERE</v>
      </c>
      <c r="T749" s="60" t="str">
        <f>T748</f>
        <v>PUT TELESCOPE F/RATIO HERE</v>
      </c>
    </row>
    <row r="750" spans="1:20" s="33" customFormat="1" x14ac:dyDescent="0.3">
      <c r="A750" s="13" t="s">
        <v>363</v>
      </c>
      <c r="B750" s="35" t="s">
        <v>133</v>
      </c>
      <c r="C750" s="35" t="s">
        <v>438</v>
      </c>
      <c r="D750" s="35" t="s">
        <v>348</v>
      </c>
      <c r="E750" s="34">
        <v>16</v>
      </c>
      <c r="F750" s="35">
        <v>1.25</v>
      </c>
      <c r="G750" s="38">
        <v>82</v>
      </c>
      <c r="H750" s="37"/>
      <c r="I750" s="41">
        <v>12</v>
      </c>
      <c r="J750" s="41" t="s">
        <v>28</v>
      </c>
      <c r="K750" s="55">
        <f>(G750/57.2958)*E750</f>
        <v>22.898711598406862</v>
      </c>
      <c r="L750" s="55" t="s">
        <v>0</v>
      </c>
      <c r="M750" s="38" t="s">
        <v>25</v>
      </c>
      <c r="N750" s="38" t="s">
        <v>0</v>
      </c>
      <c r="O750" s="38">
        <v>7</v>
      </c>
      <c r="P750" s="56" t="e">
        <f>IF(ISNUMBER(E750),$A$2/E750,"N/A")</f>
        <v>#VALUE!</v>
      </c>
      <c r="Q750" s="57" t="e">
        <f>IF(ISNUMBER(E750),E750/$B$2,"N/A")</f>
        <v>#VALUE!</v>
      </c>
      <c r="R750" s="58" t="e">
        <f>IF(J750="?",IF(ISNUMBER(E750),G750/P750,"N/A"),IF(ISNUMBER(J750),J750/$A$2*57.296,"N/A"))</f>
        <v>#VALUE!</v>
      </c>
      <c r="S750" s="59" t="str">
        <f>S749</f>
        <v>PUT TELESCOPE FOCAL LENGTH HERE</v>
      </c>
      <c r="T750" s="60" t="str">
        <f>T749</f>
        <v>PUT TELESCOPE F/RATIO HERE</v>
      </c>
    </row>
    <row r="751" spans="1:20" s="33" customFormat="1" x14ac:dyDescent="0.3">
      <c r="A751" s="13" t="s">
        <v>363</v>
      </c>
      <c r="B751" s="35" t="s">
        <v>367</v>
      </c>
      <c r="C751" s="35"/>
      <c r="D751" s="35" t="s">
        <v>346</v>
      </c>
      <c r="E751" s="34">
        <v>8</v>
      </c>
      <c r="F751" s="35">
        <v>1.25</v>
      </c>
      <c r="G751" s="38">
        <v>60</v>
      </c>
      <c r="H751" s="37"/>
      <c r="I751" s="41">
        <v>17</v>
      </c>
      <c r="J751" s="41" t="s">
        <v>28</v>
      </c>
      <c r="K751" s="55">
        <f>(G751/57.2958)*E751</f>
        <v>8.3775774140512915</v>
      </c>
      <c r="L751" s="55" t="s">
        <v>0</v>
      </c>
      <c r="M751" s="38" t="s">
        <v>25</v>
      </c>
      <c r="N751" s="38" t="s">
        <v>28</v>
      </c>
      <c r="O751" s="38">
        <v>4</v>
      </c>
      <c r="P751" s="56" t="e">
        <f>IF(ISNUMBER(E751),$A$2/E751,"N/A")</f>
        <v>#VALUE!</v>
      </c>
      <c r="Q751" s="57" t="e">
        <f>IF(ISNUMBER(E751),E751/$B$2,"N/A")</f>
        <v>#VALUE!</v>
      </c>
      <c r="R751" s="58" t="e">
        <f>IF(J751="?",IF(ISNUMBER(E751),G751/P751,"N/A"),IF(ISNUMBER(J751),J751/$A$2*57.296,"N/A"))</f>
        <v>#VALUE!</v>
      </c>
      <c r="S751" s="59" t="str">
        <f>S750</f>
        <v>PUT TELESCOPE FOCAL LENGTH HERE</v>
      </c>
      <c r="T751" s="60" t="str">
        <f>T750</f>
        <v>PUT TELESCOPE F/RATIO HERE</v>
      </c>
    </row>
    <row r="752" spans="1:20" s="33" customFormat="1" x14ac:dyDescent="0.3">
      <c r="A752" s="13" t="s">
        <v>363</v>
      </c>
      <c r="B752" s="35" t="s">
        <v>367</v>
      </c>
      <c r="C752" s="35"/>
      <c r="D752" s="35" t="s">
        <v>347</v>
      </c>
      <c r="E752" s="34">
        <v>12</v>
      </c>
      <c r="F752" s="35">
        <v>1.25</v>
      </c>
      <c r="G752" s="38">
        <v>65</v>
      </c>
      <c r="H752" s="37"/>
      <c r="I752" s="41">
        <v>17</v>
      </c>
      <c r="J752" s="41" t="s">
        <v>28</v>
      </c>
      <c r="K752" s="55">
        <f>(G752/57.2958)*E752</f>
        <v>13.613563297833348</v>
      </c>
      <c r="L752" s="55" t="s">
        <v>0</v>
      </c>
      <c r="M752" s="38" t="s">
        <v>25</v>
      </c>
      <c r="N752" s="38" t="s">
        <v>28</v>
      </c>
      <c r="O752" s="38">
        <v>4</v>
      </c>
      <c r="P752" s="56" t="e">
        <f>IF(ISNUMBER(E752),$A$2/E752,"N/A")</f>
        <v>#VALUE!</v>
      </c>
      <c r="Q752" s="57" t="e">
        <f>IF(ISNUMBER(E752),E752/$B$2,"N/A")</f>
        <v>#VALUE!</v>
      </c>
      <c r="R752" s="58" t="e">
        <f>IF(J752="?",IF(ISNUMBER(E752),G752/P752,"N/A"),IF(ISNUMBER(J752),J752/$A$2*57.296,"N/A"))</f>
        <v>#VALUE!</v>
      </c>
      <c r="S752" s="59" t="str">
        <f>S751</f>
        <v>PUT TELESCOPE FOCAL LENGTH HERE</v>
      </c>
      <c r="T752" s="60" t="str">
        <f>T751</f>
        <v>PUT TELESCOPE F/RATIO HERE</v>
      </c>
    </row>
    <row r="753" spans="1:20" s="33" customFormat="1" x14ac:dyDescent="0.3">
      <c r="A753" s="13" t="s">
        <v>363</v>
      </c>
      <c r="B753" s="35" t="s">
        <v>367</v>
      </c>
      <c r="C753" s="35"/>
      <c r="D753" s="35" t="s">
        <v>347</v>
      </c>
      <c r="E753" s="34">
        <v>17</v>
      </c>
      <c r="F753" s="35">
        <v>1.25</v>
      </c>
      <c r="G753" s="38">
        <v>65</v>
      </c>
      <c r="H753" s="37"/>
      <c r="I753" s="41">
        <v>17</v>
      </c>
      <c r="J753" s="41" t="s">
        <v>28</v>
      </c>
      <c r="K753" s="55">
        <f>(G753/57.2958)*E753</f>
        <v>19.285881338597243</v>
      </c>
      <c r="L753" s="55" t="s">
        <v>0</v>
      </c>
      <c r="M753" s="38" t="s">
        <v>25</v>
      </c>
      <c r="N753" s="38" t="s">
        <v>28</v>
      </c>
      <c r="O753" s="38">
        <v>4</v>
      </c>
      <c r="P753" s="56" t="e">
        <f>IF(ISNUMBER(E753),$A$2/E753,"N/A")</f>
        <v>#VALUE!</v>
      </c>
      <c r="Q753" s="57" t="e">
        <f>IF(ISNUMBER(E753),E753/$B$2,"N/A")</f>
        <v>#VALUE!</v>
      </c>
      <c r="R753" s="58" t="e">
        <f>IF(J753="?",IF(ISNUMBER(E753),G753/P753,"N/A"),IF(ISNUMBER(J753),J753/$A$2*57.296,"N/A"))</f>
        <v>#VALUE!</v>
      </c>
      <c r="S753" s="59" t="str">
        <f>S752</f>
        <v>PUT TELESCOPE FOCAL LENGTH HERE</v>
      </c>
      <c r="T753" s="60" t="str">
        <f>T752</f>
        <v>PUT TELESCOPE F/RATIO HERE</v>
      </c>
    </row>
    <row r="754" spans="1:20" s="33" customFormat="1" x14ac:dyDescent="0.3">
      <c r="A754" s="13" t="s">
        <v>363</v>
      </c>
      <c r="B754" s="35" t="s">
        <v>367</v>
      </c>
      <c r="C754" s="35"/>
      <c r="D754" s="35" t="s">
        <v>347</v>
      </c>
      <c r="E754" s="34">
        <v>20</v>
      </c>
      <c r="F754" s="35">
        <v>1.25</v>
      </c>
      <c r="G754" s="38">
        <v>65</v>
      </c>
      <c r="H754" s="37"/>
      <c r="I754" s="41">
        <v>17</v>
      </c>
      <c r="J754" s="41" t="s">
        <v>28</v>
      </c>
      <c r="K754" s="55">
        <f>(G754/57.2958)*E754</f>
        <v>22.68927216305558</v>
      </c>
      <c r="L754" s="55" t="s">
        <v>0</v>
      </c>
      <c r="M754" s="38" t="s">
        <v>25</v>
      </c>
      <c r="N754" s="38" t="s">
        <v>28</v>
      </c>
      <c r="O754" s="38">
        <v>4</v>
      </c>
      <c r="P754" s="56" t="e">
        <f>IF(ISNUMBER(E754),$A$2/E754,"N/A")</f>
        <v>#VALUE!</v>
      </c>
      <c r="Q754" s="57" t="e">
        <f>IF(ISNUMBER(E754),E754/$B$2,"N/A")</f>
        <v>#VALUE!</v>
      </c>
      <c r="R754" s="58" t="e">
        <f>IF(J754="?",IF(ISNUMBER(E754),G754/P754,"N/A"),IF(ISNUMBER(J754),J754/$A$2*57.296,"N/A"))</f>
        <v>#VALUE!</v>
      </c>
      <c r="S754" s="59" t="str">
        <f>S753</f>
        <v>PUT TELESCOPE FOCAL LENGTH HERE</v>
      </c>
      <c r="T754" s="60" t="str">
        <f>T753</f>
        <v>PUT TELESCOPE F/RATIO HERE</v>
      </c>
    </row>
    <row r="755" spans="1:20" s="33" customFormat="1" x14ac:dyDescent="0.3">
      <c r="A755" s="13" t="s">
        <v>363</v>
      </c>
      <c r="B755" s="35" t="s">
        <v>47</v>
      </c>
      <c r="C755" s="35"/>
      <c r="D755" s="35" t="s">
        <v>347</v>
      </c>
      <c r="E755" s="34">
        <v>30</v>
      </c>
      <c r="F755" s="35">
        <v>2</v>
      </c>
      <c r="G755" s="38">
        <v>68</v>
      </c>
      <c r="H755" s="37"/>
      <c r="I755" s="41" t="s">
        <v>28</v>
      </c>
      <c r="J755" s="41" t="s">
        <v>28</v>
      </c>
      <c r="K755" s="55">
        <f>(G755/57.2958)*E755</f>
        <v>35.604704009717992</v>
      </c>
      <c r="L755" s="55" t="s">
        <v>0</v>
      </c>
      <c r="M755" s="38" t="s">
        <v>25</v>
      </c>
      <c r="N755" s="38" t="s">
        <v>28</v>
      </c>
      <c r="O755" s="38">
        <v>6</v>
      </c>
      <c r="P755" s="56" t="e">
        <f>IF(ISNUMBER(E755),$A$2/E755,"N/A")</f>
        <v>#VALUE!</v>
      </c>
      <c r="Q755" s="57" t="e">
        <f>IF(ISNUMBER(E755),E755/$B$2,"N/A")</f>
        <v>#VALUE!</v>
      </c>
      <c r="R755" s="58" t="e">
        <f>IF(J755="?",IF(ISNUMBER(E755),G755/P755,"N/A"),IF(ISNUMBER(J755),J755/$A$2*57.296,"N/A"))</f>
        <v>#VALUE!</v>
      </c>
      <c r="S755" s="59" t="str">
        <f>S754</f>
        <v>PUT TELESCOPE FOCAL LENGTH HERE</v>
      </c>
      <c r="T755" s="60" t="str">
        <f>T754</f>
        <v>PUT TELESCOPE F/RATIO HERE</v>
      </c>
    </row>
    <row r="756" spans="1:20" s="33" customFormat="1" x14ac:dyDescent="0.3">
      <c r="A756" s="13" t="s">
        <v>363</v>
      </c>
      <c r="B756" s="35" t="s">
        <v>47</v>
      </c>
      <c r="C756" s="35"/>
      <c r="D756" s="35" t="s">
        <v>347</v>
      </c>
      <c r="E756" s="34">
        <v>40</v>
      </c>
      <c r="F756" s="35">
        <v>2</v>
      </c>
      <c r="G756" s="38">
        <v>68</v>
      </c>
      <c r="H756" s="37"/>
      <c r="I756" s="41" t="s">
        <v>28</v>
      </c>
      <c r="J756" s="41" t="s">
        <v>28</v>
      </c>
      <c r="K756" s="55">
        <f>(G756/57.2958)*E756</f>
        <v>47.472938679623987</v>
      </c>
      <c r="L756" s="55" t="s">
        <v>0</v>
      </c>
      <c r="M756" s="38" t="s">
        <v>25</v>
      </c>
      <c r="N756" s="38" t="s">
        <v>28</v>
      </c>
      <c r="O756" s="38">
        <v>6</v>
      </c>
      <c r="P756" s="56" t="e">
        <f>IF(ISNUMBER(E756),$A$2/E756,"N/A")</f>
        <v>#VALUE!</v>
      </c>
      <c r="Q756" s="57" t="e">
        <f>IF(ISNUMBER(E756),E756/$B$2,"N/A")</f>
        <v>#VALUE!</v>
      </c>
      <c r="R756" s="58" t="e">
        <f>IF(J756="?",IF(ISNUMBER(E756),G756/P756,"N/A"),IF(ISNUMBER(J756),J756/$A$2*57.296,"N/A"))</f>
        <v>#VALUE!</v>
      </c>
      <c r="S756" s="59" t="str">
        <f>S755</f>
        <v>PUT TELESCOPE FOCAL LENGTH HERE</v>
      </c>
      <c r="T756" s="60" t="str">
        <f>T755</f>
        <v>PUT TELESCOPE F/RATIO HERE</v>
      </c>
    </row>
    <row r="757" spans="1:20" s="33" customFormat="1" x14ac:dyDescent="0.3">
      <c r="A757" s="13" t="s">
        <v>315</v>
      </c>
      <c r="B757" s="13" t="s">
        <v>316</v>
      </c>
      <c r="C757" s="13" t="s">
        <v>440</v>
      </c>
      <c r="D757" s="35" t="s">
        <v>348</v>
      </c>
      <c r="E757" s="34">
        <v>4</v>
      </c>
      <c r="F757" s="13">
        <v>1.25</v>
      </c>
      <c r="G757" s="38">
        <v>80</v>
      </c>
      <c r="H757" s="37"/>
      <c r="I757" s="41">
        <v>20</v>
      </c>
      <c r="J757" s="41" t="s">
        <v>28</v>
      </c>
      <c r="K757" s="55">
        <f>(G757/57.2958)*E757</f>
        <v>5.585051609367528</v>
      </c>
      <c r="L757" s="55" t="s">
        <v>0</v>
      </c>
      <c r="M757" s="38" t="s">
        <v>25</v>
      </c>
      <c r="N757" s="38" t="s">
        <v>0</v>
      </c>
      <c r="O757" s="38">
        <v>8</v>
      </c>
      <c r="P757" s="56" t="e">
        <f>IF(ISNUMBER(E757),$A$2/E757,"N/A")</f>
        <v>#VALUE!</v>
      </c>
      <c r="Q757" s="57" t="e">
        <f>IF(ISNUMBER(E757),E757/$B$2,"N/A")</f>
        <v>#VALUE!</v>
      </c>
      <c r="R757" s="58" t="e">
        <f>IF(J757="?",IF(ISNUMBER(E757),G757/P757,"N/A"),IF(ISNUMBER(J757),J757/$A$2*57.296,"N/A"))</f>
        <v>#VALUE!</v>
      </c>
      <c r="S757" s="59" t="str">
        <f>S756</f>
        <v>PUT TELESCOPE FOCAL LENGTH HERE</v>
      </c>
      <c r="T757" s="60" t="str">
        <f>T756</f>
        <v>PUT TELESCOPE F/RATIO HERE</v>
      </c>
    </row>
    <row r="758" spans="1:20" s="33" customFormat="1" x14ac:dyDescent="0.3">
      <c r="A758" s="13" t="s">
        <v>315</v>
      </c>
      <c r="B758" s="13" t="s">
        <v>316</v>
      </c>
      <c r="C758" s="13" t="s">
        <v>440</v>
      </c>
      <c r="D758" s="35" t="s">
        <v>348</v>
      </c>
      <c r="E758" s="34">
        <v>6</v>
      </c>
      <c r="F758" s="13">
        <v>1.25</v>
      </c>
      <c r="G758" s="38">
        <v>80</v>
      </c>
      <c r="H758" s="37"/>
      <c r="I758" s="41">
        <v>20</v>
      </c>
      <c r="J758" s="41" t="s">
        <v>28</v>
      </c>
      <c r="K758" s="55">
        <f>(G758/57.2958)*E758</f>
        <v>8.3775774140512915</v>
      </c>
      <c r="L758" s="55" t="s">
        <v>0</v>
      </c>
      <c r="M758" s="38" t="s">
        <v>25</v>
      </c>
      <c r="N758" s="38" t="s">
        <v>0</v>
      </c>
      <c r="O758" s="38">
        <v>8</v>
      </c>
      <c r="P758" s="56" t="e">
        <f>IF(ISNUMBER(E758),$A$2/E758,"N/A")</f>
        <v>#VALUE!</v>
      </c>
      <c r="Q758" s="57" t="e">
        <f>IF(ISNUMBER(E758),E758/$B$2,"N/A")</f>
        <v>#VALUE!</v>
      </c>
      <c r="R758" s="58" t="e">
        <f>IF(J758="?",IF(ISNUMBER(E758),G758/P758,"N/A"),IF(ISNUMBER(J758),J758/$A$2*57.296,"N/A"))</f>
        <v>#VALUE!</v>
      </c>
      <c r="S758" s="59" t="str">
        <f>S757</f>
        <v>PUT TELESCOPE FOCAL LENGTH HERE</v>
      </c>
      <c r="T758" s="60" t="str">
        <f>T757</f>
        <v>PUT TELESCOPE F/RATIO HERE</v>
      </c>
    </row>
    <row r="759" spans="1:20" s="33" customFormat="1" x14ac:dyDescent="0.3">
      <c r="A759" s="13" t="s">
        <v>315</v>
      </c>
      <c r="B759" s="13" t="s">
        <v>316</v>
      </c>
      <c r="C759" s="13" t="s">
        <v>440</v>
      </c>
      <c r="D759" s="35" t="s">
        <v>348</v>
      </c>
      <c r="E759" s="34">
        <v>9</v>
      </c>
      <c r="F759" s="13">
        <v>1.25</v>
      </c>
      <c r="G759" s="38">
        <v>80</v>
      </c>
      <c r="H759" s="37"/>
      <c r="I759" s="41">
        <v>20</v>
      </c>
      <c r="J759" s="41" t="s">
        <v>28</v>
      </c>
      <c r="K759" s="55">
        <f>(G759/57.2958)*E759</f>
        <v>12.566366121076937</v>
      </c>
      <c r="L759" s="55" t="s">
        <v>0</v>
      </c>
      <c r="M759" s="38" t="s">
        <v>25</v>
      </c>
      <c r="N759" s="38" t="s">
        <v>0</v>
      </c>
      <c r="O759" s="38">
        <v>8</v>
      </c>
      <c r="P759" s="56" t="e">
        <f>IF(ISNUMBER(E759),$A$2/E759,"N/A")</f>
        <v>#VALUE!</v>
      </c>
      <c r="Q759" s="57" t="e">
        <f>IF(ISNUMBER(E759),E759/$B$2,"N/A")</f>
        <v>#VALUE!</v>
      </c>
      <c r="R759" s="58" t="e">
        <f>IF(J759="?",IF(ISNUMBER(E759),G759/P759,"N/A"),IF(ISNUMBER(J759),J759/$A$2*57.296,"N/A"))</f>
        <v>#VALUE!</v>
      </c>
      <c r="S759" s="59" t="str">
        <f>S758</f>
        <v>PUT TELESCOPE FOCAL LENGTH HERE</v>
      </c>
      <c r="T759" s="60" t="str">
        <f>T758</f>
        <v>PUT TELESCOPE F/RATIO HERE</v>
      </c>
    </row>
    <row r="760" spans="1:20" s="33" customFormat="1" x14ac:dyDescent="0.3">
      <c r="A760" s="13" t="s">
        <v>315</v>
      </c>
      <c r="B760" s="13" t="s">
        <v>316</v>
      </c>
      <c r="C760" s="13" t="s">
        <v>440</v>
      </c>
      <c r="D760" s="35" t="s">
        <v>348</v>
      </c>
      <c r="E760" s="34">
        <v>14</v>
      </c>
      <c r="F760" s="35">
        <v>2</v>
      </c>
      <c r="G760" s="38">
        <v>80</v>
      </c>
      <c r="H760" s="37"/>
      <c r="I760" s="41">
        <v>20</v>
      </c>
      <c r="J760" s="41" t="s">
        <v>28</v>
      </c>
      <c r="K760" s="55">
        <f>(G760/57.2958)*E760</f>
        <v>19.547680632786349</v>
      </c>
      <c r="L760" s="55" t="s">
        <v>0</v>
      </c>
      <c r="M760" s="38" t="s">
        <v>25</v>
      </c>
      <c r="N760" s="38" t="s">
        <v>0</v>
      </c>
      <c r="O760" s="38">
        <v>8</v>
      </c>
      <c r="P760" s="56" t="e">
        <f>IF(ISNUMBER(E760),$A$2/E760,"N/A")</f>
        <v>#VALUE!</v>
      </c>
      <c r="Q760" s="57" t="e">
        <f>IF(ISNUMBER(E760),E760/$B$2,"N/A")</f>
        <v>#VALUE!</v>
      </c>
      <c r="R760" s="58" t="e">
        <f>IF(J760="?",IF(ISNUMBER(E760),G760/P760,"N/A"),IF(ISNUMBER(J760),J760/$A$2*57.296,"N/A"))</f>
        <v>#VALUE!</v>
      </c>
      <c r="S760" s="59" t="str">
        <f>S759</f>
        <v>PUT TELESCOPE FOCAL LENGTH HERE</v>
      </c>
      <c r="T760" s="60" t="str">
        <f>T759</f>
        <v>PUT TELESCOPE F/RATIO HERE</v>
      </c>
    </row>
    <row r="761" spans="1:20" s="33" customFormat="1" x14ac:dyDescent="0.3">
      <c r="A761" s="13" t="s">
        <v>315</v>
      </c>
      <c r="B761" s="13" t="s">
        <v>316</v>
      </c>
      <c r="C761" s="13" t="s">
        <v>440</v>
      </c>
      <c r="D761" s="35" t="s">
        <v>348</v>
      </c>
      <c r="E761" s="34">
        <v>20</v>
      </c>
      <c r="F761" s="35">
        <v>2</v>
      </c>
      <c r="G761" s="38">
        <v>80</v>
      </c>
      <c r="H761" s="37"/>
      <c r="I761" s="41">
        <v>20</v>
      </c>
      <c r="J761" s="41" t="s">
        <v>28</v>
      </c>
      <c r="K761" s="55">
        <f>(G761/57.2958)*E761</f>
        <v>27.925258046837641</v>
      </c>
      <c r="L761" s="55" t="s">
        <v>0</v>
      </c>
      <c r="M761" s="38" t="s">
        <v>25</v>
      </c>
      <c r="N761" s="38" t="s">
        <v>0</v>
      </c>
      <c r="O761" s="38">
        <v>8</v>
      </c>
      <c r="P761" s="56" t="e">
        <f>IF(ISNUMBER(E761),$A$2/E761,"N/A")</f>
        <v>#VALUE!</v>
      </c>
      <c r="Q761" s="57" t="e">
        <f>IF(ISNUMBER(E761),E761/$B$2,"N/A")</f>
        <v>#VALUE!</v>
      </c>
      <c r="R761" s="58" t="e">
        <f>IF(J761="?",IF(ISNUMBER(E761),G761/P761,"N/A"),IF(ISNUMBER(J761),J761/$A$2*57.296,"N/A"))</f>
        <v>#VALUE!</v>
      </c>
      <c r="S761" s="59" t="str">
        <f>S760</f>
        <v>PUT TELESCOPE FOCAL LENGTH HERE</v>
      </c>
      <c r="T761" s="60" t="str">
        <f>T760</f>
        <v>PUT TELESCOPE F/RATIO HERE</v>
      </c>
    </row>
    <row r="762" spans="1:20" s="33" customFormat="1" x14ac:dyDescent="0.3">
      <c r="A762" s="13" t="s">
        <v>315</v>
      </c>
      <c r="B762" s="13" t="s">
        <v>74</v>
      </c>
      <c r="C762" s="13" t="s">
        <v>440</v>
      </c>
      <c r="D762" s="13" t="s">
        <v>345</v>
      </c>
      <c r="E762" s="34">
        <v>3</v>
      </c>
      <c r="F762" s="13">
        <v>1.25</v>
      </c>
      <c r="G762" s="38">
        <v>55</v>
      </c>
      <c r="H762" s="37"/>
      <c r="I762" s="41">
        <v>20</v>
      </c>
      <c r="J762" s="41" t="s">
        <v>28</v>
      </c>
      <c r="K762" s="55">
        <f>(G762/57.2958)*E762</f>
        <v>2.8797922360801316</v>
      </c>
      <c r="L762" s="55" t="s">
        <v>0</v>
      </c>
      <c r="M762" s="38" t="s">
        <v>25</v>
      </c>
      <c r="N762" s="38" t="s">
        <v>0</v>
      </c>
      <c r="O762" s="38">
        <v>7</v>
      </c>
      <c r="P762" s="56" t="e">
        <f>IF(ISNUMBER(E762),$A$2/E762,"N/A")</f>
        <v>#VALUE!</v>
      </c>
      <c r="Q762" s="57" t="e">
        <f>IF(ISNUMBER(E762),E762/$B$2,"N/A")</f>
        <v>#VALUE!</v>
      </c>
      <c r="R762" s="58" t="e">
        <f>IF(J762="?",IF(ISNUMBER(E762),G762/P762,"N/A"),IF(ISNUMBER(J762),J762/$A$2*57.296,"N/A"))</f>
        <v>#VALUE!</v>
      </c>
      <c r="S762" s="59" t="str">
        <f>S761</f>
        <v>PUT TELESCOPE FOCAL LENGTH HERE</v>
      </c>
      <c r="T762" s="60" t="str">
        <f>T761</f>
        <v>PUT TELESCOPE F/RATIO HERE</v>
      </c>
    </row>
    <row r="763" spans="1:20" s="33" customFormat="1" x14ac:dyDescent="0.3">
      <c r="A763" s="13" t="s">
        <v>315</v>
      </c>
      <c r="B763" s="13" t="s">
        <v>74</v>
      </c>
      <c r="C763" s="13" t="s">
        <v>440</v>
      </c>
      <c r="D763" s="13" t="s">
        <v>345</v>
      </c>
      <c r="E763" s="34">
        <v>5</v>
      </c>
      <c r="F763" s="13">
        <v>1.25</v>
      </c>
      <c r="G763" s="38">
        <v>55</v>
      </c>
      <c r="H763" s="37"/>
      <c r="I763" s="41">
        <v>20</v>
      </c>
      <c r="J763" s="41" t="s">
        <v>28</v>
      </c>
      <c r="K763" s="55">
        <f>(G763/57.2958)*E763</f>
        <v>4.7996537268002193</v>
      </c>
      <c r="L763" s="55" t="s">
        <v>0</v>
      </c>
      <c r="M763" s="38" t="s">
        <v>25</v>
      </c>
      <c r="N763" s="38" t="s">
        <v>0</v>
      </c>
      <c r="O763" s="38">
        <v>7</v>
      </c>
      <c r="P763" s="56" t="e">
        <f>IF(ISNUMBER(E763),$A$2/E763,"N/A")</f>
        <v>#VALUE!</v>
      </c>
      <c r="Q763" s="57" t="e">
        <f>IF(ISNUMBER(E763),E763/$B$2,"N/A")</f>
        <v>#VALUE!</v>
      </c>
      <c r="R763" s="58" t="e">
        <f>IF(J763="?",IF(ISNUMBER(E763),G763/P763,"N/A"),IF(ISNUMBER(J763),J763/$A$2*57.296,"N/A"))</f>
        <v>#VALUE!</v>
      </c>
      <c r="S763" s="59" t="str">
        <f>S762</f>
        <v>PUT TELESCOPE FOCAL LENGTH HERE</v>
      </c>
      <c r="T763" s="60" t="str">
        <f>T762</f>
        <v>PUT TELESCOPE F/RATIO HERE</v>
      </c>
    </row>
    <row r="764" spans="1:20" s="33" customFormat="1" x14ac:dyDescent="0.3">
      <c r="A764" s="13" t="s">
        <v>315</v>
      </c>
      <c r="B764" s="13" t="s">
        <v>74</v>
      </c>
      <c r="C764" s="13" t="s">
        <v>440</v>
      </c>
      <c r="D764" s="13" t="s">
        <v>345</v>
      </c>
      <c r="E764" s="34">
        <v>6</v>
      </c>
      <c r="F764" s="13">
        <v>1.25</v>
      </c>
      <c r="G764" s="38">
        <v>55</v>
      </c>
      <c r="H764" s="37"/>
      <c r="I764" s="41">
        <v>20</v>
      </c>
      <c r="J764" s="41" t="s">
        <v>28</v>
      </c>
      <c r="K764" s="55">
        <f>(G764/57.2958)*E764</f>
        <v>5.7595844721602631</v>
      </c>
      <c r="L764" s="55" t="s">
        <v>0</v>
      </c>
      <c r="M764" s="38" t="s">
        <v>25</v>
      </c>
      <c r="N764" s="38" t="s">
        <v>0</v>
      </c>
      <c r="O764" s="38">
        <v>7</v>
      </c>
      <c r="P764" s="56" t="e">
        <f>IF(ISNUMBER(E764),$A$2/E764,"N/A")</f>
        <v>#VALUE!</v>
      </c>
      <c r="Q764" s="57" t="e">
        <f>IF(ISNUMBER(E764),E764/$B$2,"N/A")</f>
        <v>#VALUE!</v>
      </c>
      <c r="R764" s="58" t="e">
        <f>IF(J764="?",IF(ISNUMBER(E764),G764/P764,"N/A"),IF(ISNUMBER(J764),J764/$A$2*57.296,"N/A"))</f>
        <v>#VALUE!</v>
      </c>
      <c r="S764" s="59" t="str">
        <f>S763</f>
        <v>PUT TELESCOPE FOCAL LENGTH HERE</v>
      </c>
      <c r="T764" s="60" t="str">
        <f>T763</f>
        <v>PUT TELESCOPE F/RATIO HERE</v>
      </c>
    </row>
    <row r="765" spans="1:20" s="33" customFormat="1" x14ac:dyDescent="0.3">
      <c r="A765" s="13" t="s">
        <v>315</v>
      </c>
      <c r="B765" s="13" t="s">
        <v>74</v>
      </c>
      <c r="C765" s="13" t="s">
        <v>440</v>
      </c>
      <c r="D765" s="13" t="s">
        <v>345</v>
      </c>
      <c r="E765" s="34">
        <v>9</v>
      </c>
      <c r="F765" s="13">
        <v>1.25</v>
      </c>
      <c r="G765" s="38">
        <v>55</v>
      </c>
      <c r="H765" s="37"/>
      <c r="I765" s="41">
        <v>20</v>
      </c>
      <c r="J765" s="41" t="s">
        <v>28</v>
      </c>
      <c r="K765" s="55">
        <f>(G765/57.2958)*E765</f>
        <v>8.6393767082403947</v>
      </c>
      <c r="L765" s="55" t="s">
        <v>0</v>
      </c>
      <c r="M765" s="38" t="s">
        <v>25</v>
      </c>
      <c r="N765" s="38" t="s">
        <v>0</v>
      </c>
      <c r="O765" s="38">
        <v>7</v>
      </c>
      <c r="P765" s="56" t="e">
        <f>IF(ISNUMBER(E765),$A$2/E765,"N/A")</f>
        <v>#VALUE!</v>
      </c>
      <c r="Q765" s="57" t="e">
        <f>IF(ISNUMBER(E765),E765/$B$2,"N/A")</f>
        <v>#VALUE!</v>
      </c>
      <c r="R765" s="58" t="e">
        <f>IF(J765="?",IF(ISNUMBER(E765),G765/P765,"N/A"),IF(ISNUMBER(J765),J765/$A$2*57.296,"N/A"))</f>
        <v>#VALUE!</v>
      </c>
      <c r="S765" s="59" t="str">
        <f>S764</f>
        <v>PUT TELESCOPE FOCAL LENGTH HERE</v>
      </c>
      <c r="T765" s="60" t="str">
        <f>T764</f>
        <v>PUT TELESCOPE F/RATIO HERE</v>
      </c>
    </row>
    <row r="766" spans="1:20" s="33" customFormat="1" x14ac:dyDescent="0.3">
      <c r="A766" s="13" t="s">
        <v>315</v>
      </c>
      <c r="B766" s="13" t="s">
        <v>74</v>
      </c>
      <c r="C766" s="13" t="s">
        <v>440</v>
      </c>
      <c r="D766" s="13" t="s">
        <v>345</v>
      </c>
      <c r="E766" s="34">
        <v>12.5</v>
      </c>
      <c r="F766" s="13">
        <v>1.25</v>
      </c>
      <c r="G766" s="38">
        <v>55</v>
      </c>
      <c r="H766" s="37"/>
      <c r="I766" s="41">
        <v>20</v>
      </c>
      <c r="J766" s="41" t="s">
        <v>28</v>
      </c>
      <c r="K766" s="55">
        <f>(G766/57.2958)*E766</f>
        <v>11.999134317000548</v>
      </c>
      <c r="L766" s="55" t="s">
        <v>0</v>
      </c>
      <c r="M766" s="38" t="s">
        <v>25</v>
      </c>
      <c r="N766" s="38" t="s">
        <v>0</v>
      </c>
      <c r="O766" s="38">
        <v>7</v>
      </c>
      <c r="P766" s="56" t="e">
        <f>IF(ISNUMBER(E766),$A$2/E766,"N/A")</f>
        <v>#VALUE!</v>
      </c>
      <c r="Q766" s="57" t="e">
        <f>IF(ISNUMBER(E766),E766/$B$2,"N/A")</f>
        <v>#VALUE!</v>
      </c>
      <c r="R766" s="58" t="e">
        <f>IF(J766="?",IF(ISNUMBER(E766),G766/P766,"N/A"),IF(ISNUMBER(J766),J766/$A$2*57.296,"N/A"))</f>
        <v>#VALUE!</v>
      </c>
      <c r="S766" s="59" t="str">
        <f>S765</f>
        <v>PUT TELESCOPE FOCAL LENGTH HERE</v>
      </c>
      <c r="T766" s="60" t="str">
        <f>T765</f>
        <v>PUT TELESCOPE F/RATIO HERE</v>
      </c>
    </row>
    <row r="767" spans="1:20" s="33" customFormat="1" x14ac:dyDescent="0.3">
      <c r="A767" s="13" t="s">
        <v>315</v>
      </c>
      <c r="B767" s="13" t="s">
        <v>74</v>
      </c>
      <c r="C767" s="13" t="s">
        <v>440</v>
      </c>
      <c r="D767" s="13" t="s">
        <v>345</v>
      </c>
      <c r="E767" s="34">
        <v>14.5</v>
      </c>
      <c r="F767" s="13">
        <v>1.25</v>
      </c>
      <c r="G767" s="38">
        <v>55</v>
      </c>
      <c r="H767" s="37"/>
      <c r="I767" s="41">
        <v>20</v>
      </c>
      <c r="J767" s="41" t="s">
        <v>28</v>
      </c>
      <c r="K767" s="55">
        <f>(G767/57.2958)*E767</f>
        <v>13.918995807720636</v>
      </c>
      <c r="L767" s="55" t="s">
        <v>0</v>
      </c>
      <c r="M767" s="38" t="s">
        <v>25</v>
      </c>
      <c r="N767" s="38" t="s">
        <v>0</v>
      </c>
      <c r="O767" s="38">
        <v>7</v>
      </c>
      <c r="P767" s="56" t="e">
        <f>IF(ISNUMBER(E767),$A$2/E767,"N/A")</f>
        <v>#VALUE!</v>
      </c>
      <c r="Q767" s="57" t="e">
        <f>IF(ISNUMBER(E767),E767/$B$2,"N/A")</f>
        <v>#VALUE!</v>
      </c>
      <c r="R767" s="58" t="e">
        <f>IF(J767="?",IF(ISNUMBER(E767),G767/P767,"N/A"),IF(ISNUMBER(J767),J767/$A$2*57.296,"N/A"))</f>
        <v>#VALUE!</v>
      </c>
      <c r="S767" s="59" t="str">
        <f>S766</f>
        <v>PUT TELESCOPE FOCAL LENGTH HERE</v>
      </c>
      <c r="T767" s="60" t="str">
        <f>T766</f>
        <v>PUT TELESCOPE F/RATIO HERE</v>
      </c>
    </row>
    <row r="768" spans="1:20" s="33" customFormat="1" x14ac:dyDescent="0.3">
      <c r="A768" s="13" t="s">
        <v>315</v>
      </c>
      <c r="B768" s="13" t="s">
        <v>74</v>
      </c>
      <c r="C768" s="13" t="s">
        <v>440</v>
      </c>
      <c r="D768" s="13" t="s">
        <v>345</v>
      </c>
      <c r="E768" s="34">
        <v>18</v>
      </c>
      <c r="F768" s="13">
        <v>1.25</v>
      </c>
      <c r="G768" s="38">
        <v>55</v>
      </c>
      <c r="H768" s="37"/>
      <c r="I768" s="41">
        <v>20</v>
      </c>
      <c r="J768" s="41" t="s">
        <v>28</v>
      </c>
      <c r="K768" s="55">
        <f>(G768/57.2958)*E768</f>
        <v>17.278753416480789</v>
      </c>
      <c r="L768" s="55" t="s">
        <v>0</v>
      </c>
      <c r="M768" s="38" t="s">
        <v>25</v>
      </c>
      <c r="N768" s="38" t="s">
        <v>0</v>
      </c>
      <c r="O768" s="38">
        <v>5</v>
      </c>
      <c r="P768" s="56" t="e">
        <f>IF(ISNUMBER(E768),$A$2/E768,"N/A")</f>
        <v>#VALUE!</v>
      </c>
      <c r="Q768" s="57" t="e">
        <f>IF(ISNUMBER(E768),E768/$B$2,"N/A")</f>
        <v>#VALUE!</v>
      </c>
      <c r="R768" s="58" t="e">
        <f>IF(J768="?",IF(ISNUMBER(E768),G768/P768,"N/A"),IF(ISNUMBER(J768),J768/$A$2*57.296,"N/A"))</f>
        <v>#VALUE!</v>
      </c>
      <c r="S768" s="59" t="str">
        <f>S767</f>
        <v>PUT TELESCOPE FOCAL LENGTH HERE</v>
      </c>
      <c r="T768" s="60" t="str">
        <f>T767</f>
        <v>PUT TELESCOPE F/RATIO HERE</v>
      </c>
    </row>
    <row r="769" spans="1:20" s="33" customFormat="1" x14ac:dyDescent="0.3">
      <c r="A769" s="13" t="s">
        <v>315</v>
      </c>
      <c r="B769" s="13" t="s">
        <v>305</v>
      </c>
      <c r="C769" s="13" t="s">
        <v>440</v>
      </c>
      <c r="D769" s="13" t="s">
        <v>345</v>
      </c>
      <c r="E769" s="34">
        <v>4</v>
      </c>
      <c r="F769" s="13">
        <v>1.25</v>
      </c>
      <c r="G769" s="38">
        <v>55</v>
      </c>
      <c r="H769" s="37"/>
      <c r="I769" s="41">
        <v>2.4</v>
      </c>
      <c r="J769" s="41" t="s">
        <v>28</v>
      </c>
      <c r="K769" s="55">
        <f>(G769/57.2958)*E769</f>
        <v>3.8397229814401754</v>
      </c>
      <c r="L769" s="55" t="s">
        <v>0</v>
      </c>
      <c r="M769" s="38" t="s">
        <v>25</v>
      </c>
      <c r="N769" s="38" t="s">
        <v>28</v>
      </c>
      <c r="O769" s="38">
        <v>4</v>
      </c>
      <c r="P769" s="56" t="e">
        <f>IF(ISNUMBER(E769),$A$2/E769,"N/A")</f>
        <v>#VALUE!</v>
      </c>
      <c r="Q769" s="57" t="e">
        <f>IF(ISNUMBER(E769),E769/$B$2,"N/A")</f>
        <v>#VALUE!</v>
      </c>
      <c r="R769" s="58" t="e">
        <f>IF(J769="?",IF(ISNUMBER(E769),G769/P769,"N/A"),IF(ISNUMBER(J769),J769/$A$2*57.296,"N/A"))</f>
        <v>#VALUE!</v>
      </c>
      <c r="S769" s="59" t="str">
        <f>S768</f>
        <v>PUT TELESCOPE FOCAL LENGTH HERE</v>
      </c>
      <c r="T769" s="60" t="str">
        <f>T768</f>
        <v>PUT TELESCOPE F/RATIO HERE</v>
      </c>
    </row>
    <row r="770" spans="1:20" s="33" customFormat="1" x14ac:dyDescent="0.3">
      <c r="A770" s="13" t="s">
        <v>315</v>
      </c>
      <c r="B770" s="13" t="s">
        <v>305</v>
      </c>
      <c r="C770" s="13" t="s">
        <v>440</v>
      </c>
      <c r="D770" s="13" t="s">
        <v>345</v>
      </c>
      <c r="E770" s="34">
        <v>6</v>
      </c>
      <c r="F770" s="13">
        <v>1.25</v>
      </c>
      <c r="G770" s="38">
        <v>55</v>
      </c>
      <c r="H770" s="37"/>
      <c r="I770" s="41">
        <v>3.6</v>
      </c>
      <c r="J770" s="41" t="s">
        <v>28</v>
      </c>
      <c r="K770" s="55">
        <f>(G770/57.2958)*E770</f>
        <v>5.7595844721602631</v>
      </c>
      <c r="L770" s="55" t="s">
        <v>0</v>
      </c>
      <c r="M770" s="38" t="s">
        <v>25</v>
      </c>
      <c r="N770" s="38" t="s">
        <v>28</v>
      </c>
      <c r="O770" s="38">
        <v>4</v>
      </c>
      <c r="P770" s="56" t="e">
        <f>IF(ISNUMBER(E770),$A$2/E770,"N/A")</f>
        <v>#VALUE!</v>
      </c>
      <c r="Q770" s="57" t="e">
        <f>IF(ISNUMBER(E770),E770/$B$2,"N/A")</f>
        <v>#VALUE!</v>
      </c>
      <c r="R770" s="58" t="e">
        <f>IF(J770="?",IF(ISNUMBER(E770),G770/P770,"N/A"),IF(ISNUMBER(J770),J770/$A$2*57.296,"N/A"))</f>
        <v>#VALUE!</v>
      </c>
      <c r="S770" s="59" t="str">
        <f>S769</f>
        <v>PUT TELESCOPE FOCAL LENGTH HERE</v>
      </c>
      <c r="T770" s="60" t="str">
        <f>T769</f>
        <v>PUT TELESCOPE F/RATIO HERE</v>
      </c>
    </row>
    <row r="771" spans="1:20" s="33" customFormat="1" x14ac:dyDescent="0.3">
      <c r="A771" s="13" t="s">
        <v>315</v>
      </c>
      <c r="B771" s="13" t="s">
        <v>305</v>
      </c>
      <c r="C771" s="13" t="s">
        <v>440</v>
      </c>
      <c r="D771" s="13" t="s">
        <v>345</v>
      </c>
      <c r="E771" s="34">
        <v>12.5</v>
      </c>
      <c r="F771" s="13">
        <v>1.25</v>
      </c>
      <c r="G771" s="38">
        <v>55</v>
      </c>
      <c r="H771" s="37"/>
      <c r="I771" s="41">
        <v>7.5</v>
      </c>
      <c r="J771" s="41" t="s">
        <v>28</v>
      </c>
      <c r="K771" s="55">
        <f>(G771/57.2958)*E771</f>
        <v>11.999134317000548</v>
      </c>
      <c r="L771" s="55" t="s">
        <v>0</v>
      </c>
      <c r="M771" s="38" t="s">
        <v>25</v>
      </c>
      <c r="N771" s="38" t="s">
        <v>28</v>
      </c>
      <c r="O771" s="38">
        <v>4</v>
      </c>
      <c r="P771" s="56" t="e">
        <f>IF(ISNUMBER(E771),$A$2/E771,"N/A")</f>
        <v>#VALUE!</v>
      </c>
      <c r="Q771" s="57" t="e">
        <f>IF(ISNUMBER(E771),E771/$B$2,"N/A")</f>
        <v>#VALUE!</v>
      </c>
      <c r="R771" s="58" t="e">
        <f>IF(J771="?",IF(ISNUMBER(E771),G771/P771,"N/A"),IF(ISNUMBER(J771),J771/$A$2*57.296,"N/A"))</f>
        <v>#VALUE!</v>
      </c>
      <c r="S771" s="59" t="str">
        <f>S770</f>
        <v>PUT TELESCOPE FOCAL LENGTH HERE</v>
      </c>
      <c r="T771" s="60" t="str">
        <f>T770</f>
        <v>PUT TELESCOPE F/RATIO HERE</v>
      </c>
    </row>
    <row r="772" spans="1:20" s="33" customFormat="1" x14ac:dyDescent="0.3">
      <c r="A772" s="13" t="s">
        <v>315</v>
      </c>
      <c r="B772" s="13" t="s">
        <v>305</v>
      </c>
      <c r="C772" s="13" t="s">
        <v>440</v>
      </c>
      <c r="D772" s="13" t="s">
        <v>345</v>
      </c>
      <c r="E772" s="34">
        <v>17</v>
      </c>
      <c r="F772" s="13">
        <v>1.25</v>
      </c>
      <c r="G772" s="38">
        <v>55</v>
      </c>
      <c r="H772" s="37"/>
      <c r="I772" s="41">
        <v>10.199999999999999</v>
      </c>
      <c r="J772" s="41" t="s">
        <v>28</v>
      </c>
      <c r="K772" s="55">
        <f>(G772/57.2958)*E772</f>
        <v>16.318822671120746</v>
      </c>
      <c r="L772" s="55" t="s">
        <v>0</v>
      </c>
      <c r="M772" s="38" t="s">
        <v>25</v>
      </c>
      <c r="N772" s="38" t="s">
        <v>28</v>
      </c>
      <c r="O772" s="38">
        <v>4</v>
      </c>
      <c r="P772" s="56" t="e">
        <f>IF(ISNUMBER(E772),$A$2/E772,"N/A")</f>
        <v>#VALUE!</v>
      </c>
      <c r="Q772" s="57" t="e">
        <f>IF(ISNUMBER(E772),E772/$B$2,"N/A")</f>
        <v>#VALUE!</v>
      </c>
      <c r="R772" s="58" t="e">
        <f>IF(J772="?",IF(ISNUMBER(E772),G772/P772,"N/A"),IF(ISNUMBER(J772),J772/$A$2*57.296,"N/A"))</f>
        <v>#VALUE!</v>
      </c>
      <c r="S772" s="59" t="str">
        <f>S771</f>
        <v>PUT TELESCOPE FOCAL LENGTH HERE</v>
      </c>
      <c r="T772" s="60" t="str">
        <f>T771</f>
        <v>PUT TELESCOPE F/RATIO HERE</v>
      </c>
    </row>
    <row r="773" spans="1:20" s="33" customFormat="1" x14ac:dyDescent="0.3">
      <c r="A773" s="13" t="s">
        <v>315</v>
      </c>
      <c r="B773" s="13" t="s">
        <v>305</v>
      </c>
      <c r="C773" s="13" t="s">
        <v>440</v>
      </c>
      <c r="D773" s="13" t="s">
        <v>345</v>
      </c>
      <c r="E773" s="34">
        <v>20</v>
      </c>
      <c r="F773" s="13">
        <v>1.25</v>
      </c>
      <c r="G773" s="38">
        <v>55</v>
      </c>
      <c r="H773" s="37"/>
      <c r="I773" s="41">
        <v>12</v>
      </c>
      <c r="J773" s="41" t="s">
        <v>28</v>
      </c>
      <c r="K773" s="55">
        <f>(G773/57.2958)*E773</f>
        <v>19.198614907200877</v>
      </c>
      <c r="L773" s="55" t="s">
        <v>0</v>
      </c>
      <c r="M773" s="38" t="s">
        <v>25</v>
      </c>
      <c r="N773" s="38" t="s">
        <v>28</v>
      </c>
      <c r="O773" s="38">
        <v>4</v>
      </c>
      <c r="P773" s="56" t="e">
        <f>IF(ISNUMBER(E773),$A$2/E773,"N/A")</f>
        <v>#VALUE!</v>
      </c>
      <c r="Q773" s="57" t="e">
        <f>IF(ISNUMBER(E773),E773/$B$2,"N/A")</f>
        <v>#VALUE!</v>
      </c>
      <c r="R773" s="58" t="e">
        <f>IF(J773="?",IF(ISNUMBER(E773),G773/P773,"N/A"),IF(ISNUMBER(J773),J773/$A$2*57.296,"N/A"))</f>
        <v>#VALUE!</v>
      </c>
      <c r="S773" s="59" t="str">
        <f>S772</f>
        <v>PUT TELESCOPE FOCAL LENGTH HERE</v>
      </c>
      <c r="T773" s="60" t="str">
        <f>T772</f>
        <v>PUT TELESCOPE F/RATIO HERE</v>
      </c>
    </row>
    <row r="774" spans="1:20" s="33" customFormat="1" x14ac:dyDescent="0.3">
      <c r="A774" s="13" t="s">
        <v>315</v>
      </c>
      <c r="B774" s="13" t="s">
        <v>305</v>
      </c>
      <c r="C774" s="13" t="s">
        <v>440</v>
      </c>
      <c r="D774" s="13" t="s">
        <v>345</v>
      </c>
      <c r="E774" s="34">
        <v>25</v>
      </c>
      <c r="F774" s="13">
        <v>1.25</v>
      </c>
      <c r="G774" s="38">
        <v>55</v>
      </c>
      <c r="H774" s="37"/>
      <c r="I774" s="41">
        <v>15</v>
      </c>
      <c r="J774" s="41" t="s">
        <v>28</v>
      </c>
      <c r="K774" s="55">
        <f>(G774/57.2958)*E774</f>
        <v>23.998268634001096</v>
      </c>
      <c r="L774" s="55" t="s">
        <v>0</v>
      </c>
      <c r="M774" s="38" t="s">
        <v>25</v>
      </c>
      <c r="N774" s="38" t="s">
        <v>28</v>
      </c>
      <c r="O774" s="38">
        <v>4</v>
      </c>
      <c r="P774" s="56" t="e">
        <f>IF(ISNUMBER(E774),$A$2/E774,"N/A")</f>
        <v>#VALUE!</v>
      </c>
      <c r="Q774" s="57" t="e">
        <f>IF(ISNUMBER(E774),E774/$B$2,"N/A")</f>
        <v>#VALUE!</v>
      </c>
      <c r="R774" s="58" t="e">
        <f>IF(J774="?",IF(ISNUMBER(E774),G774/P774,"N/A"),IF(ISNUMBER(J774),J774/$A$2*57.296,"N/A"))</f>
        <v>#VALUE!</v>
      </c>
      <c r="S774" s="59" t="str">
        <f>S773</f>
        <v>PUT TELESCOPE FOCAL LENGTH HERE</v>
      </c>
      <c r="T774" s="60" t="str">
        <f>T773</f>
        <v>PUT TELESCOPE F/RATIO HERE</v>
      </c>
    </row>
    <row r="775" spans="1:20" s="33" customFormat="1" x14ac:dyDescent="0.3">
      <c r="A775" s="13" t="s">
        <v>315</v>
      </c>
      <c r="B775" s="13" t="s">
        <v>305</v>
      </c>
      <c r="C775" s="13" t="s">
        <v>440</v>
      </c>
      <c r="D775" s="13" t="s">
        <v>345</v>
      </c>
      <c r="E775" s="34">
        <v>30</v>
      </c>
      <c r="F775" s="35">
        <v>2</v>
      </c>
      <c r="G775" s="38">
        <v>55</v>
      </c>
      <c r="H775" s="37"/>
      <c r="I775" s="41">
        <v>18</v>
      </c>
      <c r="J775" s="41" t="s">
        <v>28</v>
      </c>
      <c r="K775" s="55">
        <f>(G775/57.2958)*E775</f>
        <v>28.797922360801316</v>
      </c>
      <c r="L775" s="55" t="s">
        <v>0</v>
      </c>
      <c r="M775" s="38" t="s">
        <v>25</v>
      </c>
      <c r="N775" s="38" t="s">
        <v>28</v>
      </c>
      <c r="O775" s="38">
        <v>4</v>
      </c>
      <c r="P775" s="56" t="e">
        <f>IF(ISNUMBER(E775),$A$2/E775,"N/A")</f>
        <v>#VALUE!</v>
      </c>
      <c r="Q775" s="57" t="e">
        <f>IF(ISNUMBER(E775),E775/$B$2,"N/A")</f>
        <v>#VALUE!</v>
      </c>
      <c r="R775" s="58" t="e">
        <f>IF(J775="?",IF(ISNUMBER(E775),G775/P775,"N/A"),IF(ISNUMBER(J775),J775/$A$2*57.296,"N/A"))</f>
        <v>#VALUE!</v>
      </c>
      <c r="S775" s="59" t="str">
        <f>S774</f>
        <v>PUT TELESCOPE FOCAL LENGTH HERE</v>
      </c>
      <c r="T775" s="60" t="str">
        <f>T774</f>
        <v>PUT TELESCOPE F/RATIO HERE</v>
      </c>
    </row>
    <row r="776" spans="1:20" s="33" customFormat="1" x14ac:dyDescent="0.3">
      <c r="A776" s="13" t="s">
        <v>315</v>
      </c>
      <c r="B776" s="13" t="s">
        <v>305</v>
      </c>
      <c r="C776" s="13" t="s">
        <v>440</v>
      </c>
      <c r="D776" s="13" t="s">
        <v>345</v>
      </c>
      <c r="E776" s="34">
        <v>40</v>
      </c>
      <c r="F776" s="35">
        <v>2</v>
      </c>
      <c r="G776" s="38">
        <v>55</v>
      </c>
      <c r="H776" s="37"/>
      <c r="I776" s="41">
        <v>24</v>
      </c>
      <c r="J776" s="41" t="s">
        <v>28</v>
      </c>
      <c r="K776" s="55">
        <f>(G776/57.2958)*E776</f>
        <v>38.397229814401754</v>
      </c>
      <c r="L776" s="55" t="s">
        <v>0</v>
      </c>
      <c r="M776" s="38" t="s">
        <v>25</v>
      </c>
      <c r="N776" s="38" t="s">
        <v>28</v>
      </c>
      <c r="O776" s="38">
        <v>4</v>
      </c>
      <c r="P776" s="56" t="e">
        <f>IF(ISNUMBER(E776),$A$2/E776,"N/A")</f>
        <v>#VALUE!</v>
      </c>
      <c r="Q776" s="57" t="e">
        <f>IF(ISNUMBER(E776),E776/$B$2,"N/A")</f>
        <v>#VALUE!</v>
      </c>
      <c r="R776" s="58" t="e">
        <f>IF(J776="?",IF(ISNUMBER(E776),G776/P776,"N/A"),IF(ISNUMBER(J776),J776/$A$2*57.296,"N/A"))</f>
        <v>#VALUE!</v>
      </c>
      <c r="S776" s="59" t="str">
        <f>S775</f>
        <v>PUT TELESCOPE FOCAL LENGTH HERE</v>
      </c>
      <c r="T776" s="60" t="str">
        <f>T775</f>
        <v>PUT TELESCOPE F/RATIO HERE</v>
      </c>
    </row>
    <row r="777" spans="1:20" s="33" customFormat="1" x14ac:dyDescent="0.3">
      <c r="A777" s="13" t="s">
        <v>315</v>
      </c>
      <c r="B777" s="13" t="s">
        <v>353</v>
      </c>
      <c r="C777" s="13" t="s">
        <v>440</v>
      </c>
      <c r="D777" s="13" t="s">
        <v>347</v>
      </c>
      <c r="E777" s="34">
        <v>7</v>
      </c>
      <c r="F777" s="13">
        <v>1.25</v>
      </c>
      <c r="G777" s="38">
        <v>68</v>
      </c>
      <c r="H777" s="37">
        <v>326</v>
      </c>
      <c r="I777" s="41">
        <v>15</v>
      </c>
      <c r="J777" s="41">
        <v>7.5</v>
      </c>
      <c r="K777" s="55">
        <f>(G777/57.2958)*E777</f>
        <v>8.3077642689341982</v>
      </c>
      <c r="L777" s="55" t="s">
        <v>0</v>
      </c>
      <c r="M777" s="38" t="s">
        <v>25</v>
      </c>
      <c r="N777" s="38" t="s">
        <v>28</v>
      </c>
      <c r="O777" s="38">
        <v>8</v>
      </c>
      <c r="P777" s="56" t="e">
        <f>IF(ISNUMBER(E777),$A$2/E777,"N/A")</f>
        <v>#VALUE!</v>
      </c>
      <c r="Q777" s="57" t="e">
        <f>IF(ISNUMBER(E777),E777/$B$2,"N/A")</f>
        <v>#VALUE!</v>
      </c>
      <c r="R777" s="58" t="e">
        <f>IF(J777="?",IF(ISNUMBER(E777),G777/P777,"N/A"),IF(ISNUMBER(J777),J777/$A$2*57.296,"N/A"))</f>
        <v>#VALUE!</v>
      </c>
      <c r="S777" s="59" t="str">
        <f>S776</f>
        <v>PUT TELESCOPE FOCAL LENGTH HERE</v>
      </c>
      <c r="T777" s="60" t="str">
        <f>T776</f>
        <v>PUT TELESCOPE F/RATIO HERE</v>
      </c>
    </row>
    <row r="778" spans="1:20" s="33" customFormat="1" x14ac:dyDescent="0.3">
      <c r="A778" s="13" t="s">
        <v>315</v>
      </c>
      <c r="B778" s="13" t="s">
        <v>353</v>
      </c>
      <c r="C778" s="13" t="s">
        <v>440</v>
      </c>
      <c r="D778" s="13" t="s">
        <v>347</v>
      </c>
      <c r="E778" s="34">
        <v>9</v>
      </c>
      <c r="F778" s="13">
        <v>1.25</v>
      </c>
      <c r="G778" s="38">
        <v>68</v>
      </c>
      <c r="H778" s="37">
        <v>320</v>
      </c>
      <c r="I778" s="41">
        <v>15</v>
      </c>
      <c r="J778" s="41">
        <v>8.3000000000000007</v>
      </c>
      <c r="K778" s="55">
        <f>(G778/57.2958)*E778</f>
        <v>10.681411202915397</v>
      </c>
      <c r="L778" s="55" t="s">
        <v>0</v>
      </c>
      <c r="M778" s="38" t="s">
        <v>25</v>
      </c>
      <c r="N778" s="38" t="s">
        <v>28</v>
      </c>
      <c r="O778" s="38">
        <v>8</v>
      </c>
      <c r="P778" s="56" t="e">
        <f>IF(ISNUMBER(E778),$A$2/E778,"N/A")</f>
        <v>#VALUE!</v>
      </c>
      <c r="Q778" s="57" t="e">
        <f>IF(ISNUMBER(E778),E778/$B$2,"N/A")</f>
        <v>#VALUE!</v>
      </c>
      <c r="R778" s="58" t="e">
        <f>IF(J778="?",IF(ISNUMBER(E778),G778/P778,"N/A"),IF(ISNUMBER(J778),J778/$A$2*57.296,"N/A"))</f>
        <v>#VALUE!</v>
      </c>
      <c r="S778" s="59" t="str">
        <f>S777</f>
        <v>PUT TELESCOPE FOCAL LENGTH HERE</v>
      </c>
      <c r="T778" s="60" t="str">
        <f>T777</f>
        <v>PUT TELESCOPE F/RATIO HERE</v>
      </c>
    </row>
    <row r="779" spans="1:20" s="33" customFormat="1" x14ac:dyDescent="0.3">
      <c r="A779" s="13" t="s">
        <v>315</v>
      </c>
      <c r="B779" s="13" t="s">
        <v>353</v>
      </c>
      <c r="C779" s="13" t="s">
        <v>440</v>
      </c>
      <c r="D779" s="13" t="s">
        <v>347</v>
      </c>
      <c r="E779" s="34">
        <v>12</v>
      </c>
      <c r="F779" s="13">
        <v>1.25</v>
      </c>
      <c r="G779" s="38">
        <v>66.5</v>
      </c>
      <c r="H779" s="37">
        <v>315</v>
      </c>
      <c r="I779" s="41">
        <v>16</v>
      </c>
      <c r="J779" s="41">
        <v>13.2</v>
      </c>
      <c r="K779" s="55">
        <f>(G779/57.2958)*E779</f>
        <v>13.927722450860273</v>
      </c>
      <c r="L779" s="55" t="s">
        <v>0</v>
      </c>
      <c r="M779" s="38" t="s">
        <v>25</v>
      </c>
      <c r="N779" s="38" t="s">
        <v>28</v>
      </c>
      <c r="O779" s="38">
        <v>8</v>
      </c>
      <c r="P779" s="56" t="e">
        <f>IF(ISNUMBER(E779),$A$2/E779,"N/A")</f>
        <v>#VALUE!</v>
      </c>
      <c r="Q779" s="57" t="e">
        <f>IF(ISNUMBER(E779),E779/$B$2,"N/A")</f>
        <v>#VALUE!</v>
      </c>
      <c r="R779" s="58" t="e">
        <f>IF(J779="?",IF(ISNUMBER(E779),G779/P779,"N/A"),IF(ISNUMBER(J779),J779/$A$2*57.296,"N/A"))</f>
        <v>#VALUE!</v>
      </c>
      <c r="S779" s="59" t="str">
        <f>S778</f>
        <v>PUT TELESCOPE FOCAL LENGTH HERE</v>
      </c>
      <c r="T779" s="60" t="str">
        <f>T778</f>
        <v>PUT TELESCOPE F/RATIO HERE</v>
      </c>
    </row>
    <row r="780" spans="1:20" s="33" customFormat="1" x14ac:dyDescent="0.3">
      <c r="A780" s="13" t="s">
        <v>315</v>
      </c>
      <c r="B780" s="13" t="s">
        <v>353</v>
      </c>
      <c r="C780" s="13" t="s">
        <v>440</v>
      </c>
      <c r="D780" s="13" t="s">
        <v>347</v>
      </c>
      <c r="E780" s="34">
        <v>14.5</v>
      </c>
      <c r="F780" s="13">
        <v>1.25</v>
      </c>
      <c r="G780" s="38">
        <v>69</v>
      </c>
      <c r="H780" s="37">
        <v>306</v>
      </c>
      <c r="I780" s="41">
        <v>15.5</v>
      </c>
      <c r="J780" s="41">
        <v>17</v>
      </c>
      <c r="K780" s="55">
        <f>(G780/57.2958)*E780</f>
        <v>17.462012922413162</v>
      </c>
      <c r="L780" s="55" t="s">
        <v>0</v>
      </c>
      <c r="M780" s="38" t="s">
        <v>25</v>
      </c>
      <c r="N780" s="38" t="s">
        <v>28</v>
      </c>
      <c r="O780" s="38">
        <v>8</v>
      </c>
      <c r="P780" s="56" t="e">
        <f>IF(ISNUMBER(E780),$A$2/E780,"N/A")</f>
        <v>#VALUE!</v>
      </c>
      <c r="Q780" s="57" t="e">
        <f>IF(ISNUMBER(E780),E780/$B$2,"N/A")</f>
        <v>#VALUE!</v>
      </c>
      <c r="R780" s="58" t="e">
        <f>IF(J780="?",IF(ISNUMBER(E780),G780/P780,"N/A"),IF(ISNUMBER(J780),J780/$A$2*57.296,"N/A"))</f>
        <v>#VALUE!</v>
      </c>
      <c r="S780" s="59" t="str">
        <f>S779</f>
        <v>PUT TELESCOPE FOCAL LENGTH HERE</v>
      </c>
      <c r="T780" s="60" t="str">
        <f>T779</f>
        <v>PUT TELESCOPE F/RATIO HERE</v>
      </c>
    </row>
    <row r="781" spans="1:20" s="33" customFormat="1" x14ac:dyDescent="0.3">
      <c r="A781" s="13" t="s">
        <v>315</v>
      </c>
      <c r="B781" s="13" t="s">
        <v>353</v>
      </c>
      <c r="C781" s="13" t="s">
        <v>440</v>
      </c>
      <c r="D781" s="13" t="s">
        <v>347</v>
      </c>
      <c r="E781" s="34">
        <v>18</v>
      </c>
      <c r="F781" s="13">
        <v>1.25</v>
      </c>
      <c r="G781" s="38">
        <v>65</v>
      </c>
      <c r="H781" s="37">
        <v>304</v>
      </c>
      <c r="I781" s="41">
        <v>18</v>
      </c>
      <c r="J781" s="41">
        <v>19.2</v>
      </c>
      <c r="K781" s="55">
        <f>(G781/57.2958)*E781</f>
        <v>20.420344946750021</v>
      </c>
      <c r="L781" s="55" t="s">
        <v>0</v>
      </c>
      <c r="M781" s="38" t="s">
        <v>25</v>
      </c>
      <c r="N781" s="38" t="s">
        <v>28</v>
      </c>
      <c r="O781" s="38">
        <v>8</v>
      </c>
      <c r="P781" s="56" t="e">
        <f>IF(ISNUMBER(E781),$A$2/E781,"N/A")</f>
        <v>#VALUE!</v>
      </c>
      <c r="Q781" s="57" t="e">
        <f>IF(ISNUMBER(E781),E781/$B$2,"N/A")</f>
        <v>#VALUE!</v>
      </c>
      <c r="R781" s="58" t="e">
        <f>IF(J781="?",IF(ISNUMBER(E781),G781/P781,"N/A"),IF(ISNUMBER(J781),J781/$A$2*57.296,"N/A"))</f>
        <v>#VALUE!</v>
      </c>
      <c r="S781" s="59" t="str">
        <f>S780</f>
        <v>PUT TELESCOPE FOCAL LENGTH HERE</v>
      </c>
      <c r="T781" s="60" t="str">
        <f>T780</f>
        <v>PUT TELESCOPE F/RATIO HERE</v>
      </c>
    </row>
    <row r="782" spans="1:20" s="33" customFormat="1" x14ac:dyDescent="0.3">
      <c r="A782" s="13" t="s">
        <v>315</v>
      </c>
      <c r="B782" s="13" t="s">
        <v>224</v>
      </c>
      <c r="C782" s="13" t="s">
        <v>440</v>
      </c>
      <c r="D782" s="13" t="s">
        <v>347</v>
      </c>
      <c r="E782" s="34">
        <v>10</v>
      </c>
      <c r="F782" s="13">
        <v>1.25</v>
      </c>
      <c r="G782" s="38">
        <v>65</v>
      </c>
      <c r="H782" s="37"/>
      <c r="I782" s="41">
        <v>20</v>
      </c>
      <c r="J782" s="41" t="s">
        <v>28</v>
      </c>
      <c r="K782" s="55">
        <f>(G782/57.2958)*E782</f>
        <v>11.34463608152779</v>
      </c>
      <c r="L782" s="55" t="s">
        <v>53</v>
      </c>
      <c r="M782" s="38" t="s">
        <v>25</v>
      </c>
      <c r="N782" s="38" t="s">
        <v>28</v>
      </c>
      <c r="O782" s="38">
        <v>6</v>
      </c>
      <c r="P782" s="56" t="e">
        <f>IF(ISNUMBER(E782),$A$2/E782,"N/A")</f>
        <v>#VALUE!</v>
      </c>
      <c r="Q782" s="57" t="e">
        <f>IF(ISNUMBER(E782),E782/$B$2,"N/A")</f>
        <v>#VALUE!</v>
      </c>
      <c r="R782" s="58" t="e">
        <f>IF(J782="?",IF(ISNUMBER(E782),G782/P782,"N/A"),IF(ISNUMBER(J782),J782/$A$2*57.296,"N/A"))</f>
        <v>#VALUE!</v>
      </c>
      <c r="S782" s="59" t="str">
        <f>S781</f>
        <v>PUT TELESCOPE FOCAL LENGTH HERE</v>
      </c>
      <c r="T782" s="60" t="str">
        <f>T781</f>
        <v>PUT TELESCOPE F/RATIO HERE</v>
      </c>
    </row>
    <row r="783" spans="1:20" s="33" customFormat="1" x14ac:dyDescent="0.3">
      <c r="A783" s="13" t="s">
        <v>315</v>
      </c>
      <c r="B783" s="13" t="s">
        <v>224</v>
      </c>
      <c r="C783" s="13" t="s">
        <v>440</v>
      </c>
      <c r="D783" s="13" t="s">
        <v>347</v>
      </c>
      <c r="E783" s="34">
        <v>14</v>
      </c>
      <c r="F783" s="13">
        <v>1.25</v>
      </c>
      <c r="G783" s="38">
        <v>65</v>
      </c>
      <c r="H783" s="37"/>
      <c r="I783" s="41">
        <v>20</v>
      </c>
      <c r="J783" s="41" t="s">
        <v>28</v>
      </c>
      <c r="K783" s="55">
        <f>(G783/57.2958)*E783</f>
        <v>15.882490514138906</v>
      </c>
      <c r="L783" s="55" t="s">
        <v>53</v>
      </c>
      <c r="M783" s="38" t="s">
        <v>25</v>
      </c>
      <c r="N783" s="38" t="s">
        <v>28</v>
      </c>
      <c r="O783" s="38">
        <v>5</v>
      </c>
      <c r="P783" s="56" t="e">
        <f>IF(ISNUMBER(E783),$A$2/E783,"N/A")</f>
        <v>#VALUE!</v>
      </c>
      <c r="Q783" s="57" t="e">
        <f>IF(ISNUMBER(E783),E783/$B$2,"N/A")</f>
        <v>#VALUE!</v>
      </c>
      <c r="R783" s="58" t="e">
        <f>IF(J783="?",IF(ISNUMBER(E783),G783/P783,"N/A"),IF(ISNUMBER(J783),J783/$A$2*57.296,"N/A"))</f>
        <v>#VALUE!</v>
      </c>
      <c r="S783" s="59" t="str">
        <f>S782</f>
        <v>PUT TELESCOPE FOCAL LENGTH HERE</v>
      </c>
      <c r="T783" s="60" t="str">
        <f>T782</f>
        <v>PUT TELESCOPE F/RATIO HERE</v>
      </c>
    </row>
    <row r="784" spans="1:20" s="33" customFormat="1" x14ac:dyDescent="0.3">
      <c r="A784" s="13" t="s">
        <v>315</v>
      </c>
      <c r="B784" s="13" t="s">
        <v>224</v>
      </c>
      <c r="C784" s="13" t="s">
        <v>440</v>
      </c>
      <c r="D784" s="13" t="s">
        <v>347</v>
      </c>
      <c r="E784" s="34">
        <v>18</v>
      </c>
      <c r="F784" s="13">
        <v>1.25</v>
      </c>
      <c r="G784" s="38">
        <v>65</v>
      </c>
      <c r="H784" s="37"/>
      <c r="I784" s="41">
        <v>20</v>
      </c>
      <c r="J784" s="41" t="s">
        <v>28</v>
      </c>
      <c r="K784" s="55">
        <f>(G784/57.2958)*E784</f>
        <v>20.420344946750021</v>
      </c>
      <c r="L784" s="55" t="s">
        <v>53</v>
      </c>
      <c r="M784" s="38" t="s">
        <v>25</v>
      </c>
      <c r="N784" s="38" t="s">
        <v>28</v>
      </c>
      <c r="O784" s="38" t="s">
        <v>28</v>
      </c>
      <c r="P784" s="56" t="e">
        <f>IF(ISNUMBER(E784),$A$2/E784,"N/A")</f>
        <v>#VALUE!</v>
      </c>
      <c r="Q784" s="57" t="e">
        <f>IF(ISNUMBER(E784),E784/$B$2,"N/A")</f>
        <v>#VALUE!</v>
      </c>
      <c r="R784" s="58" t="e">
        <f>IF(J784="?",IF(ISNUMBER(E784),G784/P784,"N/A"),IF(ISNUMBER(J784),J784/$A$2*57.296,"N/A"))</f>
        <v>#VALUE!</v>
      </c>
      <c r="S784" s="59" t="str">
        <f>S783</f>
        <v>PUT TELESCOPE FOCAL LENGTH HERE</v>
      </c>
      <c r="T784" s="60" t="str">
        <f>T783</f>
        <v>PUT TELESCOPE F/RATIO HERE</v>
      </c>
    </row>
    <row r="785" spans="1:20" s="33" customFormat="1" x14ac:dyDescent="0.3">
      <c r="A785" s="13" t="s">
        <v>351</v>
      </c>
      <c r="B785" s="13" t="s">
        <v>352</v>
      </c>
      <c r="C785" s="13" t="s">
        <v>440</v>
      </c>
      <c r="D785" s="13" t="s">
        <v>346</v>
      </c>
      <c r="E785" s="34">
        <v>18</v>
      </c>
      <c r="F785" s="35">
        <v>1.25</v>
      </c>
      <c r="G785" s="38">
        <v>62</v>
      </c>
      <c r="H785" s="37">
        <v>117</v>
      </c>
      <c r="I785" s="41">
        <v>9</v>
      </c>
      <c r="J785" s="41" t="s">
        <v>28</v>
      </c>
      <c r="K785" s="55">
        <f>(G785/57.2958)*E785</f>
        <v>19.477867487669254</v>
      </c>
      <c r="L785" s="55" t="s">
        <v>0</v>
      </c>
      <c r="M785" s="38" t="s">
        <v>25</v>
      </c>
      <c r="N785" s="38" t="s">
        <v>28</v>
      </c>
      <c r="O785" s="38">
        <v>4</v>
      </c>
      <c r="P785" s="56" t="e">
        <f>IF(ISNUMBER(E785),$A$2/E785,"N/A")</f>
        <v>#VALUE!</v>
      </c>
      <c r="Q785" s="57" t="e">
        <f>IF(ISNUMBER(E785),E785/$B$2,"N/A")</f>
        <v>#VALUE!</v>
      </c>
      <c r="R785" s="58" t="e">
        <f>IF(J785="?",IF(ISNUMBER(E785),G785/P785,"N/A"),IF(ISNUMBER(J785),J785/$A$2*57.296,"N/A"))</f>
        <v>#VALUE!</v>
      </c>
      <c r="S785" s="59" t="str">
        <f>S784</f>
        <v>PUT TELESCOPE FOCAL LENGTH HERE</v>
      </c>
      <c r="T785" s="60" t="str">
        <f>T784</f>
        <v>PUT TELESCOPE F/RATIO HERE</v>
      </c>
    </row>
    <row r="786" spans="1:20" s="33" customFormat="1" x14ac:dyDescent="0.3">
      <c r="A786" s="13" t="s">
        <v>351</v>
      </c>
      <c r="B786" s="13" t="s">
        <v>352</v>
      </c>
      <c r="C786" s="13" t="s">
        <v>440</v>
      </c>
      <c r="D786" s="13" t="s">
        <v>346</v>
      </c>
      <c r="E786" s="34">
        <v>25</v>
      </c>
      <c r="F786" s="35">
        <v>1.25</v>
      </c>
      <c r="G786" s="38">
        <v>62</v>
      </c>
      <c r="H786" s="37">
        <v>171</v>
      </c>
      <c r="I786" s="41">
        <v>14</v>
      </c>
      <c r="J786" s="41" t="s">
        <v>28</v>
      </c>
      <c r="K786" s="55">
        <f>(G786/57.2958)*E786</f>
        <v>27.052593732873966</v>
      </c>
      <c r="L786" s="55" t="s">
        <v>0</v>
      </c>
      <c r="M786" s="38" t="s">
        <v>25</v>
      </c>
      <c r="N786" s="38" t="s">
        <v>28</v>
      </c>
      <c r="O786" s="38">
        <v>4</v>
      </c>
      <c r="P786" s="56" t="e">
        <f>IF(ISNUMBER(E786),$A$2/E786,"N/A")</f>
        <v>#VALUE!</v>
      </c>
      <c r="Q786" s="57" t="e">
        <f>IF(ISNUMBER(E786),E786/$B$2,"N/A")</f>
        <v>#VALUE!</v>
      </c>
      <c r="R786" s="58" t="e">
        <f>IF(J786="?",IF(ISNUMBER(E786),G786/P786,"N/A"),IF(ISNUMBER(J786),J786/$A$2*57.296,"N/A"))</f>
        <v>#VALUE!</v>
      </c>
      <c r="S786" s="59" t="str">
        <f>S785</f>
        <v>PUT TELESCOPE FOCAL LENGTH HERE</v>
      </c>
      <c r="T786" s="60" t="str">
        <f>T785</f>
        <v>PUT TELESCOPE F/RATIO HERE</v>
      </c>
    </row>
    <row r="787" spans="1:20" s="33" customFormat="1" x14ac:dyDescent="0.3">
      <c r="A787" s="13" t="s">
        <v>351</v>
      </c>
      <c r="B787" s="13" t="s">
        <v>352</v>
      </c>
      <c r="C787" s="13" t="s">
        <v>440</v>
      </c>
      <c r="D787" s="13" t="s">
        <v>346</v>
      </c>
      <c r="E787" s="34">
        <v>30</v>
      </c>
      <c r="F787" s="35">
        <v>2</v>
      </c>
      <c r="G787" s="38">
        <v>62</v>
      </c>
      <c r="H787" s="37">
        <v>273</v>
      </c>
      <c r="I787" s="41">
        <v>15</v>
      </c>
      <c r="J787" s="41" t="s">
        <v>28</v>
      </c>
      <c r="K787" s="55">
        <f>(G787/57.2958)*E787</f>
        <v>32.463112479448753</v>
      </c>
      <c r="L787" s="55" t="s">
        <v>0</v>
      </c>
      <c r="M787" s="38" t="s">
        <v>25</v>
      </c>
      <c r="N787" s="38" t="s">
        <v>28</v>
      </c>
      <c r="O787" s="38">
        <v>4</v>
      </c>
      <c r="P787" s="56" t="e">
        <f>IF(ISNUMBER(E787),$A$2/E787,"N/A")</f>
        <v>#VALUE!</v>
      </c>
      <c r="Q787" s="57" t="e">
        <f>IF(ISNUMBER(E787),E787/$B$2,"N/A")</f>
        <v>#VALUE!</v>
      </c>
      <c r="R787" s="58" t="e">
        <f>IF(J787="?",IF(ISNUMBER(E787),G787/P787,"N/A"),IF(ISNUMBER(J787),J787/$A$2*57.296,"N/A"))</f>
        <v>#VALUE!</v>
      </c>
      <c r="S787" s="59" t="str">
        <f>S786</f>
        <v>PUT TELESCOPE FOCAL LENGTH HERE</v>
      </c>
      <c r="T787" s="60" t="str">
        <f>T786</f>
        <v>PUT TELESCOPE F/RATIO HERE</v>
      </c>
    </row>
    <row r="788" spans="1:20" s="33" customFormat="1" x14ac:dyDescent="0.3">
      <c r="A788" s="13" t="s">
        <v>351</v>
      </c>
      <c r="B788" s="13" t="s">
        <v>352</v>
      </c>
      <c r="C788" s="13" t="s">
        <v>440</v>
      </c>
      <c r="D788" s="35" t="s">
        <v>347</v>
      </c>
      <c r="E788" s="34">
        <v>40</v>
      </c>
      <c r="F788" s="35">
        <v>2</v>
      </c>
      <c r="G788" s="38">
        <v>65</v>
      </c>
      <c r="H788" s="37">
        <v>407</v>
      </c>
      <c r="I788" s="41">
        <v>20</v>
      </c>
      <c r="J788" s="41" t="s">
        <v>28</v>
      </c>
      <c r="K788" s="55">
        <f>(G788/57.2958)*E788</f>
        <v>45.378544326111161</v>
      </c>
      <c r="L788" s="55" t="s">
        <v>0</v>
      </c>
      <c r="M788" s="38" t="s">
        <v>25</v>
      </c>
      <c r="N788" s="38" t="s">
        <v>28</v>
      </c>
      <c r="O788" s="38">
        <v>4</v>
      </c>
      <c r="P788" s="56" t="e">
        <f>IF(ISNUMBER(E788),$A$2/E788,"N/A")</f>
        <v>#VALUE!</v>
      </c>
      <c r="Q788" s="57" t="e">
        <f>IF(ISNUMBER(E788),E788/$B$2,"N/A")</f>
        <v>#VALUE!</v>
      </c>
      <c r="R788" s="58" t="e">
        <f>IF(J788="?",IF(ISNUMBER(E788),G788/P788,"N/A"),IF(ISNUMBER(J788),J788/$A$2*57.296,"N/A"))</f>
        <v>#VALUE!</v>
      </c>
      <c r="S788" s="59" t="str">
        <f>S787</f>
        <v>PUT TELESCOPE FOCAL LENGTH HERE</v>
      </c>
      <c r="T788" s="60" t="str">
        <f>T787</f>
        <v>PUT TELESCOPE F/RATIO HERE</v>
      </c>
    </row>
    <row r="789" spans="1:20" s="33" customFormat="1" x14ac:dyDescent="0.3">
      <c r="A789" s="13" t="s">
        <v>351</v>
      </c>
      <c r="B789" s="13" t="s">
        <v>352</v>
      </c>
      <c r="C789" s="13" t="s">
        <v>440</v>
      </c>
      <c r="D789" s="13" t="s">
        <v>346</v>
      </c>
      <c r="E789" s="34">
        <v>45</v>
      </c>
      <c r="F789" s="35">
        <v>2</v>
      </c>
      <c r="G789" s="38">
        <v>62</v>
      </c>
      <c r="H789" s="37">
        <v>434</v>
      </c>
      <c r="I789" s="41">
        <v>22</v>
      </c>
      <c r="J789" s="41" t="s">
        <v>28</v>
      </c>
      <c r="K789" s="55">
        <f>(G789/57.2958)*E789</f>
        <v>48.694668719173137</v>
      </c>
      <c r="L789" s="55" t="s">
        <v>0</v>
      </c>
      <c r="M789" s="38" t="s">
        <v>25</v>
      </c>
      <c r="N789" s="38" t="s">
        <v>28</v>
      </c>
      <c r="O789" s="38">
        <v>4</v>
      </c>
      <c r="P789" s="56" t="e">
        <f>IF(ISNUMBER(E789),$A$2/E789,"N/A")</f>
        <v>#VALUE!</v>
      </c>
      <c r="Q789" s="57" t="e">
        <f>IF(ISNUMBER(E789),E789/$B$2,"N/A")</f>
        <v>#VALUE!</v>
      </c>
      <c r="R789" s="58" t="e">
        <f>IF(J789="?",IF(ISNUMBER(E789),G789/P789,"N/A"),IF(ISNUMBER(J789),J789/$A$2*57.296,"N/A"))</f>
        <v>#VALUE!</v>
      </c>
      <c r="S789" s="59" t="str">
        <f>S788</f>
        <v>PUT TELESCOPE FOCAL LENGTH HERE</v>
      </c>
      <c r="T789" s="60" t="str">
        <f>T788</f>
        <v>PUT TELESCOPE F/RATIO HERE</v>
      </c>
    </row>
    <row r="790" spans="1:20" s="33" customFormat="1" x14ac:dyDescent="0.3">
      <c r="A790" s="13" t="s">
        <v>131</v>
      </c>
      <c r="B790" s="13" t="s">
        <v>238</v>
      </c>
      <c r="C790" s="13" t="s">
        <v>437</v>
      </c>
      <c r="D790" s="13" t="s">
        <v>345</v>
      </c>
      <c r="E790" s="34">
        <v>8</v>
      </c>
      <c r="F790" s="35">
        <v>1.25</v>
      </c>
      <c r="G790" s="38">
        <v>53</v>
      </c>
      <c r="H790" s="37"/>
      <c r="I790" s="41">
        <v>10</v>
      </c>
      <c r="J790" s="41">
        <v>9.6</v>
      </c>
      <c r="K790" s="55">
        <f>(G790/57.2958)*E790</f>
        <v>7.4001933824119748</v>
      </c>
      <c r="L790" s="55" t="s">
        <v>0</v>
      </c>
      <c r="M790" s="38" t="s">
        <v>25</v>
      </c>
      <c r="N790" s="38" t="s">
        <v>0</v>
      </c>
      <c r="O790" s="38">
        <v>4</v>
      </c>
      <c r="P790" s="56" t="e">
        <f>IF(ISNUMBER(E790),$A$2/E790,"N/A")</f>
        <v>#VALUE!</v>
      </c>
      <c r="Q790" s="57" t="e">
        <f>IF(ISNUMBER(E790),E790/$B$2,"N/A")</f>
        <v>#VALUE!</v>
      </c>
      <c r="R790" s="58" t="e">
        <f>IF(J790="?",IF(ISNUMBER(E790),G790/P790,"N/A"),IF(ISNUMBER(J790),J790/$A$2*57.296,"N/A"))</f>
        <v>#VALUE!</v>
      </c>
      <c r="S790" s="59" t="str">
        <f>S789</f>
        <v>PUT TELESCOPE FOCAL LENGTH HERE</v>
      </c>
      <c r="T790" s="60" t="str">
        <f>T789</f>
        <v>PUT TELESCOPE F/RATIO HERE</v>
      </c>
    </row>
    <row r="791" spans="1:20" s="33" customFormat="1" x14ac:dyDescent="0.3">
      <c r="A791" s="13" t="s">
        <v>131</v>
      </c>
      <c r="B791" s="13" t="s">
        <v>238</v>
      </c>
      <c r="C791" s="13" t="s">
        <v>437</v>
      </c>
      <c r="D791" s="13" t="s">
        <v>346</v>
      </c>
      <c r="E791" s="34">
        <v>12</v>
      </c>
      <c r="F791" s="35">
        <v>1.25</v>
      </c>
      <c r="G791" s="38">
        <v>60</v>
      </c>
      <c r="H791" s="37"/>
      <c r="I791" s="41">
        <v>11</v>
      </c>
      <c r="J791" s="41">
        <v>15.2</v>
      </c>
      <c r="K791" s="55">
        <f>(G791/57.2958)*E791</f>
        <v>12.566366121076937</v>
      </c>
      <c r="L791" s="55" t="s">
        <v>0</v>
      </c>
      <c r="M791" s="38" t="s">
        <v>25</v>
      </c>
      <c r="N791" s="38" t="s">
        <v>0</v>
      </c>
      <c r="O791" s="38">
        <v>5</v>
      </c>
      <c r="P791" s="56" t="e">
        <f>IF(ISNUMBER(E791),$A$2/E791,"N/A")</f>
        <v>#VALUE!</v>
      </c>
      <c r="Q791" s="57" t="e">
        <f>IF(ISNUMBER(E791),E791/$B$2,"N/A")</f>
        <v>#VALUE!</v>
      </c>
      <c r="R791" s="58" t="e">
        <f>IF(J791="?",IF(ISNUMBER(E791),G791/P791,"N/A"),IF(ISNUMBER(J791),J791/$A$2*57.296,"N/A"))</f>
        <v>#VALUE!</v>
      </c>
      <c r="S791" s="59" t="str">
        <f>S790</f>
        <v>PUT TELESCOPE FOCAL LENGTH HERE</v>
      </c>
      <c r="T791" s="60" t="str">
        <f>T790</f>
        <v>PUT TELESCOPE F/RATIO HERE</v>
      </c>
    </row>
    <row r="792" spans="1:20" s="33" customFormat="1" x14ac:dyDescent="0.3">
      <c r="A792" s="13" t="s">
        <v>131</v>
      </c>
      <c r="B792" s="13" t="s">
        <v>238</v>
      </c>
      <c r="C792" s="13" t="s">
        <v>437</v>
      </c>
      <c r="D792" s="13" t="s">
        <v>346</v>
      </c>
      <c r="E792" s="34">
        <v>16</v>
      </c>
      <c r="F792" s="35">
        <v>1.25</v>
      </c>
      <c r="G792" s="38">
        <v>60</v>
      </c>
      <c r="H792" s="37"/>
      <c r="I792" s="41">
        <v>15</v>
      </c>
      <c r="J792" s="41">
        <v>16.5</v>
      </c>
      <c r="K792" s="55">
        <f>(G792/57.2958)*E792</f>
        <v>16.755154828102583</v>
      </c>
      <c r="L792" s="55" t="s">
        <v>0</v>
      </c>
      <c r="M792" s="38" t="s">
        <v>25</v>
      </c>
      <c r="N792" s="38" t="s">
        <v>0</v>
      </c>
      <c r="O792" s="38">
        <v>5</v>
      </c>
      <c r="P792" s="56" t="e">
        <f>IF(ISNUMBER(E792),$A$2/E792,"N/A")</f>
        <v>#VALUE!</v>
      </c>
      <c r="Q792" s="57" t="e">
        <f>IF(ISNUMBER(E792),E792/$B$2,"N/A")</f>
        <v>#VALUE!</v>
      </c>
      <c r="R792" s="58" t="e">
        <f>IF(J792="?",IF(ISNUMBER(E792),G792/P792,"N/A"),IF(ISNUMBER(J792),J792/$A$2*57.296,"N/A"))</f>
        <v>#VALUE!</v>
      </c>
      <c r="S792" s="59" t="str">
        <f>S791</f>
        <v>PUT TELESCOPE FOCAL LENGTH HERE</v>
      </c>
      <c r="T792" s="60" t="str">
        <f>T791</f>
        <v>PUT TELESCOPE F/RATIO HERE</v>
      </c>
    </row>
    <row r="793" spans="1:20" s="33" customFormat="1" x14ac:dyDescent="0.3">
      <c r="A793" s="13" t="s">
        <v>131</v>
      </c>
      <c r="B793" s="13" t="s">
        <v>238</v>
      </c>
      <c r="C793" s="13" t="s">
        <v>437</v>
      </c>
      <c r="D793" s="35" t="s">
        <v>347</v>
      </c>
      <c r="E793" s="34">
        <v>19</v>
      </c>
      <c r="F793" s="35">
        <v>1.25</v>
      </c>
      <c r="G793" s="38">
        <v>65</v>
      </c>
      <c r="H793" s="37"/>
      <c r="I793" s="41">
        <v>12</v>
      </c>
      <c r="J793" s="41">
        <v>21.2</v>
      </c>
      <c r="K793" s="55">
        <f>(G793/57.2958)*E793</f>
        <v>21.554808554902802</v>
      </c>
      <c r="L793" s="55" t="s">
        <v>0</v>
      </c>
      <c r="M793" s="38" t="s">
        <v>25</v>
      </c>
      <c r="N793" s="38" t="s">
        <v>0</v>
      </c>
      <c r="O793" s="38">
        <v>5</v>
      </c>
      <c r="P793" s="56" t="e">
        <f>IF(ISNUMBER(E793),$A$2/E793,"N/A")</f>
        <v>#VALUE!</v>
      </c>
      <c r="Q793" s="57" t="e">
        <f>IF(ISNUMBER(E793),E793/$B$2,"N/A")</f>
        <v>#VALUE!</v>
      </c>
      <c r="R793" s="58" t="e">
        <f>IF(J793="?",IF(ISNUMBER(E793),G793/P793,"N/A"),IF(ISNUMBER(J793),J793/$A$2*57.296,"N/A"))</f>
        <v>#VALUE!</v>
      </c>
      <c r="S793" s="59" t="str">
        <f>S792</f>
        <v>PUT TELESCOPE FOCAL LENGTH HERE</v>
      </c>
      <c r="T793" s="60" t="str">
        <f>T792</f>
        <v>PUT TELESCOPE F/RATIO HERE</v>
      </c>
    </row>
    <row r="794" spans="1:20" s="33" customFormat="1" x14ac:dyDescent="0.3">
      <c r="A794" s="13" t="s">
        <v>131</v>
      </c>
      <c r="B794" s="13" t="s">
        <v>238</v>
      </c>
      <c r="C794" s="13" t="s">
        <v>437</v>
      </c>
      <c r="D794" s="13" t="s">
        <v>345</v>
      </c>
      <c r="E794" s="34">
        <v>27</v>
      </c>
      <c r="F794" s="35">
        <v>1.25</v>
      </c>
      <c r="G794" s="38">
        <v>55</v>
      </c>
      <c r="H794" s="37"/>
      <c r="I794" s="41">
        <v>18</v>
      </c>
      <c r="J794" s="41">
        <v>24.4</v>
      </c>
      <c r="K794" s="55">
        <f>(G794/57.2958)*E794</f>
        <v>25.918130124721184</v>
      </c>
      <c r="L794" s="55" t="s">
        <v>0</v>
      </c>
      <c r="M794" s="38" t="s">
        <v>25</v>
      </c>
      <c r="N794" s="38" t="s">
        <v>0</v>
      </c>
      <c r="O794" s="38">
        <v>5</v>
      </c>
      <c r="P794" s="56" t="e">
        <f>IF(ISNUMBER(E794),$A$2/E794,"N/A")</f>
        <v>#VALUE!</v>
      </c>
      <c r="Q794" s="57" t="e">
        <f>IF(ISNUMBER(E794),E794/$B$2,"N/A")</f>
        <v>#VALUE!</v>
      </c>
      <c r="R794" s="58" t="e">
        <f>IF(J794="?",IF(ISNUMBER(E794),G794/P794,"N/A"),IF(ISNUMBER(J794),J794/$A$2*57.296,"N/A"))</f>
        <v>#VALUE!</v>
      </c>
      <c r="S794" s="59" t="str">
        <f>S793</f>
        <v>PUT TELESCOPE FOCAL LENGTH HERE</v>
      </c>
      <c r="T794" s="60" t="str">
        <f>T793</f>
        <v>PUT TELESCOPE F/RATIO HERE</v>
      </c>
    </row>
    <row r="795" spans="1:20" s="33" customFormat="1" x14ac:dyDescent="0.3">
      <c r="A795" s="13" t="s">
        <v>191</v>
      </c>
      <c r="B795" s="13" t="s">
        <v>191</v>
      </c>
      <c r="C795" s="13" t="s">
        <v>444</v>
      </c>
      <c r="D795" s="35" t="s">
        <v>348</v>
      </c>
      <c r="E795" s="34">
        <v>10</v>
      </c>
      <c r="F795" s="35">
        <v>1.25</v>
      </c>
      <c r="G795" s="38">
        <v>85</v>
      </c>
      <c r="H795" s="38">
        <v>100</v>
      </c>
      <c r="I795" s="41">
        <v>6.5</v>
      </c>
      <c r="J795" s="41">
        <v>14.2</v>
      </c>
      <c r="K795" s="55">
        <f>(G795/57.2958)*E795</f>
        <v>14.835293337382495</v>
      </c>
      <c r="L795" s="55" t="s">
        <v>53</v>
      </c>
      <c r="M795" s="38" t="s">
        <v>25</v>
      </c>
      <c r="N795" s="38" t="s">
        <v>0</v>
      </c>
      <c r="O795" s="38">
        <v>5</v>
      </c>
      <c r="P795" s="56" t="e">
        <f>IF(ISNUMBER(E795),$A$2/E795,"N/A")</f>
        <v>#VALUE!</v>
      </c>
      <c r="Q795" s="57" t="e">
        <f>IF(ISNUMBER(E795),E795/$B$2,"N/A")</f>
        <v>#VALUE!</v>
      </c>
      <c r="R795" s="58" t="e">
        <f>IF(J795="?",IF(ISNUMBER(E795),G795/P795,"N/A"),IF(ISNUMBER(J795),J795/$A$2*57.296,"N/A"))</f>
        <v>#VALUE!</v>
      </c>
      <c r="S795" s="59" t="str">
        <f>S794</f>
        <v>PUT TELESCOPE FOCAL LENGTH HERE</v>
      </c>
      <c r="T795" s="60" t="str">
        <f>T794</f>
        <v>PUT TELESCOPE F/RATIO HERE</v>
      </c>
    </row>
    <row r="796" spans="1:20" s="33" customFormat="1" x14ac:dyDescent="0.3">
      <c r="A796" s="13" t="s">
        <v>191</v>
      </c>
      <c r="B796" s="13" t="s">
        <v>191</v>
      </c>
      <c r="C796" s="13" t="s">
        <v>444</v>
      </c>
      <c r="D796" s="35" t="s">
        <v>348</v>
      </c>
      <c r="E796" s="34">
        <v>16</v>
      </c>
      <c r="F796" s="35">
        <v>1.25</v>
      </c>
      <c r="G796" s="38">
        <v>85</v>
      </c>
      <c r="H796" s="38">
        <v>138</v>
      </c>
      <c r="I796" s="41">
        <v>10</v>
      </c>
      <c r="J796" s="41">
        <v>23.5</v>
      </c>
      <c r="K796" s="55">
        <f>(G796/57.2958)*E796</f>
        <v>23.736469339811993</v>
      </c>
      <c r="L796" s="55" t="s">
        <v>53</v>
      </c>
      <c r="M796" s="38" t="s">
        <v>25</v>
      </c>
      <c r="N796" s="38" t="s">
        <v>0</v>
      </c>
      <c r="O796" s="38">
        <v>5</v>
      </c>
      <c r="P796" s="56" t="e">
        <f>IF(ISNUMBER(E796),$A$2/E796,"N/A")</f>
        <v>#VALUE!</v>
      </c>
      <c r="Q796" s="57" t="e">
        <f>IF(ISNUMBER(E796),E796/$B$2,"N/A")</f>
        <v>#VALUE!</v>
      </c>
      <c r="R796" s="58" t="e">
        <f>IF(J796="?",IF(ISNUMBER(E796),G796/P796,"N/A"),IF(ISNUMBER(J796),J796/$A$2*57.296,"N/A"))</f>
        <v>#VALUE!</v>
      </c>
      <c r="S796" s="59" t="str">
        <f>S795</f>
        <v>PUT TELESCOPE FOCAL LENGTH HERE</v>
      </c>
      <c r="T796" s="60" t="str">
        <f>T795</f>
        <v>PUT TELESCOPE F/RATIO HERE</v>
      </c>
    </row>
    <row r="797" spans="1:20" s="33" customFormat="1" x14ac:dyDescent="0.3">
      <c r="A797" s="13" t="s">
        <v>191</v>
      </c>
      <c r="B797" s="13" t="s">
        <v>191</v>
      </c>
      <c r="C797" s="13" t="s">
        <v>444</v>
      </c>
      <c r="D797" s="35" t="s">
        <v>348</v>
      </c>
      <c r="E797" s="34">
        <v>20</v>
      </c>
      <c r="F797" s="35">
        <v>2</v>
      </c>
      <c r="G797" s="38">
        <v>85</v>
      </c>
      <c r="H797" s="38">
        <v>304</v>
      </c>
      <c r="I797" s="41">
        <v>12.5</v>
      </c>
      <c r="J797" s="41">
        <v>29.4</v>
      </c>
      <c r="K797" s="55">
        <f>(G797/57.2958)*E797</f>
        <v>29.670586674764991</v>
      </c>
      <c r="L797" s="55" t="s">
        <v>53</v>
      </c>
      <c r="M797" s="38" t="s">
        <v>25</v>
      </c>
      <c r="N797" s="38" t="s">
        <v>0</v>
      </c>
      <c r="O797" s="38">
        <v>5</v>
      </c>
      <c r="P797" s="56" t="e">
        <f>IF(ISNUMBER(E797),$A$2/E797,"N/A")</f>
        <v>#VALUE!</v>
      </c>
      <c r="Q797" s="57" t="e">
        <f>IF(ISNUMBER(E797),E797/$B$2,"N/A")</f>
        <v>#VALUE!</v>
      </c>
      <c r="R797" s="58" t="e">
        <f>IF(J797="?",IF(ISNUMBER(E797),G797/P797,"N/A"),IF(ISNUMBER(J797),J797/$A$2*57.296,"N/A"))</f>
        <v>#VALUE!</v>
      </c>
      <c r="S797" s="59" t="str">
        <f>S796</f>
        <v>PUT TELESCOPE FOCAL LENGTH HERE</v>
      </c>
      <c r="T797" s="60" t="str">
        <f>T796</f>
        <v>PUT TELESCOPE F/RATIO HERE</v>
      </c>
    </row>
    <row r="798" spans="1:20" s="33" customFormat="1" x14ac:dyDescent="0.3">
      <c r="A798" s="13" t="s">
        <v>191</v>
      </c>
      <c r="B798" s="13" t="s">
        <v>191</v>
      </c>
      <c r="C798" s="13" t="s">
        <v>444</v>
      </c>
      <c r="D798" s="35" t="s">
        <v>348</v>
      </c>
      <c r="E798" s="34">
        <v>26</v>
      </c>
      <c r="F798" s="35">
        <v>2</v>
      </c>
      <c r="G798" s="38">
        <v>85</v>
      </c>
      <c r="H798" s="38">
        <v>380</v>
      </c>
      <c r="I798" s="41">
        <v>16</v>
      </c>
      <c r="J798" s="41">
        <v>38.4</v>
      </c>
      <c r="K798" s="55">
        <f>(G798/57.2958)*E798</f>
        <v>38.571762677194492</v>
      </c>
      <c r="L798" s="55" t="s">
        <v>53</v>
      </c>
      <c r="M798" s="38" t="s">
        <v>25</v>
      </c>
      <c r="N798" s="38" t="s">
        <v>0</v>
      </c>
      <c r="O798" s="38">
        <v>5</v>
      </c>
      <c r="P798" s="56" t="e">
        <f>IF(ISNUMBER(E798),$A$2/E798,"N/A")</f>
        <v>#VALUE!</v>
      </c>
      <c r="Q798" s="57" t="e">
        <f>IF(ISNUMBER(E798),E798/$B$2,"N/A")</f>
        <v>#VALUE!</v>
      </c>
      <c r="R798" s="58" t="e">
        <f>IF(J798="?",IF(ISNUMBER(E798),G798/P798,"N/A"),IF(ISNUMBER(J798),J798/$A$2*57.296,"N/A"))</f>
        <v>#VALUE!</v>
      </c>
      <c r="S798" s="59" t="str">
        <f>S797</f>
        <v>PUT TELESCOPE FOCAL LENGTH HERE</v>
      </c>
      <c r="T798" s="60" t="str">
        <f>T797</f>
        <v>PUT TELESCOPE F/RATIO HERE</v>
      </c>
    </row>
    <row r="799" spans="1:20" s="33" customFormat="1" x14ac:dyDescent="0.3">
      <c r="A799" s="13" t="s">
        <v>191</v>
      </c>
      <c r="B799" s="13" t="s">
        <v>191</v>
      </c>
      <c r="C799" s="13" t="s">
        <v>444</v>
      </c>
      <c r="D799" s="35" t="s">
        <v>348</v>
      </c>
      <c r="E799" s="34">
        <v>32</v>
      </c>
      <c r="F799" s="35">
        <v>2</v>
      </c>
      <c r="G799" s="38">
        <v>85</v>
      </c>
      <c r="H799" s="38">
        <v>450</v>
      </c>
      <c r="I799" s="41">
        <v>20</v>
      </c>
      <c r="J799" s="41">
        <v>47</v>
      </c>
      <c r="K799" s="55">
        <f>(G799/57.2958)*E799</f>
        <v>47.472938679623987</v>
      </c>
      <c r="L799" s="55" t="s">
        <v>53</v>
      </c>
      <c r="M799" s="38" t="s">
        <v>25</v>
      </c>
      <c r="N799" s="38" t="s">
        <v>0</v>
      </c>
      <c r="O799" s="38">
        <v>5</v>
      </c>
      <c r="P799" s="56" t="e">
        <f>IF(ISNUMBER(E799),$A$2/E799,"N/A")</f>
        <v>#VALUE!</v>
      </c>
      <c r="Q799" s="57" t="e">
        <f>IF(ISNUMBER(E799),E799/$B$2,"N/A")</f>
        <v>#VALUE!</v>
      </c>
      <c r="R799" s="58" t="e">
        <f>IF(J799="?",IF(ISNUMBER(E799),G799/P799,"N/A"),IF(ISNUMBER(J799),J799/$A$2*57.296,"N/A"))</f>
        <v>#VALUE!</v>
      </c>
      <c r="S799" s="59" t="str">
        <f>S798</f>
        <v>PUT TELESCOPE FOCAL LENGTH HERE</v>
      </c>
      <c r="T799" s="60" t="str">
        <f>T798</f>
        <v>PUT TELESCOPE F/RATIO HERE</v>
      </c>
    </row>
    <row r="800" spans="1:20" s="33" customFormat="1" x14ac:dyDescent="0.3">
      <c r="A800" s="13" t="s">
        <v>191</v>
      </c>
      <c r="B800" s="13" t="s">
        <v>191</v>
      </c>
      <c r="C800" s="13" t="s">
        <v>444</v>
      </c>
      <c r="D800" s="13" t="s">
        <v>345</v>
      </c>
      <c r="E800" s="34">
        <v>45</v>
      </c>
      <c r="F800" s="35">
        <v>2</v>
      </c>
      <c r="G800" s="38">
        <v>53</v>
      </c>
      <c r="H800" s="38">
        <v>508</v>
      </c>
      <c r="I800" s="41">
        <v>12</v>
      </c>
      <c r="J800" s="41">
        <v>32</v>
      </c>
      <c r="K800" s="55">
        <f>(G800/57.2958)*E800</f>
        <v>41.626087776067358</v>
      </c>
      <c r="L800" s="55" t="s">
        <v>53</v>
      </c>
      <c r="M800" s="38" t="s">
        <v>25</v>
      </c>
      <c r="N800" s="38" t="s">
        <v>0</v>
      </c>
      <c r="O800" s="38">
        <v>5</v>
      </c>
      <c r="P800" s="56" t="e">
        <f>IF(ISNUMBER(E800),$A$2/E800,"N/A")</f>
        <v>#VALUE!</v>
      </c>
      <c r="Q800" s="57" t="e">
        <f>IF(ISNUMBER(E800),E800/$B$2,"N/A")</f>
        <v>#VALUE!</v>
      </c>
      <c r="R800" s="58" t="e">
        <f>IF(J800="?",IF(ISNUMBER(E800),G800/P800,"N/A"),IF(ISNUMBER(J800),J800/$A$2*57.296,"N/A"))</f>
        <v>#VALUE!</v>
      </c>
      <c r="S800" s="59" t="str">
        <f>S799</f>
        <v>PUT TELESCOPE FOCAL LENGTH HERE</v>
      </c>
      <c r="T800" s="60" t="str">
        <f>T799</f>
        <v>PUT TELESCOPE F/RATIO HERE</v>
      </c>
    </row>
    <row r="801" spans="1:20" s="33" customFormat="1" x14ac:dyDescent="0.3">
      <c r="A801" s="13" t="s">
        <v>191</v>
      </c>
      <c r="B801" s="13" t="s">
        <v>191</v>
      </c>
      <c r="C801" s="13" t="s">
        <v>444</v>
      </c>
      <c r="D801" s="13" t="s">
        <v>345</v>
      </c>
      <c r="E801" s="34">
        <v>50</v>
      </c>
      <c r="F801" s="35">
        <v>2</v>
      </c>
      <c r="G801" s="38">
        <v>53</v>
      </c>
      <c r="H801" s="38">
        <v>570</v>
      </c>
      <c r="I801" s="41">
        <v>12</v>
      </c>
      <c r="J801" s="41">
        <v>40</v>
      </c>
      <c r="K801" s="55">
        <f>(G801/57.2958)*E801</f>
        <v>46.251208640074843</v>
      </c>
      <c r="L801" s="55" t="s">
        <v>53</v>
      </c>
      <c r="M801" s="38" t="s">
        <v>25</v>
      </c>
      <c r="N801" s="38" t="s">
        <v>0</v>
      </c>
      <c r="O801" s="38">
        <v>5</v>
      </c>
      <c r="P801" s="56" t="e">
        <f>IF(ISNUMBER(E801),$A$2/E801,"N/A")</f>
        <v>#VALUE!</v>
      </c>
      <c r="Q801" s="57" t="e">
        <f>IF(ISNUMBER(E801),E801/$B$2,"N/A")</f>
        <v>#VALUE!</v>
      </c>
      <c r="R801" s="58" t="e">
        <f>IF(J801="?",IF(ISNUMBER(E801),G801/P801,"N/A"),IF(ISNUMBER(J801),J801/$A$2*57.296,"N/A"))</f>
        <v>#VALUE!</v>
      </c>
      <c r="S801" s="59" t="str">
        <f>S800</f>
        <v>PUT TELESCOPE FOCAL LENGTH HERE</v>
      </c>
      <c r="T801" s="60" t="str">
        <f>T800</f>
        <v>PUT TELESCOPE F/RATIO HERE</v>
      </c>
    </row>
    <row r="802" spans="1:20" s="33" customFormat="1" x14ac:dyDescent="0.3">
      <c r="A802" s="13" t="s">
        <v>191</v>
      </c>
      <c r="B802" s="13" t="s">
        <v>191</v>
      </c>
      <c r="C802" s="13" t="s">
        <v>444</v>
      </c>
      <c r="D802" s="13" t="s">
        <v>345</v>
      </c>
      <c r="E802" s="34">
        <v>60</v>
      </c>
      <c r="F802" s="35">
        <v>2</v>
      </c>
      <c r="G802" s="38">
        <v>46</v>
      </c>
      <c r="H802" s="38">
        <v>600</v>
      </c>
      <c r="I802" s="41">
        <v>18</v>
      </c>
      <c r="J802" s="41">
        <v>46.5</v>
      </c>
      <c r="K802" s="55">
        <f>(G802/57.2958)*E802</f>
        <v>48.171070130794931</v>
      </c>
      <c r="L802" s="55" t="s">
        <v>53</v>
      </c>
      <c r="M802" s="38" t="s">
        <v>25</v>
      </c>
      <c r="N802" s="38" t="s">
        <v>0</v>
      </c>
      <c r="O802" s="38">
        <v>5</v>
      </c>
      <c r="P802" s="56" t="e">
        <f>IF(ISNUMBER(E802),$A$2/E802,"N/A")</f>
        <v>#VALUE!</v>
      </c>
      <c r="Q802" s="57" t="e">
        <f>IF(ISNUMBER(E802),E802/$B$2,"N/A")</f>
        <v>#VALUE!</v>
      </c>
      <c r="R802" s="58" t="e">
        <f>IF(J802="?",IF(ISNUMBER(E802),G802/P802,"N/A"),IF(ISNUMBER(J802),J802/$A$2*57.296,"N/A"))</f>
        <v>#VALUE!</v>
      </c>
      <c r="S802" s="59" t="str">
        <f>S801</f>
        <v>PUT TELESCOPE FOCAL LENGTH HERE</v>
      </c>
      <c r="T802" s="60" t="str">
        <f>T801</f>
        <v>PUT TELESCOPE F/RATIO HERE</v>
      </c>
    </row>
    <row r="803" spans="1:20" s="33" customFormat="1" x14ac:dyDescent="0.3">
      <c r="A803" s="13" t="s">
        <v>191</v>
      </c>
      <c r="B803" s="13" t="s">
        <v>6</v>
      </c>
      <c r="C803" s="13" t="s">
        <v>444</v>
      </c>
      <c r="D803" s="13" t="s">
        <v>345</v>
      </c>
      <c r="E803" s="34">
        <v>4</v>
      </c>
      <c r="F803" s="35">
        <v>1.25</v>
      </c>
      <c r="G803" s="38">
        <v>42</v>
      </c>
      <c r="H803" s="37"/>
      <c r="I803" s="41">
        <v>3.4</v>
      </c>
      <c r="J803" s="41">
        <v>2.6</v>
      </c>
      <c r="K803" s="55">
        <f>(G803/57.2958)*E803</f>
        <v>2.932152094917952</v>
      </c>
      <c r="L803" s="55" t="s">
        <v>53</v>
      </c>
      <c r="M803" s="38" t="s">
        <v>25</v>
      </c>
      <c r="N803" s="38" t="s">
        <v>0</v>
      </c>
      <c r="O803" s="38">
        <v>4</v>
      </c>
      <c r="P803" s="56" t="e">
        <f>IF(ISNUMBER(E803),$A$2/E803,"N/A")</f>
        <v>#VALUE!</v>
      </c>
      <c r="Q803" s="57" t="e">
        <f>IF(ISNUMBER(E803),E803/$B$2,"N/A")</f>
        <v>#VALUE!</v>
      </c>
      <c r="R803" s="58" t="e">
        <f>IF(J803="?",IF(ISNUMBER(E803),G803/P803,"N/A"),IF(ISNUMBER(J803),J803/$A$2*57.296,"N/A"))</f>
        <v>#VALUE!</v>
      </c>
      <c r="S803" s="59" t="str">
        <f>S802</f>
        <v>PUT TELESCOPE FOCAL LENGTH HERE</v>
      </c>
      <c r="T803" s="60" t="str">
        <f>T802</f>
        <v>PUT TELESCOPE F/RATIO HERE</v>
      </c>
    </row>
    <row r="804" spans="1:20" s="33" customFormat="1" x14ac:dyDescent="0.3">
      <c r="A804" s="13" t="s">
        <v>191</v>
      </c>
      <c r="B804" s="13" t="s">
        <v>6</v>
      </c>
      <c r="C804" s="13" t="s">
        <v>444</v>
      </c>
      <c r="D804" s="13" t="s">
        <v>345</v>
      </c>
      <c r="E804" s="34">
        <v>5</v>
      </c>
      <c r="F804" s="35">
        <v>1.25</v>
      </c>
      <c r="G804" s="38">
        <v>42</v>
      </c>
      <c r="H804" s="37"/>
      <c r="I804" s="41">
        <v>4</v>
      </c>
      <c r="J804" s="41">
        <v>3.4</v>
      </c>
      <c r="K804" s="55">
        <f>(G804/57.2958)*E804</f>
        <v>3.6651901186474403</v>
      </c>
      <c r="L804" s="55" t="s">
        <v>53</v>
      </c>
      <c r="M804" s="38" t="s">
        <v>25</v>
      </c>
      <c r="N804" s="38" t="s">
        <v>0</v>
      </c>
      <c r="O804" s="38">
        <v>4</v>
      </c>
      <c r="P804" s="56" t="e">
        <f>IF(ISNUMBER(E804),$A$2/E804,"N/A")</f>
        <v>#VALUE!</v>
      </c>
      <c r="Q804" s="57" t="e">
        <f>IF(ISNUMBER(E804),E804/$B$2,"N/A")</f>
        <v>#VALUE!</v>
      </c>
      <c r="R804" s="58" t="e">
        <f>IF(J804="?",IF(ISNUMBER(E804),G804/P804,"N/A"),IF(ISNUMBER(J804),J804/$A$2*57.296,"N/A"))</f>
        <v>#VALUE!</v>
      </c>
      <c r="S804" s="59" t="str">
        <f>S803</f>
        <v>PUT TELESCOPE FOCAL LENGTH HERE</v>
      </c>
      <c r="T804" s="60" t="str">
        <f>T803</f>
        <v>PUT TELESCOPE F/RATIO HERE</v>
      </c>
    </row>
    <row r="805" spans="1:20" s="33" customFormat="1" x14ac:dyDescent="0.3">
      <c r="A805" s="13" t="s">
        <v>191</v>
      </c>
      <c r="B805" s="13" t="s">
        <v>6</v>
      </c>
      <c r="C805" s="13" t="s">
        <v>444</v>
      </c>
      <c r="D805" s="13" t="s">
        <v>345</v>
      </c>
      <c r="E805" s="34">
        <v>9</v>
      </c>
      <c r="F805" s="35">
        <v>1.25</v>
      </c>
      <c r="G805" s="38">
        <v>42</v>
      </c>
      <c r="H805" s="37"/>
      <c r="I805" s="41">
        <v>8</v>
      </c>
      <c r="J805" s="41" t="s">
        <v>28</v>
      </c>
      <c r="K805" s="55">
        <f>(G805/57.2958)*E805</f>
        <v>6.5973422135653923</v>
      </c>
      <c r="L805" s="55" t="s">
        <v>53</v>
      </c>
      <c r="M805" s="38" t="s">
        <v>25</v>
      </c>
      <c r="N805" s="38" t="s">
        <v>0</v>
      </c>
      <c r="O805" s="38">
        <v>4</v>
      </c>
      <c r="P805" s="56" t="e">
        <f>IF(ISNUMBER(E805),$A$2/E805,"N/A")</f>
        <v>#VALUE!</v>
      </c>
      <c r="Q805" s="57" t="e">
        <f>IF(ISNUMBER(E805),E805/$B$2,"N/A")</f>
        <v>#VALUE!</v>
      </c>
      <c r="R805" s="58" t="e">
        <f>IF(J805="?",IF(ISNUMBER(E805),G805/P805,"N/A"),IF(ISNUMBER(J805),J805/$A$2*57.296,"N/A"))</f>
        <v>#VALUE!</v>
      </c>
      <c r="S805" s="59" t="str">
        <f>S804</f>
        <v>PUT TELESCOPE FOCAL LENGTH HERE</v>
      </c>
      <c r="T805" s="60" t="str">
        <f>T804</f>
        <v>PUT TELESCOPE F/RATIO HERE</v>
      </c>
    </row>
    <row r="806" spans="1:20" s="33" customFormat="1" x14ac:dyDescent="0.3">
      <c r="A806" s="13" t="s">
        <v>191</v>
      </c>
      <c r="B806" s="13" t="s">
        <v>6</v>
      </c>
      <c r="C806" s="13" t="s">
        <v>444</v>
      </c>
      <c r="D806" s="13" t="s">
        <v>345</v>
      </c>
      <c r="E806" s="34">
        <v>12.5</v>
      </c>
      <c r="F806" s="35">
        <v>1.25</v>
      </c>
      <c r="G806" s="38">
        <v>42</v>
      </c>
      <c r="H806" s="37"/>
      <c r="I806" s="41">
        <v>10</v>
      </c>
      <c r="J806" s="41">
        <v>9.1999999999999993</v>
      </c>
      <c r="K806" s="55">
        <f>(G806/57.2958)*E806</f>
        <v>9.1629752966185993</v>
      </c>
      <c r="L806" s="55" t="s">
        <v>53</v>
      </c>
      <c r="M806" s="38" t="s">
        <v>25</v>
      </c>
      <c r="N806" s="38" t="s">
        <v>0</v>
      </c>
      <c r="O806" s="38">
        <v>4</v>
      </c>
      <c r="P806" s="56" t="e">
        <f>IF(ISNUMBER(E806),$A$2/E806,"N/A")</f>
        <v>#VALUE!</v>
      </c>
      <c r="Q806" s="57" t="e">
        <f>IF(ISNUMBER(E806),E806/$B$2,"N/A")</f>
        <v>#VALUE!</v>
      </c>
      <c r="R806" s="58" t="e">
        <f>IF(J806="?",IF(ISNUMBER(E806),G806/P806,"N/A"),IF(ISNUMBER(J806),J806/$A$2*57.296,"N/A"))</f>
        <v>#VALUE!</v>
      </c>
      <c r="S806" s="59" t="str">
        <f>S805</f>
        <v>PUT TELESCOPE FOCAL LENGTH HERE</v>
      </c>
      <c r="T806" s="60" t="str">
        <f>T805</f>
        <v>PUT TELESCOPE F/RATIO HERE</v>
      </c>
    </row>
    <row r="807" spans="1:20" s="33" customFormat="1" x14ac:dyDescent="0.3">
      <c r="A807" s="13" t="s">
        <v>191</v>
      </c>
      <c r="B807" s="13" t="s">
        <v>6</v>
      </c>
      <c r="C807" s="13" t="s">
        <v>444</v>
      </c>
      <c r="D807" s="13" t="s">
        <v>345</v>
      </c>
      <c r="E807" s="34">
        <v>18</v>
      </c>
      <c r="F807" s="35">
        <v>1.25</v>
      </c>
      <c r="G807" s="38">
        <v>42</v>
      </c>
      <c r="H807" s="37"/>
      <c r="I807" s="41">
        <v>15</v>
      </c>
      <c r="J807" s="41" t="s">
        <v>28</v>
      </c>
      <c r="K807" s="55">
        <f>(G807/57.2958)*E807</f>
        <v>13.194684427130785</v>
      </c>
      <c r="L807" s="55" t="s">
        <v>53</v>
      </c>
      <c r="M807" s="38" t="s">
        <v>25</v>
      </c>
      <c r="N807" s="38" t="s">
        <v>0</v>
      </c>
      <c r="O807" s="38">
        <v>4</v>
      </c>
      <c r="P807" s="56" t="e">
        <f>IF(ISNUMBER(E807),$A$2/E807,"N/A")</f>
        <v>#VALUE!</v>
      </c>
      <c r="Q807" s="57" t="e">
        <f>IF(ISNUMBER(E807),E807/$B$2,"N/A")</f>
        <v>#VALUE!</v>
      </c>
      <c r="R807" s="58" t="e">
        <f>IF(J807="?",IF(ISNUMBER(E807),G807/P807,"N/A"),IF(ISNUMBER(J807),J807/$A$2*57.296,"N/A"))</f>
        <v>#VALUE!</v>
      </c>
      <c r="S807" s="59" t="str">
        <f>S806</f>
        <v>PUT TELESCOPE FOCAL LENGTH HERE</v>
      </c>
      <c r="T807" s="60" t="str">
        <f>T806</f>
        <v>PUT TELESCOPE F/RATIO HERE</v>
      </c>
    </row>
    <row r="808" spans="1:20" s="33" customFormat="1" x14ac:dyDescent="0.3">
      <c r="A808" s="13" t="s">
        <v>191</v>
      </c>
      <c r="B808" s="13" t="s">
        <v>6</v>
      </c>
      <c r="C808" s="13" t="s">
        <v>444</v>
      </c>
      <c r="D808" s="13" t="s">
        <v>345</v>
      </c>
      <c r="E808" s="34">
        <v>25</v>
      </c>
      <c r="F808" s="35">
        <v>1.25</v>
      </c>
      <c r="G808" s="38">
        <v>42</v>
      </c>
      <c r="H808" s="37"/>
      <c r="I808" s="41">
        <v>22.2</v>
      </c>
      <c r="J808" s="41">
        <v>17.399999999999999</v>
      </c>
      <c r="K808" s="55">
        <f>(G808/57.2958)*E808</f>
        <v>18.325950593237199</v>
      </c>
      <c r="L808" s="55" t="s">
        <v>53</v>
      </c>
      <c r="M808" s="38" t="s">
        <v>25</v>
      </c>
      <c r="N808" s="38" t="s">
        <v>0</v>
      </c>
      <c r="O808" s="38">
        <v>4</v>
      </c>
      <c r="P808" s="56" t="e">
        <f>IF(ISNUMBER(E808),$A$2/E808,"N/A")</f>
        <v>#VALUE!</v>
      </c>
      <c r="Q808" s="57" t="e">
        <f>IF(ISNUMBER(E808),E808/$B$2,"N/A")</f>
        <v>#VALUE!</v>
      </c>
      <c r="R808" s="58" t="e">
        <f>IF(J808="?",IF(ISNUMBER(E808),G808/P808,"N/A"),IF(ISNUMBER(J808),J808/$A$2*57.296,"N/A"))</f>
        <v>#VALUE!</v>
      </c>
      <c r="S808" s="59" t="str">
        <f>S807</f>
        <v>PUT TELESCOPE FOCAL LENGTH HERE</v>
      </c>
      <c r="T808" s="60" t="str">
        <f>T807</f>
        <v>PUT TELESCOPE F/RATIO HERE</v>
      </c>
    </row>
    <row r="809" spans="1:20" s="33" customFormat="1" x14ac:dyDescent="0.3">
      <c r="A809" s="13" t="s">
        <v>334</v>
      </c>
      <c r="B809" s="13" t="s">
        <v>4</v>
      </c>
      <c r="C809" s="13"/>
      <c r="D809" s="13" t="s">
        <v>345</v>
      </c>
      <c r="E809" s="34">
        <v>56</v>
      </c>
      <c r="F809" s="35">
        <v>2</v>
      </c>
      <c r="G809" s="38">
        <v>50</v>
      </c>
      <c r="H809" s="37"/>
      <c r="I809" s="41" t="s">
        <v>28</v>
      </c>
      <c r="J809" s="41" t="s">
        <v>28</v>
      </c>
      <c r="K809" s="55">
        <f>(G809/57.2958)*E809</f>
        <v>48.869201581965868</v>
      </c>
      <c r="L809" s="55" t="s">
        <v>53</v>
      </c>
      <c r="M809" s="38" t="s">
        <v>25</v>
      </c>
      <c r="N809" s="38" t="s">
        <v>28</v>
      </c>
      <c r="O809" s="38">
        <v>4</v>
      </c>
      <c r="P809" s="56" t="e">
        <f>IF(ISNUMBER(E809),$A$2/E809,"N/A")</f>
        <v>#VALUE!</v>
      </c>
      <c r="Q809" s="57" t="e">
        <f>IF(ISNUMBER(E809),E809/$B$2,"N/A")</f>
        <v>#VALUE!</v>
      </c>
      <c r="R809" s="58" t="e">
        <f>IF(J809="?",IF(ISNUMBER(E809),G809/P809,"N/A"),IF(ISNUMBER(J809),J809/$A$2*57.296,"N/A"))</f>
        <v>#VALUE!</v>
      </c>
      <c r="S809" s="59" t="str">
        <f>S808</f>
        <v>PUT TELESCOPE FOCAL LENGTH HERE</v>
      </c>
      <c r="T809" s="60" t="str">
        <f>T808</f>
        <v>PUT TELESCOPE F/RATIO HERE</v>
      </c>
    </row>
    <row r="810" spans="1:20" s="33" customFormat="1" x14ac:dyDescent="0.3">
      <c r="A810" s="13" t="s">
        <v>334</v>
      </c>
      <c r="B810" s="13" t="s">
        <v>421</v>
      </c>
      <c r="C810" s="13"/>
      <c r="D810" s="13" t="s">
        <v>347</v>
      </c>
      <c r="E810" s="34">
        <v>34</v>
      </c>
      <c r="F810" s="35">
        <v>2</v>
      </c>
      <c r="G810" s="38">
        <v>68</v>
      </c>
      <c r="H810" s="38">
        <v>681</v>
      </c>
      <c r="I810" s="41">
        <v>26.4</v>
      </c>
      <c r="J810" s="41">
        <v>38.6</v>
      </c>
      <c r="K810" s="55">
        <f>(G810/57.2958)*E810</f>
        <v>40.35199787768039</v>
      </c>
      <c r="L810" s="55" t="s">
        <v>0</v>
      </c>
      <c r="M810" s="38" t="s">
        <v>25</v>
      </c>
      <c r="N810" s="36" t="s">
        <v>0</v>
      </c>
      <c r="O810" s="36">
        <v>6</v>
      </c>
      <c r="P810" s="56" t="e">
        <f>IF(ISNUMBER(E810),$A$2/E810,"N/A")</f>
        <v>#VALUE!</v>
      </c>
      <c r="Q810" s="57" t="e">
        <f>IF(ISNUMBER(E810),E810/$B$2,"N/A")</f>
        <v>#VALUE!</v>
      </c>
      <c r="R810" s="58" t="e">
        <f>IF(J810="?",IF(ISNUMBER(E810),G810/P810,"N/A"),IF(ISNUMBER(J810),J810/$A$2*57.296,"N/A"))</f>
        <v>#VALUE!</v>
      </c>
      <c r="S810" s="59" t="str">
        <f>S809</f>
        <v>PUT TELESCOPE FOCAL LENGTH HERE</v>
      </c>
      <c r="T810" s="60" t="str">
        <f>T809</f>
        <v>PUT TELESCOPE F/RATIO HERE</v>
      </c>
    </row>
    <row r="811" spans="1:20" s="33" customFormat="1" x14ac:dyDescent="0.3">
      <c r="A811" s="13" t="s">
        <v>334</v>
      </c>
      <c r="B811" s="13" t="s">
        <v>133</v>
      </c>
      <c r="C811" s="13" t="s">
        <v>439</v>
      </c>
      <c r="D811" s="13" t="s">
        <v>348</v>
      </c>
      <c r="E811" s="34">
        <v>4.7</v>
      </c>
      <c r="F811" s="35">
        <v>1.25</v>
      </c>
      <c r="G811" s="38">
        <v>82</v>
      </c>
      <c r="H811" s="38">
        <v>213</v>
      </c>
      <c r="I811" s="41">
        <v>13.6</v>
      </c>
      <c r="J811" s="41">
        <v>6.9</v>
      </c>
      <c r="K811" s="55">
        <f>(G811/57.2958)*E811</f>
        <v>6.7264965320320158</v>
      </c>
      <c r="L811" s="55" t="s">
        <v>0</v>
      </c>
      <c r="M811" s="38" t="s">
        <v>25</v>
      </c>
      <c r="N811" s="36" t="s">
        <v>0</v>
      </c>
      <c r="O811" s="36">
        <v>7</v>
      </c>
      <c r="P811" s="56" t="e">
        <f>IF(ISNUMBER(E811),$A$2/E811,"N/A")</f>
        <v>#VALUE!</v>
      </c>
      <c r="Q811" s="57" t="e">
        <f>IF(ISNUMBER(E811),E811/$B$2,"N/A")</f>
        <v>#VALUE!</v>
      </c>
      <c r="R811" s="58" t="e">
        <f>IF(J811="?",IF(ISNUMBER(E811),G811/P811,"N/A"),IF(ISNUMBER(J811),J811/$A$2*57.296,"N/A"))</f>
        <v>#VALUE!</v>
      </c>
      <c r="S811" s="59" t="str">
        <f>S810</f>
        <v>PUT TELESCOPE FOCAL LENGTH HERE</v>
      </c>
      <c r="T811" s="60" t="str">
        <f>T810</f>
        <v>PUT TELESCOPE F/RATIO HERE</v>
      </c>
    </row>
    <row r="812" spans="1:20" s="33" customFormat="1" x14ac:dyDescent="0.3">
      <c r="A812" s="13" t="s">
        <v>334</v>
      </c>
      <c r="B812" s="13" t="s">
        <v>133</v>
      </c>
      <c r="C812" s="13" t="s">
        <v>439</v>
      </c>
      <c r="D812" s="13" t="s">
        <v>348</v>
      </c>
      <c r="E812" s="34">
        <v>6.7</v>
      </c>
      <c r="F812" s="35">
        <v>1.25</v>
      </c>
      <c r="G812" s="38">
        <v>82</v>
      </c>
      <c r="H812" s="38">
        <v>228</v>
      </c>
      <c r="I812" s="41">
        <v>15.7</v>
      </c>
      <c r="J812" s="41">
        <v>9.5</v>
      </c>
      <c r="K812" s="55">
        <f>(G812/57.2958)*E812</f>
        <v>9.5888354818328736</v>
      </c>
      <c r="L812" s="55" t="s">
        <v>0</v>
      </c>
      <c r="M812" s="38" t="s">
        <v>25</v>
      </c>
      <c r="N812" s="36" t="s">
        <v>0</v>
      </c>
      <c r="O812" s="36">
        <v>7</v>
      </c>
      <c r="P812" s="56" t="e">
        <f>IF(ISNUMBER(E812),$A$2/E812,"N/A")</f>
        <v>#VALUE!</v>
      </c>
      <c r="Q812" s="57" t="e">
        <f>IF(ISNUMBER(E812),E812/$B$2,"N/A")</f>
        <v>#VALUE!</v>
      </c>
      <c r="R812" s="58" t="e">
        <f>IF(J812="?",IF(ISNUMBER(E812),G812/P812,"N/A"),IF(ISNUMBER(J812),J812/$A$2*57.296,"N/A"))</f>
        <v>#VALUE!</v>
      </c>
      <c r="S812" s="59" t="str">
        <f>S811</f>
        <v>PUT TELESCOPE FOCAL LENGTH HERE</v>
      </c>
      <c r="T812" s="60" t="str">
        <f>T811</f>
        <v>PUT TELESCOPE F/RATIO HERE</v>
      </c>
    </row>
    <row r="813" spans="1:20" s="33" customFormat="1" x14ac:dyDescent="0.3">
      <c r="A813" s="13" t="s">
        <v>334</v>
      </c>
      <c r="B813" s="13" t="s">
        <v>133</v>
      </c>
      <c r="C813" s="13" t="s">
        <v>439</v>
      </c>
      <c r="D813" s="13" t="s">
        <v>348</v>
      </c>
      <c r="E813" s="34">
        <v>8.8000000000000007</v>
      </c>
      <c r="F813" s="35">
        <v>1.25</v>
      </c>
      <c r="G813" s="38">
        <v>82</v>
      </c>
      <c r="H813" s="38">
        <v>227</v>
      </c>
      <c r="I813" s="41">
        <v>15.6</v>
      </c>
      <c r="J813" s="41">
        <v>12.4</v>
      </c>
      <c r="K813" s="55">
        <f>(G813/57.2958)*E813</f>
        <v>12.594291379123776</v>
      </c>
      <c r="L813" s="55" t="s">
        <v>0</v>
      </c>
      <c r="M813" s="38" t="s">
        <v>25</v>
      </c>
      <c r="N813" s="36" t="s">
        <v>0</v>
      </c>
      <c r="O813" s="36">
        <v>7</v>
      </c>
      <c r="P813" s="56" t="e">
        <f>IF(ISNUMBER(E813),$A$2/E813,"N/A")</f>
        <v>#VALUE!</v>
      </c>
      <c r="Q813" s="57" t="e">
        <f>IF(ISNUMBER(E813),E813/$B$2,"N/A")</f>
        <v>#VALUE!</v>
      </c>
      <c r="R813" s="58" t="e">
        <f>IF(J813="?",IF(ISNUMBER(E813),G813/P813,"N/A"),IF(ISNUMBER(J813),J813/$A$2*57.296,"N/A"))</f>
        <v>#VALUE!</v>
      </c>
      <c r="S813" s="59" t="str">
        <f>S812</f>
        <v>PUT TELESCOPE FOCAL LENGTH HERE</v>
      </c>
      <c r="T813" s="60" t="str">
        <f>T812</f>
        <v>PUT TELESCOPE F/RATIO HERE</v>
      </c>
    </row>
    <row r="814" spans="1:20" s="33" customFormat="1" x14ac:dyDescent="0.3">
      <c r="A814" s="13" t="s">
        <v>334</v>
      </c>
      <c r="B814" s="13" t="s">
        <v>133</v>
      </c>
      <c r="C814" s="13" t="s">
        <v>439</v>
      </c>
      <c r="D814" s="13" t="s">
        <v>348</v>
      </c>
      <c r="E814" s="34">
        <v>11</v>
      </c>
      <c r="F814" s="35">
        <v>1.25</v>
      </c>
      <c r="G814" s="38">
        <v>82</v>
      </c>
      <c r="H814" s="38">
        <v>284</v>
      </c>
      <c r="I814" s="41">
        <v>15.6</v>
      </c>
      <c r="J814" s="41">
        <v>15.9</v>
      </c>
      <c r="K814" s="55">
        <f>(G814/57.2958)*E814</f>
        <v>15.742864223904718</v>
      </c>
      <c r="L814" s="55" t="s">
        <v>0</v>
      </c>
      <c r="M814" s="38" t="s">
        <v>25</v>
      </c>
      <c r="N814" s="36" t="s">
        <v>0</v>
      </c>
      <c r="O814" s="36">
        <v>7</v>
      </c>
      <c r="P814" s="56" t="e">
        <f>IF(ISNUMBER(E814),$A$2/E814,"N/A")</f>
        <v>#VALUE!</v>
      </c>
      <c r="Q814" s="57" t="e">
        <f>IF(ISNUMBER(E814),E814/$B$2,"N/A")</f>
        <v>#VALUE!</v>
      </c>
      <c r="R814" s="58" t="e">
        <f>IF(J814="?",IF(ISNUMBER(E814),G814/P814,"N/A"),IF(ISNUMBER(J814),J814/$A$2*57.296,"N/A"))</f>
        <v>#VALUE!</v>
      </c>
      <c r="S814" s="59" t="str">
        <f>S813</f>
        <v>PUT TELESCOPE FOCAL LENGTH HERE</v>
      </c>
      <c r="T814" s="60" t="str">
        <f>T813</f>
        <v>PUT TELESCOPE F/RATIO HERE</v>
      </c>
    </row>
    <row r="815" spans="1:20" s="33" customFormat="1" x14ac:dyDescent="0.3">
      <c r="A815" s="13" t="s">
        <v>334</v>
      </c>
      <c r="B815" s="13" t="s">
        <v>133</v>
      </c>
      <c r="C815" s="13" t="s">
        <v>439</v>
      </c>
      <c r="D815" s="13" t="s">
        <v>348</v>
      </c>
      <c r="E815" s="34">
        <v>14</v>
      </c>
      <c r="F815" s="35">
        <v>1.25</v>
      </c>
      <c r="G815" s="38">
        <v>82</v>
      </c>
      <c r="H815" s="38">
        <v>256</v>
      </c>
      <c r="I815" s="41">
        <v>15.6</v>
      </c>
      <c r="J815" s="41">
        <v>18.899999999999999</v>
      </c>
      <c r="K815" s="55">
        <f>(G815/57.2958)*E815</f>
        <v>20.036372648606005</v>
      </c>
      <c r="L815" s="55" t="s">
        <v>0</v>
      </c>
      <c r="M815" s="38" t="s">
        <v>25</v>
      </c>
      <c r="N815" s="36" t="s">
        <v>0</v>
      </c>
      <c r="O815" s="36">
        <v>7</v>
      </c>
      <c r="P815" s="56" t="e">
        <f>IF(ISNUMBER(E815),$A$2/E815,"N/A")</f>
        <v>#VALUE!</v>
      </c>
      <c r="Q815" s="57" t="e">
        <f>IF(ISNUMBER(E815),E815/$B$2,"N/A")</f>
        <v>#VALUE!</v>
      </c>
      <c r="R815" s="58" t="e">
        <f>IF(J815="?",IF(ISNUMBER(E815),G815/P815,"N/A"),IF(ISNUMBER(J815),J815/$A$2*57.296,"N/A"))</f>
        <v>#VALUE!</v>
      </c>
      <c r="S815" s="59" t="str">
        <f>S814</f>
        <v>PUT TELESCOPE FOCAL LENGTH HERE</v>
      </c>
      <c r="T815" s="60" t="str">
        <f>T814</f>
        <v>PUT TELESCOPE F/RATIO HERE</v>
      </c>
    </row>
    <row r="816" spans="1:20" s="33" customFormat="1" x14ac:dyDescent="0.3">
      <c r="A816" s="13" t="s">
        <v>334</v>
      </c>
      <c r="B816" s="13" t="s">
        <v>133</v>
      </c>
      <c r="C816" s="13" t="s">
        <v>439</v>
      </c>
      <c r="D816" s="13" t="s">
        <v>348</v>
      </c>
      <c r="E816" s="34">
        <v>18</v>
      </c>
      <c r="F816" s="35">
        <v>2</v>
      </c>
      <c r="G816" s="38">
        <v>82</v>
      </c>
      <c r="H816" s="38">
        <v>398</v>
      </c>
      <c r="I816" s="41">
        <v>13</v>
      </c>
      <c r="J816" s="41">
        <v>25.3</v>
      </c>
      <c r="K816" s="55">
        <f>(G816/57.2958)*E816</f>
        <v>25.76105054820772</v>
      </c>
      <c r="L816" s="55" t="s">
        <v>0</v>
      </c>
      <c r="M816" s="38" t="s">
        <v>25</v>
      </c>
      <c r="N816" s="36" t="s">
        <v>0</v>
      </c>
      <c r="O816" s="36">
        <v>6</v>
      </c>
      <c r="P816" s="56" t="e">
        <f>IF(ISNUMBER(E816),$A$2/E816,"N/A")</f>
        <v>#VALUE!</v>
      </c>
      <c r="Q816" s="57" t="e">
        <f>IF(ISNUMBER(E816),E816/$B$2,"N/A")</f>
        <v>#VALUE!</v>
      </c>
      <c r="R816" s="58" t="e">
        <f>IF(J816="?",IF(ISNUMBER(E816),G816/P816,"N/A"),IF(ISNUMBER(J816),J816/$A$2*57.296,"N/A"))</f>
        <v>#VALUE!</v>
      </c>
      <c r="S816" s="59" t="str">
        <f>S815</f>
        <v>PUT TELESCOPE FOCAL LENGTH HERE</v>
      </c>
      <c r="T816" s="60" t="str">
        <f>T815</f>
        <v>PUT TELESCOPE F/RATIO HERE</v>
      </c>
    </row>
    <row r="817" spans="1:20" s="33" customFormat="1" x14ac:dyDescent="0.3">
      <c r="A817" s="13" t="s">
        <v>334</v>
      </c>
      <c r="B817" s="13" t="s">
        <v>133</v>
      </c>
      <c r="C817" s="13" t="s">
        <v>439</v>
      </c>
      <c r="D817" s="13" t="s">
        <v>348</v>
      </c>
      <c r="E817" s="34">
        <v>24</v>
      </c>
      <c r="F817" s="35">
        <v>2</v>
      </c>
      <c r="G817" s="38">
        <v>82</v>
      </c>
      <c r="H817" s="38">
        <v>727</v>
      </c>
      <c r="I817" s="41">
        <v>17.5</v>
      </c>
      <c r="J817" s="41">
        <v>33.5</v>
      </c>
      <c r="K817" s="55">
        <f>(G817/57.2958)*E817</f>
        <v>34.348067397610293</v>
      </c>
      <c r="L817" s="55" t="s">
        <v>0</v>
      </c>
      <c r="M817" s="38" t="s">
        <v>25</v>
      </c>
      <c r="N817" s="36" t="s">
        <v>0</v>
      </c>
      <c r="O817" s="36">
        <v>6</v>
      </c>
      <c r="P817" s="56" t="e">
        <f>IF(ISNUMBER(E817),$A$2/E817,"N/A")</f>
        <v>#VALUE!</v>
      </c>
      <c r="Q817" s="57" t="e">
        <f>IF(ISNUMBER(E817),E817/$B$2,"N/A")</f>
        <v>#VALUE!</v>
      </c>
      <c r="R817" s="58" t="e">
        <f>IF(J817="?",IF(ISNUMBER(E817),G817/P817,"N/A"),IF(ISNUMBER(J817),J817/$A$2*57.296,"N/A"))</f>
        <v>#VALUE!</v>
      </c>
      <c r="S817" s="59" t="str">
        <f>S816</f>
        <v>PUT TELESCOPE FOCAL LENGTH HERE</v>
      </c>
      <c r="T817" s="60" t="str">
        <f>T816</f>
        <v>PUT TELESCOPE F/RATIO HERE</v>
      </c>
    </row>
    <row r="818" spans="1:20" s="33" customFormat="1" x14ac:dyDescent="0.3">
      <c r="A818" s="13" t="s">
        <v>334</v>
      </c>
      <c r="B818" s="13" t="s">
        <v>133</v>
      </c>
      <c r="C818" s="13" t="s">
        <v>439</v>
      </c>
      <c r="D818" s="13" t="s">
        <v>348</v>
      </c>
      <c r="E818" s="34">
        <v>30</v>
      </c>
      <c r="F818" s="35">
        <v>2</v>
      </c>
      <c r="G818" s="38">
        <v>82</v>
      </c>
      <c r="H818" s="38">
        <v>1000</v>
      </c>
      <c r="I818" s="41">
        <v>22</v>
      </c>
      <c r="J818" s="41">
        <v>42.4</v>
      </c>
      <c r="K818" s="55">
        <f>(G818/57.2958)*E818</f>
        <v>42.935084247012867</v>
      </c>
      <c r="L818" s="55" t="s">
        <v>0</v>
      </c>
      <c r="M818" s="38" t="s">
        <v>25</v>
      </c>
      <c r="N818" s="36" t="s">
        <v>0</v>
      </c>
      <c r="O818" s="36">
        <v>6</v>
      </c>
      <c r="P818" s="56" t="e">
        <f>IF(ISNUMBER(E818),$A$2/E818,"N/A")</f>
        <v>#VALUE!</v>
      </c>
      <c r="Q818" s="57" t="e">
        <f>IF(ISNUMBER(E818),E818/$B$2,"N/A")</f>
        <v>#VALUE!</v>
      </c>
      <c r="R818" s="58" t="e">
        <f>IF(J818="?",IF(ISNUMBER(E818),G818/P818,"N/A"),IF(ISNUMBER(J818),J818/$A$2*57.296,"N/A"))</f>
        <v>#VALUE!</v>
      </c>
      <c r="S818" s="59" t="str">
        <f>S817</f>
        <v>PUT TELESCOPE FOCAL LENGTH HERE</v>
      </c>
      <c r="T818" s="60" t="str">
        <f>T817</f>
        <v>PUT TELESCOPE F/RATIO HERE</v>
      </c>
    </row>
    <row r="819" spans="1:20" s="33" customFormat="1" x14ac:dyDescent="0.3">
      <c r="A819" s="13" t="s">
        <v>334</v>
      </c>
      <c r="B819" s="13" t="s">
        <v>47</v>
      </c>
      <c r="C819" s="13"/>
      <c r="D819" s="13" t="s">
        <v>347</v>
      </c>
      <c r="E819" s="34">
        <v>10</v>
      </c>
      <c r="F819" s="35">
        <v>1.25</v>
      </c>
      <c r="G819" s="38">
        <v>70</v>
      </c>
      <c r="H819" s="37"/>
      <c r="I819" s="41" t="s">
        <v>28</v>
      </c>
      <c r="J819" s="41" t="s">
        <v>28</v>
      </c>
      <c r="K819" s="55">
        <f>(G819/57.2958)*E819</f>
        <v>12.217300395491467</v>
      </c>
      <c r="L819" s="55" t="s">
        <v>53</v>
      </c>
      <c r="M819" s="38" t="s">
        <v>25</v>
      </c>
      <c r="N819" s="38" t="s">
        <v>28</v>
      </c>
      <c r="O819" s="38">
        <v>5</v>
      </c>
      <c r="P819" s="56" t="e">
        <f>IF(ISNUMBER(E819),$A$2/E819,"N/A")</f>
        <v>#VALUE!</v>
      </c>
      <c r="Q819" s="57" t="e">
        <f>IF(ISNUMBER(E819),E819/$B$2,"N/A")</f>
        <v>#VALUE!</v>
      </c>
      <c r="R819" s="58" t="e">
        <f>IF(J819="?",IF(ISNUMBER(E819),G819/P819,"N/A"),IF(ISNUMBER(J819),J819/$A$2*57.296,"N/A"))</f>
        <v>#VALUE!</v>
      </c>
      <c r="S819" s="59" t="str">
        <f>S818</f>
        <v>PUT TELESCOPE FOCAL LENGTH HERE</v>
      </c>
      <c r="T819" s="60" t="str">
        <f>T818</f>
        <v>PUT TELESCOPE F/RATIO HERE</v>
      </c>
    </row>
    <row r="820" spans="1:20" s="33" customFormat="1" x14ac:dyDescent="0.3">
      <c r="A820" s="13" t="s">
        <v>334</v>
      </c>
      <c r="B820" s="13" t="s">
        <v>47</v>
      </c>
      <c r="C820" s="13"/>
      <c r="D820" s="13" t="s">
        <v>347</v>
      </c>
      <c r="E820" s="34">
        <v>20</v>
      </c>
      <c r="F820" s="35">
        <v>1.25</v>
      </c>
      <c r="G820" s="38">
        <v>70</v>
      </c>
      <c r="H820" s="37"/>
      <c r="I820" s="41" t="s">
        <v>28</v>
      </c>
      <c r="J820" s="41" t="s">
        <v>28</v>
      </c>
      <c r="K820" s="55">
        <f>(G820/57.2958)*E820</f>
        <v>24.434600790982934</v>
      </c>
      <c r="L820" s="55" t="s">
        <v>53</v>
      </c>
      <c r="M820" s="38" t="s">
        <v>25</v>
      </c>
      <c r="N820" s="38" t="s">
        <v>28</v>
      </c>
      <c r="O820" s="38">
        <v>5</v>
      </c>
      <c r="P820" s="56" t="e">
        <f>IF(ISNUMBER(E820),$A$2/E820,"N/A")</f>
        <v>#VALUE!</v>
      </c>
      <c r="Q820" s="57" t="e">
        <f>IF(ISNUMBER(E820),E820/$B$2,"N/A")</f>
        <v>#VALUE!</v>
      </c>
      <c r="R820" s="58" t="e">
        <f>IF(J820="?",IF(ISNUMBER(E820),G820/P820,"N/A"),IF(ISNUMBER(J820),J820/$A$2*57.296,"N/A"))</f>
        <v>#VALUE!</v>
      </c>
      <c r="S820" s="59" t="str">
        <f>S819</f>
        <v>PUT TELESCOPE FOCAL LENGTH HERE</v>
      </c>
      <c r="T820" s="60" t="str">
        <f>T819</f>
        <v>PUT TELESCOPE F/RATIO HERE</v>
      </c>
    </row>
    <row r="821" spans="1:20" s="33" customFormat="1" x14ac:dyDescent="0.3">
      <c r="A821" s="13" t="s">
        <v>334</v>
      </c>
      <c r="B821" s="13" t="s">
        <v>47</v>
      </c>
      <c r="C821" s="13"/>
      <c r="D821" s="13" t="s">
        <v>347</v>
      </c>
      <c r="E821" s="34">
        <v>35</v>
      </c>
      <c r="F821" s="35">
        <v>2</v>
      </c>
      <c r="G821" s="38">
        <v>70</v>
      </c>
      <c r="H821" s="37"/>
      <c r="I821" s="41" t="s">
        <v>28</v>
      </c>
      <c r="J821" s="41" t="s">
        <v>28</v>
      </c>
      <c r="K821" s="55">
        <f>(G821/57.2958)*E821</f>
        <v>42.760551384220129</v>
      </c>
      <c r="L821" s="55" t="s">
        <v>0</v>
      </c>
      <c r="M821" s="38" t="s">
        <v>25</v>
      </c>
      <c r="N821" s="38" t="s">
        <v>28</v>
      </c>
      <c r="O821" s="38">
        <v>5</v>
      </c>
      <c r="P821" s="56" t="e">
        <f>IF(ISNUMBER(E821),$A$2/E821,"N/A")</f>
        <v>#VALUE!</v>
      </c>
      <c r="Q821" s="57" t="e">
        <f>IF(ISNUMBER(E821),E821/$B$2,"N/A")</f>
        <v>#VALUE!</v>
      </c>
      <c r="R821" s="58" t="e">
        <f>IF(J821="?",IF(ISNUMBER(E821),G821/P821,"N/A"),IF(ISNUMBER(J821),J821/$A$2*57.296,"N/A"))</f>
        <v>#VALUE!</v>
      </c>
      <c r="S821" s="59" t="str">
        <f>S820</f>
        <v>PUT TELESCOPE FOCAL LENGTH HERE</v>
      </c>
      <c r="T821" s="60" t="str">
        <f>T820</f>
        <v>PUT TELESCOPE F/RATIO HERE</v>
      </c>
    </row>
    <row r="822" spans="1:20" s="33" customFormat="1" x14ac:dyDescent="0.3">
      <c r="A822" s="13" t="s">
        <v>334</v>
      </c>
      <c r="B822" s="13" t="s">
        <v>422</v>
      </c>
      <c r="C822" s="13"/>
      <c r="D822" s="13" t="s">
        <v>345</v>
      </c>
      <c r="E822" s="34">
        <v>5</v>
      </c>
      <c r="F822" s="35">
        <v>1.25</v>
      </c>
      <c r="G822" s="38">
        <v>50</v>
      </c>
      <c r="H822" s="37"/>
      <c r="I822" s="41">
        <f>E822*0.72</f>
        <v>3.5999999999999996</v>
      </c>
      <c r="J822" s="41" t="s">
        <v>28</v>
      </c>
      <c r="K822" s="55">
        <f>(G822/57.2958)*E822</f>
        <v>4.3633215698183818</v>
      </c>
      <c r="L822" s="55" t="s">
        <v>53</v>
      </c>
      <c r="M822" s="38" t="s">
        <v>25</v>
      </c>
      <c r="N822" s="38" t="s">
        <v>28</v>
      </c>
      <c r="O822" s="38">
        <v>4</v>
      </c>
      <c r="P822" s="56" t="e">
        <f>IF(ISNUMBER(E822),$A$2/E822,"N/A")</f>
        <v>#VALUE!</v>
      </c>
      <c r="Q822" s="57" t="e">
        <f>IF(ISNUMBER(E822),E822/$B$2,"N/A")</f>
        <v>#VALUE!</v>
      </c>
      <c r="R822" s="58" t="e">
        <f>IF(J822="?",IF(ISNUMBER(E822),G822/P822,"N/A"),IF(ISNUMBER(J822),J822/$A$2*57.296,"N/A"))</f>
        <v>#VALUE!</v>
      </c>
      <c r="S822" s="59" t="str">
        <f>S821</f>
        <v>PUT TELESCOPE FOCAL LENGTH HERE</v>
      </c>
      <c r="T822" s="60" t="str">
        <f>T821</f>
        <v>PUT TELESCOPE F/RATIO HERE</v>
      </c>
    </row>
    <row r="823" spans="1:20" s="33" customFormat="1" x14ac:dyDescent="0.3">
      <c r="A823" s="13" t="s">
        <v>334</v>
      </c>
      <c r="B823" s="13" t="s">
        <v>422</v>
      </c>
      <c r="C823" s="13"/>
      <c r="D823" s="13" t="s">
        <v>345</v>
      </c>
      <c r="E823" s="34">
        <v>6.5</v>
      </c>
      <c r="F823" s="35">
        <v>1.25</v>
      </c>
      <c r="G823" s="38">
        <v>50</v>
      </c>
      <c r="H823" s="37"/>
      <c r="I823" s="41">
        <f>E823*0.72</f>
        <v>4.68</v>
      </c>
      <c r="J823" s="41" t="s">
        <v>28</v>
      </c>
      <c r="K823" s="55">
        <f>(G823/57.2958)*E823</f>
        <v>5.672318040763896</v>
      </c>
      <c r="L823" s="55" t="s">
        <v>53</v>
      </c>
      <c r="M823" s="38" t="s">
        <v>25</v>
      </c>
      <c r="N823" s="38" t="s">
        <v>28</v>
      </c>
      <c r="O823" s="38">
        <v>4</v>
      </c>
      <c r="P823" s="56" t="e">
        <f>IF(ISNUMBER(E823),$A$2/E823,"N/A")</f>
        <v>#VALUE!</v>
      </c>
      <c r="Q823" s="57" t="e">
        <f>IF(ISNUMBER(E823),E823/$B$2,"N/A")</f>
        <v>#VALUE!</v>
      </c>
      <c r="R823" s="58" t="e">
        <f>IF(J823="?",IF(ISNUMBER(E823),G823/P823,"N/A"),IF(ISNUMBER(J823),J823/$A$2*57.296,"N/A"))</f>
        <v>#VALUE!</v>
      </c>
      <c r="S823" s="59" t="str">
        <f>S822</f>
        <v>PUT TELESCOPE FOCAL LENGTH HERE</v>
      </c>
      <c r="T823" s="60" t="str">
        <f>T822</f>
        <v>PUT TELESCOPE F/RATIO HERE</v>
      </c>
    </row>
    <row r="824" spans="1:20" s="33" customFormat="1" x14ac:dyDescent="0.3">
      <c r="A824" s="13" t="s">
        <v>334</v>
      </c>
      <c r="B824" s="13" t="s">
        <v>422</v>
      </c>
      <c r="C824" s="13"/>
      <c r="D824" s="13" t="s">
        <v>345</v>
      </c>
      <c r="E824" s="34">
        <v>10</v>
      </c>
      <c r="F824" s="35">
        <v>1.25</v>
      </c>
      <c r="G824" s="38">
        <v>50</v>
      </c>
      <c r="H824" s="37"/>
      <c r="I824" s="41">
        <f>E824*0.72</f>
        <v>7.1999999999999993</v>
      </c>
      <c r="J824" s="41" t="s">
        <v>28</v>
      </c>
      <c r="K824" s="55">
        <f>(G824/57.2958)*E824</f>
        <v>8.7266431396367636</v>
      </c>
      <c r="L824" s="55" t="s">
        <v>53</v>
      </c>
      <c r="M824" s="38" t="s">
        <v>25</v>
      </c>
      <c r="N824" s="38" t="s">
        <v>28</v>
      </c>
      <c r="O824" s="38">
        <v>4</v>
      </c>
      <c r="P824" s="56" t="e">
        <f>IF(ISNUMBER(E824),$A$2/E824,"N/A")</f>
        <v>#VALUE!</v>
      </c>
      <c r="Q824" s="57" t="e">
        <f>IF(ISNUMBER(E824),E824/$B$2,"N/A")</f>
        <v>#VALUE!</v>
      </c>
      <c r="R824" s="58" t="e">
        <f>IF(J824="?",IF(ISNUMBER(E824),G824/P824,"N/A"),IF(ISNUMBER(J824),J824/$A$2*57.296,"N/A"))</f>
        <v>#VALUE!</v>
      </c>
      <c r="S824" s="59" t="str">
        <f>S823</f>
        <v>PUT TELESCOPE FOCAL LENGTH HERE</v>
      </c>
      <c r="T824" s="60" t="str">
        <f>T823</f>
        <v>PUT TELESCOPE F/RATIO HERE</v>
      </c>
    </row>
    <row r="825" spans="1:20" s="33" customFormat="1" x14ac:dyDescent="0.3">
      <c r="A825" s="13" t="s">
        <v>334</v>
      </c>
      <c r="B825" s="13" t="s">
        <v>422</v>
      </c>
      <c r="C825" s="13"/>
      <c r="D825" s="13" t="s">
        <v>345</v>
      </c>
      <c r="E825" s="34">
        <v>15</v>
      </c>
      <c r="F825" s="35">
        <v>1.25</v>
      </c>
      <c r="G825" s="38">
        <v>50</v>
      </c>
      <c r="H825" s="37"/>
      <c r="I825" s="41">
        <f>E825*0.72</f>
        <v>10.799999999999999</v>
      </c>
      <c r="J825" s="41" t="s">
        <v>28</v>
      </c>
      <c r="K825" s="55">
        <f>(G825/57.2958)*E825</f>
        <v>13.089964709455144</v>
      </c>
      <c r="L825" s="55" t="s">
        <v>53</v>
      </c>
      <c r="M825" s="38" t="s">
        <v>25</v>
      </c>
      <c r="N825" s="38" t="s">
        <v>28</v>
      </c>
      <c r="O825" s="38">
        <v>4</v>
      </c>
      <c r="P825" s="56" t="e">
        <f>IF(ISNUMBER(E825),$A$2/E825,"N/A")</f>
        <v>#VALUE!</v>
      </c>
      <c r="Q825" s="57" t="e">
        <f>IF(ISNUMBER(E825),E825/$B$2,"N/A")</f>
        <v>#VALUE!</v>
      </c>
      <c r="R825" s="58" t="e">
        <f>IF(J825="?",IF(ISNUMBER(E825),G825/P825,"N/A"),IF(ISNUMBER(J825),J825/$A$2*57.296,"N/A"))</f>
        <v>#VALUE!</v>
      </c>
      <c r="S825" s="59" t="str">
        <f>S824</f>
        <v>PUT TELESCOPE FOCAL LENGTH HERE</v>
      </c>
      <c r="T825" s="60" t="str">
        <f>T824</f>
        <v>PUT TELESCOPE F/RATIO HERE</v>
      </c>
    </row>
    <row r="826" spans="1:20" s="33" customFormat="1" x14ac:dyDescent="0.3">
      <c r="A826" s="13" t="s">
        <v>334</v>
      </c>
      <c r="B826" s="13" t="s">
        <v>422</v>
      </c>
      <c r="C826" s="13"/>
      <c r="D826" s="13" t="s">
        <v>345</v>
      </c>
      <c r="E826" s="34">
        <v>20</v>
      </c>
      <c r="F826" s="35">
        <v>1.25</v>
      </c>
      <c r="G826" s="38">
        <v>50</v>
      </c>
      <c r="H826" s="37"/>
      <c r="I826" s="41">
        <f>E826*0.72</f>
        <v>14.399999999999999</v>
      </c>
      <c r="J826" s="41" t="s">
        <v>28</v>
      </c>
      <c r="K826" s="55">
        <f>(G826/57.2958)*E826</f>
        <v>17.453286279273527</v>
      </c>
      <c r="L826" s="55" t="s">
        <v>53</v>
      </c>
      <c r="M826" s="38" t="s">
        <v>25</v>
      </c>
      <c r="N826" s="38" t="s">
        <v>28</v>
      </c>
      <c r="O826" s="38">
        <v>4</v>
      </c>
      <c r="P826" s="56" t="e">
        <f>IF(ISNUMBER(E826),$A$2/E826,"N/A")</f>
        <v>#VALUE!</v>
      </c>
      <c r="Q826" s="57" t="e">
        <f>IF(ISNUMBER(E826),E826/$B$2,"N/A")</f>
        <v>#VALUE!</v>
      </c>
      <c r="R826" s="58" t="e">
        <f>IF(J826="?",IF(ISNUMBER(E826),G826/P826,"N/A"),IF(ISNUMBER(J826),J826/$A$2*57.296,"N/A"))</f>
        <v>#VALUE!</v>
      </c>
      <c r="S826" s="59" t="str">
        <f>S825</f>
        <v>PUT TELESCOPE FOCAL LENGTH HERE</v>
      </c>
      <c r="T826" s="60" t="str">
        <f>T825</f>
        <v>PUT TELESCOPE F/RATIO HERE</v>
      </c>
    </row>
    <row r="827" spans="1:20" s="33" customFormat="1" x14ac:dyDescent="0.3">
      <c r="A827" s="13" t="s">
        <v>334</v>
      </c>
      <c r="B827" s="13" t="s">
        <v>422</v>
      </c>
      <c r="C827" s="13"/>
      <c r="D827" s="13" t="s">
        <v>345</v>
      </c>
      <c r="E827" s="34">
        <v>25</v>
      </c>
      <c r="F827" s="35">
        <v>1.25</v>
      </c>
      <c r="G827" s="38">
        <v>50</v>
      </c>
      <c r="H827" s="37"/>
      <c r="I827" s="41">
        <f>E827*0.72</f>
        <v>18</v>
      </c>
      <c r="J827" s="41" t="s">
        <v>28</v>
      </c>
      <c r="K827" s="55">
        <f>(G827/57.2958)*E827</f>
        <v>21.816607849091906</v>
      </c>
      <c r="L827" s="55" t="s">
        <v>53</v>
      </c>
      <c r="M827" s="38" t="s">
        <v>25</v>
      </c>
      <c r="N827" s="38" t="s">
        <v>28</v>
      </c>
      <c r="O827" s="38">
        <v>4</v>
      </c>
      <c r="P827" s="56" t="e">
        <f>IF(ISNUMBER(E827),$A$2/E827,"N/A")</f>
        <v>#VALUE!</v>
      </c>
      <c r="Q827" s="57" t="e">
        <f>IF(ISNUMBER(E827),E827/$B$2,"N/A")</f>
        <v>#VALUE!</v>
      </c>
      <c r="R827" s="58" t="e">
        <f>IF(J827="?",IF(ISNUMBER(E827),G827/P827,"N/A"),IF(ISNUMBER(J827),J827/$A$2*57.296,"N/A"))</f>
        <v>#VALUE!</v>
      </c>
      <c r="S827" s="59" t="str">
        <f>S826</f>
        <v>PUT TELESCOPE FOCAL LENGTH HERE</v>
      </c>
      <c r="T827" s="60" t="str">
        <f>T826</f>
        <v>PUT TELESCOPE F/RATIO HERE</v>
      </c>
    </row>
    <row r="828" spans="1:20" s="33" customFormat="1" x14ac:dyDescent="0.3">
      <c r="A828" s="13" t="s">
        <v>334</v>
      </c>
      <c r="B828" s="13" t="s">
        <v>422</v>
      </c>
      <c r="C828" s="13"/>
      <c r="D828" s="13" t="s">
        <v>345</v>
      </c>
      <c r="E828" s="34">
        <v>30</v>
      </c>
      <c r="F828" s="35">
        <v>1.25</v>
      </c>
      <c r="G828" s="38">
        <v>50</v>
      </c>
      <c r="H828" s="37"/>
      <c r="I828" s="41">
        <f>E828*0.72</f>
        <v>21.599999999999998</v>
      </c>
      <c r="J828" s="41" t="s">
        <v>28</v>
      </c>
      <c r="K828" s="55">
        <f>(G828/57.2958)*E828</f>
        <v>26.179929418910287</v>
      </c>
      <c r="L828" s="55" t="s">
        <v>53</v>
      </c>
      <c r="M828" s="38" t="s">
        <v>25</v>
      </c>
      <c r="N828" s="38" t="s">
        <v>28</v>
      </c>
      <c r="O828" s="38">
        <v>4</v>
      </c>
      <c r="P828" s="56" t="e">
        <f>IF(ISNUMBER(E828),$A$2/E828,"N/A")</f>
        <v>#VALUE!</v>
      </c>
      <c r="Q828" s="57" t="e">
        <f>IF(ISNUMBER(E828),E828/$B$2,"N/A")</f>
        <v>#VALUE!</v>
      </c>
      <c r="R828" s="58" t="e">
        <f>IF(J828="?",IF(ISNUMBER(E828),G828/P828,"N/A"),IF(ISNUMBER(J828),J828/$A$2*57.296,"N/A"))</f>
        <v>#VALUE!</v>
      </c>
      <c r="S828" s="59" t="str">
        <f>S827</f>
        <v>PUT TELESCOPE FOCAL LENGTH HERE</v>
      </c>
      <c r="T828" s="60" t="str">
        <f>T827</f>
        <v>PUT TELESCOPE F/RATIO HERE</v>
      </c>
    </row>
    <row r="829" spans="1:20" s="33" customFormat="1" x14ac:dyDescent="0.3">
      <c r="A829" s="13" t="s">
        <v>10</v>
      </c>
      <c r="B829" s="13" t="s">
        <v>271</v>
      </c>
      <c r="C829" s="13" t="s">
        <v>438</v>
      </c>
      <c r="D829" s="35" t="s">
        <v>348</v>
      </c>
      <c r="E829" s="34">
        <v>4</v>
      </c>
      <c r="F829" s="35">
        <v>1.25</v>
      </c>
      <c r="G829" s="38">
        <v>82</v>
      </c>
      <c r="H829" s="37"/>
      <c r="I829" s="41">
        <v>12</v>
      </c>
      <c r="J829" s="41">
        <v>7.5</v>
      </c>
      <c r="K829" s="55">
        <f>(G829/57.2958)*E829</f>
        <v>5.7246778996017156</v>
      </c>
      <c r="L829" s="55" t="s">
        <v>0</v>
      </c>
      <c r="M829" s="38" t="s">
        <v>25</v>
      </c>
      <c r="N829" s="38" t="s">
        <v>0</v>
      </c>
      <c r="O829" s="38">
        <v>7</v>
      </c>
      <c r="P829" s="56" t="e">
        <f>IF(ISNUMBER(E829),$A$2/E829,"N/A")</f>
        <v>#VALUE!</v>
      </c>
      <c r="Q829" s="57" t="e">
        <f>IF(ISNUMBER(E829),E829/$B$2,"N/A")</f>
        <v>#VALUE!</v>
      </c>
      <c r="R829" s="58" t="e">
        <f>IF(J829="?",IF(ISNUMBER(E829),G829/P829,"N/A"),IF(ISNUMBER(J829),J829/$A$2*57.296,"N/A"))</f>
        <v>#VALUE!</v>
      </c>
      <c r="S829" s="59" t="str">
        <f>S828</f>
        <v>PUT TELESCOPE FOCAL LENGTH HERE</v>
      </c>
      <c r="T829" s="60" t="str">
        <f>T828</f>
        <v>PUT TELESCOPE F/RATIO HERE</v>
      </c>
    </row>
    <row r="830" spans="1:20" s="33" customFormat="1" x14ac:dyDescent="0.3">
      <c r="A830" s="13" t="s">
        <v>10</v>
      </c>
      <c r="B830" s="13" t="s">
        <v>271</v>
      </c>
      <c r="C830" s="13" t="s">
        <v>438</v>
      </c>
      <c r="D830" s="35" t="s">
        <v>348</v>
      </c>
      <c r="E830" s="34">
        <v>7</v>
      </c>
      <c r="F830" s="35">
        <v>1.25</v>
      </c>
      <c r="G830" s="38">
        <v>82</v>
      </c>
      <c r="H830" s="37"/>
      <c r="I830" s="41">
        <v>12</v>
      </c>
      <c r="J830" s="41" t="s">
        <v>28</v>
      </c>
      <c r="K830" s="55">
        <f>(G830/57.2958)*E830</f>
        <v>10.018186324303002</v>
      </c>
      <c r="L830" s="55" t="s">
        <v>0</v>
      </c>
      <c r="M830" s="38" t="s">
        <v>25</v>
      </c>
      <c r="N830" s="38" t="s">
        <v>0</v>
      </c>
      <c r="O830" s="38">
        <v>7</v>
      </c>
      <c r="P830" s="56" t="e">
        <f>IF(ISNUMBER(E830),$A$2/E830,"N/A")</f>
        <v>#VALUE!</v>
      </c>
      <c r="Q830" s="57" t="e">
        <f>IF(ISNUMBER(E830),E830/$B$2,"N/A")</f>
        <v>#VALUE!</v>
      </c>
      <c r="R830" s="58" t="e">
        <f>IF(J830="?",IF(ISNUMBER(E830),G830/P830,"N/A"),IF(ISNUMBER(J830),J830/$A$2*57.296,"N/A"))</f>
        <v>#VALUE!</v>
      </c>
      <c r="S830" s="59" t="str">
        <f>S829</f>
        <v>PUT TELESCOPE FOCAL LENGTH HERE</v>
      </c>
      <c r="T830" s="60" t="str">
        <f>T829</f>
        <v>PUT TELESCOPE F/RATIO HERE</v>
      </c>
    </row>
    <row r="831" spans="1:20" s="33" customFormat="1" x14ac:dyDescent="0.3">
      <c r="A831" s="13" t="s">
        <v>10</v>
      </c>
      <c r="B831" s="13" t="s">
        <v>271</v>
      </c>
      <c r="C831" s="13" t="s">
        <v>438</v>
      </c>
      <c r="D831" s="35" t="s">
        <v>348</v>
      </c>
      <c r="E831" s="34">
        <v>16</v>
      </c>
      <c r="F831" s="35">
        <v>1.25</v>
      </c>
      <c r="G831" s="38">
        <v>82</v>
      </c>
      <c r="H831" s="37"/>
      <c r="I831" s="41">
        <v>12</v>
      </c>
      <c r="J831" s="41">
        <v>21.2</v>
      </c>
      <c r="K831" s="55">
        <f>(G831/57.2958)*E831</f>
        <v>22.898711598406862</v>
      </c>
      <c r="L831" s="55" t="s">
        <v>0</v>
      </c>
      <c r="M831" s="38" t="s">
        <v>25</v>
      </c>
      <c r="N831" s="38" t="s">
        <v>0</v>
      </c>
      <c r="O831" s="38">
        <v>7</v>
      </c>
      <c r="P831" s="56" t="e">
        <f>IF(ISNUMBER(E831),$A$2/E831,"N/A")</f>
        <v>#VALUE!</v>
      </c>
      <c r="Q831" s="57" t="e">
        <f>IF(ISNUMBER(E831),E831/$B$2,"N/A")</f>
        <v>#VALUE!</v>
      </c>
      <c r="R831" s="58" t="e">
        <f>IF(J831="?",IF(ISNUMBER(E831),G831/P831,"N/A"),IF(ISNUMBER(J831),J831/$A$2*57.296,"N/A"))</f>
        <v>#VALUE!</v>
      </c>
      <c r="S831" s="59" t="str">
        <f>S830</f>
        <v>PUT TELESCOPE FOCAL LENGTH HERE</v>
      </c>
      <c r="T831" s="60" t="str">
        <f>T830</f>
        <v>PUT TELESCOPE F/RATIO HERE</v>
      </c>
    </row>
    <row r="832" spans="1:20" s="33" customFormat="1" x14ac:dyDescent="0.3">
      <c r="A832" s="13" t="s">
        <v>10</v>
      </c>
      <c r="B832" s="13" t="s">
        <v>271</v>
      </c>
      <c r="C832" s="13" t="s">
        <v>438</v>
      </c>
      <c r="D832" s="35" t="s">
        <v>348</v>
      </c>
      <c r="E832" s="34">
        <v>28</v>
      </c>
      <c r="F832" s="35">
        <v>2</v>
      </c>
      <c r="G832" s="38">
        <v>82</v>
      </c>
      <c r="H832" s="37"/>
      <c r="I832" s="41">
        <v>18</v>
      </c>
      <c r="J832" s="41">
        <v>38.6</v>
      </c>
      <c r="K832" s="55">
        <f>(G832/57.2958)*E832</f>
        <v>40.072745297212009</v>
      </c>
      <c r="L832" s="55" t="s">
        <v>0</v>
      </c>
      <c r="M832" s="38" t="s">
        <v>25</v>
      </c>
      <c r="N832" s="38" t="s">
        <v>0</v>
      </c>
      <c r="O832" s="38">
        <v>6</v>
      </c>
      <c r="P832" s="56" t="e">
        <f>IF(ISNUMBER(E832),$A$2/E832,"N/A")</f>
        <v>#VALUE!</v>
      </c>
      <c r="Q832" s="57" t="e">
        <f>IF(ISNUMBER(E832),E832/$B$2,"N/A")</f>
        <v>#VALUE!</v>
      </c>
      <c r="R832" s="58" t="e">
        <f>IF(J832="?",IF(ISNUMBER(E832),G832/P832,"N/A"),IF(ISNUMBER(J832),J832/$A$2*57.296,"N/A"))</f>
        <v>#VALUE!</v>
      </c>
      <c r="S832" s="59" t="str">
        <f>S831</f>
        <v>PUT TELESCOPE FOCAL LENGTH HERE</v>
      </c>
      <c r="T832" s="60" t="str">
        <f>T831</f>
        <v>PUT TELESCOPE F/RATIO HERE</v>
      </c>
    </row>
    <row r="833" spans="1:20" s="33" customFormat="1" x14ac:dyDescent="0.3">
      <c r="A833" s="13" t="s">
        <v>10</v>
      </c>
      <c r="B833" s="13" t="s">
        <v>272</v>
      </c>
      <c r="C833" s="13" t="s">
        <v>438</v>
      </c>
      <c r="D833" s="13" t="s">
        <v>346</v>
      </c>
      <c r="E833" s="34">
        <v>10</v>
      </c>
      <c r="F833" s="35">
        <v>1.25</v>
      </c>
      <c r="G833" s="38">
        <v>60</v>
      </c>
      <c r="H833" s="37"/>
      <c r="I833" s="41">
        <v>16</v>
      </c>
      <c r="J833" s="41">
        <v>10.8</v>
      </c>
      <c r="K833" s="55">
        <f>(G833/57.2958)*E833</f>
        <v>10.471971767564114</v>
      </c>
      <c r="L833" s="55" t="s">
        <v>0</v>
      </c>
      <c r="M833" s="38" t="s">
        <v>25</v>
      </c>
      <c r="N833" s="38" t="s">
        <v>0</v>
      </c>
      <c r="O833" s="38">
        <v>5</v>
      </c>
      <c r="P833" s="56" t="e">
        <f>IF(ISNUMBER(E833),$A$2/E833,"N/A")</f>
        <v>#VALUE!</v>
      </c>
      <c r="Q833" s="57" t="e">
        <f>IF(ISNUMBER(E833),E833/$B$2,"N/A")</f>
        <v>#VALUE!</v>
      </c>
      <c r="R833" s="58" t="e">
        <f>IF(J833="?",IF(ISNUMBER(E833),G833/P833,"N/A"),IF(ISNUMBER(J833),J833/$A$2*57.296,"N/A"))</f>
        <v>#VALUE!</v>
      </c>
      <c r="S833" s="59" t="str">
        <f>S832</f>
        <v>PUT TELESCOPE FOCAL LENGTH HERE</v>
      </c>
      <c r="T833" s="60" t="str">
        <f>T832</f>
        <v>PUT TELESCOPE F/RATIO HERE</v>
      </c>
    </row>
    <row r="834" spans="1:20" s="33" customFormat="1" x14ac:dyDescent="0.3">
      <c r="A834" s="13" t="s">
        <v>10</v>
      </c>
      <c r="B834" s="13" t="s">
        <v>272</v>
      </c>
      <c r="C834" s="13" t="s">
        <v>438</v>
      </c>
      <c r="D834" s="35" t="s">
        <v>347</v>
      </c>
      <c r="E834" s="34">
        <v>15</v>
      </c>
      <c r="F834" s="35">
        <v>1.25</v>
      </c>
      <c r="G834" s="38">
        <v>65</v>
      </c>
      <c r="H834" s="37"/>
      <c r="I834" s="41">
        <v>16</v>
      </c>
      <c r="J834" s="41" t="s">
        <v>28</v>
      </c>
      <c r="K834" s="55">
        <f>(G834/57.2958)*E834</f>
        <v>17.016954122291686</v>
      </c>
      <c r="L834" s="55" t="s">
        <v>0</v>
      </c>
      <c r="M834" s="38" t="s">
        <v>25</v>
      </c>
      <c r="N834" s="38" t="s">
        <v>0</v>
      </c>
      <c r="O834" s="38">
        <v>8</v>
      </c>
      <c r="P834" s="56" t="e">
        <f>IF(ISNUMBER(E834),$A$2/E834,"N/A")</f>
        <v>#VALUE!</v>
      </c>
      <c r="Q834" s="57" t="e">
        <f>IF(ISNUMBER(E834),E834/$B$2,"N/A")</f>
        <v>#VALUE!</v>
      </c>
      <c r="R834" s="58" t="e">
        <f>IF(J834="?",IF(ISNUMBER(E834),G834/P834,"N/A"),IF(ISNUMBER(J834),J834/$A$2*57.296,"N/A"))</f>
        <v>#VALUE!</v>
      </c>
      <c r="S834" s="59" t="str">
        <f>S833</f>
        <v>PUT TELESCOPE FOCAL LENGTH HERE</v>
      </c>
      <c r="T834" s="60" t="str">
        <f>T833</f>
        <v>PUT TELESCOPE F/RATIO HERE</v>
      </c>
    </row>
    <row r="835" spans="1:20" s="33" customFormat="1" x14ac:dyDescent="0.3">
      <c r="A835" s="13" t="s">
        <v>10</v>
      </c>
      <c r="B835" s="13" t="s">
        <v>272</v>
      </c>
      <c r="C835" s="13" t="s">
        <v>438</v>
      </c>
      <c r="D835" s="35" t="s">
        <v>347</v>
      </c>
      <c r="E835" s="34">
        <v>18</v>
      </c>
      <c r="F835" s="35">
        <v>1.25</v>
      </c>
      <c r="G835" s="38">
        <v>65</v>
      </c>
      <c r="H835" s="37"/>
      <c r="I835" s="41">
        <v>20</v>
      </c>
      <c r="J835" s="41" t="s">
        <v>28</v>
      </c>
      <c r="K835" s="55">
        <f>(G835/57.2958)*E835</f>
        <v>20.420344946750021</v>
      </c>
      <c r="L835" s="55" t="s">
        <v>0</v>
      </c>
      <c r="M835" s="38" t="s">
        <v>25</v>
      </c>
      <c r="N835" s="38" t="s">
        <v>0</v>
      </c>
      <c r="O835" s="38">
        <v>8</v>
      </c>
      <c r="P835" s="56" t="e">
        <f>IF(ISNUMBER(E835),$A$2/E835,"N/A")</f>
        <v>#VALUE!</v>
      </c>
      <c r="Q835" s="57" t="e">
        <f>IF(ISNUMBER(E835),E835/$B$2,"N/A")</f>
        <v>#VALUE!</v>
      </c>
      <c r="R835" s="58" t="e">
        <f>IF(J835="?",IF(ISNUMBER(E835),G835/P835,"N/A"),IF(ISNUMBER(J835),J835/$A$2*57.296,"N/A"))</f>
        <v>#VALUE!</v>
      </c>
      <c r="S835" s="59" t="str">
        <f>S834</f>
        <v>PUT TELESCOPE FOCAL LENGTH HERE</v>
      </c>
      <c r="T835" s="60" t="str">
        <f>T834</f>
        <v>PUT TELESCOPE F/RATIO HERE</v>
      </c>
    </row>
    <row r="836" spans="1:20" s="33" customFormat="1" x14ac:dyDescent="0.3">
      <c r="A836" s="13" t="s">
        <v>10</v>
      </c>
      <c r="B836" s="13" t="s">
        <v>272</v>
      </c>
      <c r="C836" s="13" t="s">
        <v>438</v>
      </c>
      <c r="D836" s="35" t="s">
        <v>347</v>
      </c>
      <c r="E836" s="34">
        <v>24</v>
      </c>
      <c r="F836" s="35">
        <v>1.25</v>
      </c>
      <c r="G836" s="38">
        <v>65</v>
      </c>
      <c r="H836" s="37"/>
      <c r="I836" s="41">
        <v>29</v>
      </c>
      <c r="J836" s="41">
        <v>27.6</v>
      </c>
      <c r="K836" s="55">
        <f>(G836/57.2958)*E836</f>
        <v>27.227126595666697</v>
      </c>
      <c r="L836" s="55" t="s">
        <v>0</v>
      </c>
      <c r="M836" s="38" t="s">
        <v>25</v>
      </c>
      <c r="N836" s="38" t="s">
        <v>0</v>
      </c>
      <c r="O836" s="38">
        <v>8</v>
      </c>
      <c r="P836" s="56" t="e">
        <f>IF(ISNUMBER(E836),$A$2/E836,"N/A")</f>
        <v>#VALUE!</v>
      </c>
      <c r="Q836" s="57" t="e">
        <f>IF(ISNUMBER(E836),E836/$B$2,"N/A")</f>
        <v>#VALUE!</v>
      </c>
      <c r="R836" s="58" t="e">
        <f>IF(J836="?",IF(ISNUMBER(E836),G836/P836,"N/A"),IF(ISNUMBER(J836),J836/$A$2*57.296,"N/A"))</f>
        <v>#VALUE!</v>
      </c>
      <c r="S836" s="59" t="str">
        <f>S835</f>
        <v>PUT TELESCOPE FOCAL LENGTH HERE</v>
      </c>
      <c r="T836" s="60" t="str">
        <f>T835</f>
        <v>PUT TELESCOPE F/RATIO HERE</v>
      </c>
    </row>
    <row r="837" spans="1:20" s="33" customFormat="1" x14ac:dyDescent="0.3">
      <c r="A837" s="13" t="s">
        <v>10</v>
      </c>
      <c r="B837" s="13" t="s">
        <v>272</v>
      </c>
      <c r="C837" s="13"/>
      <c r="D837" s="35" t="s">
        <v>347</v>
      </c>
      <c r="E837" s="34">
        <v>30</v>
      </c>
      <c r="F837" s="35">
        <v>2</v>
      </c>
      <c r="G837" s="38">
        <v>70</v>
      </c>
      <c r="H837" s="37"/>
      <c r="I837" s="41">
        <v>22</v>
      </c>
      <c r="J837" s="41" t="s">
        <v>28</v>
      </c>
      <c r="K837" s="55">
        <f>(G837/57.2958)*E837</f>
        <v>36.651901186474397</v>
      </c>
      <c r="L837" s="55" t="s">
        <v>0</v>
      </c>
      <c r="M837" s="38" t="s">
        <v>25</v>
      </c>
      <c r="N837" s="38" t="s">
        <v>0</v>
      </c>
      <c r="O837" s="38">
        <v>9</v>
      </c>
      <c r="P837" s="56" t="e">
        <f>IF(ISNUMBER(E837),$A$2/E837,"N/A")</f>
        <v>#VALUE!</v>
      </c>
      <c r="Q837" s="57" t="e">
        <f>IF(ISNUMBER(E837),E837/$B$2,"N/A")</f>
        <v>#VALUE!</v>
      </c>
      <c r="R837" s="58" t="e">
        <f>IF(J837="?",IF(ISNUMBER(E837),G837/P837,"N/A"),IF(ISNUMBER(J837),J837/$A$2*57.296,"N/A"))</f>
        <v>#VALUE!</v>
      </c>
      <c r="S837" s="59" t="str">
        <f>S836</f>
        <v>PUT TELESCOPE FOCAL LENGTH HERE</v>
      </c>
      <c r="T837" s="60" t="str">
        <f>T836</f>
        <v>PUT TELESCOPE F/RATIO HERE</v>
      </c>
    </row>
    <row r="838" spans="1:20" s="33" customFormat="1" x14ac:dyDescent="0.3">
      <c r="A838" s="13" t="s">
        <v>10</v>
      </c>
      <c r="B838" s="13" t="s">
        <v>37</v>
      </c>
      <c r="C838" s="13"/>
      <c r="D838" s="13" t="s">
        <v>345</v>
      </c>
      <c r="E838" s="34">
        <v>6.4</v>
      </c>
      <c r="F838" s="35">
        <v>1.25</v>
      </c>
      <c r="G838" s="36">
        <v>52</v>
      </c>
      <c r="H838" s="37"/>
      <c r="I838" s="41">
        <f>E838*0.7</f>
        <v>4.4799999999999995</v>
      </c>
      <c r="J838" s="41">
        <v>5.31</v>
      </c>
      <c r="K838" s="55">
        <f>(G838/57.2958)*E838</f>
        <v>5.8084536737422292</v>
      </c>
      <c r="L838" s="55" t="s">
        <v>53</v>
      </c>
      <c r="M838" s="38" t="s">
        <v>25</v>
      </c>
      <c r="N838" s="38" t="s">
        <v>0</v>
      </c>
      <c r="O838" s="38">
        <v>4</v>
      </c>
      <c r="P838" s="56" t="e">
        <f>IF(ISNUMBER(E838),$A$2/E838,"N/A")</f>
        <v>#VALUE!</v>
      </c>
      <c r="Q838" s="57" t="e">
        <f>IF(ISNUMBER(E838),E838/$B$2,"N/A")</f>
        <v>#VALUE!</v>
      </c>
      <c r="R838" s="58" t="e">
        <f>IF(J838="?",IF(ISNUMBER(E838),G838/P838,"N/A"),IF(ISNUMBER(J838),J838/$A$2*57.296,"N/A"))</f>
        <v>#VALUE!</v>
      </c>
      <c r="S838" s="59" t="str">
        <f>S837</f>
        <v>PUT TELESCOPE FOCAL LENGTH HERE</v>
      </c>
      <c r="T838" s="60" t="str">
        <f>T837</f>
        <v>PUT TELESCOPE F/RATIO HERE</v>
      </c>
    </row>
    <row r="839" spans="1:20" s="33" customFormat="1" x14ac:dyDescent="0.3">
      <c r="A839" s="13" t="s">
        <v>10</v>
      </c>
      <c r="B839" s="13" t="s">
        <v>37</v>
      </c>
      <c r="C839" s="13"/>
      <c r="D839" s="13" t="s">
        <v>345</v>
      </c>
      <c r="E839" s="34">
        <v>9.6999999999999993</v>
      </c>
      <c r="F839" s="35">
        <v>1.25</v>
      </c>
      <c r="G839" s="36">
        <v>52</v>
      </c>
      <c r="H839" s="37"/>
      <c r="I839" s="41">
        <f>E839*0.7</f>
        <v>6.7899999999999991</v>
      </c>
      <c r="J839" s="41">
        <v>7.65</v>
      </c>
      <c r="K839" s="55">
        <f>(G839/57.2958)*E839</f>
        <v>8.8034375992655658</v>
      </c>
      <c r="L839" s="55" t="s">
        <v>53</v>
      </c>
      <c r="M839" s="38" t="s">
        <v>25</v>
      </c>
      <c r="N839" s="38" t="s">
        <v>0</v>
      </c>
      <c r="O839" s="38">
        <v>4</v>
      </c>
      <c r="P839" s="56" t="e">
        <f>IF(ISNUMBER(E839),$A$2/E839,"N/A")</f>
        <v>#VALUE!</v>
      </c>
      <c r="Q839" s="57" t="e">
        <f>IF(ISNUMBER(E839),E839/$B$2,"N/A")</f>
        <v>#VALUE!</v>
      </c>
      <c r="R839" s="58" t="e">
        <f>IF(J839="?",IF(ISNUMBER(E839),G839/P839,"N/A"),IF(ISNUMBER(J839),J839/$A$2*57.296,"N/A"))</f>
        <v>#VALUE!</v>
      </c>
      <c r="S839" s="59" t="str">
        <f>S838</f>
        <v>PUT TELESCOPE FOCAL LENGTH HERE</v>
      </c>
      <c r="T839" s="60" t="str">
        <f>T838</f>
        <v>PUT TELESCOPE F/RATIO HERE</v>
      </c>
    </row>
    <row r="840" spans="1:20" s="33" customFormat="1" x14ac:dyDescent="0.3">
      <c r="A840" s="13" t="s">
        <v>10</v>
      </c>
      <c r="B840" s="13" t="s">
        <v>37</v>
      </c>
      <c r="C840" s="13"/>
      <c r="D840" s="13" t="s">
        <v>345</v>
      </c>
      <c r="E840" s="34">
        <v>12.4</v>
      </c>
      <c r="F840" s="35">
        <v>1.25</v>
      </c>
      <c r="G840" s="36">
        <v>52</v>
      </c>
      <c r="H840" s="37"/>
      <c r="I840" s="41">
        <f>E840*0.7</f>
        <v>8.68</v>
      </c>
      <c r="J840" s="41" t="s">
        <v>28</v>
      </c>
      <c r="K840" s="55">
        <f>(G840/57.2958)*E840</f>
        <v>11.253878992875569</v>
      </c>
      <c r="L840" s="55" t="s">
        <v>53</v>
      </c>
      <c r="M840" s="38" t="s">
        <v>25</v>
      </c>
      <c r="N840" s="38" t="s">
        <v>0</v>
      </c>
      <c r="O840" s="38">
        <v>4</v>
      </c>
      <c r="P840" s="56" t="e">
        <f>IF(ISNUMBER(E840),$A$2/E840,"N/A")</f>
        <v>#VALUE!</v>
      </c>
      <c r="Q840" s="57" t="e">
        <f>IF(ISNUMBER(E840),E840/$B$2,"N/A")</f>
        <v>#VALUE!</v>
      </c>
      <c r="R840" s="58" t="e">
        <f>IF(J840="?",IF(ISNUMBER(E840),G840/P840,"N/A"),IF(ISNUMBER(J840),J840/$A$2*57.296,"N/A"))</f>
        <v>#VALUE!</v>
      </c>
      <c r="S840" s="59" t="str">
        <f>S839</f>
        <v>PUT TELESCOPE FOCAL LENGTH HERE</v>
      </c>
      <c r="T840" s="60" t="str">
        <f>T839</f>
        <v>PUT TELESCOPE F/RATIO HERE</v>
      </c>
    </row>
    <row r="841" spans="1:20" s="33" customFormat="1" x14ac:dyDescent="0.3">
      <c r="A841" s="13" t="s">
        <v>10</v>
      </c>
      <c r="B841" s="13" t="s">
        <v>37</v>
      </c>
      <c r="C841" s="13"/>
      <c r="D841" s="13" t="s">
        <v>345</v>
      </c>
      <c r="E841" s="34">
        <v>15</v>
      </c>
      <c r="F841" s="35">
        <v>1.25</v>
      </c>
      <c r="G841" s="36">
        <v>52</v>
      </c>
      <c r="H841" s="37"/>
      <c r="I841" s="41">
        <f>E841*0.7</f>
        <v>10.5</v>
      </c>
      <c r="J841" s="41" t="s">
        <v>28</v>
      </c>
      <c r="K841" s="55">
        <f>(G841/57.2958)*E841</f>
        <v>13.61356329783335</v>
      </c>
      <c r="L841" s="55" t="s">
        <v>53</v>
      </c>
      <c r="M841" s="38" t="s">
        <v>25</v>
      </c>
      <c r="N841" s="38" t="s">
        <v>0</v>
      </c>
      <c r="O841" s="38">
        <v>4</v>
      </c>
      <c r="P841" s="56" t="e">
        <f>IF(ISNUMBER(E841),$A$2/E841,"N/A")</f>
        <v>#VALUE!</v>
      </c>
      <c r="Q841" s="57" t="e">
        <f>IF(ISNUMBER(E841),E841/$B$2,"N/A")</f>
        <v>#VALUE!</v>
      </c>
      <c r="R841" s="58" t="e">
        <f>IF(J841="?",IF(ISNUMBER(E841),G841/P841,"N/A"),IF(ISNUMBER(J841),J841/$A$2*57.296,"N/A"))</f>
        <v>#VALUE!</v>
      </c>
      <c r="S841" s="59" t="str">
        <f>S840</f>
        <v>PUT TELESCOPE FOCAL LENGTH HERE</v>
      </c>
      <c r="T841" s="60" t="str">
        <f>T840</f>
        <v>PUT TELESCOPE F/RATIO HERE</v>
      </c>
    </row>
    <row r="842" spans="1:20" s="33" customFormat="1" x14ac:dyDescent="0.3">
      <c r="A842" s="13" t="s">
        <v>10</v>
      </c>
      <c r="B842" s="13" t="s">
        <v>37</v>
      </c>
      <c r="C842" s="13"/>
      <c r="D842" s="13" t="s">
        <v>345</v>
      </c>
      <c r="E842" s="34">
        <v>20</v>
      </c>
      <c r="F842" s="35">
        <v>1.25</v>
      </c>
      <c r="G842" s="36">
        <v>52</v>
      </c>
      <c r="H842" s="37"/>
      <c r="I842" s="41">
        <f>E842*0.7</f>
        <v>14</v>
      </c>
      <c r="J842" s="41" t="s">
        <v>28</v>
      </c>
      <c r="K842" s="55">
        <f>(G842/57.2958)*E842</f>
        <v>18.151417730444464</v>
      </c>
      <c r="L842" s="55" t="s">
        <v>53</v>
      </c>
      <c r="M842" s="38" t="s">
        <v>25</v>
      </c>
      <c r="N842" s="38" t="s">
        <v>0</v>
      </c>
      <c r="O842" s="38">
        <v>4</v>
      </c>
      <c r="P842" s="56" t="e">
        <f>IF(ISNUMBER(E842),$A$2/E842,"N/A")</f>
        <v>#VALUE!</v>
      </c>
      <c r="Q842" s="57" t="e">
        <f>IF(ISNUMBER(E842),E842/$B$2,"N/A")</f>
        <v>#VALUE!</v>
      </c>
      <c r="R842" s="58" t="e">
        <f>IF(J842="?",IF(ISNUMBER(E842),G842/P842,"N/A"),IF(ISNUMBER(J842),J842/$A$2*57.296,"N/A"))</f>
        <v>#VALUE!</v>
      </c>
      <c r="S842" s="59" t="str">
        <f>S841</f>
        <v>PUT TELESCOPE FOCAL LENGTH HERE</v>
      </c>
      <c r="T842" s="60" t="str">
        <f>T841</f>
        <v>PUT TELESCOPE F/RATIO HERE</v>
      </c>
    </row>
    <row r="843" spans="1:20" s="33" customFormat="1" x14ac:dyDescent="0.3">
      <c r="A843" s="13" t="s">
        <v>10</v>
      </c>
      <c r="B843" s="13" t="s">
        <v>37</v>
      </c>
      <c r="C843" s="13"/>
      <c r="D843" s="13" t="s">
        <v>345</v>
      </c>
      <c r="E843" s="34">
        <v>26</v>
      </c>
      <c r="F843" s="35">
        <v>1.25</v>
      </c>
      <c r="G843" s="36">
        <v>52</v>
      </c>
      <c r="H843" s="37"/>
      <c r="I843" s="41">
        <f>E843*0.7</f>
        <v>18.2</v>
      </c>
      <c r="J843" s="41">
        <v>22</v>
      </c>
      <c r="K843" s="55">
        <f>(G843/57.2958)*E843</f>
        <v>23.596843049577807</v>
      </c>
      <c r="L843" s="55" t="s">
        <v>53</v>
      </c>
      <c r="M843" s="38" t="s">
        <v>25</v>
      </c>
      <c r="N843" s="38" t="s">
        <v>0</v>
      </c>
      <c r="O843" s="38">
        <v>4</v>
      </c>
      <c r="P843" s="56" t="e">
        <f>IF(ISNUMBER(E843),$A$2/E843,"N/A")</f>
        <v>#VALUE!</v>
      </c>
      <c r="Q843" s="57" t="e">
        <f>IF(ISNUMBER(E843),E843/$B$2,"N/A")</f>
        <v>#VALUE!</v>
      </c>
      <c r="R843" s="58" t="e">
        <f>IF(J843="?",IF(ISNUMBER(E843),G843/P843,"N/A"),IF(ISNUMBER(J843),J843/$A$2*57.296,"N/A"))</f>
        <v>#VALUE!</v>
      </c>
      <c r="S843" s="59" t="str">
        <f>S842</f>
        <v>PUT TELESCOPE FOCAL LENGTH HERE</v>
      </c>
      <c r="T843" s="60" t="str">
        <f>T842</f>
        <v>PUT TELESCOPE F/RATIO HERE</v>
      </c>
    </row>
    <row r="844" spans="1:20" s="33" customFormat="1" x14ac:dyDescent="0.3">
      <c r="A844" s="13" t="s">
        <v>10</v>
      </c>
      <c r="B844" s="13" t="s">
        <v>37</v>
      </c>
      <c r="C844" s="13"/>
      <c r="D844" s="13" t="s">
        <v>345</v>
      </c>
      <c r="E844" s="34">
        <v>32</v>
      </c>
      <c r="F844" s="35">
        <v>1.25</v>
      </c>
      <c r="G844" s="38">
        <v>50</v>
      </c>
      <c r="H844" s="37"/>
      <c r="I844" s="41">
        <f>E844*0.7</f>
        <v>22.4</v>
      </c>
      <c r="J844" s="41" t="s">
        <v>28</v>
      </c>
      <c r="K844" s="55">
        <f>(G844/57.2958)*E844</f>
        <v>27.925258046837641</v>
      </c>
      <c r="L844" s="55" t="s">
        <v>53</v>
      </c>
      <c r="M844" s="38" t="s">
        <v>25</v>
      </c>
      <c r="N844" s="38" t="s">
        <v>0</v>
      </c>
      <c r="O844" s="38">
        <v>4</v>
      </c>
      <c r="P844" s="56" t="e">
        <f>IF(ISNUMBER(E844),$A$2/E844,"N/A")</f>
        <v>#VALUE!</v>
      </c>
      <c r="Q844" s="57" t="e">
        <f>IF(ISNUMBER(E844),E844/$B$2,"N/A")</f>
        <v>#VALUE!</v>
      </c>
      <c r="R844" s="58" t="e">
        <f>IF(J844="?",IF(ISNUMBER(E844),G844/P844,"N/A"),IF(ISNUMBER(J844),J844/$A$2*57.296,"N/A"))</f>
        <v>#VALUE!</v>
      </c>
      <c r="S844" s="59" t="str">
        <f>S843</f>
        <v>PUT TELESCOPE FOCAL LENGTH HERE</v>
      </c>
      <c r="T844" s="60" t="str">
        <f>T843</f>
        <v>PUT TELESCOPE F/RATIO HERE</v>
      </c>
    </row>
    <row r="845" spans="1:20" s="33" customFormat="1" x14ac:dyDescent="0.3">
      <c r="A845" s="13" t="s">
        <v>10</v>
      </c>
      <c r="B845" s="13" t="s">
        <v>37</v>
      </c>
      <c r="C845" s="13"/>
      <c r="D845" s="13" t="s">
        <v>345</v>
      </c>
      <c r="E845" s="34">
        <v>40</v>
      </c>
      <c r="F845" s="35">
        <v>1.25</v>
      </c>
      <c r="G845" s="38">
        <v>40</v>
      </c>
      <c r="H845" s="37"/>
      <c r="I845" s="41">
        <f>E845*0.7</f>
        <v>28</v>
      </c>
      <c r="J845" s="41" t="s">
        <v>28</v>
      </c>
      <c r="K845" s="55">
        <f>(G845/57.2958)*E845</f>
        <v>27.925258046837641</v>
      </c>
      <c r="L845" s="55" t="s">
        <v>53</v>
      </c>
      <c r="M845" s="38" t="s">
        <v>25</v>
      </c>
      <c r="N845" s="38" t="s">
        <v>0</v>
      </c>
      <c r="O845" s="38">
        <v>4</v>
      </c>
      <c r="P845" s="56" t="e">
        <f>IF(ISNUMBER(E845),$A$2/E845,"N/A")</f>
        <v>#VALUE!</v>
      </c>
      <c r="Q845" s="57" t="e">
        <f>IF(ISNUMBER(E845),E845/$B$2,"N/A")</f>
        <v>#VALUE!</v>
      </c>
      <c r="R845" s="58" t="e">
        <f>IF(J845="?",IF(ISNUMBER(E845),G845/P845,"N/A"),IF(ISNUMBER(J845),J845/$A$2*57.296,"N/A"))</f>
        <v>#VALUE!</v>
      </c>
      <c r="S845" s="59" t="str">
        <f>S844</f>
        <v>PUT TELESCOPE FOCAL LENGTH HERE</v>
      </c>
      <c r="T845" s="60" t="str">
        <f>T844</f>
        <v>PUT TELESCOPE F/RATIO HERE</v>
      </c>
    </row>
    <row r="846" spans="1:20" s="33" customFormat="1" x14ac:dyDescent="0.3">
      <c r="A846" s="13" t="s">
        <v>249</v>
      </c>
      <c r="B846" s="13" t="s">
        <v>400</v>
      </c>
      <c r="C846" s="13"/>
      <c r="D846" s="13" t="s">
        <v>345</v>
      </c>
      <c r="E846" s="34">
        <v>4</v>
      </c>
      <c r="F846" s="35">
        <v>1.25</v>
      </c>
      <c r="G846" s="37">
        <v>50</v>
      </c>
      <c r="H846" s="37"/>
      <c r="I846" s="41">
        <f>E846*0.72</f>
        <v>2.88</v>
      </c>
      <c r="J846" s="41" t="s">
        <v>28</v>
      </c>
      <c r="K846" s="55">
        <f>(G846/57.2958)*E846</f>
        <v>3.4906572558547051</v>
      </c>
      <c r="L846" s="55" t="s">
        <v>0</v>
      </c>
      <c r="M846" s="38" t="s">
        <v>25</v>
      </c>
      <c r="N846" s="38" t="s">
        <v>28</v>
      </c>
      <c r="O846" s="38">
        <v>4</v>
      </c>
      <c r="P846" s="56" t="e">
        <f>IF(ISNUMBER(E846),$A$2/E846,"N/A")</f>
        <v>#VALUE!</v>
      </c>
      <c r="Q846" s="57" t="e">
        <f>IF(ISNUMBER(E846),E846/$B$2,"N/A")</f>
        <v>#VALUE!</v>
      </c>
      <c r="R846" s="58" t="e">
        <f>IF(J846="?",IF(ISNUMBER(E846),G846/P846,"N/A"),IF(ISNUMBER(J846),J846/$A$2*57.296,"N/A"))</f>
        <v>#VALUE!</v>
      </c>
      <c r="S846" s="59" t="str">
        <f>S845</f>
        <v>PUT TELESCOPE FOCAL LENGTH HERE</v>
      </c>
      <c r="T846" s="60" t="str">
        <f>T845</f>
        <v>PUT TELESCOPE F/RATIO HERE</v>
      </c>
    </row>
    <row r="847" spans="1:20" s="33" customFormat="1" x14ac:dyDescent="0.3">
      <c r="A847" s="13" t="s">
        <v>249</v>
      </c>
      <c r="B847" s="13" t="s">
        <v>400</v>
      </c>
      <c r="C847" s="13"/>
      <c r="D847" s="13" t="s">
        <v>345</v>
      </c>
      <c r="E847" s="34">
        <v>6</v>
      </c>
      <c r="F847" s="35">
        <v>1.25</v>
      </c>
      <c r="G847" s="37">
        <v>50</v>
      </c>
      <c r="H847" s="37"/>
      <c r="I847" s="41">
        <f>E847*0.72</f>
        <v>4.32</v>
      </c>
      <c r="J847" s="41" t="s">
        <v>28</v>
      </c>
      <c r="K847" s="55">
        <f>(G847/57.2958)*E847</f>
        <v>5.2359858837820576</v>
      </c>
      <c r="L847" s="55" t="s">
        <v>0</v>
      </c>
      <c r="M847" s="38" t="s">
        <v>25</v>
      </c>
      <c r="N847" s="38" t="s">
        <v>28</v>
      </c>
      <c r="O847" s="38">
        <v>4</v>
      </c>
      <c r="P847" s="56" t="e">
        <f>IF(ISNUMBER(E847),$A$2/E847,"N/A")</f>
        <v>#VALUE!</v>
      </c>
      <c r="Q847" s="57" t="e">
        <f>IF(ISNUMBER(E847),E847/$B$2,"N/A")</f>
        <v>#VALUE!</v>
      </c>
      <c r="R847" s="58" t="e">
        <f>IF(J847="?",IF(ISNUMBER(E847),G847/P847,"N/A"),IF(ISNUMBER(J847),J847/$A$2*57.296,"N/A"))</f>
        <v>#VALUE!</v>
      </c>
      <c r="S847" s="59" t="str">
        <f>S846</f>
        <v>PUT TELESCOPE FOCAL LENGTH HERE</v>
      </c>
      <c r="T847" s="60" t="str">
        <f>T846</f>
        <v>PUT TELESCOPE F/RATIO HERE</v>
      </c>
    </row>
    <row r="848" spans="1:20" s="33" customFormat="1" x14ac:dyDescent="0.3">
      <c r="A848" s="13" t="s">
        <v>249</v>
      </c>
      <c r="B848" s="13" t="s">
        <v>400</v>
      </c>
      <c r="C848" s="13"/>
      <c r="D848" s="13" t="s">
        <v>345</v>
      </c>
      <c r="E848" s="34">
        <v>9</v>
      </c>
      <c r="F848" s="35">
        <v>1.25</v>
      </c>
      <c r="G848" s="37">
        <v>50</v>
      </c>
      <c r="H848" s="37"/>
      <c r="I848" s="41">
        <f>E848*0.72</f>
        <v>6.4799999999999995</v>
      </c>
      <c r="J848" s="41" t="s">
        <v>28</v>
      </c>
      <c r="K848" s="55">
        <f>(G848/57.2958)*E848</f>
        <v>7.8539788256730869</v>
      </c>
      <c r="L848" s="55" t="s">
        <v>0</v>
      </c>
      <c r="M848" s="38" t="s">
        <v>25</v>
      </c>
      <c r="N848" s="38" t="s">
        <v>28</v>
      </c>
      <c r="O848" s="38">
        <v>4</v>
      </c>
      <c r="P848" s="56" t="e">
        <f>IF(ISNUMBER(E848),$A$2/E848,"N/A")</f>
        <v>#VALUE!</v>
      </c>
      <c r="Q848" s="57" t="e">
        <f>IF(ISNUMBER(E848),E848/$B$2,"N/A")</f>
        <v>#VALUE!</v>
      </c>
      <c r="R848" s="58" t="e">
        <f>IF(J848="?",IF(ISNUMBER(E848),G848/P848,"N/A"),IF(ISNUMBER(J848),J848/$A$2*57.296,"N/A"))</f>
        <v>#VALUE!</v>
      </c>
      <c r="S848" s="59" t="str">
        <f>S847</f>
        <v>PUT TELESCOPE FOCAL LENGTH HERE</v>
      </c>
      <c r="T848" s="60" t="str">
        <f>T847</f>
        <v>PUT TELESCOPE F/RATIO HERE</v>
      </c>
    </row>
    <row r="849" spans="1:20" s="33" customFormat="1" x14ac:dyDescent="0.3">
      <c r="A849" s="13" t="s">
        <v>249</v>
      </c>
      <c r="B849" s="13" t="s">
        <v>400</v>
      </c>
      <c r="C849" s="13"/>
      <c r="D849" s="13" t="s">
        <v>345</v>
      </c>
      <c r="E849" s="34">
        <v>12</v>
      </c>
      <c r="F849" s="35">
        <v>1.25</v>
      </c>
      <c r="G849" s="37">
        <v>50</v>
      </c>
      <c r="H849" s="37"/>
      <c r="I849" s="41">
        <f>E849*0.72</f>
        <v>8.64</v>
      </c>
      <c r="J849" s="41" t="s">
        <v>28</v>
      </c>
      <c r="K849" s="55">
        <f>(G849/57.2958)*E849</f>
        <v>10.471971767564115</v>
      </c>
      <c r="L849" s="55" t="s">
        <v>0</v>
      </c>
      <c r="M849" s="38" t="s">
        <v>25</v>
      </c>
      <c r="N849" s="38" t="s">
        <v>28</v>
      </c>
      <c r="O849" s="38">
        <v>4</v>
      </c>
      <c r="P849" s="56" t="e">
        <f>IF(ISNUMBER(E849),$A$2/E849,"N/A")</f>
        <v>#VALUE!</v>
      </c>
      <c r="Q849" s="57" t="e">
        <f>IF(ISNUMBER(E849),E849/$B$2,"N/A")</f>
        <v>#VALUE!</v>
      </c>
      <c r="R849" s="58" t="e">
        <f>IF(J849="?",IF(ISNUMBER(E849),G849/P849,"N/A"),IF(ISNUMBER(J849),J849/$A$2*57.296,"N/A"))</f>
        <v>#VALUE!</v>
      </c>
      <c r="S849" s="59" t="str">
        <f>S848</f>
        <v>PUT TELESCOPE FOCAL LENGTH HERE</v>
      </c>
      <c r="T849" s="60" t="str">
        <f>T848</f>
        <v>PUT TELESCOPE F/RATIO HERE</v>
      </c>
    </row>
    <row r="850" spans="1:20" s="33" customFormat="1" x14ac:dyDescent="0.3">
      <c r="A850" s="13" t="s">
        <v>249</v>
      </c>
      <c r="B850" s="13" t="s">
        <v>400</v>
      </c>
      <c r="C850" s="13"/>
      <c r="D850" s="13" t="s">
        <v>345</v>
      </c>
      <c r="E850" s="34">
        <v>15</v>
      </c>
      <c r="F850" s="35">
        <v>1.25</v>
      </c>
      <c r="G850" s="37">
        <v>50</v>
      </c>
      <c r="H850" s="37"/>
      <c r="I850" s="41">
        <f>E850*0.72</f>
        <v>10.799999999999999</v>
      </c>
      <c r="J850" s="41" t="s">
        <v>28</v>
      </c>
      <c r="K850" s="55">
        <f>(G850/57.2958)*E850</f>
        <v>13.089964709455144</v>
      </c>
      <c r="L850" s="55" t="s">
        <v>0</v>
      </c>
      <c r="M850" s="38" t="s">
        <v>25</v>
      </c>
      <c r="N850" s="38" t="s">
        <v>28</v>
      </c>
      <c r="O850" s="38">
        <v>4</v>
      </c>
      <c r="P850" s="56" t="e">
        <f>IF(ISNUMBER(E850),$A$2/E850,"N/A")</f>
        <v>#VALUE!</v>
      </c>
      <c r="Q850" s="57" t="e">
        <f>IF(ISNUMBER(E850),E850/$B$2,"N/A")</f>
        <v>#VALUE!</v>
      </c>
      <c r="R850" s="58" t="e">
        <f>IF(J850="?",IF(ISNUMBER(E850),G850/P850,"N/A"),IF(ISNUMBER(J850),J850/$A$2*57.296,"N/A"))</f>
        <v>#VALUE!</v>
      </c>
      <c r="S850" s="59" t="str">
        <f>S849</f>
        <v>PUT TELESCOPE FOCAL LENGTH HERE</v>
      </c>
      <c r="T850" s="60" t="str">
        <f>T849</f>
        <v>PUT TELESCOPE F/RATIO HERE</v>
      </c>
    </row>
    <row r="851" spans="1:20" s="33" customFormat="1" x14ac:dyDescent="0.3">
      <c r="A851" s="13" t="s">
        <v>249</v>
      </c>
      <c r="B851" s="13" t="s">
        <v>400</v>
      </c>
      <c r="C851" s="13"/>
      <c r="D851" s="13" t="s">
        <v>345</v>
      </c>
      <c r="E851" s="34">
        <v>32</v>
      </c>
      <c r="F851" s="35">
        <v>1.25</v>
      </c>
      <c r="G851" s="37">
        <v>50</v>
      </c>
      <c r="H851" s="37"/>
      <c r="I851" s="41">
        <f>E851*0.72</f>
        <v>23.04</v>
      </c>
      <c r="J851" s="41">
        <v>27</v>
      </c>
      <c r="K851" s="55">
        <f>(G851/57.2958)*E851</f>
        <v>27.925258046837641</v>
      </c>
      <c r="L851" s="55" t="s">
        <v>0</v>
      </c>
      <c r="M851" s="38" t="s">
        <v>25</v>
      </c>
      <c r="N851" s="38" t="s">
        <v>28</v>
      </c>
      <c r="O851" s="38">
        <v>4</v>
      </c>
      <c r="P851" s="56" t="e">
        <f>IF(ISNUMBER(E851),$A$2/E851,"N/A")</f>
        <v>#VALUE!</v>
      </c>
      <c r="Q851" s="57" t="e">
        <f>IF(ISNUMBER(E851),E851/$B$2,"N/A")</f>
        <v>#VALUE!</v>
      </c>
      <c r="R851" s="58" t="e">
        <f>IF(J851="?",IF(ISNUMBER(E851),G851/P851,"N/A"),IF(ISNUMBER(J851),J851/$A$2*57.296,"N/A"))</f>
        <v>#VALUE!</v>
      </c>
      <c r="S851" s="59" t="str">
        <f>S850</f>
        <v>PUT TELESCOPE FOCAL LENGTH HERE</v>
      </c>
      <c r="T851" s="60" t="str">
        <f>T850</f>
        <v>PUT TELESCOPE F/RATIO HERE</v>
      </c>
    </row>
    <row r="852" spans="1:20" s="33" customFormat="1" x14ac:dyDescent="0.3">
      <c r="A852" s="13" t="s">
        <v>249</v>
      </c>
      <c r="B852" s="13" t="s">
        <v>400</v>
      </c>
      <c r="C852" s="13"/>
      <c r="D852" s="13" t="s">
        <v>345</v>
      </c>
      <c r="E852" s="34">
        <v>40</v>
      </c>
      <c r="F852" s="35">
        <v>1.25</v>
      </c>
      <c r="G852" s="37">
        <v>40</v>
      </c>
      <c r="H852" s="37"/>
      <c r="I852" s="41">
        <f>E852*0.72</f>
        <v>28.799999999999997</v>
      </c>
      <c r="J852" s="41">
        <v>27</v>
      </c>
      <c r="K852" s="55">
        <f>(G852/57.2958)*E852</f>
        <v>27.925258046837641</v>
      </c>
      <c r="L852" s="55" t="s">
        <v>0</v>
      </c>
      <c r="M852" s="38" t="s">
        <v>25</v>
      </c>
      <c r="N852" s="38" t="s">
        <v>28</v>
      </c>
      <c r="O852" s="38">
        <v>4</v>
      </c>
      <c r="P852" s="56" t="e">
        <f>IF(ISNUMBER(E852),$A$2/E852,"N/A")</f>
        <v>#VALUE!</v>
      </c>
      <c r="Q852" s="57" t="e">
        <f>IF(ISNUMBER(E852),E852/$B$2,"N/A")</f>
        <v>#VALUE!</v>
      </c>
      <c r="R852" s="58" t="e">
        <f>IF(J852="?",IF(ISNUMBER(E852),G852/P852,"N/A"),IF(ISNUMBER(J852),J852/$A$2*57.296,"N/A"))</f>
        <v>#VALUE!</v>
      </c>
      <c r="S852" s="59" t="str">
        <f>S851</f>
        <v>PUT TELESCOPE FOCAL LENGTH HERE</v>
      </c>
      <c r="T852" s="60" t="str">
        <f>T851</f>
        <v>PUT TELESCOPE F/RATIO HERE</v>
      </c>
    </row>
    <row r="853" spans="1:20" s="33" customFormat="1" x14ac:dyDescent="0.3">
      <c r="A853" s="13" t="s">
        <v>249</v>
      </c>
      <c r="B853" s="13" t="s">
        <v>133</v>
      </c>
      <c r="C853" s="13"/>
      <c r="D853" s="13" t="s">
        <v>347</v>
      </c>
      <c r="E853" s="34">
        <v>6</v>
      </c>
      <c r="F853" s="35">
        <v>1.25</v>
      </c>
      <c r="G853" s="37">
        <v>66</v>
      </c>
      <c r="H853" s="37"/>
      <c r="I853" s="41">
        <v>14.8</v>
      </c>
      <c r="J853" s="41">
        <v>8</v>
      </c>
      <c r="K853" s="55">
        <f>(G853/57.2958)*E853</f>
        <v>6.9115013665923151</v>
      </c>
      <c r="L853" s="55" t="s">
        <v>0</v>
      </c>
      <c r="M853" s="38" t="s">
        <v>27</v>
      </c>
      <c r="N853" s="36" t="s">
        <v>0</v>
      </c>
      <c r="O853" s="36">
        <v>5</v>
      </c>
      <c r="P853" s="56" t="e">
        <f>IF(ISNUMBER(E853),$A$2/E853,"N/A")</f>
        <v>#VALUE!</v>
      </c>
      <c r="Q853" s="57" t="e">
        <f>IF(ISNUMBER(E853),E853/$B$2,"N/A")</f>
        <v>#VALUE!</v>
      </c>
      <c r="R853" s="58" t="e">
        <f>IF(J853="?",IF(ISNUMBER(E853),G853/P853,"N/A"),IF(ISNUMBER(J853),J853/$A$2*57.296,"N/A"))</f>
        <v>#VALUE!</v>
      </c>
      <c r="S853" s="59" t="str">
        <f>S852</f>
        <v>PUT TELESCOPE FOCAL LENGTH HERE</v>
      </c>
      <c r="T853" s="60" t="str">
        <f>T852</f>
        <v>PUT TELESCOPE F/RATIO HERE</v>
      </c>
    </row>
    <row r="854" spans="1:20" s="33" customFormat="1" x14ac:dyDescent="0.3">
      <c r="A854" s="13" t="s">
        <v>249</v>
      </c>
      <c r="B854" s="13" t="s">
        <v>133</v>
      </c>
      <c r="C854" s="13"/>
      <c r="D854" s="13" t="s">
        <v>347</v>
      </c>
      <c r="E854" s="34">
        <v>9</v>
      </c>
      <c r="F854" s="35">
        <v>1.25</v>
      </c>
      <c r="G854" s="37">
        <v>66</v>
      </c>
      <c r="H854" s="37"/>
      <c r="I854" s="41">
        <v>15</v>
      </c>
      <c r="J854" s="41">
        <v>15</v>
      </c>
      <c r="K854" s="55">
        <f>(G854/57.2958)*E854</f>
        <v>10.367252049888473</v>
      </c>
      <c r="L854" s="55" t="s">
        <v>0</v>
      </c>
      <c r="M854" s="38" t="s">
        <v>27</v>
      </c>
      <c r="N854" s="36" t="s">
        <v>0</v>
      </c>
      <c r="O854" s="36">
        <v>6</v>
      </c>
      <c r="P854" s="56" t="e">
        <f>IF(ISNUMBER(E854),$A$2/E854,"N/A")</f>
        <v>#VALUE!</v>
      </c>
      <c r="Q854" s="57" t="e">
        <f>IF(ISNUMBER(E854),E854/$B$2,"N/A")</f>
        <v>#VALUE!</v>
      </c>
      <c r="R854" s="58" t="e">
        <f>IF(J854="?",IF(ISNUMBER(E854),G854/P854,"N/A"),IF(ISNUMBER(J854),J854/$A$2*57.296,"N/A"))</f>
        <v>#VALUE!</v>
      </c>
      <c r="S854" s="59" t="str">
        <f>S853</f>
        <v>PUT TELESCOPE FOCAL LENGTH HERE</v>
      </c>
      <c r="T854" s="60" t="str">
        <f>T853</f>
        <v>PUT TELESCOPE F/RATIO HERE</v>
      </c>
    </row>
    <row r="855" spans="1:20" s="33" customFormat="1" x14ac:dyDescent="0.3">
      <c r="A855" s="13" t="s">
        <v>249</v>
      </c>
      <c r="B855" s="13" t="s">
        <v>133</v>
      </c>
      <c r="C855" s="13"/>
      <c r="D855" s="13" t="s">
        <v>347</v>
      </c>
      <c r="E855" s="34">
        <v>15</v>
      </c>
      <c r="F855" s="35">
        <v>1.25</v>
      </c>
      <c r="G855" s="37">
        <v>66</v>
      </c>
      <c r="H855" s="37"/>
      <c r="I855" s="41">
        <v>13</v>
      </c>
      <c r="J855" s="41">
        <v>17</v>
      </c>
      <c r="K855" s="55">
        <f>(G855/57.2958)*E855</f>
        <v>17.278753416480789</v>
      </c>
      <c r="L855" s="55" t="s">
        <v>0</v>
      </c>
      <c r="M855" s="38" t="s">
        <v>27</v>
      </c>
      <c r="N855" s="36" t="s">
        <v>0</v>
      </c>
      <c r="O855" s="36">
        <v>4</v>
      </c>
      <c r="P855" s="56" t="e">
        <f>IF(ISNUMBER(E855),$A$2/E855,"N/A")</f>
        <v>#VALUE!</v>
      </c>
      <c r="Q855" s="57" t="e">
        <f>IF(ISNUMBER(E855),E855/$B$2,"N/A")</f>
        <v>#VALUE!</v>
      </c>
      <c r="R855" s="58" t="e">
        <f>IF(J855="?",IF(ISNUMBER(E855),G855/P855,"N/A"),IF(ISNUMBER(J855),J855/$A$2*57.296,"N/A"))</f>
        <v>#VALUE!</v>
      </c>
      <c r="S855" s="59" t="str">
        <f>S854</f>
        <v>PUT TELESCOPE FOCAL LENGTH HERE</v>
      </c>
      <c r="T855" s="60" t="str">
        <f>T854</f>
        <v>PUT TELESCOPE F/RATIO HERE</v>
      </c>
    </row>
    <row r="856" spans="1:20" s="33" customFormat="1" x14ac:dyDescent="0.3">
      <c r="A856" s="13" t="s">
        <v>249</v>
      </c>
      <c r="B856" s="13" t="s">
        <v>133</v>
      </c>
      <c r="C856" s="13"/>
      <c r="D856" s="13" t="s">
        <v>347</v>
      </c>
      <c r="E856" s="34">
        <v>20</v>
      </c>
      <c r="F856" s="35">
        <v>1.25</v>
      </c>
      <c r="G856" s="37">
        <v>66</v>
      </c>
      <c r="H856" s="37"/>
      <c r="I856" s="41">
        <v>18</v>
      </c>
      <c r="J856" s="41">
        <v>23.5</v>
      </c>
      <c r="K856" s="55">
        <f>(G856/57.2958)*E856</f>
        <v>23.038337888641053</v>
      </c>
      <c r="L856" s="55" t="s">
        <v>0</v>
      </c>
      <c r="M856" s="38" t="s">
        <v>27</v>
      </c>
      <c r="N856" s="36" t="s">
        <v>0</v>
      </c>
      <c r="O856" s="36">
        <v>4</v>
      </c>
      <c r="P856" s="56" t="e">
        <f>IF(ISNUMBER(E856),$A$2/E856,"N/A")</f>
        <v>#VALUE!</v>
      </c>
      <c r="Q856" s="57" t="e">
        <f>IF(ISNUMBER(E856),E856/$B$2,"N/A")</f>
        <v>#VALUE!</v>
      </c>
      <c r="R856" s="58" t="e">
        <f>IF(J856="?",IF(ISNUMBER(E856),G856/P856,"N/A"),IF(ISNUMBER(J856),J856/$A$2*57.296,"N/A"))</f>
        <v>#VALUE!</v>
      </c>
      <c r="S856" s="59" t="str">
        <f>S855</f>
        <v>PUT TELESCOPE FOCAL LENGTH HERE</v>
      </c>
      <c r="T856" s="60" t="str">
        <f>T855</f>
        <v>PUT TELESCOPE F/RATIO HERE</v>
      </c>
    </row>
    <row r="857" spans="1:20" s="33" customFormat="1" x14ac:dyDescent="0.3">
      <c r="A857" s="13" t="s">
        <v>11</v>
      </c>
      <c r="B857" s="13" t="s">
        <v>96</v>
      </c>
      <c r="C857" s="13" t="s">
        <v>441</v>
      </c>
      <c r="D857" s="13" t="s">
        <v>349</v>
      </c>
      <c r="E857" s="34">
        <v>12.5</v>
      </c>
      <c r="F857" s="35" t="s">
        <v>34</v>
      </c>
      <c r="G857" s="38">
        <v>102</v>
      </c>
      <c r="H857" s="38">
        <v>670</v>
      </c>
      <c r="I857" s="41">
        <v>16</v>
      </c>
      <c r="J857" s="41">
        <v>22.5</v>
      </c>
      <c r="K857" s="55">
        <f>(G857/57.2958)*E857</f>
        <v>22.252940006073743</v>
      </c>
      <c r="L857" s="55" t="s">
        <v>0</v>
      </c>
      <c r="M857" s="38" t="s">
        <v>25</v>
      </c>
      <c r="N857" s="38" t="s">
        <v>53</v>
      </c>
      <c r="O857" s="38">
        <v>10</v>
      </c>
      <c r="P857" s="56" t="e">
        <f>IF(ISNUMBER(E857),$A$2/E857,"N/A")</f>
        <v>#VALUE!</v>
      </c>
      <c r="Q857" s="57" t="e">
        <f>IF(ISNUMBER(E857),E857/$B$2,"N/A")</f>
        <v>#VALUE!</v>
      </c>
      <c r="R857" s="58" t="e">
        <f>IF(J857="?",IF(ISNUMBER(E857),G857/P857,"N/A"),IF(ISNUMBER(J857),J857/$A$2*57.296,"N/A"))</f>
        <v>#VALUE!</v>
      </c>
      <c r="S857" s="59" t="str">
        <f>S856</f>
        <v>PUT TELESCOPE FOCAL LENGTH HERE</v>
      </c>
      <c r="T857" s="60" t="str">
        <f>T856</f>
        <v>PUT TELESCOPE F/RATIO HERE</v>
      </c>
    </row>
    <row r="858" spans="1:20" s="33" customFormat="1" x14ac:dyDescent="0.3">
      <c r="A858" s="13" t="s">
        <v>11</v>
      </c>
      <c r="B858" s="13" t="s">
        <v>96</v>
      </c>
      <c r="C858" s="13" t="s">
        <v>441</v>
      </c>
      <c r="D858" s="13" t="s">
        <v>349</v>
      </c>
      <c r="E858" s="34">
        <v>17</v>
      </c>
      <c r="F858" s="35">
        <v>2</v>
      </c>
      <c r="G858" s="38">
        <v>102</v>
      </c>
      <c r="H858" s="38">
        <v>950</v>
      </c>
      <c r="I858" s="41">
        <v>16</v>
      </c>
      <c r="J858" s="41">
        <v>30.1</v>
      </c>
      <c r="K858" s="55">
        <f>(G858/57.2958)*E858</f>
        <v>30.263998408260292</v>
      </c>
      <c r="L858" s="55" t="s">
        <v>0</v>
      </c>
      <c r="M858" s="38" t="s">
        <v>25</v>
      </c>
      <c r="N858" s="38" t="s">
        <v>53</v>
      </c>
      <c r="O858" s="38">
        <v>10</v>
      </c>
      <c r="P858" s="56" t="e">
        <f>IF(ISNUMBER(E858),$A$2/E858,"N/A")</f>
        <v>#VALUE!</v>
      </c>
      <c r="Q858" s="57" t="e">
        <f>IF(ISNUMBER(E858),E858/$B$2,"N/A")</f>
        <v>#VALUE!</v>
      </c>
      <c r="R858" s="58" t="e">
        <f>IF(J858="?",IF(ISNUMBER(E858),G858/P858,"N/A"),IF(ISNUMBER(J858),J858/$A$2*57.296,"N/A"))</f>
        <v>#VALUE!</v>
      </c>
      <c r="S858" s="59" t="str">
        <f>S857</f>
        <v>PUT TELESCOPE FOCAL LENGTH HERE</v>
      </c>
      <c r="T858" s="60" t="str">
        <f>T857</f>
        <v>PUT TELESCOPE F/RATIO HERE</v>
      </c>
    </row>
    <row r="859" spans="1:20" s="33" customFormat="1" x14ac:dyDescent="0.3">
      <c r="A859" s="13" t="s">
        <v>11</v>
      </c>
      <c r="B859" s="13" t="s">
        <v>93</v>
      </c>
      <c r="C859" s="13" t="s">
        <v>441</v>
      </c>
      <c r="D859" s="35" t="s">
        <v>347</v>
      </c>
      <c r="E859" s="34">
        <v>5</v>
      </c>
      <c r="F859" s="35">
        <v>1.25</v>
      </c>
      <c r="G859" s="38">
        <v>72</v>
      </c>
      <c r="H859" s="38">
        <v>300</v>
      </c>
      <c r="I859" s="41">
        <v>18</v>
      </c>
      <c r="J859" s="41">
        <v>6.28</v>
      </c>
      <c r="K859" s="55">
        <f>(G859/57.2958)*E859</f>
        <v>6.2831830605384686</v>
      </c>
      <c r="L859" s="55" t="s">
        <v>0</v>
      </c>
      <c r="M859" s="38" t="s">
        <v>25</v>
      </c>
      <c r="N859" s="38" t="s">
        <v>0</v>
      </c>
      <c r="O859" s="38">
        <v>8</v>
      </c>
      <c r="P859" s="56" t="e">
        <f>IF(ISNUMBER(E859),$A$2/E859,"N/A")</f>
        <v>#VALUE!</v>
      </c>
      <c r="Q859" s="57" t="e">
        <f>IF(ISNUMBER(E859),E859/$B$2,"N/A")</f>
        <v>#VALUE!</v>
      </c>
      <c r="R859" s="58" t="e">
        <f>IF(J859="?",IF(ISNUMBER(E859),G859/P859,"N/A"),IF(ISNUMBER(J859),J859/$A$2*57.296,"N/A"))</f>
        <v>#VALUE!</v>
      </c>
      <c r="S859" s="59" t="str">
        <f>S858</f>
        <v>PUT TELESCOPE FOCAL LENGTH HERE</v>
      </c>
      <c r="T859" s="60" t="str">
        <f>T858</f>
        <v>PUT TELESCOPE F/RATIO HERE</v>
      </c>
    </row>
    <row r="860" spans="1:20" s="33" customFormat="1" x14ac:dyDescent="0.3">
      <c r="A860" s="13" t="s">
        <v>11</v>
      </c>
      <c r="B860" s="13" t="s">
        <v>93</v>
      </c>
      <c r="C860" s="13" t="s">
        <v>441</v>
      </c>
      <c r="D860" s="35" t="s">
        <v>347</v>
      </c>
      <c r="E860" s="34">
        <v>7</v>
      </c>
      <c r="F860" s="35">
        <v>1.25</v>
      </c>
      <c r="G860" s="38">
        <v>72</v>
      </c>
      <c r="H860" s="38">
        <v>290</v>
      </c>
      <c r="I860" s="41">
        <v>17</v>
      </c>
      <c r="J860" s="41">
        <v>8.9</v>
      </c>
      <c r="K860" s="55">
        <f>(G860/57.2958)*E860</f>
        <v>8.7964562847538552</v>
      </c>
      <c r="L860" s="55" t="s">
        <v>0</v>
      </c>
      <c r="M860" s="38" t="s">
        <v>25</v>
      </c>
      <c r="N860" s="38" t="s">
        <v>0</v>
      </c>
      <c r="O860" s="38">
        <v>8</v>
      </c>
      <c r="P860" s="56" t="e">
        <f>IF(ISNUMBER(E860),$A$2/E860,"N/A")</f>
        <v>#VALUE!</v>
      </c>
      <c r="Q860" s="57" t="e">
        <f>IF(ISNUMBER(E860),E860/$B$2,"N/A")</f>
        <v>#VALUE!</v>
      </c>
      <c r="R860" s="58" t="e">
        <f>IF(J860="?",IF(ISNUMBER(E860),G860/P860,"N/A"),IF(ISNUMBER(J860),J860/$A$2*57.296,"N/A"))</f>
        <v>#VALUE!</v>
      </c>
      <c r="S860" s="59" t="str">
        <f>S859</f>
        <v>PUT TELESCOPE FOCAL LENGTH HERE</v>
      </c>
      <c r="T860" s="60" t="str">
        <f>T859</f>
        <v>PUT TELESCOPE F/RATIO HERE</v>
      </c>
    </row>
    <row r="861" spans="1:20" s="33" customFormat="1" x14ac:dyDescent="0.3">
      <c r="A861" s="13" t="s">
        <v>11</v>
      </c>
      <c r="B861" s="13" t="s">
        <v>93</v>
      </c>
      <c r="C861" s="13" t="s">
        <v>441</v>
      </c>
      <c r="D861" s="35" t="s">
        <v>347</v>
      </c>
      <c r="E861" s="34">
        <v>10</v>
      </c>
      <c r="F861" s="35">
        <v>1.25</v>
      </c>
      <c r="G861" s="38">
        <v>72</v>
      </c>
      <c r="H861" s="38">
        <v>300</v>
      </c>
      <c r="I861" s="41">
        <v>19</v>
      </c>
      <c r="J861" s="41">
        <v>12.52</v>
      </c>
      <c r="K861" s="55">
        <f>(G861/57.2958)*E861</f>
        <v>12.566366121076937</v>
      </c>
      <c r="L861" s="55" t="s">
        <v>0</v>
      </c>
      <c r="M861" s="38" t="s">
        <v>25</v>
      </c>
      <c r="N861" s="38" t="s">
        <v>0</v>
      </c>
      <c r="O861" s="38">
        <v>8</v>
      </c>
      <c r="P861" s="56" t="e">
        <f>IF(ISNUMBER(E861),$A$2/E861,"N/A")</f>
        <v>#VALUE!</v>
      </c>
      <c r="Q861" s="57" t="e">
        <f>IF(ISNUMBER(E861),E861/$B$2,"N/A")</f>
        <v>#VALUE!</v>
      </c>
      <c r="R861" s="58" t="e">
        <f>IF(J861="?",IF(ISNUMBER(E861),G861/P861,"N/A"),IF(ISNUMBER(J861),J861/$A$2*57.296,"N/A"))</f>
        <v>#VALUE!</v>
      </c>
      <c r="S861" s="59" t="str">
        <f>S860</f>
        <v>PUT TELESCOPE FOCAL LENGTH HERE</v>
      </c>
      <c r="T861" s="60" t="str">
        <f>T860</f>
        <v>PUT TELESCOPE F/RATIO HERE</v>
      </c>
    </row>
    <row r="862" spans="1:20" s="33" customFormat="1" x14ac:dyDescent="0.3">
      <c r="A862" s="13" t="s">
        <v>11</v>
      </c>
      <c r="B862" s="13" t="s">
        <v>93</v>
      </c>
      <c r="C862" s="13" t="s">
        <v>441</v>
      </c>
      <c r="D862" s="35" t="s">
        <v>347</v>
      </c>
      <c r="E862" s="34">
        <v>14</v>
      </c>
      <c r="F862" s="35">
        <v>1.25</v>
      </c>
      <c r="G862" s="38">
        <v>72</v>
      </c>
      <c r="H862" s="38">
        <v>275</v>
      </c>
      <c r="I862" s="41">
        <v>18</v>
      </c>
      <c r="J862" s="41">
        <v>17.600000000000001</v>
      </c>
      <c r="K862" s="55">
        <f>(G862/57.2958)*E862</f>
        <v>17.59291256950771</v>
      </c>
      <c r="L862" s="55" t="s">
        <v>0</v>
      </c>
      <c r="M862" s="38" t="s">
        <v>25</v>
      </c>
      <c r="N862" s="38" t="s">
        <v>0</v>
      </c>
      <c r="O862" s="38">
        <v>7</v>
      </c>
      <c r="P862" s="56" t="e">
        <f>IF(ISNUMBER(E862),$A$2/E862,"N/A")</f>
        <v>#VALUE!</v>
      </c>
      <c r="Q862" s="57" t="e">
        <f>IF(ISNUMBER(E862),E862/$B$2,"N/A")</f>
        <v>#VALUE!</v>
      </c>
      <c r="R862" s="58" t="e">
        <f>IF(J862="?",IF(ISNUMBER(E862),G862/P862,"N/A"),IF(ISNUMBER(J862),J862/$A$2*57.296,"N/A"))</f>
        <v>#VALUE!</v>
      </c>
      <c r="S862" s="59" t="str">
        <f>S861</f>
        <v>PUT TELESCOPE FOCAL LENGTH HERE</v>
      </c>
      <c r="T862" s="60" t="str">
        <f>T861</f>
        <v>PUT TELESCOPE F/RATIO HERE</v>
      </c>
    </row>
    <row r="863" spans="1:20" s="33" customFormat="1" x14ac:dyDescent="0.3">
      <c r="A863" s="13" t="s">
        <v>11</v>
      </c>
      <c r="B863" s="13" t="s">
        <v>93</v>
      </c>
      <c r="C863" s="13" t="s">
        <v>441</v>
      </c>
      <c r="D863" s="35" t="s">
        <v>347</v>
      </c>
      <c r="E863" s="34">
        <v>17.5</v>
      </c>
      <c r="F863" s="35">
        <v>1.25</v>
      </c>
      <c r="G863" s="38">
        <v>72</v>
      </c>
      <c r="H863" s="38">
        <v>365</v>
      </c>
      <c r="I863" s="41">
        <v>26</v>
      </c>
      <c r="J863" s="41">
        <v>21.98</v>
      </c>
      <c r="K863" s="55">
        <f>(G863/57.2958)*E863</f>
        <v>21.99114071188464</v>
      </c>
      <c r="L863" s="55" t="s">
        <v>0</v>
      </c>
      <c r="M863" s="38" t="s">
        <v>25</v>
      </c>
      <c r="N863" s="38" t="s">
        <v>0</v>
      </c>
      <c r="O863" s="38">
        <v>8</v>
      </c>
      <c r="P863" s="56" t="e">
        <f>IF(ISNUMBER(E863),$A$2/E863,"N/A")</f>
        <v>#VALUE!</v>
      </c>
      <c r="Q863" s="57" t="e">
        <f>IF(ISNUMBER(E863),E863/$B$2,"N/A")</f>
        <v>#VALUE!</v>
      </c>
      <c r="R863" s="58" t="e">
        <f>IF(J863="?",IF(ISNUMBER(E863),G863/P863,"N/A"),IF(ISNUMBER(J863),J863/$A$2*57.296,"N/A"))</f>
        <v>#VALUE!</v>
      </c>
      <c r="S863" s="59" t="str">
        <f>S862</f>
        <v>PUT TELESCOPE FOCAL LENGTH HERE</v>
      </c>
      <c r="T863" s="60" t="str">
        <f>T862</f>
        <v>PUT TELESCOPE F/RATIO HERE</v>
      </c>
    </row>
    <row r="864" spans="1:20" s="33" customFormat="1" x14ac:dyDescent="0.3">
      <c r="A864" s="13" t="s">
        <v>321</v>
      </c>
      <c r="B864" s="13" t="s">
        <v>133</v>
      </c>
      <c r="C864" s="13"/>
      <c r="D864" s="35" t="s">
        <v>348</v>
      </c>
      <c r="E864" s="34">
        <v>12.5</v>
      </c>
      <c r="F864" s="35">
        <v>1.25</v>
      </c>
      <c r="G864" s="38">
        <v>84</v>
      </c>
      <c r="H864" s="38">
        <v>525</v>
      </c>
      <c r="I864" s="41">
        <v>20</v>
      </c>
      <c r="J864" s="41">
        <v>19.2</v>
      </c>
      <c r="K864" s="55">
        <f>(G864/57.2958)*E864</f>
        <v>18.325950593237199</v>
      </c>
      <c r="L864" s="55" t="s">
        <v>0</v>
      </c>
      <c r="M864" s="38" t="s">
        <v>25</v>
      </c>
      <c r="N864" s="38" t="s">
        <v>28</v>
      </c>
      <c r="O864" s="38">
        <v>8</v>
      </c>
      <c r="P864" s="56" t="e">
        <f>IF(ISNUMBER(E864),$A$2/E864,"N/A")</f>
        <v>#VALUE!</v>
      </c>
      <c r="Q864" s="57" t="e">
        <f>IF(ISNUMBER(E864),E864/$B$2,"N/A")</f>
        <v>#VALUE!</v>
      </c>
      <c r="R864" s="58" t="e">
        <f>IF(J864="?",IF(ISNUMBER(E864),G864/P864,"N/A"),IF(ISNUMBER(J864),J864/$A$2*57.296,"N/A"))</f>
        <v>#VALUE!</v>
      </c>
      <c r="S864" s="59" t="str">
        <f>S863</f>
        <v>PUT TELESCOPE FOCAL LENGTH HERE</v>
      </c>
      <c r="T864" s="60" t="str">
        <f>T863</f>
        <v>PUT TELESCOPE F/RATIO HERE</v>
      </c>
    </row>
    <row r="865" spans="1:20" s="33" customFormat="1" x14ac:dyDescent="0.3">
      <c r="A865" s="13" t="s">
        <v>221</v>
      </c>
      <c r="B865" s="13" t="s">
        <v>288</v>
      </c>
      <c r="C865" s="13" t="s">
        <v>438</v>
      </c>
      <c r="D865" s="35" t="s">
        <v>347</v>
      </c>
      <c r="E865" s="34">
        <v>7</v>
      </c>
      <c r="F865" s="35">
        <v>1.25</v>
      </c>
      <c r="G865" s="38">
        <v>70</v>
      </c>
      <c r="H865" s="37"/>
      <c r="I865" s="41">
        <v>18</v>
      </c>
      <c r="J865" s="41" t="s">
        <v>28</v>
      </c>
      <c r="K865" s="55">
        <f>(G865/57.2958)*E865</f>
        <v>8.5521102768440258</v>
      </c>
      <c r="L865" s="55" t="s">
        <v>53</v>
      </c>
      <c r="M865" s="38" t="s">
        <v>25</v>
      </c>
      <c r="N865" s="38" t="s">
        <v>0</v>
      </c>
      <c r="O865" s="38">
        <v>8</v>
      </c>
      <c r="P865" s="56" t="e">
        <f>IF(ISNUMBER(E865),$A$2/E865,"N/A")</f>
        <v>#VALUE!</v>
      </c>
      <c r="Q865" s="57" t="e">
        <f>IF(ISNUMBER(E865),E865/$B$2,"N/A")</f>
        <v>#VALUE!</v>
      </c>
      <c r="R865" s="58" t="e">
        <f>IF(J865="?",IF(ISNUMBER(E865),G865/P865,"N/A"),IF(ISNUMBER(J865),J865/$A$2*57.296,"N/A"))</f>
        <v>#VALUE!</v>
      </c>
      <c r="S865" s="59" t="str">
        <f>S864</f>
        <v>PUT TELESCOPE FOCAL LENGTH HERE</v>
      </c>
      <c r="T865" s="60" t="str">
        <f>T864</f>
        <v>PUT TELESCOPE F/RATIO HERE</v>
      </c>
    </row>
    <row r="866" spans="1:20" s="33" customFormat="1" x14ac:dyDescent="0.3">
      <c r="A866" s="13" t="s">
        <v>221</v>
      </c>
      <c r="B866" s="13" t="s">
        <v>288</v>
      </c>
      <c r="C866" s="13" t="s">
        <v>438</v>
      </c>
      <c r="D866" s="35" t="s">
        <v>347</v>
      </c>
      <c r="E866" s="34">
        <v>22</v>
      </c>
      <c r="F866" s="35">
        <v>1.25</v>
      </c>
      <c r="G866" s="38">
        <v>70</v>
      </c>
      <c r="H866" s="37"/>
      <c r="I866" s="41">
        <v>16</v>
      </c>
      <c r="J866" s="41" t="s">
        <v>28</v>
      </c>
      <c r="K866" s="55">
        <f>(G866/57.2958)*E866</f>
        <v>26.878060870081224</v>
      </c>
      <c r="L866" s="55" t="s">
        <v>53</v>
      </c>
      <c r="M866" s="38" t="s">
        <v>25</v>
      </c>
      <c r="N866" s="38" t="s">
        <v>0</v>
      </c>
      <c r="O866" s="38">
        <v>8</v>
      </c>
      <c r="P866" s="56" t="e">
        <f>IF(ISNUMBER(E866),$A$2/E866,"N/A")</f>
        <v>#VALUE!</v>
      </c>
      <c r="Q866" s="57" t="e">
        <f>IF(ISNUMBER(E866),E866/$B$2,"N/A")</f>
        <v>#VALUE!</v>
      </c>
      <c r="R866" s="58" t="e">
        <f>IF(J866="?",IF(ISNUMBER(E866),G866/P866,"N/A"),IF(ISNUMBER(J866),J866/$A$2*57.296,"N/A"))</f>
        <v>#VALUE!</v>
      </c>
      <c r="S866" s="59" t="str">
        <f>S865</f>
        <v>PUT TELESCOPE FOCAL LENGTH HERE</v>
      </c>
      <c r="T866" s="60" t="str">
        <f>T865</f>
        <v>PUT TELESCOPE F/RATIO HERE</v>
      </c>
    </row>
    <row r="867" spans="1:20" s="33" customFormat="1" x14ac:dyDescent="0.3">
      <c r="A867" s="13" t="s">
        <v>153</v>
      </c>
      <c r="B867" s="13" t="s">
        <v>154</v>
      </c>
      <c r="C867" s="13" t="s">
        <v>437</v>
      </c>
      <c r="D867" s="13" t="s">
        <v>346</v>
      </c>
      <c r="E867" s="34">
        <v>2.5</v>
      </c>
      <c r="F867" s="35">
        <v>1.25</v>
      </c>
      <c r="G867" s="38">
        <v>58</v>
      </c>
      <c r="H867" s="37"/>
      <c r="I867" s="41">
        <v>16</v>
      </c>
      <c r="J867" s="41" t="s">
        <v>28</v>
      </c>
      <c r="K867" s="55">
        <f>(G867/57.2958)*E867</f>
        <v>2.5307265104946608</v>
      </c>
      <c r="L867" s="55" t="s">
        <v>0</v>
      </c>
      <c r="M867" s="38" t="s">
        <v>98</v>
      </c>
      <c r="N867" s="38" t="s">
        <v>28</v>
      </c>
      <c r="O867" s="38">
        <v>5</v>
      </c>
      <c r="P867" s="56" t="e">
        <f>IF(ISNUMBER(E867),$A$2/E867,"N/A")</f>
        <v>#VALUE!</v>
      </c>
      <c r="Q867" s="57" t="e">
        <f>IF(ISNUMBER(E867),E867/$B$2,"N/A")</f>
        <v>#VALUE!</v>
      </c>
      <c r="R867" s="58" t="e">
        <f>IF(J867="?",IF(ISNUMBER(E867),G867/P867,"N/A"),IF(ISNUMBER(J867),J867/$A$2*57.296,"N/A"))</f>
        <v>#VALUE!</v>
      </c>
      <c r="S867" s="59" t="str">
        <f>S866</f>
        <v>PUT TELESCOPE FOCAL LENGTH HERE</v>
      </c>
      <c r="T867" s="60" t="str">
        <f>T866</f>
        <v>PUT TELESCOPE F/RATIO HERE</v>
      </c>
    </row>
    <row r="868" spans="1:20" s="33" customFormat="1" x14ac:dyDescent="0.3">
      <c r="A868" s="13" t="s">
        <v>153</v>
      </c>
      <c r="B868" s="13" t="s">
        <v>154</v>
      </c>
      <c r="C868" s="13" t="s">
        <v>437</v>
      </c>
      <c r="D868" s="13" t="s">
        <v>346</v>
      </c>
      <c r="E868" s="34">
        <v>3.2</v>
      </c>
      <c r="F868" s="35">
        <v>1.25</v>
      </c>
      <c r="G868" s="38">
        <v>58</v>
      </c>
      <c r="H868" s="37"/>
      <c r="I868" s="41">
        <v>16</v>
      </c>
      <c r="J868" s="41" t="s">
        <v>28</v>
      </c>
      <c r="K868" s="55">
        <f>(G868/57.2958)*E868</f>
        <v>3.239329933433166</v>
      </c>
      <c r="L868" s="55" t="s">
        <v>0</v>
      </c>
      <c r="M868" s="38" t="s">
        <v>98</v>
      </c>
      <c r="N868" s="38" t="s">
        <v>28</v>
      </c>
      <c r="O868" s="38">
        <v>5</v>
      </c>
      <c r="P868" s="56" t="e">
        <f>IF(ISNUMBER(E868),$A$2/E868,"N/A")</f>
        <v>#VALUE!</v>
      </c>
      <c r="Q868" s="57" t="e">
        <f>IF(ISNUMBER(E868),E868/$B$2,"N/A")</f>
        <v>#VALUE!</v>
      </c>
      <c r="R868" s="58" t="e">
        <f>IF(J868="?",IF(ISNUMBER(E868),G868/P868,"N/A"),IF(ISNUMBER(J868),J868/$A$2*57.296,"N/A"))</f>
        <v>#VALUE!</v>
      </c>
      <c r="S868" s="59" t="str">
        <f>S867</f>
        <v>PUT TELESCOPE FOCAL LENGTH HERE</v>
      </c>
      <c r="T868" s="60" t="str">
        <f>T867</f>
        <v>PUT TELESCOPE F/RATIO HERE</v>
      </c>
    </row>
    <row r="869" spans="1:20" s="33" customFormat="1" x14ac:dyDescent="0.3">
      <c r="A869" s="13" t="s">
        <v>153</v>
      </c>
      <c r="B869" s="13" t="s">
        <v>154</v>
      </c>
      <c r="C869" s="13" t="s">
        <v>437</v>
      </c>
      <c r="D869" s="13" t="s">
        <v>346</v>
      </c>
      <c r="E869" s="34">
        <v>4</v>
      </c>
      <c r="F869" s="35">
        <v>1.25</v>
      </c>
      <c r="G869" s="38">
        <v>58</v>
      </c>
      <c r="H869" s="37"/>
      <c r="I869" s="41">
        <v>16</v>
      </c>
      <c r="J869" s="41" t="s">
        <v>28</v>
      </c>
      <c r="K869" s="55">
        <f>(G869/57.2958)*E869</f>
        <v>4.0491624167914573</v>
      </c>
      <c r="L869" s="55" t="s">
        <v>0</v>
      </c>
      <c r="M869" s="38" t="s">
        <v>98</v>
      </c>
      <c r="N869" s="38" t="s">
        <v>28</v>
      </c>
      <c r="O869" s="38">
        <v>5</v>
      </c>
      <c r="P869" s="56" t="e">
        <f>IF(ISNUMBER(E869),$A$2/E869,"N/A")</f>
        <v>#VALUE!</v>
      </c>
      <c r="Q869" s="57" t="e">
        <f>IF(ISNUMBER(E869),E869/$B$2,"N/A")</f>
        <v>#VALUE!</v>
      </c>
      <c r="R869" s="58" t="e">
        <f>IF(J869="?",IF(ISNUMBER(E869),G869/P869,"N/A"),IF(ISNUMBER(J869),J869/$A$2*57.296,"N/A"))</f>
        <v>#VALUE!</v>
      </c>
      <c r="S869" s="59" t="str">
        <f>S868</f>
        <v>PUT TELESCOPE FOCAL LENGTH HERE</v>
      </c>
      <c r="T869" s="60" t="str">
        <f>T868</f>
        <v>PUT TELESCOPE F/RATIO HERE</v>
      </c>
    </row>
    <row r="870" spans="1:20" s="33" customFormat="1" x14ac:dyDescent="0.3">
      <c r="A870" s="13" t="s">
        <v>153</v>
      </c>
      <c r="B870" s="13" t="s">
        <v>154</v>
      </c>
      <c r="C870" s="13" t="s">
        <v>437</v>
      </c>
      <c r="D870" s="13" t="s">
        <v>346</v>
      </c>
      <c r="E870" s="34">
        <v>5</v>
      </c>
      <c r="F870" s="35">
        <v>1.25</v>
      </c>
      <c r="G870" s="38">
        <v>58</v>
      </c>
      <c r="H870" s="37"/>
      <c r="I870" s="41">
        <v>16</v>
      </c>
      <c r="J870" s="41" t="s">
        <v>28</v>
      </c>
      <c r="K870" s="55">
        <f>(G870/57.2958)*E870</f>
        <v>5.0614530209893216</v>
      </c>
      <c r="L870" s="55" t="s">
        <v>0</v>
      </c>
      <c r="M870" s="38" t="s">
        <v>98</v>
      </c>
      <c r="N870" s="38" t="s">
        <v>28</v>
      </c>
      <c r="O870" s="38">
        <v>5</v>
      </c>
      <c r="P870" s="56" t="e">
        <f>IF(ISNUMBER(E870),$A$2/E870,"N/A")</f>
        <v>#VALUE!</v>
      </c>
      <c r="Q870" s="57" t="e">
        <f>IF(ISNUMBER(E870),E870/$B$2,"N/A")</f>
        <v>#VALUE!</v>
      </c>
      <c r="R870" s="58" t="e">
        <f>IF(J870="?",IF(ISNUMBER(E870),G870/P870,"N/A"),IF(ISNUMBER(J870),J870/$A$2*57.296,"N/A"))</f>
        <v>#VALUE!</v>
      </c>
      <c r="S870" s="59" t="str">
        <f>S869</f>
        <v>PUT TELESCOPE FOCAL LENGTH HERE</v>
      </c>
      <c r="T870" s="60" t="str">
        <f>T869</f>
        <v>PUT TELESCOPE F/RATIO HERE</v>
      </c>
    </row>
    <row r="871" spans="1:20" s="33" customFormat="1" x14ac:dyDescent="0.3">
      <c r="A871" s="13" t="s">
        <v>153</v>
      </c>
      <c r="B871" s="13" t="s">
        <v>154</v>
      </c>
      <c r="C871" s="13" t="s">
        <v>437</v>
      </c>
      <c r="D871" s="13" t="s">
        <v>346</v>
      </c>
      <c r="E871" s="34">
        <v>6</v>
      </c>
      <c r="F871" s="35">
        <v>1.25</v>
      </c>
      <c r="G871" s="38">
        <v>58</v>
      </c>
      <c r="H871" s="37"/>
      <c r="I871" s="41">
        <v>16</v>
      </c>
      <c r="J871" s="41" t="s">
        <v>28</v>
      </c>
      <c r="K871" s="55">
        <f>(G871/57.2958)*E871</f>
        <v>6.0737436251871859</v>
      </c>
      <c r="L871" s="55" t="s">
        <v>0</v>
      </c>
      <c r="M871" s="38" t="s">
        <v>98</v>
      </c>
      <c r="N871" s="38" t="s">
        <v>28</v>
      </c>
      <c r="O871" s="38">
        <v>5</v>
      </c>
      <c r="P871" s="56" t="e">
        <f>IF(ISNUMBER(E871),$A$2/E871,"N/A")</f>
        <v>#VALUE!</v>
      </c>
      <c r="Q871" s="57" t="e">
        <f>IF(ISNUMBER(E871),E871/$B$2,"N/A")</f>
        <v>#VALUE!</v>
      </c>
      <c r="R871" s="58" t="e">
        <f>IF(J871="?",IF(ISNUMBER(E871),G871/P871,"N/A"),IF(ISNUMBER(J871),J871/$A$2*57.296,"N/A"))</f>
        <v>#VALUE!</v>
      </c>
      <c r="S871" s="59" t="str">
        <f>S870</f>
        <v>PUT TELESCOPE FOCAL LENGTH HERE</v>
      </c>
      <c r="T871" s="60" t="str">
        <f>T870</f>
        <v>PUT TELESCOPE F/RATIO HERE</v>
      </c>
    </row>
    <row r="872" spans="1:20" s="33" customFormat="1" x14ac:dyDescent="0.3">
      <c r="A872" s="13" t="s">
        <v>153</v>
      </c>
      <c r="B872" s="13" t="s">
        <v>154</v>
      </c>
      <c r="C872" s="13" t="s">
        <v>437</v>
      </c>
      <c r="D872" s="13" t="s">
        <v>346</v>
      </c>
      <c r="E872" s="34">
        <v>7</v>
      </c>
      <c r="F872" s="35">
        <v>1.25</v>
      </c>
      <c r="G872" s="38">
        <v>58</v>
      </c>
      <c r="H872" s="37"/>
      <c r="I872" s="41">
        <v>16</v>
      </c>
      <c r="J872" s="41" t="s">
        <v>28</v>
      </c>
      <c r="K872" s="55">
        <f>(G872/57.2958)*E872</f>
        <v>7.0860342293850502</v>
      </c>
      <c r="L872" s="55" t="s">
        <v>0</v>
      </c>
      <c r="M872" s="38" t="s">
        <v>98</v>
      </c>
      <c r="N872" s="38" t="s">
        <v>28</v>
      </c>
      <c r="O872" s="38">
        <v>5</v>
      </c>
      <c r="P872" s="56" t="e">
        <f>IF(ISNUMBER(E872),$A$2/E872,"N/A")</f>
        <v>#VALUE!</v>
      </c>
      <c r="Q872" s="57" t="e">
        <f>IF(ISNUMBER(E872),E872/$B$2,"N/A")</f>
        <v>#VALUE!</v>
      </c>
      <c r="R872" s="58" t="e">
        <f>IF(J872="?",IF(ISNUMBER(E872),G872/P872,"N/A"),IF(ISNUMBER(J872),J872/$A$2*57.296,"N/A"))</f>
        <v>#VALUE!</v>
      </c>
      <c r="S872" s="59" t="str">
        <f>S871</f>
        <v>PUT TELESCOPE FOCAL LENGTH HERE</v>
      </c>
      <c r="T872" s="60" t="str">
        <f>T871</f>
        <v>PUT TELESCOPE F/RATIO HERE</v>
      </c>
    </row>
    <row r="873" spans="1:20" s="33" customFormat="1" x14ac:dyDescent="0.3">
      <c r="A873" s="13" t="s">
        <v>153</v>
      </c>
      <c r="B873" s="13" t="s">
        <v>154</v>
      </c>
      <c r="C873" s="13" t="s">
        <v>437</v>
      </c>
      <c r="D873" s="13" t="s">
        <v>346</v>
      </c>
      <c r="E873" s="34">
        <v>8</v>
      </c>
      <c r="F873" s="35">
        <v>1.25</v>
      </c>
      <c r="G873" s="38">
        <v>58</v>
      </c>
      <c r="H873" s="37"/>
      <c r="I873" s="41">
        <v>16</v>
      </c>
      <c r="J873" s="41" t="s">
        <v>28</v>
      </c>
      <c r="K873" s="55">
        <f>(G873/57.2958)*E873</f>
        <v>8.0983248335829146</v>
      </c>
      <c r="L873" s="55" t="s">
        <v>0</v>
      </c>
      <c r="M873" s="38" t="s">
        <v>98</v>
      </c>
      <c r="N873" s="38" t="s">
        <v>28</v>
      </c>
      <c r="O873" s="38">
        <v>5</v>
      </c>
      <c r="P873" s="56" t="e">
        <f>IF(ISNUMBER(E873),$A$2/E873,"N/A")</f>
        <v>#VALUE!</v>
      </c>
      <c r="Q873" s="57" t="e">
        <f>IF(ISNUMBER(E873),E873/$B$2,"N/A")</f>
        <v>#VALUE!</v>
      </c>
      <c r="R873" s="58" t="e">
        <f>IF(J873="?",IF(ISNUMBER(E873),G873/P873,"N/A"),IF(ISNUMBER(J873),J873/$A$2*57.296,"N/A"))</f>
        <v>#VALUE!</v>
      </c>
      <c r="S873" s="59" t="str">
        <f>S872</f>
        <v>PUT TELESCOPE FOCAL LENGTH HERE</v>
      </c>
      <c r="T873" s="60" t="str">
        <f>T872</f>
        <v>PUT TELESCOPE F/RATIO HERE</v>
      </c>
    </row>
    <row r="874" spans="1:20" s="33" customFormat="1" x14ac:dyDescent="0.3">
      <c r="A874" s="13" t="s">
        <v>153</v>
      </c>
      <c r="B874" s="13" t="s">
        <v>154</v>
      </c>
      <c r="C874" s="13" t="s">
        <v>437</v>
      </c>
      <c r="D874" s="13" t="s">
        <v>346</v>
      </c>
      <c r="E874" s="34">
        <v>9</v>
      </c>
      <c r="F874" s="35">
        <v>1.25</v>
      </c>
      <c r="G874" s="38">
        <v>58</v>
      </c>
      <c r="H874" s="37"/>
      <c r="I874" s="41">
        <v>16</v>
      </c>
      <c r="J874" s="41" t="s">
        <v>28</v>
      </c>
      <c r="K874" s="55">
        <f>(G874/57.2958)*E874</f>
        <v>9.1106154377807798</v>
      </c>
      <c r="L874" s="55" t="s">
        <v>0</v>
      </c>
      <c r="M874" s="38" t="s">
        <v>98</v>
      </c>
      <c r="N874" s="38" t="s">
        <v>28</v>
      </c>
      <c r="O874" s="38">
        <v>5</v>
      </c>
      <c r="P874" s="56" t="e">
        <f>IF(ISNUMBER(E874),$A$2/E874,"N/A")</f>
        <v>#VALUE!</v>
      </c>
      <c r="Q874" s="57" t="e">
        <f>IF(ISNUMBER(E874),E874/$B$2,"N/A")</f>
        <v>#VALUE!</v>
      </c>
      <c r="R874" s="58" t="e">
        <f>IF(J874="?",IF(ISNUMBER(E874),G874/P874,"N/A"),IF(ISNUMBER(J874),J874/$A$2*57.296,"N/A"))</f>
        <v>#VALUE!</v>
      </c>
      <c r="S874" s="59" t="str">
        <f>S873</f>
        <v>PUT TELESCOPE FOCAL LENGTH HERE</v>
      </c>
      <c r="T874" s="60" t="str">
        <f>T873</f>
        <v>PUT TELESCOPE F/RATIO HERE</v>
      </c>
    </row>
    <row r="875" spans="1:20" s="33" customFormat="1" x14ac:dyDescent="0.3">
      <c r="A875" s="13" t="s">
        <v>153</v>
      </c>
      <c r="B875" s="13" t="s">
        <v>105</v>
      </c>
      <c r="C875" s="13" t="s">
        <v>437</v>
      </c>
      <c r="D875" s="13" t="s">
        <v>346</v>
      </c>
      <c r="E875" s="34">
        <v>8</v>
      </c>
      <c r="F875" s="35">
        <v>1.25</v>
      </c>
      <c r="G875" s="38">
        <v>60</v>
      </c>
      <c r="H875" s="37"/>
      <c r="I875" s="41">
        <v>9.5</v>
      </c>
      <c r="J875" s="41">
        <v>9.6</v>
      </c>
      <c r="K875" s="55">
        <f>(G875/57.2958)*E875</f>
        <v>8.3775774140512915</v>
      </c>
      <c r="L875" s="55" t="s">
        <v>0</v>
      </c>
      <c r="M875" s="38" t="s">
        <v>25</v>
      </c>
      <c r="N875" s="38" t="s">
        <v>0</v>
      </c>
      <c r="O875" s="38">
        <v>7</v>
      </c>
      <c r="P875" s="56" t="e">
        <f>IF(ISNUMBER(E875),$A$2/E875,"N/A")</f>
        <v>#VALUE!</v>
      </c>
      <c r="Q875" s="57" t="e">
        <f>IF(ISNUMBER(E875),E875/$B$2,"N/A")</f>
        <v>#VALUE!</v>
      </c>
      <c r="R875" s="58" t="e">
        <f>IF(J875="?",IF(ISNUMBER(E875),G875/P875,"N/A"),IF(ISNUMBER(J875),J875/$A$2*57.296,"N/A"))</f>
        <v>#VALUE!</v>
      </c>
      <c r="S875" s="59" t="str">
        <f>S874</f>
        <v>PUT TELESCOPE FOCAL LENGTH HERE</v>
      </c>
      <c r="T875" s="60" t="str">
        <f>T874</f>
        <v>PUT TELESCOPE F/RATIO HERE</v>
      </c>
    </row>
    <row r="876" spans="1:20" s="33" customFormat="1" x14ac:dyDescent="0.3">
      <c r="A876" s="13" t="s">
        <v>153</v>
      </c>
      <c r="B876" s="13" t="s">
        <v>105</v>
      </c>
      <c r="C876" s="13" t="s">
        <v>437</v>
      </c>
      <c r="D876" s="13" t="s">
        <v>346</v>
      </c>
      <c r="E876" s="34">
        <v>12</v>
      </c>
      <c r="F876" s="35">
        <v>1.25</v>
      </c>
      <c r="G876" s="38">
        <v>60</v>
      </c>
      <c r="H876" s="37"/>
      <c r="I876" s="41">
        <v>15</v>
      </c>
      <c r="J876" s="41">
        <v>15.2</v>
      </c>
      <c r="K876" s="55">
        <f>(G876/57.2958)*E876</f>
        <v>12.566366121076937</v>
      </c>
      <c r="L876" s="55" t="s">
        <v>0</v>
      </c>
      <c r="M876" s="38" t="s">
        <v>25</v>
      </c>
      <c r="N876" s="38" t="s">
        <v>0</v>
      </c>
      <c r="O876" s="38">
        <v>7</v>
      </c>
      <c r="P876" s="56" t="e">
        <f>IF(ISNUMBER(E876),$A$2/E876,"N/A")</f>
        <v>#VALUE!</v>
      </c>
      <c r="Q876" s="57" t="e">
        <f>IF(ISNUMBER(E876),E876/$B$2,"N/A")</f>
        <v>#VALUE!</v>
      </c>
      <c r="R876" s="58" t="e">
        <f>IF(J876="?",IF(ISNUMBER(E876),G876/P876,"N/A"),IF(ISNUMBER(J876),J876/$A$2*57.296,"N/A"))</f>
        <v>#VALUE!</v>
      </c>
      <c r="S876" s="59" t="str">
        <f>S875</f>
        <v>PUT TELESCOPE FOCAL LENGTH HERE</v>
      </c>
      <c r="T876" s="60" t="str">
        <f>T875</f>
        <v>PUT TELESCOPE F/RATIO HERE</v>
      </c>
    </row>
    <row r="877" spans="1:20" s="33" customFormat="1" x14ac:dyDescent="0.3">
      <c r="A877" s="13" t="s">
        <v>153</v>
      </c>
      <c r="B877" s="13" t="s">
        <v>105</v>
      </c>
      <c r="C877" s="13" t="s">
        <v>437</v>
      </c>
      <c r="D877" s="13" t="s">
        <v>346</v>
      </c>
      <c r="E877" s="34">
        <v>16</v>
      </c>
      <c r="F877" s="35">
        <v>1.25</v>
      </c>
      <c r="G877" s="38">
        <v>60</v>
      </c>
      <c r="H877" s="37"/>
      <c r="I877" s="41">
        <v>19</v>
      </c>
      <c r="J877" s="41">
        <v>16.5</v>
      </c>
      <c r="K877" s="55">
        <f>(G877/57.2958)*E877</f>
        <v>16.755154828102583</v>
      </c>
      <c r="L877" s="55" t="s">
        <v>0</v>
      </c>
      <c r="M877" s="38" t="s">
        <v>25</v>
      </c>
      <c r="N877" s="38" t="s">
        <v>0</v>
      </c>
      <c r="O877" s="38">
        <v>6</v>
      </c>
      <c r="P877" s="56" t="e">
        <f>IF(ISNUMBER(E877),$A$2/E877,"N/A")</f>
        <v>#VALUE!</v>
      </c>
      <c r="Q877" s="57" t="e">
        <f>IF(ISNUMBER(E877),E877/$B$2,"N/A")</f>
        <v>#VALUE!</v>
      </c>
      <c r="R877" s="58" t="e">
        <f>IF(J877="?",IF(ISNUMBER(E877),G877/P877,"N/A"),IF(ISNUMBER(J877),J877/$A$2*57.296,"N/A"))</f>
        <v>#VALUE!</v>
      </c>
      <c r="S877" s="59" t="str">
        <f>S876</f>
        <v>PUT TELESCOPE FOCAL LENGTH HERE</v>
      </c>
      <c r="T877" s="60" t="str">
        <f>T876</f>
        <v>PUT TELESCOPE F/RATIO HERE</v>
      </c>
    </row>
    <row r="878" spans="1:20" s="33" customFormat="1" x14ac:dyDescent="0.3">
      <c r="A878" s="13" t="s">
        <v>153</v>
      </c>
      <c r="B878" s="13" t="s">
        <v>105</v>
      </c>
      <c r="C878" s="13" t="s">
        <v>437</v>
      </c>
      <c r="D878" s="35" t="s">
        <v>347</v>
      </c>
      <c r="E878" s="34">
        <v>19</v>
      </c>
      <c r="F878" s="35">
        <v>1.25</v>
      </c>
      <c r="G878" s="38">
        <v>65</v>
      </c>
      <c r="H878" s="37"/>
      <c r="I878" s="41">
        <v>18.5</v>
      </c>
      <c r="J878" s="41">
        <v>21.2</v>
      </c>
      <c r="K878" s="55">
        <f>(G878/57.2958)*E878</f>
        <v>21.554808554902802</v>
      </c>
      <c r="L878" s="55" t="s">
        <v>0</v>
      </c>
      <c r="M878" s="38" t="s">
        <v>25</v>
      </c>
      <c r="N878" s="38" t="s">
        <v>0</v>
      </c>
      <c r="O878" s="38">
        <v>5</v>
      </c>
      <c r="P878" s="56" t="e">
        <f>IF(ISNUMBER(E878),$A$2/E878,"N/A")</f>
        <v>#VALUE!</v>
      </c>
      <c r="Q878" s="57" t="e">
        <f>IF(ISNUMBER(E878),E878/$B$2,"N/A")</f>
        <v>#VALUE!</v>
      </c>
      <c r="R878" s="58" t="e">
        <f>IF(J878="?",IF(ISNUMBER(E878),G878/P878,"N/A"),IF(ISNUMBER(J878),J878/$A$2*57.296,"N/A"))</f>
        <v>#VALUE!</v>
      </c>
      <c r="S878" s="59" t="str">
        <f>S877</f>
        <v>PUT TELESCOPE FOCAL LENGTH HERE</v>
      </c>
      <c r="T878" s="60" t="str">
        <f>T877</f>
        <v>PUT TELESCOPE F/RATIO HERE</v>
      </c>
    </row>
    <row r="879" spans="1:20" s="33" customFormat="1" x14ac:dyDescent="0.3">
      <c r="A879" s="13" t="s">
        <v>153</v>
      </c>
      <c r="B879" s="13" t="s">
        <v>105</v>
      </c>
      <c r="C879" s="13" t="s">
        <v>437</v>
      </c>
      <c r="D879" s="13" t="s">
        <v>345</v>
      </c>
      <c r="E879" s="34">
        <v>27</v>
      </c>
      <c r="F879" s="35">
        <v>1.25</v>
      </c>
      <c r="G879" s="38">
        <v>53</v>
      </c>
      <c r="H879" s="37"/>
      <c r="I879" s="41">
        <v>23</v>
      </c>
      <c r="J879" s="41">
        <v>24.4</v>
      </c>
      <c r="K879" s="55">
        <f>(G879/57.2958)*E879</f>
        <v>24.975652665640414</v>
      </c>
      <c r="L879" s="55" t="s">
        <v>0</v>
      </c>
      <c r="M879" s="38" t="s">
        <v>25</v>
      </c>
      <c r="N879" s="38" t="s">
        <v>0</v>
      </c>
      <c r="O879" s="38">
        <v>5</v>
      </c>
      <c r="P879" s="56" t="e">
        <f>IF(ISNUMBER(E879),$A$2/E879,"N/A")</f>
        <v>#VALUE!</v>
      </c>
      <c r="Q879" s="57" t="e">
        <f>IF(ISNUMBER(E879),E879/$B$2,"N/A")</f>
        <v>#VALUE!</v>
      </c>
      <c r="R879" s="58" t="e">
        <f>IF(J879="?",IF(ISNUMBER(E879),G879/P879,"N/A"),IF(ISNUMBER(J879),J879/$A$2*57.296,"N/A"))</f>
        <v>#VALUE!</v>
      </c>
      <c r="S879" s="59" t="str">
        <f>S878</f>
        <v>PUT TELESCOPE FOCAL LENGTH HERE</v>
      </c>
      <c r="T879" s="60" t="str">
        <f>T878</f>
        <v>PUT TELESCOPE F/RATIO HERE</v>
      </c>
    </row>
    <row r="880" spans="1:20" s="33" customFormat="1" x14ac:dyDescent="0.3">
      <c r="A880" s="13" t="s">
        <v>153</v>
      </c>
      <c r="B880" s="13" t="s">
        <v>155</v>
      </c>
      <c r="C880" s="13" t="s">
        <v>437</v>
      </c>
      <c r="D880" s="13" t="s">
        <v>346</v>
      </c>
      <c r="E880" s="34">
        <v>5</v>
      </c>
      <c r="F880" s="35">
        <v>1.25</v>
      </c>
      <c r="G880" s="38">
        <v>60</v>
      </c>
      <c r="H880" s="37"/>
      <c r="I880" s="41">
        <v>13</v>
      </c>
      <c r="J880" s="41" t="s">
        <v>28</v>
      </c>
      <c r="K880" s="55">
        <f>(G880/57.2958)*E880</f>
        <v>5.2359858837820568</v>
      </c>
      <c r="L880" s="55" t="s">
        <v>0</v>
      </c>
      <c r="M880" s="38" t="s">
        <v>25</v>
      </c>
      <c r="N880" s="38" t="s">
        <v>0</v>
      </c>
      <c r="O880" s="38">
        <v>5</v>
      </c>
      <c r="P880" s="56" t="e">
        <f>IF(ISNUMBER(E880),$A$2/E880,"N/A")</f>
        <v>#VALUE!</v>
      </c>
      <c r="Q880" s="57" t="e">
        <f>IF(ISNUMBER(E880),E880/$B$2,"N/A")</f>
        <v>#VALUE!</v>
      </c>
      <c r="R880" s="58" t="e">
        <f>IF(J880="?",IF(ISNUMBER(E880),G880/P880,"N/A"),IF(ISNUMBER(J880),J880/$A$2*57.296,"N/A"))</f>
        <v>#VALUE!</v>
      </c>
      <c r="S880" s="59" t="str">
        <f>S879</f>
        <v>PUT TELESCOPE FOCAL LENGTH HERE</v>
      </c>
      <c r="T880" s="60" t="str">
        <f>T879</f>
        <v>PUT TELESCOPE F/RATIO HERE</v>
      </c>
    </row>
    <row r="881" spans="1:20" s="33" customFormat="1" x14ac:dyDescent="0.3">
      <c r="A881" s="13" t="s">
        <v>153</v>
      </c>
      <c r="B881" s="13" t="s">
        <v>156</v>
      </c>
      <c r="C881" s="13" t="s">
        <v>440</v>
      </c>
      <c r="D881" s="13" t="s">
        <v>345</v>
      </c>
      <c r="E881" s="34">
        <v>3</v>
      </c>
      <c r="F881" s="35">
        <v>1.25</v>
      </c>
      <c r="G881" s="38">
        <v>55</v>
      </c>
      <c r="H881" s="37"/>
      <c r="I881" s="41">
        <v>20</v>
      </c>
      <c r="J881" s="41" t="s">
        <v>28</v>
      </c>
      <c r="K881" s="55">
        <f>(G881/57.2958)*E881</f>
        <v>2.8797922360801316</v>
      </c>
      <c r="L881" s="55" t="s">
        <v>0</v>
      </c>
      <c r="M881" s="38" t="s">
        <v>25</v>
      </c>
      <c r="N881" s="38" t="s">
        <v>0</v>
      </c>
      <c r="O881" s="38">
        <v>7</v>
      </c>
      <c r="P881" s="56" t="e">
        <f>IF(ISNUMBER(E881),$A$2/E881,"N/A")</f>
        <v>#VALUE!</v>
      </c>
      <c r="Q881" s="57" t="e">
        <f>IF(ISNUMBER(E881),E881/$B$2,"N/A")</f>
        <v>#VALUE!</v>
      </c>
      <c r="R881" s="58" t="e">
        <f>IF(J881="?",IF(ISNUMBER(E881),G881/P881,"N/A"),IF(ISNUMBER(J881),J881/$A$2*57.296,"N/A"))</f>
        <v>#VALUE!</v>
      </c>
      <c r="S881" s="59" t="str">
        <f>S880</f>
        <v>PUT TELESCOPE FOCAL LENGTH HERE</v>
      </c>
      <c r="T881" s="60" t="str">
        <f>T880</f>
        <v>PUT TELESCOPE F/RATIO HERE</v>
      </c>
    </row>
    <row r="882" spans="1:20" s="33" customFormat="1" x14ac:dyDescent="0.3">
      <c r="A882" s="13" t="s">
        <v>153</v>
      </c>
      <c r="B882" s="13" t="s">
        <v>156</v>
      </c>
      <c r="C882" s="13" t="s">
        <v>440</v>
      </c>
      <c r="D882" s="13" t="s">
        <v>345</v>
      </c>
      <c r="E882" s="34">
        <v>5</v>
      </c>
      <c r="F882" s="35">
        <v>1.25</v>
      </c>
      <c r="G882" s="38">
        <v>55</v>
      </c>
      <c r="H882" s="37"/>
      <c r="I882" s="41">
        <v>20</v>
      </c>
      <c r="J882" s="41" t="s">
        <v>28</v>
      </c>
      <c r="K882" s="55">
        <f>(G882/57.2958)*E882</f>
        <v>4.7996537268002193</v>
      </c>
      <c r="L882" s="55" t="s">
        <v>0</v>
      </c>
      <c r="M882" s="38" t="s">
        <v>25</v>
      </c>
      <c r="N882" s="38" t="s">
        <v>0</v>
      </c>
      <c r="O882" s="38">
        <v>7</v>
      </c>
      <c r="P882" s="56" t="e">
        <f>IF(ISNUMBER(E882),$A$2/E882,"N/A")</f>
        <v>#VALUE!</v>
      </c>
      <c r="Q882" s="57" t="e">
        <f>IF(ISNUMBER(E882),E882/$B$2,"N/A")</f>
        <v>#VALUE!</v>
      </c>
      <c r="R882" s="58" t="e">
        <f>IF(J882="?",IF(ISNUMBER(E882),G882/P882,"N/A"),IF(ISNUMBER(J882),J882/$A$2*57.296,"N/A"))</f>
        <v>#VALUE!</v>
      </c>
      <c r="S882" s="59" t="str">
        <f>S881</f>
        <v>PUT TELESCOPE FOCAL LENGTH HERE</v>
      </c>
      <c r="T882" s="60" t="str">
        <f>T881</f>
        <v>PUT TELESCOPE F/RATIO HERE</v>
      </c>
    </row>
    <row r="883" spans="1:20" s="33" customFormat="1" x14ac:dyDescent="0.3">
      <c r="A883" s="13" t="s">
        <v>153</v>
      </c>
      <c r="B883" s="13" t="s">
        <v>156</v>
      </c>
      <c r="C883" s="13" t="s">
        <v>440</v>
      </c>
      <c r="D883" s="13" t="s">
        <v>345</v>
      </c>
      <c r="E883" s="34">
        <v>6</v>
      </c>
      <c r="F883" s="35">
        <v>1.25</v>
      </c>
      <c r="G883" s="38">
        <v>55</v>
      </c>
      <c r="H883" s="37"/>
      <c r="I883" s="41">
        <v>20</v>
      </c>
      <c r="J883" s="41" t="s">
        <v>28</v>
      </c>
      <c r="K883" s="55">
        <f>(G883/57.2958)*E883</f>
        <v>5.7595844721602631</v>
      </c>
      <c r="L883" s="55" t="s">
        <v>0</v>
      </c>
      <c r="M883" s="38" t="s">
        <v>25</v>
      </c>
      <c r="N883" s="38" t="s">
        <v>0</v>
      </c>
      <c r="O883" s="38">
        <v>7</v>
      </c>
      <c r="P883" s="56" t="e">
        <f>IF(ISNUMBER(E883),$A$2/E883,"N/A")</f>
        <v>#VALUE!</v>
      </c>
      <c r="Q883" s="57" t="e">
        <f>IF(ISNUMBER(E883),E883/$B$2,"N/A")</f>
        <v>#VALUE!</v>
      </c>
      <c r="R883" s="58" t="e">
        <f>IF(J883="?",IF(ISNUMBER(E883),G883/P883,"N/A"),IF(ISNUMBER(J883),J883/$A$2*57.296,"N/A"))</f>
        <v>#VALUE!</v>
      </c>
      <c r="S883" s="59" t="str">
        <f>S882</f>
        <v>PUT TELESCOPE FOCAL LENGTH HERE</v>
      </c>
      <c r="T883" s="60" t="str">
        <f>T882</f>
        <v>PUT TELESCOPE F/RATIO HERE</v>
      </c>
    </row>
    <row r="884" spans="1:20" s="33" customFormat="1" x14ac:dyDescent="0.3">
      <c r="A884" s="13" t="s">
        <v>153</v>
      </c>
      <c r="B884" s="13" t="s">
        <v>156</v>
      </c>
      <c r="C884" s="13" t="s">
        <v>440</v>
      </c>
      <c r="D884" s="13" t="s">
        <v>345</v>
      </c>
      <c r="E884" s="34">
        <v>9</v>
      </c>
      <c r="F884" s="35">
        <v>1.25</v>
      </c>
      <c r="G884" s="38">
        <v>55</v>
      </c>
      <c r="H884" s="37"/>
      <c r="I884" s="41">
        <v>20</v>
      </c>
      <c r="J884" s="41" t="s">
        <v>28</v>
      </c>
      <c r="K884" s="55">
        <f>(G884/57.2958)*E884</f>
        <v>8.6393767082403947</v>
      </c>
      <c r="L884" s="55" t="s">
        <v>0</v>
      </c>
      <c r="M884" s="38" t="s">
        <v>25</v>
      </c>
      <c r="N884" s="38" t="s">
        <v>0</v>
      </c>
      <c r="O884" s="38">
        <v>7</v>
      </c>
      <c r="P884" s="56" t="e">
        <f>IF(ISNUMBER(E884),$A$2/E884,"N/A")</f>
        <v>#VALUE!</v>
      </c>
      <c r="Q884" s="57" t="e">
        <f>IF(ISNUMBER(E884),E884/$B$2,"N/A")</f>
        <v>#VALUE!</v>
      </c>
      <c r="R884" s="58" t="e">
        <f>IF(J884="?",IF(ISNUMBER(E884),G884/P884,"N/A"),IF(ISNUMBER(J884),J884/$A$2*57.296,"N/A"))</f>
        <v>#VALUE!</v>
      </c>
      <c r="S884" s="59" t="str">
        <f>S883</f>
        <v>PUT TELESCOPE FOCAL LENGTH HERE</v>
      </c>
      <c r="T884" s="60" t="str">
        <f>T883</f>
        <v>PUT TELESCOPE F/RATIO HERE</v>
      </c>
    </row>
    <row r="885" spans="1:20" s="33" customFormat="1" x14ac:dyDescent="0.3">
      <c r="A885" s="13" t="s">
        <v>153</v>
      </c>
      <c r="B885" s="13" t="s">
        <v>156</v>
      </c>
      <c r="C885" s="13" t="s">
        <v>440</v>
      </c>
      <c r="D885" s="13" t="s">
        <v>345</v>
      </c>
      <c r="E885" s="34">
        <v>12.5</v>
      </c>
      <c r="F885" s="35">
        <v>1.25</v>
      </c>
      <c r="G885" s="38">
        <v>55</v>
      </c>
      <c r="H885" s="37"/>
      <c r="I885" s="41">
        <v>20</v>
      </c>
      <c r="J885" s="41" t="s">
        <v>28</v>
      </c>
      <c r="K885" s="55">
        <f>(G885/57.2958)*E885</f>
        <v>11.999134317000548</v>
      </c>
      <c r="L885" s="55" t="s">
        <v>0</v>
      </c>
      <c r="M885" s="38" t="s">
        <v>25</v>
      </c>
      <c r="N885" s="38" t="s">
        <v>0</v>
      </c>
      <c r="O885" s="38">
        <v>7</v>
      </c>
      <c r="P885" s="56" t="e">
        <f>IF(ISNUMBER(E885),$A$2/E885,"N/A")</f>
        <v>#VALUE!</v>
      </c>
      <c r="Q885" s="57" t="e">
        <f>IF(ISNUMBER(E885),E885/$B$2,"N/A")</f>
        <v>#VALUE!</v>
      </c>
      <c r="R885" s="58" t="e">
        <f>IF(J885="?",IF(ISNUMBER(E885),G885/P885,"N/A"),IF(ISNUMBER(J885),J885/$A$2*57.296,"N/A"))</f>
        <v>#VALUE!</v>
      </c>
      <c r="S885" s="59" t="str">
        <f>S884</f>
        <v>PUT TELESCOPE FOCAL LENGTH HERE</v>
      </c>
      <c r="T885" s="60" t="str">
        <f>T884</f>
        <v>PUT TELESCOPE F/RATIO HERE</v>
      </c>
    </row>
    <row r="886" spans="1:20" s="33" customFormat="1" x14ac:dyDescent="0.3">
      <c r="A886" s="13" t="s">
        <v>153</v>
      </c>
      <c r="B886" s="13" t="s">
        <v>156</v>
      </c>
      <c r="C886" s="13" t="s">
        <v>440</v>
      </c>
      <c r="D886" s="13" t="s">
        <v>345</v>
      </c>
      <c r="E886" s="34">
        <v>14.5</v>
      </c>
      <c r="F886" s="35">
        <v>1.25</v>
      </c>
      <c r="G886" s="38">
        <v>55</v>
      </c>
      <c r="H886" s="37"/>
      <c r="I886" s="41">
        <v>20</v>
      </c>
      <c r="J886" s="41" t="s">
        <v>28</v>
      </c>
      <c r="K886" s="55">
        <f>(G886/57.2958)*E886</f>
        <v>13.918995807720636</v>
      </c>
      <c r="L886" s="55" t="s">
        <v>0</v>
      </c>
      <c r="M886" s="38" t="s">
        <v>25</v>
      </c>
      <c r="N886" s="38" t="s">
        <v>0</v>
      </c>
      <c r="O886" s="38">
        <v>7</v>
      </c>
      <c r="P886" s="56" t="e">
        <f>IF(ISNUMBER(E886),$A$2/E886,"N/A")</f>
        <v>#VALUE!</v>
      </c>
      <c r="Q886" s="57" t="e">
        <f>IF(ISNUMBER(E886),E886/$B$2,"N/A")</f>
        <v>#VALUE!</v>
      </c>
      <c r="R886" s="58" t="e">
        <f>IF(J886="?",IF(ISNUMBER(E886),G886/P886,"N/A"),IF(ISNUMBER(J886),J886/$A$2*57.296,"N/A"))</f>
        <v>#VALUE!</v>
      </c>
      <c r="S886" s="59" t="str">
        <f>S885</f>
        <v>PUT TELESCOPE FOCAL LENGTH HERE</v>
      </c>
      <c r="T886" s="60" t="str">
        <f>T885</f>
        <v>PUT TELESCOPE F/RATIO HERE</v>
      </c>
    </row>
    <row r="887" spans="1:20" s="33" customFormat="1" x14ac:dyDescent="0.3">
      <c r="A887" s="13" t="s">
        <v>153</v>
      </c>
      <c r="B887" s="13" t="s">
        <v>156</v>
      </c>
      <c r="C887" s="13" t="s">
        <v>440</v>
      </c>
      <c r="D887" s="13" t="s">
        <v>345</v>
      </c>
      <c r="E887" s="34">
        <v>18</v>
      </c>
      <c r="F887" s="35">
        <v>1.25</v>
      </c>
      <c r="G887" s="38">
        <v>55</v>
      </c>
      <c r="H887" s="37"/>
      <c r="I887" s="41">
        <v>20</v>
      </c>
      <c r="J887" s="41" t="s">
        <v>28</v>
      </c>
      <c r="K887" s="55">
        <f>(G887/57.2958)*E887</f>
        <v>17.278753416480789</v>
      </c>
      <c r="L887" s="55" t="s">
        <v>0</v>
      </c>
      <c r="M887" s="38" t="s">
        <v>25</v>
      </c>
      <c r="N887" s="38" t="s">
        <v>0</v>
      </c>
      <c r="O887" s="38">
        <v>5</v>
      </c>
      <c r="P887" s="56" t="e">
        <f>IF(ISNUMBER(E887),$A$2/E887,"N/A")</f>
        <v>#VALUE!</v>
      </c>
      <c r="Q887" s="57" t="e">
        <f>IF(ISNUMBER(E887),E887/$B$2,"N/A")</f>
        <v>#VALUE!</v>
      </c>
      <c r="R887" s="58" t="e">
        <f>IF(J887="?",IF(ISNUMBER(E887),G887/P887,"N/A"),IF(ISNUMBER(J887),J887/$A$2*57.296,"N/A"))</f>
        <v>#VALUE!</v>
      </c>
      <c r="S887" s="59" t="str">
        <f>S886</f>
        <v>PUT TELESCOPE FOCAL LENGTH HERE</v>
      </c>
      <c r="T887" s="60" t="str">
        <f>T886</f>
        <v>PUT TELESCOPE F/RATIO HERE</v>
      </c>
    </row>
    <row r="888" spans="1:20" s="33" customFormat="1" x14ac:dyDescent="0.3">
      <c r="A888" s="13" t="s">
        <v>153</v>
      </c>
      <c r="B888" s="13" t="s">
        <v>200</v>
      </c>
      <c r="C888" s="13" t="s">
        <v>437</v>
      </c>
      <c r="D888" s="35" t="s">
        <v>348</v>
      </c>
      <c r="E888" s="34">
        <v>7</v>
      </c>
      <c r="F888" s="35">
        <v>1.25</v>
      </c>
      <c r="G888" s="38">
        <v>82</v>
      </c>
      <c r="H888" s="37"/>
      <c r="I888" s="41">
        <v>12</v>
      </c>
      <c r="J888" s="41" t="s">
        <v>28</v>
      </c>
      <c r="K888" s="55">
        <f>(G888/57.2958)*E888</f>
        <v>10.018186324303002</v>
      </c>
      <c r="L888" s="55" t="s">
        <v>0</v>
      </c>
      <c r="M888" s="38" t="s">
        <v>25</v>
      </c>
      <c r="N888" s="38" t="s">
        <v>28</v>
      </c>
      <c r="O888" s="36" t="s">
        <v>28</v>
      </c>
      <c r="P888" s="56" t="e">
        <f>IF(ISNUMBER(E888),$A$2/E888,"N/A")</f>
        <v>#VALUE!</v>
      </c>
      <c r="Q888" s="57" t="e">
        <f>IF(ISNUMBER(E888),E888/$B$2,"N/A")</f>
        <v>#VALUE!</v>
      </c>
      <c r="R888" s="58" t="e">
        <f>IF(J888="?",IF(ISNUMBER(E888),G888/P888,"N/A"),IF(ISNUMBER(J888),J888/$A$2*57.296,"N/A"))</f>
        <v>#VALUE!</v>
      </c>
      <c r="S888" s="59" t="str">
        <f>S887</f>
        <v>PUT TELESCOPE FOCAL LENGTH HERE</v>
      </c>
      <c r="T888" s="60" t="str">
        <f>T887</f>
        <v>PUT TELESCOPE F/RATIO HERE</v>
      </c>
    </row>
    <row r="889" spans="1:20" s="33" customFormat="1" x14ac:dyDescent="0.3">
      <c r="A889" s="13" t="s">
        <v>153</v>
      </c>
      <c r="B889" s="13" t="s">
        <v>200</v>
      </c>
      <c r="C889" s="13" t="s">
        <v>437</v>
      </c>
      <c r="D889" s="35" t="s">
        <v>348</v>
      </c>
      <c r="E889" s="34">
        <v>10</v>
      </c>
      <c r="F889" s="35">
        <v>1.25</v>
      </c>
      <c r="G889" s="38">
        <v>82</v>
      </c>
      <c r="H889" s="37"/>
      <c r="I889" s="41">
        <v>12</v>
      </c>
      <c r="J889" s="41" t="s">
        <v>28</v>
      </c>
      <c r="K889" s="55">
        <f>(G889/57.2958)*E889</f>
        <v>14.311694749004289</v>
      </c>
      <c r="L889" s="55" t="s">
        <v>0</v>
      </c>
      <c r="M889" s="38" t="s">
        <v>25</v>
      </c>
      <c r="N889" s="38" t="s">
        <v>28</v>
      </c>
      <c r="O889" s="36" t="s">
        <v>28</v>
      </c>
      <c r="P889" s="56" t="e">
        <f>IF(ISNUMBER(E889),$A$2/E889,"N/A")</f>
        <v>#VALUE!</v>
      </c>
      <c r="Q889" s="57" t="e">
        <f>IF(ISNUMBER(E889),E889/$B$2,"N/A")</f>
        <v>#VALUE!</v>
      </c>
      <c r="R889" s="58" t="e">
        <f>IF(J889="?",IF(ISNUMBER(E889),G889/P889,"N/A"),IF(ISNUMBER(J889),J889/$A$2*57.296,"N/A"))</f>
        <v>#VALUE!</v>
      </c>
      <c r="S889" s="59" t="str">
        <f>S888</f>
        <v>PUT TELESCOPE FOCAL LENGTH HERE</v>
      </c>
      <c r="T889" s="60" t="str">
        <f>T888</f>
        <v>PUT TELESCOPE F/RATIO HERE</v>
      </c>
    </row>
    <row r="890" spans="1:20" s="33" customFormat="1" x14ac:dyDescent="0.3">
      <c r="A890" s="13" t="s">
        <v>153</v>
      </c>
      <c r="B890" s="13" t="s">
        <v>200</v>
      </c>
      <c r="C890" s="13" t="s">
        <v>437</v>
      </c>
      <c r="D890" s="35" t="s">
        <v>348</v>
      </c>
      <c r="E890" s="34">
        <v>15</v>
      </c>
      <c r="F890" s="35">
        <v>1.25</v>
      </c>
      <c r="G890" s="38">
        <v>82</v>
      </c>
      <c r="H890" s="37"/>
      <c r="I890" s="41">
        <v>17</v>
      </c>
      <c r="J890" s="41" t="s">
        <v>28</v>
      </c>
      <c r="K890" s="55">
        <f>(G890/57.2958)*E890</f>
        <v>21.467542123506433</v>
      </c>
      <c r="L890" s="55" t="s">
        <v>0</v>
      </c>
      <c r="M890" s="38" t="s">
        <v>25</v>
      </c>
      <c r="N890" s="38" t="s">
        <v>28</v>
      </c>
      <c r="O890" s="36" t="s">
        <v>28</v>
      </c>
      <c r="P890" s="56" t="e">
        <f>IF(ISNUMBER(E890),$A$2/E890,"N/A")</f>
        <v>#VALUE!</v>
      </c>
      <c r="Q890" s="57" t="e">
        <f>IF(ISNUMBER(E890),E890/$B$2,"N/A")</f>
        <v>#VALUE!</v>
      </c>
      <c r="R890" s="58" t="e">
        <f>IF(J890="?",IF(ISNUMBER(E890),G890/P890,"N/A"),IF(ISNUMBER(J890),J890/$A$2*57.296,"N/A"))</f>
        <v>#VALUE!</v>
      </c>
      <c r="S890" s="59" t="str">
        <f>S889</f>
        <v>PUT TELESCOPE FOCAL LENGTH HERE</v>
      </c>
      <c r="T890" s="60" t="str">
        <f>T889</f>
        <v>PUT TELESCOPE F/RATIO HERE</v>
      </c>
    </row>
    <row r="891" spans="1:20" s="33" customFormat="1" x14ac:dyDescent="0.3">
      <c r="A891" s="13" t="s">
        <v>153</v>
      </c>
      <c r="B891" s="13" t="s">
        <v>200</v>
      </c>
      <c r="C891" s="13" t="s">
        <v>437</v>
      </c>
      <c r="D891" s="35" t="s">
        <v>348</v>
      </c>
      <c r="E891" s="34">
        <v>19</v>
      </c>
      <c r="F891" s="35">
        <v>2</v>
      </c>
      <c r="G891" s="38">
        <v>82</v>
      </c>
      <c r="H891" s="37"/>
      <c r="I891" s="41">
        <v>20</v>
      </c>
      <c r="J891" s="41" t="s">
        <v>28</v>
      </c>
      <c r="K891" s="55">
        <f>(G891/57.2958)*E891</f>
        <v>27.192220023108149</v>
      </c>
      <c r="L891" s="55" t="s">
        <v>0</v>
      </c>
      <c r="M891" s="38" t="s">
        <v>25</v>
      </c>
      <c r="N891" s="38" t="s">
        <v>28</v>
      </c>
      <c r="O891" s="36" t="s">
        <v>28</v>
      </c>
      <c r="P891" s="56" t="e">
        <f>IF(ISNUMBER(E891),$A$2/E891,"N/A")</f>
        <v>#VALUE!</v>
      </c>
      <c r="Q891" s="57" t="e">
        <f>IF(ISNUMBER(E891),E891/$B$2,"N/A")</f>
        <v>#VALUE!</v>
      </c>
      <c r="R891" s="58" t="e">
        <f>IF(J891="?",IF(ISNUMBER(E891),G891/P891,"N/A"),IF(ISNUMBER(J891),J891/$A$2*57.296,"N/A"))</f>
        <v>#VALUE!</v>
      </c>
      <c r="S891" s="59" t="str">
        <f>S890</f>
        <v>PUT TELESCOPE FOCAL LENGTH HERE</v>
      </c>
      <c r="T891" s="60" t="str">
        <f>T890</f>
        <v>PUT TELESCOPE F/RATIO HERE</v>
      </c>
    </row>
    <row r="892" spans="1:20" s="33" customFormat="1" x14ac:dyDescent="0.3">
      <c r="A892" s="13" t="s">
        <v>153</v>
      </c>
      <c r="B892" s="13" t="s">
        <v>200</v>
      </c>
      <c r="C892" s="13" t="s">
        <v>437</v>
      </c>
      <c r="D892" s="35" t="s">
        <v>348</v>
      </c>
      <c r="E892" s="34">
        <v>23</v>
      </c>
      <c r="F892" s="35">
        <v>2</v>
      </c>
      <c r="G892" s="38">
        <v>82</v>
      </c>
      <c r="H892" s="37"/>
      <c r="I892" s="41">
        <v>20</v>
      </c>
      <c r="J892" s="41" t="s">
        <v>28</v>
      </c>
      <c r="K892" s="55">
        <f>(G892/57.2958)*E892</f>
        <v>32.916897922709865</v>
      </c>
      <c r="L892" s="55" t="s">
        <v>0</v>
      </c>
      <c r="M892" s="38" t="s">
        <v>25</v>
      </c>
      <c r="N892" s="38" t="s">
        <v>28</v>
      </c>
      <c r="O892" s="36" t="s">
        <v>28</v>
      </c>
      <c r="P892" s="56" t="e">
        <f>IF(ISNUMBER(E892),$A$2/E892,"N/A")</f>
        <v>#VALUE!</v>
      </c>
      <c r="Q892" s="57" t="e">
        <f>IF(ISNUMBER(E892),E892/$B$2,"N/A")</f>
        <v>#VALUE!</v>
      </c>
      <c r="R892" s="58" t="e">
        <f>IF(J892="?",IF(ISNUMBER(E892),G892/P892,"N/A"),IF(ISNUMBER(J892),J892/$A$2*57.296,"N/A"))</f>
        <v>#VALUE!</v>
      </c>
      <c r="S892" s="59" t="str">
        <f>S891</f>
        <v>PUT TELESCOPE FOCAL LENGTH HERE</v>
      </c>
      <c r="T892" s="60" t="str">
        <f>T891</f>
        <v>PUT TELESCOPE F/RATIO HERE</v>
      </c>
    </row>
    <row r="893" spans="1:20" s="33" customFormat="1" x14ac:dyDescent="0.3">
      <c r="A893" s="13" t="s">
        <v>153</v>
      </c>
      <c r="B893" s="13" t="s">
        <v>200</v>
      </c>
      <c r="C893" s="13" t="s">
        <v>437</v>
      </c>
      <c r="D893" s="35" t="s">
        <v>348</v>
      </c>
      <c r="E893" s="34">
        <v>32</v>
      </c>
      <c r="F893" s="35">
        <v>2</v>
      </c>
      <c r="G893" s="38">
        <v>82</v>
      </c>
      <c r="H893" s="37"/>
      <c r="I893" s="41">
        <v>27</v>
      </c>
      <c r="J893" s="41" t="s">
        <v>28</v>
      </c>
      <c r="K893" s="55">
        <f>(G893/57.2958)*E893</f>
        <v>45.797423196813725</v>
      </c>
      <c r="L893" s="55" t="s">
        <v>0</v>
      </c>
      <c r="M893" s="38" t="s">
        <v>25</v>
      </c>
      <c r="N893" s="38" t="s">
        <v>28</v>
      </c>
      <c r="O893" s="36" t="s">
        <v>28</v>
      </c>
      <c r="P893" s="56" t="e">
        <f>IF(ISNUMBER(E893),$A$2/E893,"N/A")</f>
        <v>#VALUE!</v>
      </c>
      <c r="Q893" s="57" t="e">
        <f>IF(ISNUMBER(E893),E893/$B$2,"N/A")</f>
        <v>#VALUE!</v>
      </c>
      <c r="R893" s="58" t="e">
        <f>IF(J893="?",IF(ISNUMBER(E893),G893/P893,"N/A"),IF(ISNUMBER(J893),J893/$A$2*57.296,"N/A"))</f>
        <v>#VALUE!</v>
      </c>
      <c r="S893" s="59" t="str">
        <f>S892</f>
        <v>PUT TELESCOPE FOCAL LENGTH HERE</v>
      </c>
      <c r="T893" s="60" t="str">
        <f>T892</f>
        <v>PUT TELESCOPE F/RATIO HERE</v>
      </c>
    </row>
    <row r="894" spans="1:20" s="33" customFormat="1" x14ac:dyDescent="0.3">
      <c r="A894" s="13" t="s">
        <v>153</v>
      </c>
      <c r="B894" s="13" t="s">
        <v>167</v>
      </c>
      <c r="C894" s="13"/>
      <c r="D894" s="13" t="s">
        <v>345</v>
      </c>
      <c r="E894" s="34">
        <v>10.5</v>
      </c>
      <c r="F894" s="35">
        <v>1.25</v>
      </c>
      <c r="G894" s="38">
        <v>48</v>
      </c>
      <c r="H894" s="37"/>
      <c r="I894" s="41" t="s">
        <v>28</v>
      </c>
      <c r="J894" s="41" t="s">
        <v>28</v>
      </c>
      <c r="K894" s="55">
        <f>(G894/57.2958)*E894</f>
        <v>8.7964562847538552</v>
      </c>
      <c r="L894" s="55" t="s">
        <v>0</v>
      </c>
      <c r="M894" s="38" t="s">
        <v>25</v>
      </c>
      <c r="N894" s="38" t="s">
        <v>28</v>
      </c>
      <c r="O894" s="38">
        <v>4</v>
      </c>
      <c r="P894" s="56" t="e">
        <f>IF(ISNUMBER(E894),$A$2/E894,"N/A")</f>
        <v>#VALUE!</v>
      </c>
      <c r="Q894" s="57" t="e">
        <f>IF(ISNUMBER(E894),E894/$B$2,"N/A")</f>
        <v>#VALUE!</v>
      </c>
      <c r="R894" s="58" t="e">
        <f>IF(J894="?",IF(ISNUMBER(E894),G894/P894,"N/A"),IF(ISNUMBER(J894),J894/$A$2*57.296,"N/A"))</f>
        <v>#VALUE!</v>
      </c>
      <c r="S894" s="59" t="str">
        <f>S893</f>
        <v>PUT TELESCOPE FOCAL LENGTH HERE</v>
      </c>
      <c r="T894" s="60" t="str">
        <f>T893</f>
        <v>PUT TELESCOPE F/RATIO HERE</v>
      </c>
    </row>
    <row r="895" spans="1:20" s="33" customFormat="1" x14ac:dyDescent="0.3">
      <c r="A895" s="13" t="s">
        <v>153</v>
      </c>
      <c r="B895" s="13" t="s">
        <v>167</v>
      </c>
      <c r="C895" s="13"/>
      <c r="D895" s="13" t="s">
        <v>345</v>
      </c>
      <c r="E895" s="34">
        <v>16.8</v>
      </c>
      <c r="F895" s="35">
        <v>1.25</v>
      </c>
      <c r="G895" s="38">
        <v>48</v>
      </c>
      <c r="H895" s="37"/>
      <c r="I895" s="41" t="s">
        <v>28</v>
      </c>
      <c r="J895" s="41" t="s">
        <v>28</v>
      </c>
      <c r="K895" s="55">
        <f>(G895/57.2958)*E895</f>
        <v>14.07433005560617</v>
      </c>
      <c r="L895" s="55" t="s">
        <v>0</v>
      </c>
      <c r="M895" s="38" t="s">
        <v>25</v>
      </c>
      <c r="N895" s="38" t="s">
        <v>28</v>
      </c>
      <c r="O895" s="38">
        <v>4</v>
      </c>
      <c r="P895" s="56" t="e">
        <f>IF(ISNUMBER(E895),$A$2/E895,"N/A")</f>
        <v>#VALUE!</v>
      </c>
      <c r="Q895" s="57" t="e">
        <f>IF(ISNUMBER(E895),E895/$B$2,"N/A")</f>
        <v>#VALUE!</v>
      </c>
      <c r="R895" s="58" t="e">
        <f>IF(J895="?",IF(ISNUMBER(E895),G895/P895,"N/A"),IF(ISNUMBER(J895),J895/$A$2*57.296,"N/A"))</f>
        <v>#VALUE!</v>
      </c>
      <c r="S895" s="59" t="str">
        <f>S894</f>
        <v>PUT TELESCOPE FOCAL LENGTH HERE</v>
      </c>
      <c r="T895" s="60" t="str">
        <f>T894</f>
        <v>PUT TELESCOPE F/RATIO HERE</v>
      </c>
    </row>
    <row r="896" spans="1:20" s="33" customFormat="1" x14ac:dyDescent="0.3">
      <c r="A896" s="13" t="s">
        <v>153</v>
      </c>
      <c r="B896" s="13" t="s">
        <v>167</v>
      </c>
      <c r="C896" s="13"/>
      <c r="D896" s="13" t="s">
        <v>345</v>
      </c>
      <c r="E896" s="34">
        <v>24</v>
      </c>
      <c r="F896" s="35">
        <v>1.25</v>
      </c>
      <c r="G896" s="38">
        <v>48</v>
      </c>
      <c r="H896" s="37"/>
      <c r="I896" s="41" t="s">
        <v>28</v>
      </c>
      <c r="J896" s="41" t="s">
        <v>28</v>
      </c>
      <c r="K896" s="55">
        <f>(G896/57.2958)*E896</f>
        <v>20.1061857937231</v>
      </c>
      <c r="L896" s="55" t="s">
        <v>0</v>
      </c>
      <c r="M896" s="38" t="s">
        <v>25</v>
      </c>
      <c r="N896" s="38" t="s">
        <v>28</v>
      </c>
      <c r="O896" s="38">
        <v>4</v>
      </c>
      <c r="P896" s="56" t="e">
        <f>IF(ISNUMBER(E896),$A$2/E896,"N/A")</f>
        <v>#VALUE!</v>
      </c>
      <c r="Q896" s="57" t="e">
        <f>IF(ISNUMBER(E896),E896/$B$2,"N/A")</f>
        <v>#VALUE!</v>
      </c>
      <c r="R896" s="58" t="e">
        <f>IF(J896="?",IF(ISNUMBER(E896),G896/P896,"N/A"),IF(ISNUMBER(J896),J896/$A$2*57.296,"N/A"))</f>
        <v>#VALUE!</v>
      </c>
      <c r="S896" s="59" t="str">
        <f>S895</f>
        <v>PUT TELESCOPE FOCAL LENGTH HERE</v>
      </c>
      <c r="T896" s="60" t="str">
        <f>T895</f>
        <v>PUT TELESCOPE F/RATIO HERE</v>
      </c>
    </row>
    <row r="897" spans="1:20" s="33" customFormat="1" x14ac:dyDescent="0.3">
      <c r="A897" s="13" t="s">
        <v>153</v>
      </c>
      <c r="B897" s="13" t="s">
        <v>214</v>
      </c>
      <c r="C897" s="13"/>
      <c r="D897" s="13" t="s">
        <v>349</v>
      </c>
      <c r="E897" s="34">
        <v>5</v>
      </c>
      <c r="F897" s="35">
        <v>1.25</v>
      </c>
      <c r="G897" s="38">
        <v>100</v>
      </c>
      <c r="H897" s="37"/>
      <c r="I897" s="41">
        <v>13</v>
      </c>
      <c r="J897" s="41" t="s">
        <v>28</v>
      </c>
      <c r="K897" s="55">
        <f>(G897/57.2958)*E897</f>
        <v>8.7266431396367636</v>
      </c>
      <c r="L897" s="55" t="s">
        <v>0</v>
      </c>
      <c r="M897" s="38" t="s">
        <v>25</v>
      </c>
      <c r="N897" s="38" t="s">
        <v>0</v>
      </c>
      <c r="O897" s="38">
        <v>9</v>
      </c>
      <c r="P897" s="56" t="e">
        <f>IF(ISNUMBER(E897),$A$2/E897,"N/A")</f>
        <v>#VALUE!</v>
      </c>
      <c r="Q897" s="57" t="e">
        <f>IF(ISNUMBER(E897),E897/$B$2,"N/A")</f>
        <v>#VALUE!</v>
      </c>
      <c r="R897" s="58" t="e">
        <f>IF(J897="?",IF(ISNUMBER(E897),G897/P897,"N/A"),IF(ISNUMBER(J897),J897/$A$2*57.296,"N/A"))</f>
        <v>#VALUE!</v>
      </c>
      <c r="S897" s="59" t="str">
        <f>S896</f>
        <v>PUT TELESCOPE FOCAL LENGTH HERE</v>
      </c>
      <c r="T897" s="60" t="str">
        <f>T896</f>
        <v>PUT TELESCOPE F/RATIO HERE</v>
      </c>
    </row>
    <row r="898" spans="1:20" s="33" customFormat="1" x14ac:dyDescent="0.3">
      <c r="A898" s="13" t="s">
        <v>153</v>
      </c>
      <c r="B898" s="13" t="s">
        <v>214</v>
      </c>
      <c r="C898" s="13"/>
      <c r="D898" s="13" t="s">
        <v>349</v>
      </c>
      <c r="E898" s="34">
        <v>10</v>
      </c>
      <c r="F898" s="35">
        <v>1.25</v>
      </c>
      <c r="G898" s="38">
        <v>100</v>
      </c>
      <c r="H898" s="37"/>
      <c r="I898" s="41">
        <v>19.7</v>
      </c>
      <c r="J898" s="41" t="s">
        <v>28</v>
      </c>
      <c r="K898" s="55">
        <f>(G898/57.2958)*E898</f>
        <v>17.453286279273527</v>
      </c>
      <c r="L898" s="55" t="s">
        <v>0</v>
      </c>
      <c r="M898" s="38" t="s">
        <v>25</v>
      </c>
      <c r="N898" s="38" t="s">
        <v>0</v>
      </c>
      <c r="O898" s="38">
        <v>8</v>
      </c>
      <c r="P898" s="56" t="e">
        <f>IF(ISNUMBER(E898),$A$2/E898,"N/A")</f>
        <v>#VALUE!</v>
      </c>
      <c r="Q898" s="57" t="e">
        <f>IF(ISNUMBER(E898),E898/$B$2,"N/A")</f>
        <v>#VALUE!</v>
      </c>
      <c r="R898" s="58" t="e">
        <f>IF(J898="?",IF(ISNUMBER(E898),G898/P898,"N/A"),IF(ISNUMBER(J898),J898/$A$2*57.296,"N/A"))</f>
        <v>#VALUE!</v>
      </c>
      <c r="S898" s="59" t="str">
        <f>S897</f>
        <v>PUT TELESCOPE FOCAL LENGTH HERE</v>
      </c>
      <c r="T898" s="60" t="str">
        <f>T897</f>
        <v>PUT TELESCOPE F/RATIO HERE</v>
      </c>
    </row>
    <row r="899" spans="1:20" s="33" customFormat="1" x14ac:dyDescent="0.3">
      <c r="A899" s="13" t="s">
        <v>153</v>
      </c>
      <c r="B899" s="13" t="s">
        <v>214</v>
      </c>
      <c r="C899" s="13"/>
      <c r="D899" s="13" t="s">
        <v>349</v>
      </c>
      <c r="E899" s="34">
        <v>15</v>
      </c>
      <c r="F899" s="35">
        <v>2</v>
      </c>
      <c r="G899" s="38">
        <v>100</v>
      </c>
      <c r="H899" s="37"/>
      <c r="I899" s="41">
        <v>20</v>
      </c>
      <c r="J899" s="41" t="s">
        <v>28</v>
      </c>
      <c r="K899" s="55">
        <f>(G899/57.2958)*E899</f>
        <v>26.179929418910287</v>
      </c>
      <c r="L899" s="55" t="s">
        <v>0</v>
      </c>
      <c r="M899" s="38" t="s">
        <v>25</v>
      </c>
      <c r="N899" s="38" t="s">
        <v>0</v>
      </c>
      <c r="O899" s="38">
        <v>8</v>
      </c>
      <c r="P899" s="56" t="e">
        <f>IF(ISNUMBER(E899),$A$2/E899,"N/A")</f>
        <v>#VALUE!</v>
      </c>
      <c r="Q899" s="57" t="e">
        <f>IF(ISNUMBER(E899),E899/$B$2,"N/A")</f>
        <v>#VALUE!</v>
      </c>
      <c r="R899" s="58" t="e">
        <f>IF(J899="?",IF(ISNUMBER(E899),G899/P899,"N/A"),IF(ISNUMBER(J899),J899/$A$2*57.296,"N/A"))</f>
        <v>#VALUE!</v>
      </c>
      <c r="S899" s="59" t="str">
        <f>S898</f>
        <v>PUT TELESCOPE FOCAL LENGTH HERE</v>
      </c>
      <c r="T899" s="60" t="str">
        <f>T898</f>
        <v>PUT TELESCOPE F/RATIO HERE</v>
      </c>
    </row>
    <row r="900" spans="1:20" s="33" customFormat="1" x14ac:dyDescent="0.3">
      <c r="A900" s="13" t="s">
        <v>153</v>
      </c>
      <c r="B900" s="13" t="s">
        <v>214</v>
      </c>
      <c r="C900" s="13"/>
      <c r="D900" s="13" t="s">
        <v>349</v>
      </c>
      <c r="E900" s="34">
        <v>21</v>
      </c>
      <c r="F900" s="35">
        <v>2</v>
      </c>
      <c r="G900" s="38">
        <v>100</v>
      </c>
      <c r="H900" s="37"/>
      <c r="I900" s="41">
        <v>20</v>
      </c>
      <c r="J900" s="41" t="s">
        <v>28</v>
      </c>
      <c r="K900" s="55">
        <f>(G900/57.2958)*E900</f>
        <v>36.651901186474404</v>
      </c>
      <c r="L900" s="55" t="s">
        <v>0</v>
      </c>
      <c r="M900" s="38" t="s">
        <v>25</v>
      </c>
      <c r="N900" s="38" t="s">
        <v>0</v>
      </c>
      <c r="O900" s="38">
        <v>7</v>
      </c>
      <c r="P900" s="56" t="e">
        <f>IF(ISNUMBER(E900),$A$2/E900,"N/A")</f>
        <v>#VALUE!</v>
      </c>
      <c r="Q900" s="57" t="e">
        <f>IF(ISNUMBER(E900),E900/$B$2,"N/A")</f>
        <v>#VALUE!</v>
      </c>
      <c r="R900" s="58" t="e">
        <f>IF(J900="?",IF(ISNUMBER(E900),G900/P900,"N/A"),IF(ISNUMBER(J900),J900/$A$2*57.296,"N/A"))</f>
        <v>#VALUE!</v>
      </c>
      <c r="S900" s="59" t="str">
        <f>S899</f>
        <v>PUT TELESCOPE FOCAL LENGTH HERE</v>
      </c>
      <c r="T900" s="60" t="str">
        <f>T899</f>
        <v>PUT TELESCOPE F/RATIO HERE</v>
      </c>
    </row>
    <row r="901" spans="1:20" s="33" customFormat="1" x14ac:dyDescent="0.3">
      <c r="A901" s="13" t="s">
        <v>153</v>
      </c>
      <c r="B901" s="13" t="s">
        <v>4</v>
      </c>
      <c r="C901" s="13"/>
      <c r="D901" s="13" t="s">
        <v>345</v>
      </c>
      <c r="E901" s="34">
        <v>4</v>
      </c>
      <c r="F901" s="35">
        <v>1.25</v>
      </c>
      <c r="G901" s="38">
        <v>50</v>
      </c>
      <c r="H901" s="37"/>
      <c r="I901" s="41">
        <f>E901*0.7</f>
        <v>2.8</v>
      </c>
      <c r="J901" s="41" t="s">
        <v>28</v>
      </c>
      <c r="K901" s="55">
        <f>(G901/57.2958)*E901</f>
        <v>3.4906572558547051</v>
      </c>
      <c r="L901" s="55" t="s">
        <v>53</v>
      </c>
      <c r="M901" s="38" t="s">
        <v>25</v>
      </c>
      <c r="N901" s="38" t="s">
        <v>28</v>
      </c>
      <c r="O901" s="38">
        <v>4</v>
      </c>
      <c r="P901" s="56" t="e">
        <f>IF(ISNUMBER(E901),$A$2/E901,"N/A")</f>
        <v>#VALUE!</v>
      </c>
      <c r="Q901" s="57" t="e">
        <f>IF(ISNUMBER(E901),E901/$B$2,"N/A")</f>
        <v>#VALUE!</v>
      </c>
      <c r="R901" s="58" t="e">
        <f>IF(J901="?",IF(ISNUMBER(E901),G901/P901,"N/A"),IF(ISNUMBER(J901),J901/$A$2*57.296,"N/A"))</f>
        <v>#VALUE!</v>
      </c>
      <c r="S901" s="59" t="str">
        <f>S900</f>
        <v>PUT TELESCOPE FOCAL LENGTH HERE</v>
      </c>
      <c r="T901" s="60" t="str">
        <f>T900</f>
        <v>PUT TELESCOPE F/RATIO HERE</v>
      </c>
    </row>
    <row r="902" spans="1:20" s="33" customFormat="1" x14ac:dyDescent="0.3">
      <c r="A902" s="13" t="s">
        <v>153</v>
      </c>
      <c r="B902" s="13" t="s">
        <v>4</v>
      </c>
      <c r="C902" s="13"/>
      <c r="D902" s="13" t="s">
        <v>345</v>
      </c>
      <c r="E902" s="34">
        <v>6.3</v>
      </c>
      <c r="F902" s="35">
        <v>1.25</v>
      </c>
      <c r="G902" s="38">
        <v>50</v>
      </c>
      <c r="H902" s="37"/>
      <c r="I902" s="41">
        <f>E902*0.7</f>
        <v>4.4099999999999993</v>
      </c>
      <c r="J902" s="41" t="s">
        <v>28</v>
      </c>
      <c r="K902" s="55">
        <f>(G902/57.2958)*E902</f>
        <v>5.49778517797116</v>
      </c>
      <c r="L902" s="55" t="s">
        <v>53</v>
      </c>
      <c r="M902" s="38" t="s">
        <v>25</v>
      </c>
      <c r="N902" s="38" t="s">
        <v>28</v>
      </c>
      <c r="O902" s="38">
        <v>4</v>
      </c>
      <c r="P902" s="56" t="e">
        <f>IF(ISNUMBER(E902),$A$2/E902,"N/A")</f>
        <v>#VALUE!</v>
      </c>
      <c r="Q902" s="57" t="e">
        <f>IF(ISNUMBER(E902),E902/$B$2,"N/A")</f>
        <v>#VALUE!</v>
      </c>
      <c r="R902" s="58" t="e">
        <f>IF(J902="?",IF(ISNUMBER(E902),G902/P902,"N/A"),IF(ISNUMBER(J902),J902/$A$2*57.296,"N/A"))</f>
        <v>#VALUE!</v>
      </c>
      <c r="S902" s="59" t="str">
        <f>S901</f>
        <v>PUT TELESCOPE FOCAL LENGTH HERE</v>
      </c>
      <c r="T902" s="60" t="str">
        <f>T901</f>
        <v>PUT TELESCOPE F/RATIO HERE</v>
      </c>
    </row>
    <row r="903" spans="1:20" s="33" customFormat="1" x14ac:dyDescent="0.3">
      <c r="A903" s="13" t="s">
        <v>153</v>
      </c>
      <c r="B903" s="13" t="s">
        <v>4</v>
      </c>
      <c r="C903" s="13"/>
      <c r="D903" s="13" t="s">
        <v>345</v>
      </c>
      <c r="E903" s="34">
        <v>10</v>
      </c>
      <c r="F903" s="35">
        <v>1.25</v>
      </c>
      <c r="G903" s="38">
        <v>50</v>
      </c>
      <c r="H903" s="37"/>
      <c r="I903" s="41">
        <f>E903*0.7</f>
        <v>7</v>
      </c>
      <c r="J903" s="41" t="s">
        <v>28</v>
      </c>
      <c r="K903" s="55">
        <f>(G903/57.2958)*E903</f>
        <v>8.7266431396367636</v>
      </c>
      <c r="L903" s="55" t="s">
        <v>53</v>
      </c>
      <c r="M903" s="38" t="s">
        <v>25</v>
      </c>
      <c r="N903" s="38" t="s">
        <v>28</v>
      </c>
      <c r="O903" s="38">
        <v>4</v>
      </c>
      <c r="P903" s="56" t="e">
        <f>IF(ISNUMBER(E903),$A$2/E903,"N/A")</f>
        <v>#VALUE!</v>
      </c>
      <c r="Q903" s="57" t="e">
        <f>IF(ISNUMBER(E903),E903/$B$2,"N/A")</f>
        <v>#VALUE!</v>
      </c>
      <c r="R903" s="58" t="e">
        <f>IF(J903="?",IF(ISNUMBER(E903),G903/P903,"N/A"),IF(ISNUMBER(J903),J903/$A$2*57.296,"N/A"))</f>
        <v>#VALUE!</v>
      </c>
      <c r="S903" s="59" t="str">
        <f>S902</f>
        <v>PUT TELESCOPE FOCAL LENGTH HERE</v>
      </c>
      <c r="T903" s="60" t="str">
        <f>T902</f>
        <v>PUT TELESCOPE F/RATIO HERE</v>
      </c>
    </row>
    <row r="904" spans="1:20" s="33" customFormat="1" x14ac:dyDescent="0.3">
      <c r="A904" s="13" t="s">
        <v>153</v>
      </c>
      <c r="B904" s="13" t="s">
        <v>4</v>
      </c>
      <c r="C904" s="13"/>
      <c r="D904" s="13" t="s">
        <v>345</v>
      </c>
      <c r="E904" s="34">
        <v>12.5</v>
      </c>
      <c r="F904" s="35">
        <v>1.25</v>
      </c>
      <c r="G904" s="38">
        <v>50</v>
      </c>
      <c r="H904" s="37"/>
      <c r="I904" s="41">
        <f>E904*0.7</f>
        <v>8.75</v>
      </c>
      <c r="J904" s="41" t="s">
        <v>28</v>
      </c>
      <c r="K904" s="55">
        <f>(G904/57.2958)*E904</f>
        <v>10.908303924545953</v>
      </c>
      <c r="L904" s="55" t="s">
        <v>0</v>
      </c>
      <c r="M904" s="38" t="s">
        <v>25</v>
      </c>
      <c r="N904" s="38" t="s">
        <v>28</v>
      </c>
      <c r="O904" s="38">
        <v>4</v>
      </c>
      <c r="P904" s="56" t="e">
        <f>IF(ISNUMBER(E904),$A$2/E904,"N/A")</f>
        <v>#VALUE!</v>
      </c>
      <c r="Q904" s="57" t="e">
        <f>IF(ISNUMBER(E904),E904/$B$2,"N/A")</f>
        <v>#VALUE!</v>
      </c>
      <c r="R904" s="58" t="e">
        <f>IF(J904="?",IF(ISNUMBER(E904),G904/P904,"N/A"),IF(ISNUMBER(J904),J904/$A$2*57.296,"N/A"))</f>
        <v>#VALUE!</v>
      </c>
      <c r="S904" s="59" t="str">
        <f>S903</f>
        <v>PUT TELESCOPE FOCAL LENGTH HERE</v>
      </c>
      <c r="T904" s="60" t="str">
        <f>T903</f>
        <v>PUT TELESCOPE F/RATIO HERE</v>
      </c>
    </row>
    <row r="905" spans="1:20" s="33" customFormat="1" x14ac:dyDescent="0.3">
      <c r="A905" s="13" t="s">
        <v>153</v>
      </c>
      <c r="B905" s="13" t="s">
        <v>4</v>
      </c>
      <c r="C905" s="13"/>
      <c r="D905" s="13" t="s">
        <v>345</v>
      </c>
      <c r="E905" s="34">
        <v>15</v>
      </c>
      <c r="F905" s="35">
        <v>1.25</v>
      </c>
      <c r="G905" s="38">
        <v>50</v>
      </c>
      <c r="H905" s="37"/>
      <c r="I905" s="41">
        <f>E905*0.7</f>
        <v>10.5</v>
      </c>
      <c r="J905" s="41" t="s">
        <v>28</v>
      </c>
      <c r="K905" s="55">
        <f>(G905/57.2958)*E905</f>
        <v>13.089964709455144</v>
      </c>
      <c r="L905" s="55" t="s">
        <v>0</v>
      </c>
      <c r="M905" s="38" t="s">
        <v>25</v>
      </c>
      <c r="N905" s="38" t="s">
        <v>28</v>
      </c>
      <c r="O905" s="38">
        <v>4</v>
      </c>
      <c r="P905" s="56" t="e">
        <f>IF(ISNUMBER(E905),$A$2/E905,"N/A")</f>
        <v>#VALUE!</v>
      </c>
      <c r="Q905" s="57" t="e">
        <f>IF(ISNUMBER(E905),E905/$B$2,"N/A")</f>
        <v>#VALUE!</v>
      </c>
      <c r="R905" s="58" t="e">
        <f>IF(J905="?",IF(ISNUMBER(E905),G905/P905,"N/A"),IF(ISNUMBER(J905),J905/$A$2*57.296,"N/A"))</f>
        <v>#VALUE!</v>
      </c>
      <c r="S905" s="59" t="str">
        <f>S904</f>
        <v>PUT TELESCOPE FOCAL LENGTH HERE</v>
      </c>
      <c r="T905" s="60" t="str">
        <f>T904</f>
        <v>PUT TELESCOPE F/RATIO HERE</v>
      </c>
    </row>
    <row r="906" spans="1:20" s="33" customFormat="1" x14ac:dyDescent="0.3">
      <c r="A906" s="13" t="s">
        <v>153</v>
      </c>
      <c r="B906" s="13" t="s">
        <v>4</v>
      </c>
      <c r="C906" s="13"/>
      <c r="D906" s="13" t="s">
        <v>345</v>
      </c>
      <c r="E906" s="34">
        <v>17</v>
      </c>
      <c r="F906" s="35">
        <v>1.25</v>
      </c>
      <c r="G906" s="38">
        <v>50</v>
      </c>
      <c r="H906" s="37"/>
      <c r="I906" s="41">
        <f>E906*0.7</f>
        <v>11.899999999999999</v>
      </c>
      <c r="J906" s="41" t="s">
        <v>28</v>
      </c>
      <c r="K906" s="55">
        <f>(G906/57.2958)*E906</f>
        <v>14.835293337382497</v>
      </c>
      <c r="L906" s="55" t="s">
        <v>0</v>
      </c>
      <c r="M906" s="38" t="s">
        <v>25</v>
      </c>
      <c r="N906" s="38" t="s">
        <v>28</v>
      </c>
      <c r="O906" s="38">
        <v>4</v>
      </c>
      <c r="P906" s="56" t="e">
        <f>IF(ISNUMBER(E906),$A$2/E906,"N/A")</f>
        <v>#VALUE!</v>
      </c>
      <c r="Q906" s="57" t="e">
        <f>IF(ISNUMBER(E906),E906/$B$2,"N/A")</f>
        <v>#VALUE!</v>
      </c>
      <c r="R906" s="58" t="e">
        <f>IF(J906="?",IF(ISNUMBER(E906),G906/P906,"N/A"),IF(ISNUMBER(J906),J906/$A$2*57.296,"N/A"))</f>
        <v>#VALUE!</v>
      </c>
      <c r="S906" s="59" t="str">
        <f>S905</f>
        <v>PUT TELESCOPE FOCAL LENGTH HERE</v>
      </c>
      <c r="T906" s="60" t="str">
        <f>T905</f>
        <v>PUT TELESCOPE F/RATIO HERE</v>
      </c>
    </row>
    <row r="907" spans="1:20" s="33" customFormat="1" x14ac:dyDescent="0.3">
      <c r="A907" s="13" t="s">
        <v>153</v>
      </c>
      <c r="B907" s="13" t="s">
        <v>4</v>
      </c>
      <c r="C907" s="13"/>
      <c r="D907" s="13" t="s">
        <v>345</v>
      </c>
      <c r="E907" s="34">
        <v>20</v>
      </c>
      <c r="F907" s="35">
        <v>1.25</v>
      </c>
      <c r="G907" s="38">
        <v>50</v>
      </c>
      <c r="H907" s="37"/>
      <c r="I907" s="41">
        <f>E907*0.7</f>
        <v>14</v>
      </c>
      <c r="J907" s="41" t="s">
        <v>28</v>
      </c>
      <c r="K907" s="55">
        <f>(G907/57.2958)*E907</f>
        <v>17.453286279273527</v>
      </c>
      <c r="L907" s="55" t="s">
        <v>53</v>
      </c>
      <c r="M907" s="38" t="s">
        <v>25</v>
      </c>
      <c r="N907" s="38" t="s">
        <v>28</v>
      </c>
      <c r="O907" s="38">
        <v>4</v>
      </c>
      <c r="P907" s="56" t="e">
        <f>IF(ISNUMBER(E907),$A$2/E907,"N/A")</f>
        <v>#VALUE!</v>
      </c>
      <c r="Q907" s="57" t="e">
        <f>IF(ISNUMBER(E907),E907/$B$2,"N/A")</f>
        <v>#VALUE!</v>
      </c>
      <c r="R907" s="58" t="e">
        <f>IF(J907="?",IF(ISNUMBER(E907),G907/P907,"N/A"),IF(ISNUMBER(J907),J907/$A$2*57.296,"N/A"))</f>
        <v>#VALUE!</v>
      </c>
      <c r="S907" s="59" t="str">
        <f>S906</f>
        <v>PUT TELESCOPE FOCAL LENGTH HERE</v>
      </c>
      <c r="T907" s="60" t="str">
        <f>T906</f>
        <v>PUT TELESCOPE F/RATIO HERE</v>
      </c>
    </row>
    <row r="908" spans="1:20" s="33" customFormat="1" x14ac:dyDescent="0.3">
      <c r="A908" s="13" t="s">
        <v>153</v>
      </c>
      <c r="B908" s="13" t="s">
        <v>4</v>
      </c>
      <c r="C908" s="13"/>
      <c r="D908" s="13" t="s">
        <v>345</v>
      </c>
      <c r="E908" s="34">
        <v>25</v>
      </c>
      <c r="F908" s="35">
        <v>1.25</v>
      </c>
      <c r="G908" s="38">
        <v>50</v>
      </c>
      <c r="H908" s="37"/>
      <c r="I908" s="41">
        <f>E908*0.7</f>
        <v>17.5</v>
      </c>
      <c r="J908" s="41" t="s">
        <v>28</v>
      </c>
      <c r="K908" s="55">
        <f>(G908/57.2958)*E908</f>
        <v>21.816607849091906</v>
      </c>
      <c r="L908" s="55" t="s">
        <v>53</v>
      </c>
      <c r="M908" s="38" t="s">
        <v>25</v>
      </c>
      <c r="N908" s="38" t="s">
        <v>28</v>
      </c>
      <c r="O908" s="38">
        <v>4</v>
      </c>
      <c r="P908" s="56" t="e">
        <f>IF(ISNUMBER(E908),$A$2/E908,"N/A")</f>
        <v>#VALUE!</v>
      </c>
      <c r="Q908" s="57" t="e">
        <f>IF(ISNUMBER(E908),E908/$B$2,"N/A")</f>
        <v>#VALUE!</v>
      </c>
      <c r="R908" s="58" t="e">
        <f>IF(J908="?",IF(ISNUMBER(E908),G908/P908,"N/A"),IF(ISNUMBER(J908),J908/$A$2*57.296,"N/A"))</f>
        <v>#VALUE!</v>
      </c>
      <c r="S908" s="59" t="str">
        <f>S907</f>
        <v>PUT TELESCOPE FOCAL LENGTH HERE</v>
      </c>
      <c r="T908" s="60" t="str">
        <f>T907</f>
        <v>PUT TELESCOPE F/RATIO HERE</v>
      </c>
    </row>
    <row r="909" spans="1:20" s="33" customFormat="1" x14ac:dyDescent="0.3">
      <c r="A909" s="13" t="s">
        <v>153</v>
      </c>
      <c r="B909" s="13" t="s">
        <v>4</v>
      </c>
      <c r="C909" s="13"/>
      <c r="D909" s="13" t="s">
        <v>345</v>
      </c>
      <c r="E909" s="34">
        <v>32</v>
      </c>
      <c r="F909" s="35">
        <v>1.25</v>
      </c>
      <c r="G909" s="38">
        <v>50</v>
      </c>
      <c r="H909" s="37"/>
      <c r="I909" s="41">
        <f>E909*0.7</f>
        <v>22.4</v>
      </c>
      <c r="J909" s="41" t="s">
        <v>28</v>
      </c>
      <c r="K909" s="55">
        <f>(G909/57.2958)*E909</f>
        <v>27.925258046837641</v>
      </c>
      <c r="L909" s="55" t="s">
        <v>0</v>
      </c>
      <c r="M909" s="38" t="s">
        <v>25</v>
      </c>
      <c r="N909" s="38" t="s">
        <v>28</v>
      </c>
      <c r="O909" s="38">
        <v>4</v>
      </c>
      <c r="P909" s="56" t="e">
        <f>IF(ISNUMBER(E909),$A$2/E909,"N/A")</f>
        <v>#VALUE!</v>
      </c>
      <c r="Q909" s="57" t="e">
        <f>IF(ISNUMBER(E909),E909/$B$2,"N/A")</f>
        <v>#VALUE!</v>
      </c>
      <c r="R909" s="58" t="e">
        <f>IF(J909="?",IF(ISNUMBER(E909),G909/P909,"N/A"),IF(ISNUMBER(J909),J909/$A$2*57.296,"N/A"))</f>
        <v>#VALUE!</v>
      </c>
      <c r="S909" s="59" t="str">
        <f>S908</f>
        <v>PUT TELESCOPE FOCAL LENGTH HERE</v>
      </c>
      <c r="T909" s="60" t="str">
        <f>T908</f>
        <v>PUT TELESCOPE F/RATIO HERE</v>
      </c>
    </row>
    <row r="910" spans="1:20" s="33" customFormat="1" x14ac:dyDescent="0.3">
      <c r="A910" s="13" t="s">
        <v>153</v>
      </c>
      <c r="B910" s="13" t="s">
        <v>4</v>
      </c>
      <c r="C910" s="13"/>
      <c r="D910" s="13" t="s">
        <v>345</v>
      </c>
      <c r="E910" s="34">
        <v>40</v>
      </c>
      <c r="F910" s="35">
        <v>1.25</v>
      </c>
      <c r="G910" s="38">
        <v>40</v>
      </c>
      <c r="H910" s="37"/>
      <c r="I910" s="41">
        <f>E910*0.7</f>
        <v>28</v>
      </c>
      <c r="J910" s="41" t="s">
        <v>28</v>
      </c>
      <c r="K910" s="55">
        <f>(G910/57.2958)*E910</f>
        <v>27.925258046837641</v>
      </c>
      <c r="L910" s="55" t="s">
        <v>0</v>
      </c>
      <c r="M910" s="38" t="s">
        <v>25</v>
      </c>
      <c r="N910" s="38" t="s">
        <v>28</v>
      </c>
      <c r="O910" s="38">
        <v>4</v>
      </c>
      <c r="P910" s="56" t="e">
        <f>IF(ISNUMBER(E910),$A$2/E910,"N/A")</f>
        <v>#VALUE!</v>
      </c>
      <c r="Q910" s="57" t="e">
        <f>IF(ISNUMBER(E910),E910/$B$2,"N/A")</f>
        <v>#VALUE!</v>
      </c>
      <c r="R910" s="58" t="e">
        <f>IF(J910="?",IF(ISNUMBER(E910),G910/P910,"N/A"),IF(ISNUMBER(J910),J910/$A$2*57.296,"N/A"))</f>
        <v>#VALUE!</v>
      </c>
      <c r="S910" s="59" t="str">
        <f>S909</f>
        <v>PUT TELESCOPE FOCAL LENGTH HERE</v>
      </c>
      <c r="T910" s="60" t="str">
        <f>T909</f>
        <v>PUT TELESCOPE F/RATIO HERE</v>
      </c>
    </row>
    <row r="911" spans="1:20" s="33" customFormat="1" x14ac:dyDescent="0.3">
      <c r="A911" s="13" t="s">
        <v>153</v>
      </c>
      <c r="B911" s="13" t="s">
        <v>157</v>
      </c>
      <c r="C911" s="13" t="s">
        <v>437</v>
      </c>
      <c r="D911" s="35" t="s">
        <v>347</v>
      </c>
      <c r="E911" s="34">
        <v>3.5</v>
      </c>
      <c r="F911" s="35" t="s">
        <v>34</v>
      </c>
      <c r="G911" s="38">
        <v>70</v>
      </c>
      <c r="H911" s="37"/>
      <c r="I911" s="41">
        <v>20</v>
      </c>
      <c r="J911" s="41" t="s">
        <v>28</v>
      </c>
      <c r="K911" s="55">
        <f>(G911/57.2958)*E911</f>
        <v>4.2760551384220129</v>
      </c>
      <c r="L911" s="55" t="s">
        <v>387</v>
      </c>
      <c r="M911" s="38" t="s">
        <v>25</v>
      </c>
      <c r="N911" s="38" t="s">
        <v>0</v>
      </c>
      <c r="O911" s="38">
        <v>8</v>
      </c>
      <c r="P911" s="56" t="e">
        <f>IF(ISNUMBER(E911),$A$2/E911,"N/A")</f>
        <v>#VALUE!</v>
      </c>
      <c r="Q911" s="57" t="e">
        <f>IF(ISNUMBER(E911),E911/$B$2,"N/A")</f>
        <v>#VALUE!</v>
      </c>
      <c r="R911" s="58" t="e">
        <f>IF(J911="?",IF(ISNUMBER(E911),G911/P911,"N/A"),IF(ISNUMBER(J911),J911/$A$2*57.296,"N/A"))</f>
        <v>#VALUE!</v>
      </c>
      <c r="S911" s="59" t="str">
        <f>S910</f>
        <v>PUT TELESCOPE FOCAL LENGTH HERE</v>
      </c>
      <c r="T911" s="60" t="str">
        <f>T910</f>
        <v>PUT TELESCOPE F/RATIO HERE</v>
      </c>
    </row>
    <row r="912" spans="1:20" s="33" customFormat="1" x14ac:dyDescent="0.3">
      <c r="A912" s="13" t="s">
        <v>153</v>
      </c>
      <c r="B912" s="13" t="s">
        <v>157</v>
      </c>
      <c r="C912" s="13" t="s">
        <v>437</v>
      </c>
      <c r="D912" s="35" t="s">
        <v>347</v>
      </c>
      <c r="E912" s="34">
        <v>5</v>
      </c>
      <c r="F912" s="35" t="s">
        <v>34</v>
      </c>
      <c r="G912" s="38">
        <v>70</v>
      </c>
      <c r="H912" s="37"/>
      <c r="I912" s="41">
        <v>20</v>
      </c>
      <c r="J912" s="41" t="s">
        <v>28</v>
      </c>
      <c r="K912" s="55">
        <f>(G912/57.2958)*E912</f>
        <v>6.1086501977457335</v>
      </c>
      <c r="L912" s="55" t="s">
        <v>387</v>
      </c>
      <c r="M912" s="38" t="s">
        <v>25</v>
      </c>
      <c r="N912" s="38" t="s">
        <v>0</v>
      </c>
      <c r="O912" s="38">
        <v>8</v>
      </c>
      <c r="P912" s="56" t="e">
        <f>IF(ISNUMBER(E912),$A$2/E912,"N/A")</f>
        <v>#VALUE!</v>
      </c>
      <c r="Q912" s="57" t="e">
        <f>IF(ISNUMBER(E912),E912/$B$2,"N/A")</f>
        <v>#VALUE!</v>
      </c>
      <c r="R912" s="58" t="e">
        <f>IF(J912="?",IF(ISNUMBER(E912),G912/P912,"N/A"),IF(ISNUMBER(J912),J912/$A$2*57.296,"N/A"))</f>
        <v>#VALUE!</v>
      </c>
      <c r="S912" s="59" t="str">
        <f>S911</f>
        <v>PUT TELESCOPE FOCAL LENGTH HERE</v>
      </c>
      <c r="T912" s="60" t="str">
        <f>T911</f>
        <v>PUT TELESCOPE F/RATIO HERE</v>
      </c>
    </row>
    <row r="913" spans="1:20" s="33" customFormat="1" x14ac:dyDescent="0.3">
      <c r="A913" s="13" t="s">
        <v>153</v>
      </c>
      <c r="B913" s="13" t="s">
        <v>157</v>
      </c>
      <c r="C913" s="13" t="s">
        <v>437</v>
      </c>
      <c r="D913" s="35" t="s">
        <v>347</v>
      </c>
      <c r="E913" s="34">
        <v>8</v>
      </c>
      <c r="F913" s="35" t="s">
        <v>34</v>
      </c>
      <c r="G913" s="38">
        <v>70</v>
      </c>
      <c r="H913" s="37"/>
      <c r="I913" s="41">
        <v>20</v>
      </c>
      <c r="J913" s="41" t="s">
        <v>28</v>
      </c>
      <c r="K913" s="55">
        <f>(G913/57.2958)*E913</f>
        <v>9.7738403163931729</v>
      </c>
      <c r="L913" s="55" t="s">
        <v>387</v>
      </c>
      <c r="M913" s="38" t="s">
        <v>25</v>
      </c>
      <c r="N913" s="38" t="s">
        <v>0</v>
      </c>
      <c r="O913" s="38">
        <v>8</v>
      </c>
      <c r="P913" s="56" t="e">
        <f>IF(ISNUMBER(E913),$A$2/E913,"N/A")</f>
        <v>#VALUE!</v>
      </c>
      <c r="Q913" s="57" t="e">
        <f>IF(ISNUMBER(E913),E913/$B$2,"N/A")</f>
        <v>#VALUE!</v>
      </c>
      <c r="R913" s="58" t="e">
        <f>IF(J913="?",IF(ISNUMBER(E913),G913/P913,"N/A"),IF(ISNUMBER(J913),J913/$A$2*57.296,"N/A"))</f>
        <v>#VALUE!</v>
      </c>
      <c r="S913" s="59" t="str">
        <f>S912</f>
        <v>PUT TELESCOPE FOCAL LENGTH HERE</v>
      </c>
      <c r="T913" s="60" t="str">
        <f>T912</f>
        <v>PUT TELESCOPE F/RATIO HERE</v>
      </c>
    </row>
    <row r="914" spans="1:20" s="33" customFormat="1" x14ac:dyDescent="0.3">
      <c r="A914" s="13" t="s">
        <v>153</v>
      </c>
      <c r="B914" s="13" t="s">
        <v>157</v>
      </c>
      <c r="C914" s="13" t="s">
        <v>437</v>
      </c>
      <c r="D914" s="35" t="s">
        <v>347</v>
      </c>
      <c r="E914" s="34">
        <v>13</v>
      </c>
      <c r="F914" s="35" t="s">
        <v>34</v>
      </c>
      <c r="G914" s="38">
        <v>70</v>
      </c>
      <c r="H914" s="37"/>
      <c r="I914" s="41">
        <v>20</v>
      </c>
      <c r="J914" s="41" t="s">
        <v>28</v>
      </c>
      <c r="K914" s="55">
        <f>(G914/57.2958)*E914</f>
        <v>15.882490514138906</v>
      </c>
      <c r="L914" s="55" t="s">
        <v>387</v>
      </c>
      <c r="M914" s="38" t="s">
        <v>25</v>
      </c>
      <c r="N914" s="38" t="s">
        <v>0</v>
      </c>
      <c r="O914" s="38">
        <v>8</v>
      </c>
      <c r="P914" s="56" t="e">
        <f>IF(ISNUMBER(E914),$A$2/E914,"N/A")</f>
        <v>#VALUE!</v>
      </c>
      <c r="Q914" s="57" t="e">
        <f>IF(ISNUMBER(E914),E914/$B$2,"N/A")</f>
        <v>#VALUE!</v>
      </c>
      <c r="R914" s="58" t="e">
        <f>IF(J914="?",IF(ISNUMBER(E914),G914/P914,"N/A"),IF(ISNUMBER(J914),J914/$A$2*57.296,"N/A"))</f>
        <v>#VALUE!</v>
      </c>
      <c r="S914" s="59" t="str">
        <f>S913</f>
        <v>PUT TELESCOPE FOCAL LENGTH HERE</v>
      </c>
      <c r="T914" s="60" t="str">
        <f>T913</f>
        <v>PUT TELESCOPE F/RATIO HERE</v>
      </c>
    </row>
    <row r="915" spans="1:20" s="33" customFormat="1" x14ac:dyDescent="0.3">
      <c r="A915" s="13" t="s">
        <v>153</v>
      </c>
      <c r="B915" s="13" t="s">
        <v>157</v>
      </c>
      <c r="C915" s="13" t="s">
        <v>437</v>
      </c>
      <c r="D915" s="35" t="s">
        <v>347</v>
      </c>
      <c r="E915" s="34">
        <v>17</v>
      </c>
      <c r="F915" s="35" t="s">
        <v>34</v>
      </c>
      <c r="G915" s="38">
        <v>70</v>
      </c>
      <c r="H915" s="37"/>
      <c r="I915" s="41">
        <v>20</v>
      </c>
      <c r="J915" s="41" t="s">
        <v>28</v>
      </c>
      <c r="K915" s="55">
        <f>(G915/57.2958)*E915</f>
        <v>20.769410672335493</v>
      </c>
      <c r="L915" s="55" t="s">
        <v>387</v>
      </c>
      <c r="M915" s="38" t="s">
        <v>25</v>
      </c>
      <c r="N915" s="38" t="s">
        <v>0</v>
      </c>
      <c r="O915" s="38">
        <v>8</v>
      </c>
      <c r="P915" s="56" t="e">
        <f>IF(ISNUMBER(E915),$A$2/E915,"N/A")</f>
        <v>#VALUE!</v>
      </c>
      <c r="Q915" s="57" t="e">
        <f>IF(ISNUMBER(E915),E915/$B$2,"N/A")</f>
        <v>#VALUE!</v>
      </c>
      <c r="R915" s="58" t="e">
        <f>IF(J915="?",IF(ISNUMBER(E915),G915/P915,"N/A"),IF(ISNUMBER(J915),J915/$A$2*57.296,"N/A"))</f>
        <v>#VALUE!</v>
      </c>
      <c r="S915" s="59" t="str">
        <f>S914</f>
        <v>PUT TELESCOPE FOCAL LENGTH HERE</v>
      </c>
      <c r="T915" s="60" t="str">
        <f>T914</f>
        <v>PUT TELESCOPE F/RATIO HERE</v>
      </c>
    </row>
    <row r="916" spans="1:20" s="33" customFormat="1" x14ac:dyDescent="0.3">
      <c r="A916" s="13" t="s">
        <v>153</v>
      </c>
      <c r="B916" s="13" t="s">
        <v>157</v>
      </c>
      <c r="C916" s="13" t="s">
        <v>437</v>
      </c>
      <c r="D916" s="35" t="s">
        <v>347</v>
      </c>
      <c r="E916" s="34">
        <v>22</v>
      </c>
      <c r="F916" s="35">
        <v>2</v>
      </c>
      <c r="G916" s="38">
        <v>70</v>
      </c>
      <c r="H916" s="37"/>
      <c r="I916" s="41">
        <v>20</v>
      </c>
      <c r="J916" s="41">
        <v>28.4</v>
      </c>
      <c r="K916" s="55">
        <f>(G916/57.2958)*E916</f>
        <v>26.878060870081224</v>
      </c>
      <c r="L916" s="55" t="s">
        <v>53</v>
      </c>
      <c r="M916" s="38" t="s">
        <v>25</v>
      </c>
      <c r="N916" s="38" t="s">
        <v>0</v>
      </c>
      <c r="O916" s="38">
        <v>8</v>
      </c>
      <c r="P916" s="56" t="e">
        <f>IF(ISNUMBER(E916),$A$2/E916,"N/A")</f>
        <v>#VALUE!</v>
      </c>
      <c r="Q916" s="57" t="e">
        <f>IF(ISNUMBER(E916),E916/$B$2,"N/A")</f>
        <v>#VALUE!</v>
      </c>
      <c r="R916" s="58" t="e">
        <f>IF(J916="?",IF(ISNUMBER(E916),G916/P916,"N/A"),IF(ISNUMBER(J916),J916/$A$2*57.296,"N/A"))</f>
        <v>#VALUE!</v>
      </c>
      <c r="S916" s="59" t="str">
        <f>S915</f>
        <v>PUT TELESCOPE FOCAL LENGTH HERE</v>
      </c>
      <c r="T916" s="60" t="str">
        <f>T915</f>
        <v>PUT TELESCOPE F/RATIO HERE</v>
      </c>
    </row>
    <row r="917" spans="1:20" s="33" customFormat="1" x14ac:dyDescent="0.3">
      <c r="A917" s="13" t="s">
        <v>153</v>
      </c>
      <c r="B917" s="13" t="s">
        <v>157</v>
      </c>
      <c r="C917" s="13" t="s">
        <v>437</v>
      </c>
      <c r="D917" s="35" t="s">
        <v>347</v>
      </c>
      <c r="E917" s="34">
        <v>32</v>
      </c>
      <c r="F917" s="35">
        <v>2</v>
      </c>
      <c r="G917" s="38">
        <v>70</v>
      </c>
      <c r="H917" s="37"/>
      <c r="I917" s="41">
        <v>20</v>
      </c>
      <c r="J917" s="41">
        <v>40</v>
      </c>
      <c r="K917" s="55">
        <f>(G917/57.2958)*E917</f>
        <v>39.095361265572691</v>
      </c>
      <c r="L917" s="55" t="s">
        <v>53</v>
      </c>
      <c r="M917" s="38" t="s">
        <v>25</v>
      </c>
      <c r="N917" s="38" t="s">
        <v>0</v>
      </c>
      <c r="O917" s="38">
        <v>8</v>
      </c>
      <c r="P917" s="56" t="e">
        <f>IF(ISNUMBER(E917),$A$2/E917,"N/A")</f>
        <v>#VALUE!</v>
      </c>
      <c r="Q917" s="57" t="e">
        <f>IF(ISNUMBER(E917),E917/$B$2,"N/A")</f>
        <v>#VALUE!</v>
      </c>
      <c r="R917" s="58" t="e">
        <f>IF(J917="?",IF(ISNUMBER(E917),G917/P917,"N/A"),IF(ISNUMBER(J917),J917/$A$2*57.296,"N/A"))</f>
        <v>#VALUE!</v>
      </c>
      <c r="S917" s="59" t="str">
        <f>S916</f>
        <v>PUT TELESCOPE FOCAL LENGTH HERE</v>
      </c>
      <c r="T917" s="60" t="str">
        <f>T916</f>
        <v>PUT TELESCOPE F/RATIO HERE</v>
      </c>
    </row>
    <row r="918" spans="1:20" s="33" customFormat="1" x14ac:dyDescent="0.3">
      <c r="A918" s="13" t="s">
        <v>153</v>
      </c>
      <c r="B918" s="13" t="s">
        <v>388</v>
      </c>
      <c r="C918" s="13" t="s">
        <v>440</v>
      </c>
      <c r="D918" s="35" t="s">
        <v>347</v>
      </c>
      <c r="E918" s="34">
        <v>7</v>
      </c>
      <c r="F918" s="35">
        <v>1.25</v>
      </c>
      <c r="G918" s="38">
        <v>68</v>
      </c>
      <c r="H918" s="37"/>
      <c r="I918" s="41">
        <v>20</v>
      </c>
      <c r="J918" s="41">
        <v>7.5</v>
      </c>
      <c r="K918" s="55">
        <f>(G918/57.2958)*E918</f>
        <v>8.3077642689341982</v>
      </c>
      <c r="L918" s="55" t="s">
        <v>0</v>
      </c>
      <c r="M918" s="38" t="s">
        <v>25</v>
      </c>
      <c r="N918" s="38" t="s">
        <v>0</v>
      </c>
      <c r="O918" s="38">
        <v>8</v>
      </c>
      <c r="P918" s="56" t="e">
        <f>IF(ISNUMBER(E918),$A$2/E918,"N/A")</f>
        <v>#VALUE!</v>
      </c>
      <c r="Q918" s="57" t="e">
        <f>IF(ISNUMBER(E918),E918/$B$2,"N/A")</f>
        <v>#VALUE!</v>
      </c>
      <c r="R918" s="58" t="e">
        <f>IF(J918="?",IF(ISNUMBER(E918),G918/P918,"N/A"),IF(ISNUMBER(J918),J918/$A$2*57.296,"N/A"))</f>
        <v>#VALUE!</v>
      </c>
      <c r="S918" s="59" t="str">
        <f>S917</f>
        <v>PUT TELESCOPE FOCAL LENGTH HERE</v>
      </c>
      <c r="T918" s="60" t="str">
        <f>T917</f>
        <v>PUT TELESCOPE F/RATIO HERE</v>
      </c>
    </row>
    <row r="919" spans="1:20" s="33" customFormat="1" x14ac:dyDescent="0.3">
      <c r="A919" s="13" t="s">
        <v>153</v>
      </c>
      <c r="B919" s="13" t="s">
        <v>158</v>
      </c>
      <c r="C919" s="13" t="s">
        <v>440</v>
      </c>
      <c r="D919" s="35" t="s">
        <v>347</v>
      </c>
      <c r="E919" s="34">
        <v>9</v>
      </c>
      <c r="F919" s="35">
        <v>1.25</v>
      </c>
      <c r="G919" s="38">
        <v>68</v>
      </c>
      <c r="H919" s="37"/>
      <c r="I919" s="41">
        <v>20</v>
      </c>
      <c r="J919" s="41">
        <v>8.3000000000000007</v>
      </c>
      <c r="K919" s="55">
        <f>(G919/57.2958)*E919</f>
        <v>10.681411202915397</v>
      </c>
      <c r="L919" s="55" t="s">
        <v>0</v>
      </c>
      <c r="M919" s="38" t="s">
        <v>25</v>
      </c>
      <c r="N919" s="38" t="s">
        <v>0</v>
      </c>
      <c r="O919" s="38">
        <v>8</v>
      </c>
      <c r="P919" s="56" t="e">
        <f>IF(ISNUMBER(E919),$A$2/E919,"N/A")</f>
        <v>#VALUE!</v>
      </c>
      <c r="Q919" s="57" t="e">
        <f>IF(ISNUMBER(E919),E919/$B$2,"N/A")</f>
        <v>#VALUE!</v>
      </c>
      <c r="R919" s="58" t="e">
        <f>IF(J919="?",IF(ISNUMBER(E919),G919/P919,"N/A"),IF(ISNUMBER(J919),J919/$A$2*57.296,"N/A"))</f>
        <v>#VALUE!</v>
      </c>
      <c r="S919" s="59" t="str">
        <f>S918</f>
        <v>PUT TELESCOPE FOCAL LENGTH HERE</v>
      </c>
      <c r="T919" s="60" t="str">
        <f>T918</f>
        <v>PUT TELESCOPE F/RATIO HERE</v>
      </c>
    </row>
    <row r="920" spans="1:20" s="33" customFormat="1" x14ac:dyDescent="0.3">
      <c r="A920" s="13" t="s">
        <v>153</v>
      </c>
      <c r="B920" s="13" t="s">
        <v>158</v>
      </c>
      <c r="C920" s="13" t="s">
        <v>440</v>
      </c>
      <c r="D920" s="35" t="s">
        <v>347</v>
      </c>
      <c r="E920" s="34">
        <v>12</v>
      </c>
      <c r="F920" s="35">
        <v>1.25</v>
      </c>
      <c r="G920" s="38">
        <v>68</v>
      </c>
      <c r="H920" s="37"/>
      <c r="I920" s="41">
        <v>20</v>
      </c>
      <c r="J920" s="41">
        <v>13.2</v>
      </c>
      <c r="K920" s="55">
        <f>(G920/57.2958)*E920</f>
        <v>14.241881603887197</v>
      </c>
      <c r="L920" s="55" t="s">
        <v>0</v>
      </c>
      <c r="M920" s="38" t="s">
        <v>25</v>
      </c>
      <c r="N920" s="38" t="s">
        <v>0</v>
      </c>
      <c r="O920" s="38">
        <v>8</v>
      </c>
      <c r="P920" s="56" t="e">
        <f>IF(ISNUMBER(E920),$A$2/E920,"N/A")</f>
        <v>#VALUE!</v>
      </c>
      <c r="Q920" s="57" t="e">
        <f>IF(ISNUMBER(E920),E920/$B$2,"N/A")</f>
        <v>#VALUE!</v>
      </c>
      <c r="R920" s="58" t="e">
        <f>IF(J920="?",IF(ISNUMBER(E920),G920/P920,"N/A"),IF(ISNUMBER(J920),J920/$A$2*57.296,"N/A"))</f>
        <v>#VALUE!</v>
      </c>
      <c r="S920" s="59" t="str">
        <f>S919</f>
        <v>PUT TELESCOPE FOCAL LENGTH HERE</v>
      </c>
      <c r="T920" s="60" t="str">
        <f>T919</f>
        <v>PUT TELESCOPE F/RATIO HERE</v>
      </c>
    </row>
    <row r="921" spans="1:20" s="33" customFormat="1" x14ac:dyDescent="0.3">
      <c r="A921" s="13" t="s">
        <v>153</v>
      </c>
      <c r="B921" s="13" t="s">
        <v>158</v>
      </c>
      <c r="C921" s="13" t="s">
        <v>440</v>
      </c>
      <c r="D921" s="35" t="s">
        <v>347</v>
      </c>
      <c r="E921" s="34">
        <v>14.5</v>
      </c>
      <c r="F921" s="35">
        <v>1.25</v>
      </c>
      <c r="G921" s="38">
        <v>68</v>
      </c>
      <c r="H921" s="37"/>
      <c r="I921" s="41">
        <v>20</v>
      </c>
      <c r="J921" s="41">
        <v>17</v>
      </c>
      <c r="K921" s="55">
        <f>(G921/57.2958)*E921</f>
        <v>17.208940271363694</v>
      </c>
      <c r="L921" s="55" t="s">
        <v>0</v>
      </c>
      <c r="M921" s="38" t="s">
        <v>25</v>
      </c>
      <c r="N921" s="38" t="s">
        <v>0</v>
      </c>
      <c r="O921" s="38">
        <v>8</v>
      </c>
      <c r="P921" s="56" t="e">
        <f>IF(ISNUMBER(E921),$A$2/E921,"N/A")</f>
        <v>#VALUE!</v>
      </c>
      <c r="Q921" s="57" t="e">
        <f>IF(ISNUMBER(E921),E921/$B$2,"N/A")</f>
        <v>#VALUE!</v>
      </c>
      <c r="R921" s="58" t="e">
        <f>IF(J921="?",IF(ISNUMBER(E921),G921/P921,"N/A"),IF(ISNUMBER(J921),J921/$A$2*57.296,"N/A"))</f>
        <v>#VALUE!</v>
      </c>
      <c r="S921" s="59" t="str">
        <f>S920</f>
        <v>PUT TELESCOPE FOCAL LENGTH HERE</v>
      </c>
      <c r="T921" s="60" t="str">
        <f>T920</f>
        <v>PUT TELESCOPE F/RATIO HERE</v>
      </c>
    </row>
    <row r="922" spans="1:20" s="33" customFormat="1" x14ac:dyDescent="0.3">
      <c r="A922" s="13" t="s">
        <v>153</v>
      </c>
      <c r="B922" s="13" t="s">
        <v>158</v>
      </c>
      <c r="C922" s="13" t="s">
        <v>440</v>
      </c>
      <c r="D922" s="35" t="s">
        <v>347</v>
      </c>
      <c r="E922" s="34">
        <v>18</v>
      </c>
      <c r="F922" s="35">
        <v>1.25</v>
      </c>
      <c r="G922" s="38">
        <v>68</v>
      </c>
      <c r="H922" s="37"/>
      <c r="I922" s="41">
        <v>20</v>
      </c>
      <c r="J922" s="41">
        <v>19.2</v>
      </c>
      <c r="K922" s="55">
        <f>(G922/57.2958)*E922</f>
        <v>21.362822405830794</v>
      </c>
      <c r="L922" s="55" t="s">
        <v>0</v>
      </c>
      <c r="M922" s="38" t="s">
        <v>25</v>
      </c>
      <c r="N922" s="38" t="s">
        <v>0</v>
      </c>
      <c r="O922" s="38">
        <v>8</v>
      </c>
      <c r="P922" s="56" t="e">
        <f>IF(ISNUMBER(E922),$A$2/E922,"N/A")</f>
        <v>#VALUE!</v>
      </c>
      <c r="Q922" s="57" t="e">
        <f>IF(ISNUMBER(E922),E922/$B$2,"N/A")</f>
        <v>#VALUE!</v>
      </c>
      <c r="R922" s="58" t="e">
        <f>IF(J922="?",IF(ISNUMBER(E922),G922/P922,"N/A"),IF(ISNUMBER(J922),J922/$A$2*57.296,"N/A"))</f>
        <v>#VALUE!</v>
      </c>
      <c r="S922" s="59" t="str">
        <f>S921</f>
        <v>PUT TELESCOPE FOCAL LENGTH HERE</v>
      </c>
      <c r="T922" s="60" t="str">
        <f>T921</f>
        <v>PUT TELESCOPE F/RATIO HERE</v>
      </c>
    </row>
    <row r="923" spans="1:20" s="33" customFormat="1" x14ac:dyDescent="0.3">
      <c r="A923" s="13" t="s">
        <v>153</v>
      </c>
      <c r="B923" s="13" t="s">
        <v>49</v>
      </c>
      <c r="C923" s="13"/>
      <c r="D923" s="13" t="s">
        <v>345</v>
      </c>
      <c r="E923" s="34">
        <v>4</v>
      </c>
      <c r="F923" s="35">
        <v>1.25</v>
      </c>
      <c r="G923" s="38">
        <v>52</v>
      </c>
      <c r="H923" s="37"/>
      <c r="I923" s="41">
        <f>E923*0.6</f>
        <v>2.4</v>
      </c>
      <c r="J923" s="41" t="s">
        <v>28</v>
      </c>
      <c r="K923" s="55">
        <f>(G923/57.2958)*E923</f>
        <v>3.6302835460888931</v>
      </c>
      <c r="L923" s="55" t="s">
        <v>53</v>
      </c>
      <c r="M923" s="38" t="s">
        <v>25</v>
      </c>
      <c r="N923" s="38" t="s">
        <v>28</v>
      </c>
      <c r="O923" s="38">
        <v>5</v>
      </c>
      <c r="P923" s="56" t="e">
        <f>IF(ISNUMBER(E923),$A$2/E923,"N/A")</f>
        <v>#VALUE!</v>
      </c>
      <c r="Q923" s="57" t="e">
        <f>IF(ISNUMBER(E923),E923/$B$2,"N/A")</f>
        <v>#VALUE!</v>
      </c>
      <c r="R923" s="58" t="e">
        <f>IF(J923="?",IF(ISNUMBER(E923),G923/P923,"N/A"),IF(ISNUMBER(J923),J923/$A$2*57.296,"N/A"))</f>
        <v>#VALUE!</v>
      </c>
      <c r="S923" s="59" t="str">
        <f>S922</f>
        <v>PUT TELESCOPE FOCAL LENGTH HERE</v>
      </c>
      <c r="T923" s="60" t="str">
        <f>T922</f>
        <v>PUT TELESCOPE F/RATIO HERE</v>
      </c>
    </row>
    <row r="924" spans="1:20" s="33" customFormat="1" x14ac:dyDescent="0.3">
      <c r="A924" s="13" t="s">
        <v>153</v>
      </c>
      <c r="B924" s="13" t="s">
        <v>49</v>
      </c>
      <c r="C924" s="13"/>
      <c r="D924" s="13" t="s">
        <v>345</v>
      </c>
      <c r="E924" s="34">
        <v>6.3</v>
      </c>
      <c r="F924" s="35">
        <v>1.25</v>
      </c>
      <c r="G924" s="38">
        <v>52</v>
      </c>
      <c r="H924" s="37"/>
      <c r="I924" s="41">
        <f>E924*0.6</f>
        <v>3.78</v>
      </c>
      <c r="J924" s="41" t="s">
        <v>28</v>
      </c>
      <c r="K924" s="55">
        <f>(G924/57.2958)*E924</f>
        <v>5.7176965850900068</v>
      </c>
      <c r="L924" s="55" t="s">
        <v>53</v>
      </c>
      <c r="M924" s="38" t="s">
        <v>25</v>
      </c>
      <c r="N924" s="38" t="s">
        <v>28</v>
      </c>
      <c r="O924" s="38">
        <v>5</v>
      </c>
      <c r="P924" s="56" t="e">
        <f>IF(ISNUMBER(E924),$A$2/E924,"N/A")</f>
        <v>#VALUE!</v>
      </c>
      <c r="Q924" s="57" t="e">
        <f>IF(ISNUMBER(E924),E924/$B$2,"N/A")</f>
        <v>#VALUE!</v>
      </c>
      <c r="R924" s="58" t="e">
        <f>IF(J924="?",IF(ISNUMBER(E924),G924/P924,"N/A"),IF(ISNUMBER(J924),J924/$A$2*57.296,"N/A"))</f>
        <v>#VALUE!</v>
      </c>
      <c r="S924" s="59" t="str">
        <f>S923</f>
        <v>PUT TELESCOPE FOCAL LENGTH HERE</v>
      </c>
      <c r="T924" s="60" t="str">
        <f>T923</f>
        <v>PUT TELESCOPE F/RATIO HERE</v>
      </c>
    </row>
    <row r="925" spans="1:20" s="33" customFormat="1" x14ac:dyDescent="0.3">
      <c r="A925" s="13" t="s">
        <v>153</v>
      </c>
      <c r="B925" s="13" t="s">
        <v>49</v>
      </c>
      <c r="C925" s="13"/>
      <c r="D925" s="13" t="s">
        <v>345</v>
      </c>
      <c r="E925" s="34">
        <v>10</v>
      </c>
      <c r="F925" s="35">
        <v>1.25</v>
      </c>
      <c r="G925" s="38">
        <v>52</v>
      </c>
      <c r="H925" s="37"/>
      <c r="I925" s="41">
        <f>E925*0.6</f>
        <v>6</v>
      </c>
      <c r="J925" s="41" t="s">
        <v>28</v>
      </c>
      <c r="K925" s="55">
        <f>(G925/57.2958)*E925</f>
        <v>9.0757088652222322</v>
      </c>
      <c r="L925" s="55" t="s">
        <v>53</v>
      </c>
      <c r="M925" s="38" t="s">
        <v>25</v>
      </c>
      <c r="N925" s="38" t="s">
        <v>28</v>
      </c>
      <c r="O925" s="38">
        <v>5</v>
      </c>
      <c r="P925" s="56" t="e">
        <f>IF(ISNUMBER(E925),$A$2/E925,"N/A")</f>
        <v>#VALUE!</v>
      </c>
      <c r="Q925" s="57" t="e">
        <f>IF(ISNUMBER(E925),E925/$B$2,"N/A")</f>
        <v>#VALUE!</v>
      </c>
      <c r="R925" s="58" t="e">
        <f>IF(J925="?",IF(ISNUMBER(E925),G925/P925,"N/A"),IF(ISNUMBER(J925),J925/$A$2*57.296,"N/A"))</f>
        <v>#VALUE!</v>
      </c>
      <c r="S925" s="59" t="str">
        <f>S924</f>
        <v>PUT TELESCOPE FOCAL LENGTH HERE</v>
      </c>
      <c r="T925" s="60" t="str">
        <f>T924</f>
        <v>PUT TELESCOPE F/RATIO HERE</v>
      </c>
    </row>
    <row r="926" spans="1:20" s="33" customFormat="1" x14ac:dyDescent="0.3">
      <c r="A926" s="13" t="s">
        <v>153</v>
      </c>
      <c r="B926" s="13" t="s">
        <v>49</v>
      </c>
      <c r="C926" s="13"/>
      <c r="D926" s="13" t="s">
        <v>345</v>
      </c>
      <c r="E926" s="34">
        <v>15</v>
      </c>
      <c r="F926" s="35">
        <v>1.25</v>
      </c>
      <c r="G926" s="38">
        <v>52</v>
      </c>
      <c r="H926" s="37"/>
      <c r="I926" s="41">
        <f>E926*0.6</f>
        <v>9</v>
      </c>
      <c r="J926" s="41" t="s">
        <v>28</v>
      </c>
      <c r="K926" s="55">
        <f>(G926/57.2958)*E926</f>
        <v>13.61356329783335</v>
      </c>
      <c r="L926" s="55" t="s">
        <v>53</v>
      </c>
      <c r="M926" s="38" t="s">
        <v>25</v>
      </c>
      <c r="N926" s="38" t="s">
        <v>28</v>
      </c>
      <c r="O926" s="38">
        <v>5</v>
      </c>
      <c r="P926" s="56" t="e">
        <f>IF(ISNUMBER(E926),$A$2/E926,"N/A")</f>
        <v>#VALUE!</v>
      </c>
      <c r="Q926" s="57" t="e">
        <f>IF(ISNUMBER(E926),E926/$B$2,"N/A")</f>
        <v>#VALUE!</v>
      </c>
      <c r="R926" s="58" t="e">
        <f>IF(J926="?",IF(ISNUMBER(E926),G926/P926,"N/A"),IF(ISNUMBER(J926),J926/$A$2*57.296,"N/A"))</f>
        <v>#VALUE!</v>
      </c>
      <c r="S926" s="59" t="str">
        <f>S925</f>
        <v>PUT TELESCOPE FOCAL LENGTH HERE</v>
      </c>
      <c r="T926" s="60" t="str">
        <f>T925</f>
        <v>PUT TELESCOPE F/RATIO HERE</v>
      </c>
    </row>
    <row r="927" spans="1:20" s="33" customFormat="1" x14ac:dyDescent="0.3">
      <c r="A927" s="13" t="s">
        <v>153</v>
      </c>
      <c r="B927" s="13" t="s">
        <v>49</v>
      </c>
      <c r="C927" s="13"/>
      <c r="D927" s="13" t="s">
        <v>345</v>
      </c>
      <c r="E927" s="34">
        <v>17</v>
      </c>
      <c r="F927" s="35">
        <v>1.25</v>
      </c>
      <c r="G927" s="38">
        <v>52</v>
      </c>
      <c r="H927" s="37"/>
      <c r="I927" s="41">
        <f>E927*0.6</f>
        <v>10.199999999999999</v>
      </c>
      <c r="J927" s="41" t="s">
        <v>28</v>
      </c>
      <c r="K927" s="55">
        <f>(G927/57.2958)*E927</f>
        <v>15.428705070877795</v>
      </c>
      <c r="L927" s="55" t="s">
        <v>53</v>
      </c>
      <c r="M927" s="38" t="s">
        <v>25</v>
      </c>
      <c r="N927" s="38" t="s">
        <v>28</v>
      </c>
      <c r="O927" s="38">
        <v>5</v>
      </c>
      <c r="P927" s="56" t="e">
        <f>IF(ISNUMBER(E927),$A$2/E927,"N/A")</f>
        <v>#VALUE!</v>
      </c>
      <c r="Q927" s="57" t="e">
        <f>IF(ISNUMBER(E927),E927/$B$2,"N/A")</f>
        <v>#VALUE!</v>
      </c>
      <c r="R927" s="58" t="e">
        <f>IF(J927="?",IF(ISNUMBER(E927),G927/P927,"N/A"),IF(ISNUMBER(J927),J927/$A$2*57.296,"N/A"))</f>
        <v>#VALUE!</v>
      </c>
      <c r="S927" s="59" t="str">
        <f>S926</f>
        <v>PUT TELESCOPE FOCAL LENGTH HERE</v>
      </c>
      <c r="T927" s="60" t="str">
        <f>T926</f>
        <v>PUT TELESCOPE F/RATIO HERE</v>
      </c>
    </row>
    <row r="928" spans="1:20" s="33" customFormat="1" x14ac:dyDescent="0.3">
      <c r="A928" s="13" t="s">
        <v>153</v>
      </c>
      <c r="B928" s="13" t="s">
        <v>49</v>
      </c>
      <c r="C928" s="13"/>
      <c r="D928" s="13" t="s">
        <v>345</v>
      </c>
      <c r="E928" s="34">
        <v>20</v>
      </c>
      <c r="F928" s="35">
        <v>1.25</v>
      </c>
      <c r="G928" s="38">
        <v>52</v>
      </c>
      <c r="H928" s="37"/>
      <c r="I928" s="41">
        <f>E928*0.6</f>
        <v>12</v>
      </c>
      <c r="J928" s="41" t="s">
        <v>28</v>
      </c>
      <c r="K928" s="55">
        <f>(G928/57.2958)*E928</f>
        <v>18.151417730444464</v>
      </c>
      <c r="L928" s="55" t="s">
        <v>53</v>
      </c>
      <c r="M928" s="38" t="s">
        <v>25</v>
      </c>
      <c r="N928" s="38" t="s">
        <v>28</v>
      </c>
      <c r="O928" s="38">
        <v>5</v>
      </c>
      <c r="P928" s="56" t="e">
        <f>IF(ISNUMBER(E928),$A$2/E928,"N/A")</f>
        <v>#VALUE!</v>
      </c>
      <c r="Q928" s="57" t="e">
        <f>IF(ISNUMBER(E928),E928/$B$2,"N/A")</f>
        <v>#VALUE!</v>
      </c>
      <c r="R928" s="58" t="e">
        <f>IF(J928="?",IF(ISNUMBER(E928),G928/P928,"N/A"),IF(ISNUMBER(J928),J928/$A$2*57.296,"N/A"))</f>
        <v>#VALUE!</v>
      </c>
      <c r="S928" s="59" t="str">
        <f>S927</f>
        <v>PUT TELESCOPE FOCAL LENGTH HERE</v>
      </c>
      <c r="T928" s="60" t="str">
        <f>T927</f>
        <v>PUT TELESCOPE F/RATIO HERE</v>
      </c>
    </row>
    <row r="929" spans="1:20" s="33" customFormat="1" x14ac:dyDescent="0.3">
      <c r="A929" s="13" t="s">
        <v>153</v>
      </c>
      <c r="B929" s="13" t="s">
        <v>49</v>
      </c>
      <c r="C929" s="13"/>
      <c r="D929" s="13" t="s">
        <v>345</v>
      </c>
      <c r="E929" s="34">
        <v>26</v>
      </c>
      <c r="F929" s="35">
        <v>1.25</v>
      </c>
      <c r="G929" s="38">
        <v>52</v>
      </c>
      <c r="H929" s="37"/>
      <c r="I929" s="41">
        <f>E929*0.6</f>
        <v>15.6</v>
      </c>
      <c r="J929" s="41" t="s">
        <v>28</v>
      </c>
      <c r="K929" s="55">
        <f>(G929/57.2958)*E929</f>
        <v>23.596843049577807</v>
      </c>
      <c r="L929" s="55" t="s">
        <v>53</v>
      </c>
      <c r="M929" s="38" t="s">
        <v>25</v>
      </c>
      <c r="N929" s="38" t="s">
        <v>28</v>
      </c>
      <c r="O929" s="38">
        <v>5</v>
      </c>
      <c r="P929" s="56" t="e">
        <f>IF(ISNUMBER(E929),$A$2/E929,"N/A")</f>
        <v>#VALUE!</v>
      </c>
      <c r="Q929" s="57" t="e">
        <f>IF(ISNUMBER(E929),E929/$B$2,"N/A")</f>
        <v>#VALUE!</v>
      </c>
      <c r="R929" s="58" t="e">
        <f>IF(J929="?",IF(ISNUMBER(E929),G929/P929,"N/A"),IF(ISNUMBER(J929),J929/$A$2*57.296,"N/A"))</f>
        <v>#VALUE!</v>
      </c>
      <c r="S929" s="59" t="str">
        <f>S928</f>
        <v>PUT TELESCOPE FOCAL LENGTH HERE</v>
      </c>
      <c r="T929" s="60" t="str">
        <f>T928</f>
        <v>PUT TELESCOPE F/RATIO HERE</v>
      </c>
    </row>
    <row r="930" spans="1:20" s="33" customFormat="1" x14ac:dyDescent="0.3">
      <c r="A930" s="13" t="s">
        <v>153</v>
      </c>
      <c r="B930" s="13" t="s">
        <v>49</v>
      </c>
      <c r="C930" s="13"/>
      <c r="D930" s="13" t="s">
        <v>345</v>
      </c>
      <c r="E930" s="34">
        <v>32</v>
      </c>
      <c r="F930" s="35">
        <v>1.25</v>
      </c>
      <c r="G930" s="38">
        <v>50</v>
      </c>
      <c r="H930" s="37"/>
      <c r="I930" s="41">
        <f>E930*0.6</f>
        <v>19.2</v>
      </c>
      <c r="J930" s="41" t="s">
        <v>28</v>
      </c>
      <c r="K930" s="55">
        <f>(G930/57.2958)*E930</f>
        <v>27.925258046837641</v>
      </c>
      <c r="L930" s="55" t="s">
        <v>0</v>
      </c>
      <c r="M930" s="38" t="s">
        <v>25</v>
      </c>
      <c r="N930" s="38" t="s">
        <v>28</v>
      </c>
      <c r="O930" s="38">
        <v>5</v>
      </c>
      <c r="P930" s="56" t="e">
        <f>IF(ISNUMBER(E930),$A$2/E930,"N/A")</f>
        <v>#VALUE!</v>
      </c>
      <c r="Q930" s="57" t="e">
        <f>IF(ISNUMBER(E930),E930/$B$2,"N/A")</f>
        <v>#VALUE!</v>
      </c>
      <c r="R930" s="58" t="e">
        <f>IF(J930="?",IF(ISNUMBER(E930),G930/P930,"N/A"),IF(ISNUMBER(J930),J930/$A$2*57.296,"N/A"))</f>
        <v>#VALUE!</v>
      </c>
      <c r="S930" s="59" t="str">
        <f>S929</f>
        <v>PUT TELESCOPE FOCAL LENGTH HERE</v>
      </c>
      <c r="T930" s="60" t="str">
        <f>T929</f>
        <v>PUT TELESCOPE F/RATIO HERE</v>
      </c>
    </row>
    <row r="931" spans="1:20" s="33" customFormat="1" x14ac:dyDescent="0.3">
      <c r="A931" s="13" t="s">
        <v>153</v>
      </c>
      <c r="B931" s="13" t="s">
        <v>49</v>
      </c>
      <c r="C931" s="13"/>
      <c r="D931" s="13" t="s">
        <v>345</v>
      </c>
      <c r="E931" s="34">
        <v>40</v>
      </c>
      <c r="F931" s="35">
        <v>1.25</v>
      </c>
      <c r="G931" s="38">
        <v>40</v>
      </c>
      <c r="H931" s="37"/>
      <c r="I931" s="41">
        <f>E931*0.6</f>
        <v>24</v>
      </c>
      <c r="J931" s="41" t="s">
        <v>28</v>
      </c>
      <c r="K931" s="55">
        <f>(G931/57.2958)*E931</f>
        <v>27.925258046837641</v>
      </c>
      <c r="L931" s="55" t="s">
        <v>0</v>
      </c>
      <c r="M931" s="38" t="s">
        <v>25</v>
      </c>
      <c r="N931" s="38" t="s">
        <v>28</v>
      </c>
      <c r="O931" s="38">
        <v>5</v>
      </c>
      <c r="P931" s="56" t="e">
        <f>IF(ISNUMBER(E931),$A$2/E931,"N/A")</f>
        <v>#VALUE!</v>
      </c>
      <c r="Q931" s="57" t="e">
        <f>IF(ISNUMBER(E931),E931/$B$2,"N/A")</f>
        <v>#VALUE!</v>
      </c>
      <c r="R931" s="58" t="e">
        <f>IF(J931="?",IF(ISNUMBER(E931),G931/P931,"N/A"),IF(ISNUMBER(J931),J931/$A$2*57.296,"N/A"))</f>
        <v>#VALUE!</v>
      </c>
      <c r="S931" s="59" t="str">
        <f>S930</f>
        <v>PUT TELESCOPE FOCAL LENGTH HERE</v>
      </c>
      <c r="T931" s="60" t="str">
        <f>T930</f>
        <v>PUT TELESCOPE F/RATIO HERE</v>
      </c>
    </row>
    <row r="932" spans="1:20" s="33" customFormat="1" x14ac:dyDescent="0.3">
      <c r="A932" s="13" t="s">
        <v>153</v>
      </c>
      <c r="B932" s="13" t="s">
        <v>49</v>
      </c>
      <c r="C932" s="13"/>
      <c r="D932" s="13" t="s">
        <v>345</v>
      </c>
      <c r="E932" s="34">
        <v>56</v>
      </c>
      <c r="F932" s="35">
        <v>2</v>
      </c>
      <c r="G932" s="38">
        <v>52</v>
      </c>
      <c r="H932" s="37"/>
      <c r="I932" s="41">
        <f>E932*0.6</f>
        <v>33.6</v>
      </c>
      <c r="J932" s="41" t="s">
        <v>28</v>
      </c>
      <c r="K932" s="55">
        <f>(G932/57.2958)*E932</f>
        <v>50.823969645244503</v>
      </c>
      <c r="L932" s="55" t="s">
        <v>53</v>
      </c>
      <c r="M932" s="38" t="s">
        <v>25</v>
      </c>
      <c r="N932" s="38" t="s">
        <v>28</v>
      </c>
      <c r="O932" s="38">
        <v>4</v>
      </c>
      <c r="P932" s="56" t="e">
        <f>IF(ISNUMBER(E932),$A$2/E932,"N/A")</f>
        <v>#VALUE!</v>
      </c>
      <c r="Q932" s="57" t="e">
        <f>IF(ISNUMBER(E932),E932/$B$2,"N/A")</f>
        <v>#VALUE!</v>
      </c>
      <c r="R932" s="58" t="e">
        <f>IF(J932="?",IF(ISNUMBER(E932),G932/P932,"N/A"),IF(ISNUMBER(J932),J932/$A$2*57.296,"N/A"))</f>
        <v>#VALUE!</v>
      </c>
      <c r="S932" s="59" t="str">
        <f>S931</f>
        <v>PUT TELESCOPE FOCAL LENGTH HERE</v>
      </c>
      <c r="T932" s="60" t="str">
        <f>T931</f>
        <v>PUT TELESCOPE F/RATIO HERE</v>
      </c>
    </row>
    <row r="933" spans="1:20" s="33" customFormat="1" x14ac:dyDescent="0.3">
      <c r="A933" s="13" t="s">
        <v>153</v>
      </c>
      <c r="B933" s="13" t="s">
        <v>159</v>
      </c>
      <c r="C933" s="13"/>
      <c r="D933" s="35" t="s">
        <v>347</v>
      </c>
      <c r="E933" s="34">
        <v>10</v>
      </c>
      <c r="F933" s="35">
        <v>1.25</v>
      </c>
      <c r="G933" s="38">
        <v>70</v>
      </c>
      <c r="H933" s="37"/>
      <c r="I933" s="41">
        <v>8</v>
      </c>
      <c r="J933" s="41" t="s">
        <v>28</v>
      </c>
      <c r="K933" s="55">
        <f>(G933/57.2958)*E933</f>
        <v>12.217300395491467</v>
      </c>
      <c r="L933" s="55" t="s">
        <v>0</v>
      </c>
      <c r="M933" s="38" t="s">
        <v>25</v>
      </c>
      <c r="N933" s="38" t="s">
        <v>0</v>
      </c>
      <c r="O933" s="38">
        <v>5</v>
      </c>
      <c r="P933" s="56" t="e">
        <f>IF(ISNUMBER(E933),$A$2/E933,"N/A")</f>
        <v>#VALUE!</v>
      </c>
      <c r="Q933" s="57" t="e">
        <f>IF(ISNUMBER(E933),E933/$B$2,"N/A")</f>
        <v>#VALUE!</v>
      </c>
      <c r="R933" s="58" t="e">
        <f>IF(J933="?",IF(ISNUMBER(E933),G933/P933,"N/A"),IF(ISNUMBER(J933),J933/$A$2*57.296,"N/A"))</f>
        <v>#VALUE!</v>
      </c>
      <c r="S933" s="59" t="str">
        <f>S932</f>
        <v>PUT TELESCOPE FOCAL LENGTH HERE</v>
      </c>
      <c r="T933" s="60" t="str">
        <f>T932</f>
        <v>PUT TELESCOPE F/RATIO HERE</v>
      </c>
    </row>
    <row r="934" spans="1:20" s="33" customFormat="1" x14ac:dyDescent="0.3">
      <c r="A934" s="13" t="s">
        <v>153</v>
      </c>
      <c r="B934" s="13" t="s">
        <v>159</v>
      </c>
      <c r="C934" s="13"/>
      <c r="D934" s="35" t="s">
        <v>347</v>
      </c>
      <c r="E934" s="34">
        <v>15</v>
      </c>
      <c r="F934" s="35">
        <v>1.25</v>
      </c>
      <c r="G934" s="38">
        <v>70</v>
      </c>
      <c r="H934" s="37"/>
      <c r="I934" s="41">
        <v>10</v>
      </c>
      <c r="J934" s="41" t="s">
        <v>28</v>
      </c>
      <c r="K934" s="55">
        <f>(G934/57.2958)*E934</f>
        <v>18.325950593237199</v>
      </c>
      <c r="L934" s="55" t="s">
        <v>0</v>
      </c>
      <c r="M934" s="38" t="s">
        <v>25</v>
      </c>
      <c r="N934" s="38" t="s">
        <v>0</v>
      </c>
      <c r="O934" s="38">
        <v>5</v>
      </c>
      <c r="P934" s="56" t="e">
        <f>IF(ISNUMBER(E934),$A$2/E934,"N/A")</f>
        <v>#VALUE!</v>
      </c>
      <c r="Q934" s="57" t="e">
        <f>IF(ISNUMBER(E934),E934/$B$2,"N/A")</f>
        <v>#VALUE!</v>
      </c>
      <c r="R934" s="58" t="e">
        <f>IF(J934="?",IF(ISNUMBER(E934),G934/P934,"N/A"),IF(ISNUMBER(J934),J934/$A$2*57.296,"N/A"))</f>
        <v>#VALUE!</v>
      </c>
      <c r="S934" s="59" t="str">
        <f>S933</f>
        <v>PUT TELESCOPE FOCAL LENGTH HERE</v>
      </c>
      <c r="T934" s="60" t="str">
        <f>T933</f>
        <v>PUT TELESCOPE F/RATIO HERE</v>
      </c>
    </row>
    <row r="935" spans="1:20" s="33" customFormat="1" x14ac:dyDescent="0.3">
      <c r="A935" s="13" t="s">
        <v>153</v>
      </c>
      <c r="B935" s="13" t="s">
        <v>159</v>
      </c>
      <c r="C935" s="13"/>
      <c r="D935" s="35" t="s">
        <v>347</v>
      </c>
      <c r="E935" s="34">
        <v>20</v>
      </c>
      <c r="F935" s="35">
        <v>1.25</v>
      </c>
      <c r="G935" s="38">
        <v>70</v>
      </c>
      <c r="H935" s="37"/>
      <c r="I935" s="41">
        <v>10</v>
      </c>
      <c r="J935" s="41" t="s">
        <v>28</v>
      </c>
      <c r="K935" s="55">
        <f>(G935/57.2958)*E935</f>
        <v>24.434600790982934</v>
      </c>
      <c r="L935" s="55" t="s">
        <v>0</v>
      </c>
      <c r="M935" s="38" t="s">
        <v>25</v>
      </c>
      <c r="N935" s="38" t="s">
        <v>0</v>
      </c>
      <c r="O935" s="38">
        <v>5</v>
      </c>
      <c r="P935" s="56" t="e">
        <f>IF(ISNUMBER(E935),$A$2/E935,"N/A")</f>
        <v>#VALUE!</v>
      </c>
      <c r="Q935" s="57" t="e">
        <f>IF(ISNUMBER(E935),E935/$B$2,"N/A")</f>
        <v>#VALUE!</v>
      </c>
      <c r="R935" s="58" t="e">
        <f>IF(J935="?",IF(ISNUMBER(E935),G935/P935,"N/A"),IF(ISNUMBER(J935),J935/$A$2*57.296,"N/A"))</f>
        <v>#VALUE!</v>
      </c>
      <c r="S935" s="59" t="str">
        <f>S934</f>
        <v>PUT TELESCOPE FOCAL LENGTH HERE</v>
      </c>
      <c r="T935" s="60" t="str">
        <f>T934</f>
        <v>PUT TELESCOPE F/RATIO HERE</v>
      </c>
    </row>
    <row r="936" spans="1:20" s="33" customFormat="1" x14ac:dyDescent="0.3">
      <c r="A936" s="13" t="s">
        <v>153</v>
      </c>
      <c r="B936" s="13" t="s">
        <v>159</v>
      </c>
      <c r="C936" s="13"/>
      <c r="D936" s="35" t="s">
        <v>347</v>
      </c>
      <c r="E936" s="34">
        <v>26</v>
      </c>
      <c r="F936" s="35">
        <v>2</v>
      </c>
      <c r="G936" s="38">
        <v>70</v>
      </c>
      <c r="H936" s="37"/>
      <c r="I936" s="41">
        <v>18</v>
      </c>
      <c r="J936" s="41" t="s">
        <v>28</v>
      </c>
      <c r="K936" s="55">
        <f>(G936/57.2958)*E936</f>
        <v>31.764981028277813</v>
      </c>
      <c r="L936" s="55" t="s">
        <v>0</v>
      </c>
      <c r="M936" s="38" t="s">
        <v>25</v>
      </c>
      <c r="N936" s="38" t="s">
        <v>0</v>
      </c>
      <c r="O936" s="38">
        <v>5</v>
      </c>
      <c r="P936" s="56" t="e">
        <f>IF(ISNUMBER(E936),$A$2/E936,"N/A")</f>
        <v>#VALUE!</v>
      </c>
      <c r="Q936" s="57" t="e">
        <f>IF(ISNUMBER(E936),E936/$B$2,"N/A")</f>
        <v>#VALUE!</v>
      </c>
      <c r="R936" s="58" t="e">
        <f>IF(J936="?",IF(ISNUMBER(E936),G936/P936,"N/A"),IF(ISNUMBER(J936),J936/$A$2*57.296,"N/A"))</f>
        <v>#VALUE!</v>
      </c>
      <c r="S936" s="59" t="str">
        <f>S935</f>
        <v>PUT TELESCOPE FOCAL LENGTH HERE</v>
      </c>
      <c r="T936" s="60" t="str">
        <f>T935</f>
        <v>PUT TELESCOPE F/RATIO HERE</v>
      </c>
    </row>
    <row r="937" spans="1:20" s="33" customFormat="1" x14ac:dyDescent="0.3">
      <c r="A937" s="13" t="s">
        <v>153</v>
      </c>
      <c r="B937" s="13" t="s">
        <v>159</v>
      </c>
      <c r="C937" s="13"/>
      <c r="D937" s="35" t="s">
        <v>347</v>
      </c>
      <c r="E937" s="34">
        <v>32</v>
      </c>
      <c r="F937" s="35">
        <v>2</v>
      </c>
      <c r="G937" s="38">
        <v>70</v>
      </c>
      <c r="H937" s="37"/>
      <c r="I937" s="41">
        <v>20</v>
      </c>
      <c r="J937" s="41" t="s">
        <v>28</v>
      </c>
      <c r="K937" s="55">
        <f>(G937/57.2958)*E937</f>
        <v>39.095361265572691</v>
      </c>
      <c r="L937" s="55" t="s">
        <v>0</v>
      </c>
      <c r="M937" s="38" t="s">
        <v>25</v>
      </c>
      <c r="N937" s="38" t="s">
        <v>0</v>
      </c>
      <c r="O937" s="38">
        <v>5</v>
      </c>
      <c r="P937" s="56" t="e">
        <f>IF(ISNUMBER(E937),$A$2/E937,"N/A")</f>
        <v>#VALUE!</v>
      </c>
      <c r="Q937" s="57" t="e">
        <f>IF(ISNUMBER(E937),E937/$B$2,"N/A")</f>
        <v>#VALUE!</v>
      </c>
      <c r="R937" s="58" t="e">
        <f>IF(J937="?",IF(ISNUMBER(E937),G937/P937,"N/A"),IF(ISNUMBER(J937),J937/$A$2*57.296,"N/A"))</f>
        <v>#VALUE!</v>
      </c>
      <c r="S937" s="59" t="str">
        <f>S936</f>
        <v>PUT TELESCOPE FOCAL LENGTH HERE</v>
      </c>
      <c r="T937" s="60" t="str">
        <f>T936</f>
        <v>PUT TELESCOPE F/RATIO HERE</v>
      </c>
    </row>
    <row r="938" spans="1:20" s="33" customFormat="1" x14ac:dyDescent="0.3">
      <c r="A938" s="13" t="s">
        <v>153</v>
      </c>
      <c r="B938" s="13" t="s">
        <v>159</v>
      </c>
      <c r="C938" s="13"/>
      <c r="D938" s="35" t="s">
        <v>347</v>
      </c>
      <c r="E938" s="34">
        <v>38</v>
      </c>
      <c r="F938" s="35">
        <v>2</v>
      </c>
      <c r="G938" s="38">
        <v>70</v>
      </c>
      <c r="H938" s="37"/>
      <c r="I938" s="41">
        <v>23</v>
      </c>
      <c r="J938" s="41" t="s">
        <v>28</v>
      </c>
      <c r="K938" s="55">
        <f>(G938/57.2958)*E938</f>
        <v>46.425741502867574</v>
      </c>
      <c r="L938" s="55" t="s">
        <v>0</v>
      </c>
      <c r="M938" s="38" t="s">
        <v>25</v>
      </c>
      <c r="N938" s="38" t="s">
        <v>0</v>
      </c>
      <c r="O938" s="38">
        <v>5</v>
      </c>
      <c r="P938" s="56" t="e">
        <f>IF(ISNUMBER(E938),$A$2/E938,"N/A")</f>
        <v>#VALUE!</v>
      </c>
      <c r="Q938" s="57" t="e">
        <f>IF(ISNUMBER(E938),E938/$B$2,"N/A")</f>
        <v>#VALUE!</v>
      </c>
      <c r="R938" s="58" t="e">
        <f>IF(J938="?",IF(ISNUMBER(E938),G938/P938,"N/A"),IF(ISNUMBER(J938),J938/$A$2*57.296,"N/A"))</f>
        <v>#VALUE!</v>
      </c>
      <c r="S938" s="59" t="str">
        <f>S937</f>
        <v>PUT TELESCOPE FOCAL LENGTH HERE</v>
      </c>
      <c r="T938" s="60" t="str">
        <f>T937</f>
        <v>PUT TELESCOPE F/RATIO HERE</v>
      </c>
    </row>
    <row r="939" spans="1:20" s="33" customFormat="1" x14ac:dyDescent="0.3">
      <c r="A939" s="13" t="s">
        <v>153</v>
      </c>
      <c r="B939" s="13" t="s">
        <v>133</v>
      </c>
      <c r="C939" s="13"/>
      <c r="D939" s="35" t="s">
        <v>347</v>
      </c>
      <c r="E939" s="34">
        <v>6</v>
      </c>
      <c r="F939" s="35">
        <v>1.25</v>
      </c>
      <c r="G939" s="38">
        <v>66</v>
      </c>
      <c r="H939" s="37"/>
      <c r="I939" s="41">
        <v>14.8</v>
      </c>
      <c r="J939" s="41" t="s">
        <v>28</v>
      </c>
      <c r="K939" s="55">
        <f>(G939/57.2958)*E939</f>
        <v>6.9115013665923151</v>
      </c>
      <c r="L939" s="55" t="s">
        <v>0</v>
      </c>
      <c r="M939" s="38" t="s">
        <v>25</v>
      </c>
      <c r="N939" s="38" t="s">
        <v>28</v>
      </c>
      <c r="O939" s="36" t="s">
        <v>28</v>
      </c>
      <c r="P939" s="56" t="e">
        <f>IF(ISNUMBER(E939),$A$2/E939,"N/A")</f>
        <v>#VALUE!</v>
      </c>
      <c r="Q939" s="57" t="e">
        <f>IF(ISNUMBER(E939),E939/$B$2,"N/A")</f>
        <v>#VALUE!</v>
      </c>
      <c r="R939" s="58" t="e">
        <f>IF(J939="?",IF(ISNUMBER(E939),G939/P939,"N/A"),IF(ISNUMBER(J939),J939/$A$2*57.296,"N/A"))</f>
        <v>#VALUE!</v>
      </c>
      <c r="S939" s="59" t="str">
        <f>S938</f>
        <v>PUT TELESCOPE FOCAL LENGTH HERE</v>
      </c>
      <c r="T939" s="60" t="str">
        <f>T938</f>
        <v>PUT TELESCOPE F/RATIO HERE</v>
      </c>
    </row>
    <row r="940" spans="1:20" s="33" customFormat="1" x14ac:dyDescent="0.3">
      <c r="A940" s="13" t="s">
        <v>153</v>
      </c>
      <c r="B940" s="13" t="s">
        <v>133</v>
      </c>
      <c r="C940" s="13"/>
      <c r="D940" s="35" t="s">
        <v>347</v>
      </c>
      <c r="E940" s="34">
        <v>9</v>
      </c>
      <c r="F940" s="35">
        <v>1.25</v>
      </c>
      <c r="G940" s="38">
        <v>66</v>
      </c>
      <c r="H940" s="37"/>
      <c r="I940" s="41">
        <v>15</v>
      </c>
      <c r="J940" s="41" t="s">
        <v>28</v>
      </c>
      <c r="K940" s="55">
        <f>(G940/57.2958)*E940</f>
        <v>10.367252049888473</v>
      </c>
      <c r="L940" s="55" t="s">
        <v>0</v>
      </c>
      <c r="M940" s="38" t="s">
        <v>25</v>
      </c>
      <c r="N940" s="38" t="s">
        <v>28</v>
      </c>
      <c r="O940" s="36" t="s">
        <v>28</v>
      </c>
      <c r="P940" s="56" t="e">
        <f>IF(ISNUMBER(E940),$A$2/E940,"N/A")</f>
        <v>#VALUE!</v>
      </c>
      <c r="Q940" s="57" t="e">
        <f>IF(ISNUMBER(E940),E940/$B$2,"N/A")</f>
        <v>#VALUE!</v>
      </c>
      <c r="R940" s="58" t="e">
        <f>IF(J940="?",IF(ISNUMBER(E940),G940/P940,"N/A"),IF(ISNUMBER(J940),J940/$A$2*57.296,"N/A"))</f>
        <v>#VALUE!</v>
      </c>
      <c r="S940" s="59" t="str">
        <f>S939</f>
        <v>PUT TELESCOPE FOCAL LENGTH HERE</v>
      </c>
      <c r="T940" s="60" t="str">
        <f>T939</f>
        <v>PUT TELESCOPE F/RATIO HERE</v>
      </c>
    </row>
    <row r="941" spans="1:20" s="33" customFormat="1" x14ac:dyDescent="0.3">
      <c r="A941" s="13" t="s">
        <v>153</v>
      </c>
      <c r="B941" s="13" t="s">
        <v>133</v>
      </c>
      <c r="C941" s="13"/>
      <c r="D941" s="35" t="s">
        <v>347</v>
      </c>
      <c r="E941" s="34">
        <v>15</v>
      </c>
      <c r="F941" s="35">
        <v>1.25</v>
      </c>
      <c r="G941" s="38">
        <v>66</v>
      </c>
      <c r="H941" s="37"/>
      <c r="I941" s="41">
        <v>13</v>
      </c>
      <c r="J941" s="41" t="s">
        <v>28</v>
      </c>
      <c r="K941" s="55">
        <f>(G941/57.2958)*E941</f>
        <v>17.278753416480789</v>
      </c>
      <c r="L941" s="55" t="s">
        <v>0</v>
      </c>
      <c r="M941" s="38" t="s">
        <v>25</v>
      </c>
      <c r="N941" s="38" t="s">
        <v>28</v>
      </c>
      <c r="O941" s="36" t="s">
        <v>28</v>
      </c>
      <c r="P941" s="56" t="e">
        <f>IF(ISNUMBER(E941),$A$2/E941,"N/A")</f>
        <v>#VALUE!</v>
      </c>
      <c r="Q941" s="57" t="e">
        <f>IF(ISNUMBER(E941),E941/$B$2,"N/A")</f>
        <v>#VALUE!</v>
      </c>
      <c r="R941" s="58" t="e">
        <f>IF(J941="?",IF(ISNUMBER(E941),G941/P941,"N/A"),IF(ISNUMBER(J941),J941/$A$2*57.296,"N/A"))</f>
        <v>#VALUE!</v>
      </c>
      <c r="S941" s="59" t="str">
        <f>S940</f>
        <v>PUT TELESCOPE FOCAL LENGTH HERE</v>
      </c>
      <c r="T941" s="60" t="str">
        <f>T940</f>
        <v>PUT TELESCOPE F/RATIO HERE</v>
      </c>
    </row>
    <row r="942" spans="1:20" s="33" customFormat="1" x14ac:dyDescent="0.3">
      <c r="A942" s="13" t="s">
        <v>153</v>
      </c>
      <c r="B942" s="13" t="s">
        <v>133</v>
      </c>
      <c r="C942" s="13"/>
      <c r="D942" s="35" t="s">
        <v>347</v>
      </c>
      <c r="E942" s="34">
        <v>20</v>
      </c>
      <c r="F942" s="35">
        <v>1.25</v>
      </c>
      <c r="G942" s="38">
        <v>66</v>
      </c>
      <c r="H942" s="37"/>
      <c r="I942" s="41">
        <v>18</v>
      </c>
      <c r="J942" s="41" t="s">
        <v>28</v>
      </c>
      <c r="K942" s="55">
        <f>(G942/57.2958)*E942</f>
        <v>23.038337888641053</v>
      </c>
      <c r="L942" s="55" t="s">
        <v>0</v>
      </c>
      <c r="M942" s="38" t="s">
        <v>25</v>
      </c>
      <c r="N942" s="38" t="s">
        <v>28</v>
      </c>
      <c r="O942" s="36" t="s">
        <v>28</v>
      </c>
      <c r="P942" s="56" t="e">
        <f>IF(ISNUMBER(E942),$A$2/E942,"N/A")</f>
        <v>#VALUE!</v>
      </c>
      <c r="Q942" s="57" t="e">
        <f>IF(ISNUMBER(E942),E942/$B$2,"N/A")</f>
        <v>#VALUE!</v>
      </c>
      <c r="R942" s="58" t="e">
        <f>IF(J942="?",IF(ISNUMBER(E942),G942/P942,"N/A"),IF(ISNUMBER(J942),J942/$A$2*57.296,"N/A"))</f>
        <v>#VALUE!</v>
      </c>
      <c r="S942" s="59" t="str">
        <f>S941</f>
        <v>PUT TELESCOPE FOCAL LENGTH HERE</v>
      </c>
      <c r="T942" s="60" t="str">
        <f>T941</f>
        <v>PUT TELESCOPE F/RATIO HERE</v>
      </c>
    </row>
    <row r="943" spans="1:20" s="33" customFormat="1" x14ac:dyDescent="0.3">
      <c r="A943" s="13" t="s">
        <v>209</v>
      </c>
      <c r="B943" s="13" t="s">
        <v>260</v>
      </c>
      <c r="C943" s="13"/>
      <c r="D943" s="35" t="s">
        <v>347</v>
      </c>
      <c r="E943" s="34">
        <v>6</v>
      </c>
      <c r="F943" s="35">
        <v>1.25</v>
      </c>
      <c r="G943" s="38">
        <v>66</v>
      </c>
      <c r="H943" s="37"/>
      <c r="I943" s="41">
        <v>14.8</v>
      </c>
      <c r="J943" s="41" t="s">
        <v>28</v>
      </c>
      <c r="K943" s="55">
        <f>(G943/57.2958)*E943</f>
        <v>6.9115013665923151</v>
      </c>
      <c r="L943" s="55" t="s">
        <v>0</v>
      </c>
      <c r="M943" s="38" t="s">
        <v>25</v>
      </c>
      <c r="N943" s="38" t="s">
        <v>0</v>
      </c>
      <c r="O943" s="38">
        <v>5</v>
      </c>
      <c r="P943" s="56" t="e">
        <f>IF(ISNUMBER(E943),$A$2/E943,"N/A")</f>
        <v>#VALUE!</v>
      </c>
      <c r="Q943" s="57" t="e">
        <f>IF(ISNUMBER(E943),E943/$B$2,"N/A")</f>
        <v>#VALUE!</v>
      </c>
      <c r="R943" s="58" t="e">
        <f>IF(J943="?",IF(ISNUMBER(E943),G943/P943,"N/A"),IF(ISNUMBER(J943),J943/$A$2*57.296,"N/A"))</f>
        <v>#VALUE!</v>
      </c>
      <c r="S943" s="59" t="str">
        <f>S942</f>
        <v>PUT TELESCOPE FOCAL LENGTH HERE</v>
      </c>
      <c r="T943" s="60" t="str">
        <f>T942</f>
        <v>PUT TELESCOPE F/RATIO HERE</v>
      </c>
    </row>
    <row r="944" spans="1:20" s="33" customFormat="1" x14ac:dyDescent="0.3">
      <c r="A944" s="13" t="s">
        <v>209</v>
      </c>
      <c r="B944" s="13" t="s">
        <v>260</v>
      </c>
      <c r="C944" s="13"/>
      <c r="D944" s="35" t="s">
        <v>347</v>
      </c>
      <c r="E944" s="34">
        <v>9</v>
      </c>
      <c r="F944" s="35">
        <v>1.25</v>
      </c>
      <c r="G944" s="38">
        <v>66</v>
      </c>
      <c r="H944" s="37"/>
      <c r="I944" s="41">
        <v>15</v>
      </c>
      <c r="J944" s="41" t="s">
        <v>28</v>
      </c>
      <c r="K944" s="55">
        <f>(G944/57.2958)*E944</f>
        <v>10.367252049888473</v>
      </c>
      <c r="L944" s="55" t="s">
        <v>0</v>
      </c>
      <c r="M944" s="38" t="s">
        <v>25</v>
      </c>
      <c r="N944" s="38" t="s">
        <v>0</v>
      </c>
      <c r="O944" s="38">
        <v>5</v>
      </c>
      <c r="P944" s="56" t="e">
        <f>IF(ISNUMBER(E944),$A$2/E944,"N/A")</f>
        <v>#VALUE!</v>
      </c>
      <c r="Q944" s="57" t="e">
        <f>IF(ISNUMBER(E944),E944/$B$2,"N/A")</f>
        <v>#VALUE!</v>
      </c>
      <c r="R944" s="58" t="e">
        <f>IF(J944="?",IF(ISNUMBER(E944),G944/P944,"N/A"),IF(ISNUMBER(J944),J944/$A$2*57.296,"N/A"))</f>
        <v>#VALUE!</v>
      </c>
      <c r="S944" s="59" t="str">
        <f>S943</f>
        <v>PUT TELESCOPE FOCAL LENGTH HERE</v>
      </c>
      <c r="T944" s="60" t="str">
        <f>T943</f>
        <v>PUT TELESCOPE F/RATIO HERE</v>
      </c>
    </row>
    <row r="945" spans="1:20" s="33" customFormat="1" x14ac:dyDescent="0.3">
      <c r="A945" s="13" t="s">
        <v>209</v>
      </c>
      <c r="B945" s="13" t="s">
        <v>260</v>
      </c>
      <c r="C945" s="13"/>
      <c r="D945" s="35" t="s">
        <v>347</v>
      </c>
      <c r="E945" s="34">
        <v>15</v>
      </c>
      <c r="F945" s="35">
        <v>1.25</v>
      </c>
      <c r="G945" s="38">
        <v>66</v>
      </c>
      <c r="H945" s="37"/>
      <c r="I945" s="41">
        <v>13</v>
      </c>
      <c r="J945" s="41" t="s">
        <v>28</v>
      </c>
      <c r="K945" s="55">
        <f>(G945/57.2958)*E945</f>
        <v>17.278753416480789</v>
      </c>
      <c r="L945" s="55" t="s">
        <v>0</v>
      </c>
      <c r="M945" s="38" t="s">
        <v>25</v>
      </c>
      <c r="N945" s="38" t="s">
        <v>0</v>
      </c>
      <c r="O945" s="38">
        <v>5</v>
      </c>
      <c r="P945" s="56" t="e">
        <f>IF(ISNUMBER(E945),$A$2/E945,"N/A")</f>
        <v>#VALUE!</v>
      </c>
      <c r="Q945" s="57" t="e">
        <f>IF(ISNUMBER(E945),E945/$B$2,"N/A")</f>
        <v>#VALUE!</v>
      </c>
      <c r="R945" s="58" t="e">
        <f>IF(J945="?",IF(ISNUMBER(E945),G945/P945,"N/A"),IF(ISNUMBER(J945),J945/$A$2*57.296,"N/A"))</f>
        <v>#VALUE!</v>
      </c>
      <c r="S945" s="59" t="str">
        <f>S944</f>
        <v>PUT TELESCOPE FOCAL LENGTH HERE</v>
      </c>
      <c r="T945" s="60" t="str">
        <f>T944</f>
        <v>PUT TELESCOPE F/RATIO HERE</v>
      </c>
    </row>
    <row r="946" spans="1:20" s="33" customFormat="1" x14ac:dyDescent="0.3">
      <c r="A946" s="13" t="s">
        <v>209</v>
      </c>
      <c r="B946" s="13" t="s">
        <v>260</v>
      </c>
      <c r="C946" s="13"/>
      <c r="D946" s="35" t="s">
        <v>347</v>
      </c>
      <c r="E946" s="34">
        <v>20</v>
      </c>
      <c r="F946" s="35">
        <v>1.25</v>
      </c>
      <c r="G946" s="38">
        <v>70</v>
      </c>
      <c r="H946" s="37"/>
      <c r="I946" s="41">
        <v>17</v>
      </c>
      <c r="J946" s="41" t="s">
        <v>28</v>
      </c>
      <c r="K946" s="55">
        <f>(G946/57.2958)*E946</f>
        <v>24.434600790982934</v>
      </c>
      <c r="L946" s="55" t="s">
        <v>0</v>
      </c>
      <c r="M946" s="38" t="s">
        <v>25</v>
      </c>
      <c r="N946" s="38" t="s">
        <v>0</v>
      </c>
      <c r="O946" s="38">
        <v>5</v>
      </c>
      <c r="P946" s="56" t="e">
        <f>IF(ISNUMBER(E946),$A$2/E946,"N/A")</f>
        <v>#VALUE!</v>
      </c>
      <c r="Q946" s="57" t="e">
        <f>IF(ISNUMBER(E946),E946/$B$2,"N/A")</f>
        <v>#VALUE!</v>
      </c>
      <c r="R946" s="58" t="e">
        <f>IF(J946="?",IF(ISNUMBER(E946),G946/P946,"N/A"),IF(ISNUMBER(J946),J946/$A$2*57.296,"N/A"))</f>
        <v>#VALUE!</v>
      </c>
      <c r="S946" s="59" t="str">
        <f>S945</f>
        <v>PUT TELESCOPE FOCAL LENGTH HERE</v>
      </c>
      <c r="T946" s="60" t="str">
        <f>T945</f>
        <v>PUT TELESCOPE F/RATIO HERE</v>
      </c>
    </row>
    <row r="947" spans="1:20" s="33" customFormat="1" x14ac:dyDescent="0.3">
      <c r="A947" s="13" t="s">
        <v>209</v>
      </c>
      <c r="B947" s="13" t="s">
        <v>262</v>
      </c>
      <c r="C947" s="13" t="s">
        <v>439</v>
      </c>
      <c r="D947" s="35" t="s">
        <v>348</v>
      </c>
      <c r="E947" s="34">
        <v>8.8000000000000007</v>
      </c>
      <c r="F947" s="35">
        <v>1.25</v>
      </c>
      <c r="G947" s="38">
        <v>82</v>
      </c>
      <c r="H947" s="38">
        <v>227</v>
      </c>
      <c r="I947" s="41">
        <v>14</v>
      </c>
      <c r="J947" s="41">
        <v>12.4</v>
      </c>
      <c r="K947" s="55">
        <f>(G947/57.2958)*E947</f>
        <v>12.594291379123776</v>
      </c>
      <c r="L947" s="55" t="s">
        <v>0</v>
      </c>
      <c r="M947" s="38" t="s">
        <v>25</v>
      </c>
      <c r="N947" s="38" t="s">
        <v>0</v>
      </c>
      <c r="O947" s="38">
        <v>7</v>
      </c>
      <c r="P947" s="56" t="e">
        <f>IF(ISNUMBER(E947),$A$2/E947,"N/A")</f>
        <v>#VALUE!</v>
      </c>
      <c r="Q947" s="57" t="e">
        <f>IF(ISNUMBER(E947),E947/$B$2,"N/A")</f>
        <v>#VALUE!</v>
      </c>
      <c r="R947" s="58" t="e">
        <f>IF(J947="?",IF(ISNUMBER(E947),G947/P947,"N/A"),IF(ISNUMBER(J947),J947/$A$2*57.296,"N/A"))</f>
        <v>#VALUE!</v>
      </c>
      <c r="S947" s="59" t="str">
        <f>S946</f>
        <v>PUT TELESCOPE FOCAL LENGTH HERE</v>
      </c>
      <c r="T947" s="60" t="str">
        <f>T946</f>
        <v>PUT TELESCOPE F/RATIO HERE</v>
      </c>
    </row>
    <row r="948" spans="1:20" s="33" customFormat="1" x14ac:dyDescent="0.3">
      <c r="A948" s="13" t="s">
        <v>209</v>
      </c>
      <c r="B948" s="13" t="s">
        <v>262</v>
      </c>
      <c r="C948" s="13" t="s">
        <v>439</v>
      </c>
      <c r="D948" s="35" t="s">
        <v>348</v>
      </c>
      <c r="E948" s="34">
        <v>14</v>
      </c>
      <c r="F948" s="35">
        <v>1.25</v>
      </c>
      <c r="G948" s="38">
        <v>82</v>
      </c>
      <c r="H948" s="38">
        <v>256</v>
      </c>
      <c r="I948" s="41">
        <v>15</v>
      </c>
      <c r="J948" s="41">
        <v>18.899999999999999</v>
      </c>
      <c r="K948" s="55">
        <f>(G948/57.2958)*E948</f>
        <v>20.036372648606005</v>
      </c>
      <c r="L948" s="55" t="s">
        <v>0</v>
      </c>
      <c r="M948" s="38" t="s">
        <v>25</v>
      </c>
      <c r="N948" s="38" t="s">
        <v>0</v>
      </c>
      <c r="O948" s="38">
        <v>7</v>
      </c>
      <c r="P948" s="56" t="e">
        <f>IF(ISNUMBER(E948),$A$2/E948,"N/A")</f>
        <v>#VALUE!</v>
      </c>
      <c r="Q948" s="57" t="e">
        <f>IF(ISNUMBER(E948),E948/$B$2,"N/A")</f>
        <v>#VALUE!</v>
      </c>
      <c r="R948" s="58" t="e">
        <f>IF(J948="?",IF(ISNUMBER(E948),G948/P948,"N/A"),IF(ISNUMBER(J948),J948/$A$2*57.296,"N/A"))</f>
        <v>#VALUE!</v>
      </c>
      <c r="S948" s="59" t="str">
        <f>S947</f>
        <v>PUT TELESCOPE FOCAL LENGTH HERE</v>
      </c>
      <c r="T948" s="60" t="str">
        <f>T947</f>
        <v>PUT TELESCOPE F/RATIO HERE</v>
      </c>
    </row>
    <row r="949" spans="1:20" s="33" customFormat="1" x14ac:dyDescent="0.3">
      <c r="A949" s="13" t="s">
        <v>209</v>
      </c>
      <c r="B949" s="13" t="s">
        <v>262</v>
      </c>
      <c r="C949" s="13" t="s">
        <v>439</v>
      </c>
      <c r="D949" s="35" t="s">
        <v>348</v>
      </c>
      <c r="E949" s="34">
        <v>18</v>
      </c>
      <c r="F949" s="35">
        <v>2</v>
      </c>
      <c r="G949" s="38">
        <v>82</v>
      </c>
      <c r="H949" s="38">
        <v>398</v>
      </c>
      <c r="I949" s="41">
        <v>13</v>
      </c>
      <c r="J949" s="41">
        <v>25.3</v>
      </c>
      <c r="K949" s="55">
        <f>(G949/57.2958)*E949</f>
        <v>25.76105054820772</v>
      </c>
      <c r="L949" s="55" t="s">
        <v>0</v>
      </c>
      <c r="M949" s="38" t="s">
        <v>25</v>
      </c>
      <c r="N949" s="38" t="s">
        <v>0</v>
      </c>
      <c r="O949" s="38">
        <v>6</v>
      </c>
      <c r="P949" s="56" t="e">
        <f>IF(ISNUMBER(E949),$A$2/E949,"N/A")</f>
        <v>#VALUE!</v>
      </c>
      <c r="Q949" s="57" t="e">
        <f>IF(ISNUMBER(E949),E949/$B$2,"N/A")</f>
        <v>#VALUE!</v>
      </c>
      <c r="R949" s="58" t="e">
        <f>IF(J949="?",IF(ISNUMBER(E949),G949/P949,"N/A"),IF(ISNUMBER(J949),J949/$A$2*57.296,"N/A"))</f>
        <v>#VALUE!</v>
      </c>
      <c r="S949" s="59" t="str">
        <f>S948</f>
        <v>PUT TELESCOPE FOCAL LENGTH HERE</v>
      </c>
      <c r="T949" s="60" t="str">
        <f>T948</f>
        <v>PUT TELESCOPE F/RATIO HERE</v>
      </c>
    </row>
    <row r="950" spans="1:20" s="33" customFormat="1" x14ac:dyDescent="0.3">
      <c r="A950" s="13" t="s">
        <v>209</v>
      </c>
      <c r="B950" s="13" t="s">
        <v>262</v>
      </c>
      <c r="C950" s="13" t="s">
        <v>439</v>
      </c>
      <c r="D950" s="35" t="s">
        <v>348</v>
      </c>
      <c r="E950" s="34">
        <v>24</v>
      </c>
      <c r="F950" s="35">
        <v>2</v>
      </c>
      <c r="G950" s="38">
        <v>82</v>
      </c>
      <c r="H950" s="38">
        <v>727</v>
      </c>
      <c r="I950" s="41">
        <v>17</v>
      </c>
      <c r="J950" s="41">
        <v>33.5</v>
      </c>
      <c r="K950" s="55">
        <f>(G950/57.2958)*E950</f>
        <v>34.348067397610293</v>
      </c>
      <c r="L950" s="55" t="s">
        <v>0</v>
      </c>
      <c r="M950" s="38" t="s">
        <v>25</v>
      </c>
      <c r="N950" s="38" t="s">
        <v>0</v>
      </c>
      <c r="O950" s="38">
        <v>6</v>
      </c>
      <c r="P950" s="56" t="e">
        <f>IF(ISNUMBER(E950),$A$2/E950,"N/A")</f>
        <v>#VALUE!</v>
      </c>
      <c r="Q950" s="57" t="e">
        <f>IF(ISNUMBER(E950),E950/$B$2,"N/A")</f>
        <v>#VALUE!</v>
      </c>
      <c r="R950" s="58" t="e">
        <f>IF(J950="?",IF(ISNUMBER(E950),G950/P950,"N/A"),IF(ISNUMBER(J950),J950/$A$2*57.296,"N/A"))</f>
        <v>#VALUE!</v>
      </c>
      <c r="S950" s="59" t="str">
        <f>S949</f>
        <v>PUT TELESCOPE FOCAL LENGTH HERE</v>
      </c>
      <c r="T950" s="60" t="str">
        <f>T949</f>
        <v>PUT TELESCOPE F/RATIO HERE</v>
      </c>
    </row>
    <row r="951" spans="1:20" s="33" customFormat="1" x14ac:dyDescent="0.3">
      <c r="A951" s="13" t="s">
        <v>209</v>
      </c>
      <c r="B951" s="13" t="s">
        <v>262</v>
      </c>
      <c r="C951" s="13" t="s">
        <v>439</v>
      </c>
      <c r="D951" s="35" t="s">
        <v>348</v>
      </c>
      <c r="E951" s="34">
        <v>30</v>
      </c>
      <c r="F951" s="35">
        <v>2</v>
      </c>
      <c r="G951" s="38">
        <v>82</v>
      </c>
      <c r="H951" s="38">
        <v>1000</v>
      </c>
      <c r="I951" s="41">
        <v>21</v>
      </c>
      <c r="J951" s="41">
        <v>43</v>
      </c>
      <c r="K951" s="55">
        <f>(G951/57.2958)*E951</f>
        <v>42.935084247012867</v>
      </c>
      <c r="L951" s="55" t="s">
        <v>0</v>
      </c>
      <c r="M951" s="38" t="s">
        <v>25</v>
      </c>
      <c r="N951" s="38" t="s">
        <v>0</v>
      </c>
      <c r="O951" s="38">
        <v>6</v>
      </c>
      <c r="P951" s="56" t="e">
        <f>IF(ISNUMBER(E951),$A$2/E951,"N/A")</f>
        <v>#VALUE!</v>
      </c>
      <c r="Q951" s="57" t="e">
        <f>IF(ISNUMBER(E951),E951/$B$2,"N/A")</f>
        <v>#VALUE!</v>
      </c>
      <c r="R951" s="58" t="e">
        <f>IF(J951="?",IF(ISNUMBER(E951),G951/P951,"N/A"),IF(ISNUMBER(J951),J951/$A$2*57.296,"N/A"))</f>
        <v>#VALUE!</v>
      </c>
      <c r="S951" s="59" t="str">
        <f>S950</f>
        <v>PUT TELESCOPE FOCAL LENGTH HERE</v>
      </c>
      <c r="T951" s="60" t="str">
        <f>T950</f>
        <v>PUT TELESCOPE F/RATIO HERE</v>
      </c>
    </row>
    <row r="952" spans="1:20" s="33" customFormat="1" x14ac:dyDescent="0.3">
      <c r="A952" s="13" t="s">
        <v>209</v>
      </c>
      <c r="B952" s="13" t="s">
        <v>261</v>
      </c>
      <c r="C952" s="13"/>
      <c r="D952" s="35" t="s">
        <v>347</v>
      </c>
      <c r="E952" s="34">
        <v>10</v>
      </c>
      <c r="F952" s="35">
        <v>1.25</v>
      </c>
      <c r="G952" s="38">
        <v>70</v>
      </c>
      <c r="H952" s="37"/>
      <c r="I952" s="41" t="s">
        <v>28</v>
      </c>
      <c r="J952" s="41" t="s">
        <v>28</v>
      </c>
      <c r="K952" s="55">
        <f>(G952/57.2958)*E952</f>
        <v>12.217300395491467</v>
      </c>
      <c r="L952" s="55" t="s">
        <v>0</v>
      </c>
      <c r="M952" s="38" t="s">
        <v>25</v>
      </c>
      <c r="N952" s="38" t="s">
        <v>0</v>
      </c>
      <c r="O952" s="38">
        <v>5</v>
      </c>
      <c r="P952" s="56" t="e">
        <f>IF(ISNUMBER(E952),$A$2/E952,"N/A")</f>
        <v>#VALUE!</v>
      </c>
      <c r="Q952" s="57" t="e">
        <f>IF(ISNUMBER(E952),E952/$B$2,"N/A")</f>
        <v>#VALUE!</v>
      </c>
      <c r="R952" s="58" t="e">
        <f>IF(J952="?",IF(ISNUMBER(E952),G952/P952,"N/A"),IF(ISNUMBER(J952),J952/$A$2*57.296,"N/A"))</f>
        <v>#VALUE!</v>
      </c>
      <c r="S952" s="59" t="str">
        <f>S951</f>
        <v>PUT TELESCOPE FOCAL LENGTH HERE</v>
      </c>
      <c r="T952" s="60" t="str">
        <f>T951</f>
        <v>PUT TELESCOPE F/RATIO HERE</v>
      </c>
    </row>
    <row r="953" spans="1:20" s="33" customFormat="1" x14ac:dyDescent="0.3">
      <c r="A953" s="13" t="s">
        <v>209</v>
      </c>
      <c r="B953" s="13" t="s">
        <v>261</v>
      </c>
      <c r="C953" s="13"/>
      <c r="D953" s="35" t="s">
        <v>347</v>
      </c>
      <c r="E953" s="34">
        <v>15</v>
      </c>
      <c r="F953" s="35">
        <v>1.25</v>
      </c>
      <c r="G953" s="38">
        <v>70</v>
      </c>
      <c r="H953" s="37"/>
      <c r="I953" s="41" t="s">
        <v>28</v>
      </c>
      <c r="J953" s="41" t="s">
        <v>28</v>
      </c>
      <c r="K953" s="55">
        <f>(G953/57.2958)*E953</f>
        <v>18.325950593237199</v>
      </c>
      <c r="L953" s="55" t="s">
        <v>0</v>
      </c>
      <c r="M953" s="38" t="s">
        <v>25</v>
      </c>
      <c r="N953" s="38" t="s">
        <v>0</v>
      </c>
      <c r="O953" s="38">
        <v>5</v>
      </c>
      <c r="P953" s="56" t="e">
        <f>IF(ISNUMBER(E953),$A$2/E953,"N/A")</f>
        <v>#VALUE!</v>
      </c>
      <c r="Q953" s="57" t="e">
        <f>IF(ISNUMBER(E953),E953/$B$2,"N/A")</f>
        <v>#VALUE!</v>
      </c>
      <c r="R953" s="58" t="e">
        <f>IF(J953="?",IF(ISNUMBER(E953),G953/P953,"N/A"),IF(ISNUMBER(J953),J953/$A$2*57.296,"N/A"))</f>
        <v>#VALUE!</v>
      </c>
      <c r="S953" s="59" t="str">
        <f>S952</f>
        <v>PUT TELESCOPE FOCAL LENGTH HERE</v>
      </c>
      <c r="T953" s="60" t="str">
        <f>T952</f>
        <v>PUT TELESCOPE F/RATIO HERE</v>
      </c>
    </row>
    <row r="954" spans="1:20" s="33" customFormat="1" x14ac:dyDescent="0.3">
      <c r="A954" s="13" t="s">
        <v>209</v>
      </c>
      <c r="B954" s="13" t="s">
        <v>261</v>
      </c>
      <c r="C954" s="13"/>
      <c r="D954" s="35" t="s">
        <v>347</v>
      </c>
      <c r="E954" s="34">
        <v>20</v>
      </c>
      <c r="F954" s="35">
        <v>1.25</v>
      </c>
      <c r="G954" s="38">
        <v>70</v>
      </c>
      <c r="H954" s="37"/>
      <c r="I954" s="41" t="s">
        <v>28</v>
      </c>
      <c r="J954" s="41" t="s">
        <v>28</v>
      </c>
      <c r="K954" s="55">
        <f>(G954/57.2958)*E954</f>
        <v>24.434600790982934</v>
      </c>
      <c r="L954" s="55" t="s">
        <v>0</v>
      </c>
      <c r="M954" s="38" t="s">
        <v>25</v>
      </c>
      <c r="N954" s="38" t="s">
        <v>0</v>
      </c>
      <c r="O954" s="38">
        <v>5</v>
      </c>
      <c r="P954" s="56" t="e">
        <f>IF(ISNUMBER(E954),$A$2/E954,"N/A")</f>
        <v>#VALUE!</v>
      </c>
      <c r="Q954" s="57" t="e">
        <f>IF(ISNUMBER(E954),E954/$B$2,"N/A")</f>
        <v>#VALUE!</v>
      </c>
      <c r="R954" s="58" t="e">
        <f>IF(J954="?",IF(ISNUMBER(E954),G954/P954,"N/A"),IF(ISNUMBER(J954),J954/$A$2*57.296,"N/A"))</f>
        <v>#VALUE!</v>
      </c>
      <c r="S954" s="59" t="str">
        <f>S953</f>
        <v>PUT TELESCOPE FOCAL LENGTH HERE</v>
      </c>
      <c r="T954" s="60" t="str">
        <f>T953</f>
        <v>PUT TELESCOPE F/RATIO HERE</v>
      </c>
    </row>
    <row r="955" spans="1:20" s="33" customFormat="1" x14ac:dyDescent="0.3">
      <c r="A955" s="13" t="s">
        <v>209</v>
      </c>
      <c r="B955" s="13" t="s">
        <v>261</v>
      </c>
      <c r="C955" s="13"/>
      <c r="D955" s="35" t="s">
        <v>347</v>
      </c>
      <c r="E955" s="34">
        <v>26</v>
      </c>
      <c r="F955" s="35">
        <v>2</v>
      </c>
      <c r="G955" s="38">
        <v>70</v>
      </c>
      <c r="H955" s="37"/>
      <c r="I955" s="41">
        <v>20</v>
      </c>
      <c r="J955" s="41" t="s">
        <v>28</v>
      </c>
      <c r="K955" s="55">
        <f>(G955/57.2958)*E955</f>
        <v>31.764981028277813</v>
      </c>
      <c r="L955" s="55" t="s">
        <v>0</v>
      </c>
      <c r="M955" s="38" t="s">
        <v>25</v>
      </c>
      <c r="N955" s="38" t="s">
        <v>0</v>
      </c>
      <c r="O955" s="38">
        <v>5</v>
      </c>
      <c r="P955" s="56" t="e">
        <f>IF(ISNUMBER(E955),$A$2/E955,"N/A")</f>
        <v>#VALUE!</v>
      </c>
      <c r="Q955" s="57" t="e">
        <f>IF(ISNUMBER(E955),E955/$B$2,"N/A")</f>
        <v>#VALUE!</v>
      </c>
      <c r="R955" s="58" t="e">
        <f>IF(J955="?",IF(ISNUMBER(E955),G955/P955,"N/A"),IF(ISNUMBER(J955),J955/$A$2*57.296,"N/A"))</f>
        <v>#VALUE!</v>
      </c>
      <c r="S955" s="59" t="str">
        <f>S954</f>
        <v>PUT TELESCOPE FOCAL LENGTH HERE</v>
      </c>
      <c r="T955" s="60" t="str">
        <f>T954</f>
        <v>PUT TELESCOPE F/RATIO HERE</v>
      </c>
    </row>
    <row r="956" spans="1:20" s="33" customFormat="1" x14ac:dyDescent="0.3">
      <c r="A956" s="13" t="s">
        <v>209</v>
      </c>
      <c r="B956" s="13" t="s">
        <v>261</v>
      </c>
      <c r="C956" s="13"/>
      <c r="D956" s="35" t="s">
        <v>347</v>
      </c>
      <c r="E956" s="34">
        <v>32</v>
      </c>
      <c r="F956" s="35">
        <v>2</v>
      </c>
      <c r="G956" s="38">
        <v>70</v>
      </c>
      <c r="H956" s="37"/>
      <c r="I956" s="41">
        <v>24</v>
      </c>
      <c r="J956" s="41" t="s">
        <v>28</v>
      </c>
      <c r="K956" s="55">
        <f>(G956/57.2958)*E956</f>
        <v>39.095361265572691</v>
      </c>
      <c r="L956" s="55" t="s">
        <v>0</v>
      </c>
      <c r="M956" s="38" t="s">
        <v>25</v>
      </c>
      <c r="N956" s="38" t="s">
        <v>0</v>
      </c>
      <c r="O956" s="38">
        <v>5</v>
      </c>
      <c r="P956" s="56" t="e">
        <f>IF(ISNUMBER(E956),$A$2/E956,"N/A")</f>
        <v>#VALUE!</v>
      </c>
      <c r="Q956" s="57" t="e">
        <f>IF(ISNUMBER(E956),E956/$B$2,"N/A")</f>
        <v>#VALUE!</v>
      </c>
      <c r="R956" s="58" t="e">
        <f>IF(J956="?",IF(ISNUMBER(E956),G956/P956,"N/A"),IF(ISNUMBER(J956),J956/$A$2*57.296,"N/A"))</f>
        <v>#VALUE!</v>
      </c>
      <c r="S956" s="59" t="str">
        <f>S955</f>
        <v>PUT TELESCOPE FOCAL LENGTH HERE</v>
      </c>
      <c r="T956" s="60" t="str">
        <f>T955</f>
        <v>PUT TELESCOPE F/RATIO HERE</v>
      </c>
    </row>
    <row r="957" spans="1:20" s="33" customFormat="1" x14ac:dyDescent="0.3">
      <c r="A957" s="13" t="s">
        <v>209</v>
      </c>
      <c r="B957" s="13" t="s">
        <v>261</v>
      </c>
      <c r="C957" s="13"/>
      <c r="D957" s="35" t="s">
        <v>347</v>
      </c>
      <c r="E957" s="34">
        <v>38</v>
      </c>
      <c r="F957" s="35">
        <v>2</v>
      </c>
      <c r="G957" s="38">
        <v>70</v>
      </c>
      <c r="H957" s="37"/>
      <c r="I957" s="41">
        <v>28</v>
      </c>
      <c r="J957" s="41" t="s">
        <v>28</v>
      </c>
      <c r="K957" s="55">
        <f>(G957/57.2958)*E957</f>
        <v>46.425741502867574</v>
      </c>
      <c r="L957" s="55" t="s">
        <v>0</v>
      </c>
      <c r="M957" s="38" t="s">
        <v>25</v>
      </c>
      <c r="N957" s="38" t="s">
        <v>0</v>
      </c>
      <c r="O957" s="38">
        <v>5</v>
      </c>
      <c r="P957" s="56" t="e">
        <f>IF(ISNUMBER(E957),$A$2/E957,"N/A")</f>
        <v>#VALUE!</v>
      </c>
      <c r="Q957" s="57" t="e">
        <f>IF(ISNUMBER(E957),E957/$B$2,"N/A")</f>
        <v>#VALUE!</v>
      </c>
      <c r="R957" s="58" t="e">
        <f>IF(J957="?",IF(ISNUMBER(E957),G957/P957,"N/A"),IF(ISNUMBER(J957),J957/$A$2*57.296,"N/A"))</f>
        <v>#VALUE!</v>
      </c>
      <c r="S957" s="59" t="str">
        <f>S956</f>
        <v>PUT TELESCOPE FOCAL LENGTH HERE</v>
      </c>
      <c r="T957" s="60" t="str">
        <f>T956</f>
        <v>PUT TELESCOPE F/RATIO HERE</v>
      </c>
    </row>
    <row r="958" spans="1:20" s="33" customFormat="1" x14ac:dyDescent="0.3">
      <c r="A958" s="13" t="s">
        <v>208</v>
      </c>
      <c r="B958" s="13" t="s">
        <v>264</v>
      </c>
      <c r="C958" s="13"/>
      <c r="D958" s="13" t="s">
        <v>345</v>
      </c>
      <c r="E958" s="34">
        <v>9.5</v>
      </c>
      <c r="F958" s="35">
        <v>1.25</v>
      </c>
      <c r="G958" s="38">
        <v>55</v>
      </c>
      <c r="H958" s="37"/>
      <c r="I958" s="41">
        <v>20</v>
      </c>
      <c r="J958" s="41" t="s">
        <v>28</v>
      </c>
      <c r="K958" s="55">
        <f>(G958/57.2958)*E958</f>
        <v>9.1193420809204166</v>
      </c>
      <c r="L958" s="55" t="s">
        <v>0</v>
      </c>
      <c r="M958" s="38" t="s">
        <v>25</v>
      </c>
      <c r="N958" s="38" t="s">
        <v>28</v>
      </c>
      <c r="O958" s="38">
        <v>6</v>
      </c>
      <c r="P958" s="56" t="e">
        <f>IF(ISNUMBER(E958),$A$2/E958,"N/A")</f>
        <v>#VALUE!</v>
      </c>
      <c r="Q958" s="57" t="e">
        <f>IF(ISNUMBER(E958),E958/$B$2,"N/A")</f>
        <v>#VALUE!</v>
      </c>
      <c r="R958" s="58" t="e">
        <f>IF(J958="?",IF(ISNUMBER(E958),G958/P958,"N/A"),IF(ISNUMBER(J958),J958/$A$2*57.296,"N/A"))</f>
        <v>#VALUE!</v>
      </c>
      <c r="S958" s="59" t="str">
        <f>S957</f>
        <v>PUT TELESCOPE FOCAL LENGTH HERE</v>
      </c>
      <c r="T958" s="60" t="str">
        <f>T957</f>
        <v>PUT TELESCOPE F/RATIO HERE</v>
      </c>
    </row>
    <row r="959" spans="1:20" s="33" customFormat="1" x14ac:dyDescent="0.3">
      <c r="A959" s="13" t="s">
        <v>208</v>
      </c>
      <c r="B959" s="13" t="s">
        <v>264</v>
      </c>
      <c r="C959" s="13"/>
      <c r="D959" s="13" t="s">
        <v>345</v>
      </c>
      <c r="E959" s="34">
        <v>14</v>
      </c>
      <c r="F959" s="35">
        <v>1.25</v>
      </c>
      <c r="G959" s="38">
        <v>55</v>
      </c>
      <c r="H959" s="37"/>
      <c r="I959" s="41">
        <v>20</v>
      </c>
      <c r="J959" s="41" t="s">
        <v>28</v>
      </c>
      <c r="K959" s="55">
        <f>(G959/57.2958)*E959</f>
        <v>13.439030435040614</v>
      </c>
      <c r="L959" s="55" t="s">
        <v>0</v>
      </c>
      <c r="M959" s="38" t="s">
        <v>25</v>
      </c>
      <c r="N959" s="38" t="s">
        <v>28</v>
      </c>
      <c r="O959" s="38">
        <v>6</v>
      </c>
      <c r="P959" s="56" t="e">
        <f>IF(ISNUMBER(E959),$A$2/E959,"N/A")</f>
        <v>#VALUE!</v>
      </c>
      <c r="Q959" s="57" t="e">
        <f>IF(ISNUMBER(E959),E959/$B$2,"N/A")</f>
        <v>#VALUE!</v>
      </c>
      <c r="R959" s="58" t="e">
        <f>IF(J959="?",IF(ISNUMBER(E959),G959/P959,"N/A"),IF(ISNUMBER(J959),J959/$A$2*57.296,"N/A"))</f>
        <v>#VALUE!</v>
      </c>
      <c r="S959" s="59" t="str">
        <f>S958</f>
        <v>PUT TELESCOPE FOCAL LENGTH HERE</v>
      </c>
      <c r="T959" s="60" t="str">
        <f>T958</f>
        <v>PUT TELESCOPE F/RATIO HERE</v>
      </c>
    </row>
    <row r="960" spans="1:20" s="33" customFormat="1" x14ac:dyDescent="0.3">
      <c r="A960" s="13" t="s">
        <v>208</v>
      </c>
      <c r="B960" s="13" t="s">
        <v>264</v>
      </c>
      <c r="C960" s="13"/>
      <c r="D960" s="13" t="s">
        <v>345</v>
      </c>
      <c r="E960" s="34">
        <v>18</v>
      </c>
      <c r="F960" s="35">
        <v>1.25</v>
      </c>
      <c r="G960" s="38">
        <v>55</v>
      </c>
      <c r="H960" s="37"/>
      <c r="I960" s="41">
        <v>20</v>
      </c>
      <c r="J960" s="41" t="s">
        <v>28</v>
      </c>
      <c r="K960" s="55">
        <f>(G960/57.2958)*E960</f>
        <v>17.278753416480789</v>
      </c>
      <c r="L960" s="55" t="s">
        <v>0</v>
      </c>
      <c r="M960" s="38" t="s">
        <v>25</v>
      </c>
      <c r="N960" s="38" t="s">
        <v>28</v>
      </c>
      <c r="O960" s="38">
        <v>6</v>
      </c>
      <c r="P960" s="56" t="e">
        <f>IF(ISNUMBER(E960),$A$2/E960,"N/A")</f>
        <v>#VALUE!</v>
      </c>
      <c r="Q960" s="57" t="e">
        <f>IF(ISNUMBER(E960),E960/$B$2,"N/A")</f>
        <v>#VALUE!</v>
      </c>
      <c r="R960" s="58" t="e">
        <f>IF(J960="?",IF(ISNUMBER(E960),G960/P960,"N/A"),IF(ISNUMBER(J960),J960/$A$2*57.296,"N/A"))</f>
        <v>#VALUE!</v>
      </c>
      <c r="S960" s="59" t="str">
        <f>S959</f>
        <v>PUT TELESCOPE FOCAL LENGTH HERE</v>
      </c>
      <c r="T960" s="60" t="str">
        <f>T959</f>
        <v>PUT TELESCOPE F/RATIO HERE</v>
      </c>
    </row>
    <row r="961" spans="1:20" s="33" customFormat="1" x14ac:dyDescent="0.3">
      <c r="A961" s="13" t="s">
        <v>208</v>
      </c>
      <c r="B961" s="13" t="s">
        <v>264</v>
      </c>
      <c r="C961" s="13"/>
      <c r="D961" s="13" t="s">
        <v>345</v>
      </c>
      <c r="E961" s="34">
        <v>21</v>
      </c>
      <c r="F961" s="35">
        <v>1.25</v>
      </c>
      <c r="G961" s="38">
        <v>55</v>
      </c>
      <c r="H961" s="37"/>
      <c r="I961" s="41">
        <v>20</v>
      </c>
      <c r="J961" s="41" t="s">
        <v>28</v>
      </c>
      <c r="K961" s="55">
        <f>(G961/57.2958)*E961</f>
        <v>20.158545652560921</v>
      </c>
      <c r="L961" s="55" t="s">
        <v>0</v>
      </c>
      <c r="M961" s="38" t="s">
        <v>25</v>
      </c>
      <c r="N961" s="38" t="s">
        <v>28</v>
      </c>
      <c r="O961" s="38">
        <v>6</v>
      </c>
      <c r="P961" s="56" t="e">
        <f>IF(ISNUMBER(E961),$A$2/E961,"N/A")</f>
        <v>#VALUE!</v>
      </c>
      <c r="Q961" s="57" t="e">
        <f>IF(ISNUMBER(E961),E961/$B$2,"N/A")</f>
        <v>#VALUE!</v>
      </c>
      <c r="R961" s="58" t="e">
        <f>IF(J961="?",IF(ISNUMBER(E961),G961/P961,"N/A"),IF(ISNUMBER(J961),J961/$A$2*57.296,"N/A"))</f>
        <v>#VALUE!</v>
      </c>
      <c r="S961" s="59" t="str">
        <f>S960</f>
        <v>PUT TELESCOPE FOCAL LENGTH HERE</v>
      </c>
      <c r="T961" s="60" t="str">
        <f>T960</f>
        <v>PUT TELESCOPE F/RATIO HERE</v>
      </c>
    </row>
    <row r="962" spans="1:20" s="33" customFormat="1" x14ac:dyDescent="0.3">
      <c r="A962" s="13" t="s">
        <v>208</v>
      </c>
      <c r="B962" s="13" t="s">
        <v>49</v>
      </c>
      <c r="C962" s="13"/>
      <c r="D962" s="13" t="s">
        <v>345</v>
      </c>
      <c r="E962" s="34">
        <v>4</v>
      </c>
      <c r="F962" s="35">
        <v>1.25</v>
      </c>
      <c r="G962" s="38">
        <v>52</v>
      </c>
      <c r="H962" s="37"/>
      <c r="I962" s="41">
        <f>E962*0.7</f>
        <v>2.8</v>
      </c>
      <c r="J962" s="41" t="s">
        <v>28</v>
      </c>
      <c r="K962" s="55">
        <f>(G962/57.2958)*E962</f>
        <v>3.6302835460888931</v>
      </c>
      <c r="L962" s="55" t="s">
        <v>0</v>
      </c>
      <c r="M962" s="38" t="s">
        <v>25</v>
      </c>
      <c r="N962" s="38" t="s">
        <v>0</v>
      </c>
      <c r="O962" s="38">
        <v>4</v>
      </c>
      <c r="P962" s="56" t="e">
        <f>IF(ISNUMBER(E962),$A$2/E962,"N/A")</f>
        <v>#VALUE!</v>
      </c>
      <c r="Q962" s="57" t="e">
        <f>IF(ISNUMBER(E962),E962/$B$2,"N/A")</f>
        <v>#VALUE!</v>
      </c>
      <c r="R962" s="58" t="e">
        <f>IF(J962="?",IF(ISNUMBER(E962),G962/P962,"N/A"),IF(ISNUMBER(J962),J962/$A$2*57.296,"N/A"))</f>
        <v>#VALUE!</v>
      </c>
      <c r="S962" s="59" t="str">
        <f>S961</f>
        <v>PUT TELESCOPE FOCAL LENGTH HERE</v>
      </c>
      <c r="T962" s="60" t="str">
        <f>T961</f>
        <v>PUT TELESCOPE F/RATIO HERE</v>
      </c>
    </row>
    <row r="963" spans="1:20" s="33" customFormat="1" x14ac:dyDescent="0.3">
      <c r="A963" s="13" t="s">
        <v>208</v>
      </c>
      <c r="B963" s="13" t="s">
        <v>49</v>
      </c>
      <c r="C963" s="13"/>
      <c r="D963" s="13" t="s">
        <v>345</v>
      </c>
      <c r="E963" s="34">
        <v>6.5</v>
      </c>
      <c r="F963" s="35">
        <v>1.25</v>
      </c>
      <c r="G963" s="38">
        <v>52</v>
      </c>
      <c r="H963" s="37"/>
      <c r="I963" s="41">
        <f>E963*0.7</f>
        <v>4.55</v>
      </c>
      <c r="J963" s="41" t="s">
        <v>28</v>
      </c>
      <c r="K963" s="55">
        <f>(G963/57.2958)*E963</f>
        <v>5.8992107623944516</v>
      </c>
      <c r="L963" s="55" t="s">
        <v>0</v>
      </c>
      <c r="M963" s="38" t="s">
        <v>25</v>
      </c>
      <c r="N963" s="38" t="s">
        <v>0</v>
      </c>
      <c r="O963" s="38">
        <v>4</v>
      </c>
      <c r="P963" s="56" t="e">
        <f>IF(ISNUMBER(E963),$A$2/E963,"N/A")</f>
        <v>#VALUE!</v>
      </c>
      <c r="Q963" s="57" t="e">
        <f>IF(ISNUMBER(E963),E963/$B$2,"N/A")</f>
        <v>#VALUE!</v>
      </c>
      <c r="R963" s="58" t="e">
        <f>IF(J963="?",IF(ISNUMBER(E963),G963/P963,"N/A"),IF(ISNUMBER(J963),J963/$A$2*57.296,"N/A"))</f>
        <v>#VALUE!</v>
      </c>
      <c r="S963" s="59" t="str">
        <f>S962</f>
        <v>PUT TELESCOPE FOCAL LENGTH HERE</v>
      </c>
      <c r="T963" s="60" t="str">
        <f>T962</f>
        <v>PUT TELESCOPE F/RATIO HERE</v>
      </c>
    </row>
    <row r="964" spans="1:20" s="33" customFormat="1" x14ac:dyDescent="0.3">
      <c r="A964" s="13" t="s">
        <v>208</v>
      </c>
      <c r="B964" s="13" t="s">
        <v>49</v>
      </c>
      <c r="C964" s="13"/>
      <c r="D964" s="13" t="s">
        <v>345</v>
      </c>
      <c r="E964" s="34">
        <v>12.5</v>
      </c>
      <c r="F964" s="35">
        <v>1.25</v>
      </c>
      <c r="G964" s="38">
        <v>52</v>
      </c>
      <c r="H964" s="37"/>
      <c r="I964" s="41">
        <f>E964*0.7</f>
        <v>8.75</v>
      </c>
      <c r="J964" s="41" t="s">
        <v>28</v>
      </c>
      <c r="K964" s="55">
        <f>(G964/57.2958)*E964</f>
        <v>11.34463608152779</v>
      </c>
      <c r="L964" s="55" t="s">
        <v>0</v>
      </c>
      <c r="M964" s="38" t="s">
        <v>25</v>
      </c>
      <c r="N964" s="38" t="s">
        <v>0</v>
      </c>
      <c r="O964" s="38">
        <v>4</v>
      </c>
      <c r="P964" s="56" t="e">
        <f>IF(ISNUMBER(E964),$A$2/E964,"N/A")</f>
        <v>#VALUE!</v>
      </c>
      <c r="Q964" s="57" t="e">
        <f>IF(ISNUMBER(E964),E964/$B$2,"N/A")</f>
        <v>#VALUE!</v>
      </c>
      <c r="R964" s="58" t="e">
        <f>IF(J964="?",IF(ISNUMBER(E964),G964/P964,"N/A"),IF(ISNUMBER(J964),J964/$A$2*57.296,"N/A"))</f>
        <v>#VALUE!</v>
      </c>
      <c r="S964" s="59" t="str">
        <f>S963</f>
        <v>PUT TELESCOPE FOCAL LENGTH HERE</v>
      </c>
      <c r="T964" s="60" t="str">
        <f>T963</f>
        <v>PUT TELESCOPE F/RATIO HERE</v>
      </c>
    </row>
    <row r="965" spans="1:20" s="33" customFormat="1" x14ac:dyDescent="0.3">
      <c r="A965" s="13" t="s">
        <v>208</v>
      </c>
      <c r="B965" s="13" t="s">
        <v>49</v>
      </c>
      <c r="C965" s="13"/>
      <c r="D965" s="13" t="s">
        <v>345</v>
      </c>
      <c r="E965" s="34">
        <v>20</v>
      </c>
      <c r="F965" s="35">
        <v>1.25</v>
      </c>
      <c r="G965" s="38">
        <v>52</v>
      </c>
      <c r="H965" s="37"/>
      <c r="I965" s="41">
        <f>E965*0.7</f>
        <v>14</v>
      </c>
      <c r="J965" s="41" t="s">
        <v>28</v>
      </c>
      <c r="K965" s="55">
        <f>(G965/57.2958)*E965</f>
        <v>18.151417730444464</v>
      </c>
      <c r="L965" s="55" t="s">
        <v>0</v>
      </c>
      <c r="M965" s="38" t="s">
        <v>25</v>
      </c>
      <c r="N965" s="38" t="s">
        <v>0</v>
      </c>
      <c r="O965" s="38">
        <v>4</v>
      </c>
      <c r="P965" s="56" t="e">
        <f>IF(ISNUMBER(E965),$A$2/E965,"N/A")</f>
        <v>#VALUE!</v>
      </c>
      <c r="Q965" s="57" t="e">
        <f>IF(ISNUMBER(E965),E965/$B$2,"N/A")</f>
        <v>#VALUE!</v>
      </c>
      <c r="R965" s="58" t="e">
        <f>IF(J965="?",IF(ISNUMBER(E965),G965/P965,"N/A"),IF(ISNUMBER(J965),J965/$A$2*57.296,"N/A"))</f>
        <v>#VALUE!</v>
      </c>
      <c r="S965" s="59" t="str">
        <f>S964</f>
        <v>PUT TELESCOPE FOCAL LENGTH HERE</v>
      </c>
      <c r="T965" s="60" t="str">
        <f>T964</f>
        <v>PUT TELESCOPE F/RATIO HERE</v>
      </c>
    </row>
    <row r="966" spans="1:20" s="33" customFormat="1" x14ac:dyDescent="0.3">
      <c r="A966" s="13" t="s">
        <v>208</v>
      </c>
      <c r="B966" s="13" t="s">
        <v>49</v>
      </c>
      <c r="C966" s="13"/>
      <c r="D966" s="13" t="s">
        <v>345</v>
      </c>
      <c r="E966" s="34">
        <v>25</v>
      </c>
      <c r="F966" s="35">
        <v>1.25</v>
      </c>
      <c r="G966" s="38">
        <v>52</v>
      </c>
      <c r="H966" s="37"/>
      <c r="I966" s="41">
        <f>E966*0.7</f>
        <v>17.5</v>
      </c>
      <c r="J966" s="41" t="s">
        <v>28</v>
      </c>
      <c r="K966" s="55">
        <f>(G966/57.2958)*E966</f>
        <v>22.68927216305558</v>
      </c>
      <c r="L966" s="55" t="s">
        <v>0</v>
      </c>
      <c r="M966" s="38" t="s">
        <v>25</v>
      </c>
      <c r="N966" s="38" t="s">
        <v>0</v>
      </c>
      <c r="O966" s="38">
        <v>4</v>
      </c>
      <c r="P966" s="56" t="e">
        <f>IF(ISNUMBER(E966),$A$2/E966,"N/A")</f>
        <v>#VALUE!</v>
      </c>
      <c r="Q966" s="57" t="e">
        <f>IF(ISNUMBER(E966),E966/$B$2,"N/A")</f>
        <v>#VALUE!</v>
      </c>
      <c r="R966" s="58" t="e">
        <f>IF(J966="?",IF(ISNUMBER(E966),G966/P966,"N/A"),IF(ISNUMBER(J966),J966/$A$2*57.296,"N/A"))</f>
        <v>#VALUE!</v>
      </c>
      <c r="S966" s="59" t="str">
        <f>S965</f>
        <v>PUT TELESCOPE FOCAL LENGTH HERE</v>
      </c>
      <c r="T966" s="60" t="str">
        <f>T965</f>
        <v>PUT TELESCOPE F/RATIO HERE</v>
      </c>
    </row>
    <row r="967" spans="1:20" s="33" customFormat="1" x14ac:dyDescent="0.3">
      <c r="A967" s="13" t="s">
        <v>208</v>
      </c>
      <c r="B967" s="13" t="s">
        <v>49</v>
      </c>
      <c r="C967" s="13"/>
      <c r="D967" s="13" t="s">
        <v>345</v>
      </c>
      <c r="E967" s="34">
        <v>40</v>
      </c>
      <c r="F967" s="35">
        <v>1.25</v>
      </c>
      <c r="G967" s="38">
        <v>40</v>
      </c>
      <c r="H967" s="37"/>
      <c r="I967" s="41">
        <f>E967*0.7</f>
        <v>28</v>
      </c>
      <c r="J967" s="41" t="s">
        <v>28</v>
      </c>
      <c r="K967" s="55">
        <f>(G967/57.2958)*E967</f>
        <v>27.925258046837641</v>
      </c>
      <c r="L967" s="55" t="s">
        <v>0</v>
      </c>
      <c r="M967" s="38" t="s">
        <v>25</v>
      </c>
      <c r="N967" s="38" t="s">
        <v>0</v>
      </c>
      <c r="O967" s="38">
        <v>4</v>
      </c>
      <c r="P967" s="56" t="e">
        <f>IF(ISNUMBER(E967),$A$2/E967,"N/A")</f>
        <v>#VALUE!</v>
      </c>
      <c r="Q967" s="57" t="e">
        <f>IF(ISNUMBER(E967),E967/$B$2,"N/A")</f>
        <v>#VALUE!</v>
      </c>
      <c r="R967" s="58" t="e">
        <f>IF(J967="?",IF(ISNUMBER(E967),G967/P967,"N/A"),IF(ISNUMBER(J967),J967/$A$2*57.296,"N/A"))</f>
        <v>#VALUE!</v>
      </c>
      <c r="S967" s="59" t="str">
        <f>S966</f>
        <v>PUT TELESCOPE FOCAL LENGTH HERE</v>
      </c>
      <c r="T967" s="60" t="str">
        <f>T966</f>
        <v>PUT TELESCOPE F/RATIO HERE</v>
      </c>
    </row>
    <row r="968" spans="1:20" s="33" customFormat="1" x14ac:dyDescent="0.3">
      <c r="A968" s="13" t="s">
        <v>195</v>
      </c>
      <c r="B968" s="13" t="s">
        <v>4</v>
      </c>
      <c r="C968" s="13"/>
      <c r="D968" s="13" t="s">
        <v>345</v>
      </c>
      <c r="E968" s="34">
        <v>4</v>
      </c>
      <c r="F968" s="35">
        <v>1.25</v>
      </c>
      <c r="G968" s="38">
        <v>50</v>
      </c>
      <c r="H968" s="37"/>
      <c r="I968" s="41">
        <f>E968*0.72</f>
        <v>2.88</v>
      </c>
      <c r="J968" s="41" t="s">
        <v>28</v>
      </c>
      <c r="K968" s="55">
        <f>(G968/57.2958)*E968</f>
        <v>3.4906572558547051</v>
      </c>
      <c r="L968" s="55" t="s">
        <v>53</v>
      </c>
      <c r="M968" s="38" t="s">
        <v>27</v>
      </c>
      <c r="N968" s="38" t="s">
        <v>28</v>
      </c>
      <c r="O968" s="38">
        <v>4</v>
      </c>
      <c r="P968" s="56" t="e">
        <f>IF(ISNUMBER(E968),$A$2/E968,"N/A")</f>
        <v>#VALUE!</v>
      </c>
      <c r="Q968" s="57" t="e">
        <f>IF(ISNUMBER(E968),E968/$B$2,"N/A")</f>
        <v>#VALUE!</v>
      </c>
      <c r="R968" s="58" t="e">
        <f>IF(J968="?",IF(ISNUMBER(E968),G968/P968,"N/A"),IF(ISNUMBER(J968),J968/$A$2*57.296,"N/A"))</f>
        <v>#VALUE!</v>
      </c>
      <c r="S968" s="59" t="str">
        <f>S967</f>
        <v>PUT TELESCOPE FOCAL LENGTH HERE</v>
      </c>
      <c r="T968" s="60" t="str">
        <f>T967</f>
        <v>PUT TELESCOPE F/RATIO HERE</v>
      </c>
    </row>
    <row r="969" spans="1:20" s="33" customFormat="1" x14ac:dyDescent="0.3">
      <c r="A969" s="13" t="s">
        <v>195</v>
      </c>
      <c r="B969" s="13" t="s">
        <v>4</v>
      </c>
      <c r="C969" s="13"/>
      <c r="D969" s="13" t="s">
        <v>345</v>
      </c>
      <c r="E969" s="34">
        <v>6.5</v>
      </c>
      <c r="F969" s="35">
        <v>1.25</v>
      </c>
      <c r="G969" s="38">
        <v>50</v>
      </c>
      <c r="H969" s="37"/>
      <c r="I969" s="41">
        <f>E969*0.72</f>
        <v>4.68</v>
      </c>
      <c r="J969" s="41" t="s">
        <v>28</v>
      </c>
      <c r="K969" s="55">
        <f>(G969/57.2958)*E969</f>
        <v>5.672318040763896</v>
      </c>
      <c r="L969" s="55" t="s">
        <v>53</v>
      </c>
      <c r="M969" s="38" t="s">
        <v>27</v>
      </c>
      <c r="N969" s="38" t="s">
        <v>28</v>
      </c>
      <c r="O969" s="38">
        <v>4</v>
      </c>
      <c r="P969" s="56" t="e">
        <f>IF(ISNUMBER(E969),$A$2/E969,"N/A")</f>
        <v>#VALUE!</v>
      </c>
      <c r="Q969" s="57" t="e">
        <f>IF(ISNUMBER(E969),E969/$B$2,"N/A")</f>
        <v>#VALUE!</v>
      </c>
      <c r="R969" s="58" t="e">
        <f>IF(J969="?",IF(ISNUMBER(E969),G969/P969,"N/A"),IF(ISNUMBER(J969),J969/$A$2*57.296,"N/A"))</f>
        <v>#VALUE!</v>
      </c>
      <c r="S969" s="59" t="str">
        <f>S968</f>
        <v>PUT TELESCOPE FOCAL LENGTH HERE</v>
      </c>
      <c r="T969" s="60" t="str">
        <f>T968</f>
        <v>PUT TELESCOPE F/RATIO HERE</v>
      </c>
    </row>
    <row r="970" spans="1:20" s="33" customFormat="1" x14ac:dyDescent="0.3">
      <c r="A970" s="13" t="s">
        <v>195</v>
      </c>
      <c r="B970" s="13" t="s">
        <v>4</v>
      </c>
      <c r="C970" s="13"/>
      <c r="D970" s="13" t="s">
        <v>345</v>
      </c>
      <c r="E970" s="34">
        <v>10</v>
      </c>
      <c r="F970" s="35">
        <v>1.25</v>
      </c>
      <c r="G970" s="38">
        <v>50</v>
      </c>
      <c r="H970" s="37"/>
      <c r="I970" s="41">
        <f>E970*0.72</f>
        <v>7.1999999999999993</v>
      </c>
      <c r="J970" s="41" t="s">
        <v>28</v>
      </c>
      <c r="K970" s="55">
        <f>(G970/57.2958)*E970</f>
        <v>8.7266431396367636</v>
      </c>
      <c r="L970" s="55" t="s">
        <v>53</v>
      </c>
      <c r="M970" s="38" t="s">
        <v>27</v>
      </c>
      <c r="N970" s="38" t="s">
        <v>28</v>
      </c>
      <c r="O970" s="38">
        <v>4</v>
      </c>
      <c r="P970" s="56" t="e">
        <f>IF(ISNUMBER(E970),$A$2/E970,"N/A")</f>
        <v>#VALUE!</v>
      </c>
      <c r="Q970" s="57" t="e">
        <f>IF(ISNUMBER(E970),E970/$B$2,"N/A")</f>
        <v>#VALUE!</v>
      </c>
      <c r="R970" s="58" t="e">
        <f>IF(J970="?",IF(ISNUMBER(E970),G970/P970,"N/A"),IF(ISNUMBER(J970),J970/$A$2*57.296,"N/A"))</f>
        <v>#VALUE!</v>
      </c>
      <c r="S970" s="59" t="str">
        <f>S969</f>
        <v>PUT TELESCOPE FOCAL LENGTH HERE</v>
      </c>
      <c r="T970" s="60" t="str">
        <f>T969</f>
        <v>PUT TELESCOPE F/RATIO HERE</v>
      </c>
    </row>
    <row r="971" spans="1:20" s="33" customFormat="1" x14ac:dyDescent="0.3">
      <c r="A971" s="13" t="s">
        <v>12</v>
      </c>
      <c r="B971" s="13" t="s">
        <v>31</v>
      </c>
      <c r="C971" s="13"/>
      <c r="D971" s="13" t="s">
        <v>345</v>
      </c>
      <c r="E971" s="34">
        <v>28</v>
      </c>
      <c r="F971" s="35">
        <v>2</v>
      </c>
      <c r="G971" s="38">
        <v>56</v>
      </c>
      <c r="H971" s="37"/>
      <c r="I971" s="41">
        <v>20</v>
      </c>
      <c r="J971" s="41">
        <v>27</v>
      </c>
      <c r="K971" s="55">
        <f>(G971/57.2958)*E971</f>
        <v>27.366752885900887</v>
      </c>
      <c r="L971" s="55" t="s">
        <v>0</v>
      </c>
      <c r="M971" s="38" t="s">
        <v>27</v>
      </c>
      <c r="N971" s="38" t="s">
        <v>0</v>
      </c>
      <c r="O971" s="38">
        <v>3</v>
      </c>
      <c r="P971" s="56" t="e">
        <f>IF(ISNUMBER(E971),$A$2/E971,"N/A")</f>
        <v>#VALUE!</v>
      </c>
      <c r="Q971" s="57" t="e">
        <f>IF(ISNUMBER(E971),E971/$B$2,"N/A")</f>
        <v>#VALUE!</v>
      </c>
      <c r="R971" s="58" t="e">
        <f>IF(J971="?",IF(ISNUMBER(E971),G971/P971,"N/A"),IF(ISNUMBER(J971),J971/$A$2*57.296,"N/A"))</f>
        <v>#VALUE!</v>
      </c>
      <c r="S971" s="59" t="str">
        <f>S970</f>
        <v>PUT TELESCOPE FOCAL LENGTH HERE</v>
      </c>
      <c r="T971" s="60" t="str">
        <f>T970</f>
        <v>PUT TELESCOPE F/RATIO HERE</v>
      </c>
    </row>
    <row r="972" spans="1:20" s="33" customFormat="1" x14ac:dyDescent="0.3">
      <c r="A972" s="13" t="s">
        <v>12</v>
      </c>
      <c r="B972" s="13" t="s">
        <v>31</v>
      </c>
      <c r="C972" s="13"/>
      <c r="D972" s="13" t="s">
        <v>345</v>
      </c>
      <c r="E972" s="34">
        <v>35</v>
      </c>
      <c r="F972" s="35">
        <v>2</v>
      </c>
      <c r="G972" s="36">
        <v>56</v>
      </c>
      <c r="H972" s="37"/>
      <c r="I972" s="41">
        <v>20</v>
      </c>
      <c r="J972" s="41">
        <v>37</v>
      </c>
      <c r="K972" s="55">
        <f>(G972/57.2958)*E972</f>
        <v>34.20844110737611</v>
      </c>
      <c r="L972" s="55" t="s">
        <v>0</v>
      </c>
      <c r="M972" s="38" t="s">
        <v>27</v>
      </c>
      <c r="N972" s="38" t="s">
        <v>0</v>
      </c>
      <c r="O972" s="38">
        <v>3</v>
      </c>
      <c r="P972" s="56" t="e">
        <f>IF(ISNUMBER(E972),$A$2/E972,"N/A")</f>
        <v>#VALUE!</v>
      </c>
      <c r="Q972" s="57" t="e">
        <f>IF(ISNUMBER(E972),E972/$B$2,"N/A")</f>
        <v>#VALUE!</v>
      </c>
      <c r="R972" s="58" t="e">
        <f>IF(J972="?",IF(ISNUMBER(E972),G972/P972,"N/A"),IF(ISNUMBER(J972),J972/$A$2*57.296,"N/A"))</f>
        <v>#VALUE!</v>
      </c>
      <c r="S972" s="59" t="str">
        <f>S971</f>
        <v>PUT TELESCOPE FOCAL LENGTH HERE</v>
      </c>
      <c r="T972" s="60" t="str">
        <f>T971</f>
        <v>PUT TELESCOPE F/RATIO HERE</v>
      </c>
    </row>
    <row r="973" spans="1:20" s="33" customFormat="1" x14ac:dyDescent="0.3">
      <c r="A973" s="13" t="s">
        <v>12</v>
      </c>
      <c r="B973" s="13" t="s">
        <v>31</v>
      </c>
      <c r="C973" s="13"/>
      <c r="D973" s="13" t="s">
        <v>345</v>
      </c>
      <c r="E973" s="34">
        <v>42</v>
      </c>
      <c r="F973" s="35">
        <v>2</v>
      </c>
      <c r="G973" s="36">
        <v>52</v>
      </c>
      <c r="H973" s="37"/>
      <c r="I973" s="41">
        <v>20</v>
      </c>
      <c r="J973" s="41">
        <v>38</v>
      </c>
      <c r="K973" s="55">
        <f>(G973/57.2958)*E973</f>
        <v>38.117977233933381</v>
      </c>
      <c r="L973" s="55" t="s">
        <v>0</v>
      </c>
      <c r="M973" s="38" t="s">
        <v>27</v>
      </c>
      <c r="N973" s="38" t="s">
        <v>0</v>
      </c>
      <c r="O973" s="38">
        <v>3</v>
      </c>
      <c r="P973" s="56" t="e">
        <f>IF(ISNUMBER(E973),$A$2/E973,"N/A")</f>
        <v>#VALUE!</v>
      </c>
      <c r="Q973" s="57" t="e">
        <f>IF(ISNUMBER(E973),E973/$B$2,"N/A")</f>
        <v>#VALUE!</v>
      </c>
      <c r="R973" s="58" t="e">
        <f>IF(J973="?",IF(ISNUMBER(E973),G973/P973,"N/A"),IF(ISNUMBER(J973),J973/$A$2*57.296,"N/A"))</f>
        <v>#VALUE!</v>
      </c>
      <c r="S973" s="59" t="str">
        <f>S972</f>
        <v>PUT TELESCOPE FOCAL LENGTH HERE</v>
      </c>
      <c r="T973" s="60" t="str">
        <f>T972</f>
        <v>PUT TELESCOPE F/RATIO HERE</v>
      </c>
    </row>
    <row r="974" spans="1:20" s="33" customFormat="1" x14ac:dyDescent="0.3">
      <c r="A974" s="13" t="s">
        <v>12</v>
      </c>
      <c r="B974" s="13" t="s">
        <v>83</v>
      </c>
      <c r="C974" s="13" t="s">
        <v>440</v>
      </c>
      <c r="D974" s="13" t="s">
        <v>345</v>
      </c>
      <c r="E974" s="34">
        <v>3</v>
      </c>
      <c r="F974" s="35">
        <v>1.25</v>
      </c>
      <c r="G974" s="38">
        <v>55</v>
      </c>
      <c r="H974" s="37"/>
      <c r="I974" s="41">
        <v>20</v>
      </c>
      <c r="J974" s="41" t="s">
        <v>28</v>
      </c>
      <c r="K974" s="55">
        <f>(G974/57.2958)*E974</f>
        <v>2.8797922360801316</v>
      </c>
      <c r="L974" s="55" t="s">
        <v>0</v>
      </c>
      <c r="M974" s="38" t="s">
        <v>25</v>
      </c>
      <c r="N974" s="38" t="s">
        <v>0</v>
      </c>
      <c r="O974" s="38">
        <v>7</v>
      </c>
      <c r="P974" s="56" t="e">
        <f>IF(ISNUMBER(E974),$A$2/E974,"N/A")</f>
        <v>#VALUE!</v>
      </c>
      <c r="Q974" s="57" t="e">
        <f>IF(ISNUMBER(E974),E974/$B$2,"N/A")</f>
        <v>#VALUE!</v>
      </c>
      <c r="R974" s="58" t="e">
        <f>IF(J974="?",IF(ISNUMBER(E974),G974/P974,"N/A"),IF(ISNUMBER(J974),J974/$A$2*57.296,"N/A"))</f>
        <v>#VALUE!</v>
      </c>
      <c r="S974" s="59" t="str">
        <f>S973</f>
        <v>PUT TELESCOPE FOCAL LENGTH HERE</v>
      </c>
      <c r="T974" s="60" t="str">
        <f>T973</f>
        <v>PUT TELESCOPE F/RATIO HERE</v>
      </c>
    </row>
    <row r="975" spans="1:20" s="33" customFormat="1" x14ac:dyDescent="0.3">
      <c r="A975" s="13" t="s">
        <v>12</v>
      </c>
      <c r="B975" s="13" t="s">
        <v>83</v>
      </c>
      <c r="C975" s="13" t="s">
        <v>440</v>
      </c>
      <c r="D975" s="13" t="s">
        <v>345</v>
      </c>
      <c r="E975" s="34">
        <v>5</v>
      </c>
      <c r="F975" s="35">
        <v>1.25</v>
      </c>
      <c r="G975" s="38">
        <v>55</v>
      </c>
      <c r="H975" s="37"/>
      <c r="I975" s="41">
        <v>20</v>
      </c>
      <c r="J975" s="41" t="s">
        <v>28</v>
      </c>
      <c r="K975" s="55">
        <f>(G975/57.2958)*E975</f>
        <v>4.7996537268002193</v>
      </c>
      <c r="L975" s="55" t="s">
        <v>0</v>
      </c>
      <c r="M975" s="38" t="s">
        <v>25</v>
      </c>
      <c r="N975" s="38" t="s">
        <v>0</v>
      </c>
      <c r="O975" s="38">
        <v>7</v>
      </c>
      <c r="P975" s="56" t="e">
        <f>IF(ISNUMBER(E975),$A$2/E975,"N/A")</f>
        <v>#VALUE!</v>
      </c>
      <c r="Q975" s="57" t="e">
        <f>IF(ISNUMBER(E975),E975/$B$2,"N/A")</f>
        <v>#VALUE!</v>
      </c>
      <c r="R975" s="58" t="e">
        <f>IF(J975="?",IF(ISNUMBER(E975),G975/P975,"N/A"),IF(ISNUMBER(J975),J975/$A$2*57.296,"N/A"))</f>
        <v>#VALUE!</v>
      </c>
      <c r="S975" s="59" t="str">
        <f>S974</f>
        <v>PUT TELESCOPE FOCAL LENGTH HERE</v>
      </c>
      <c r="T975" s="60" t="str">
        <f>T974</f>
        <v>PUT TELESCOPE F/RATIO HERE</v>
      </c>
    </row>
    <row r="976" spans="1:20" s="33" customFormat="1" x14ac:dyDescent="0.3">
      <c r="A976" s="13" t="s">
        <v>12</v>
      </c>
      <c r="B976" s="13" t="s">
        <v>83</v>
      </c>
      <c r="C976" s="13" t="s">
        <v>440</v>
      </c>
      <c r="D976" s="13" t="s">
        <v>345</v>
      </c>
      <c r="E976" s="34">
        <v>6</v>
      </c>
      <c r="F976" s="35">
        <v>1.25</v>
      </c>
      <c r="G976" s="38">
        <v>55</v>
      </c>
      <c r="H976" s="37"/>
      <c r="I976" s="41">
        <v>20</v>
      </c>
      <c r="J976" s="41" t="s">
        <v>28</v>
      </c>
      <c r="K976" s="55">
        <f>(G976/57.2958)*E976</f>
        <v>5.7595844721602631</v>
      </c>
      <c r="L976" s="55" t="s">
        <v>0</v>
      </c>
      <c r="M976" s="38" t="s">
        <v>25</v>
      </c>
      <c r="N976" s="38" t="s">
        <v>0</v>
      </c>
      <c r="O976" s="38">
        <v>7</v>
      </c>
      <c r="P976" s="56" t="e">
        <f>IF(ISNUMBER(E976),$A$2/E976,"N/A")</f>
        <v>#VALUE!</v>
      </c>
      <c r="Q976" s="57" t="e">
        <f>IF(ISNUMBER(E976),E976/$B$2,"N/A")</f>
        <v>#VALUE!</v>
      </c>
      <c r="R976" s="58" t="e">
        <f>IF(J976="?",IF(ISNUMBER(E976),G976/P976,"N/A"),IF(ISNUMBER(J976),J976/$A$2*57.296,"N/A"))</f>
        <v>#VALUE!</v>
      </c>
      <c r="S976" s="59" t="str">
        <f>S975</f>
        <v>PUT TELESCOPE FOCAL LENGTH HERE</v>
      </c>
      <c r="T976" s="60" t="str">
        <f>T975</f>
        <v>PUT TELESCOPE F/RATIO HERE</v>
      </c>
    </row>
    <row r="977" spans="1:20" s="33" customFormat="1" x14ac:dyDescent="0.3">
      <c r="A977" s="13" t="s">
        <v>12</v>
      </c>
      <c r="B977" s="13" t="s">
        <v>83</v>
      </c>
      <c r="C977" s="13" t="s">
        <v>440</v>
      </c>
      <c r="D977" s="13" t="s">
        <v>345</v>
      </c>
      <c r="E977" s="34">
        <v>9</v>
      </c>
      <c r="F977" s="35">
        <v>1.25</v>
      </c>
      <c r="G977" s="38">
        <v>55</v>
      </c>
      <c r="H977" s="37"/>
      <c r="I977" s="41">
        <v>20</v>
      </c>
      <c r="J977" s="41" t="s">
        <v>28</v>
      </c>
      <c r="K977" s="55">
        <f>(G977/57.2958)*E977</f>
        <v>8.6393767082403947</v>
      </c>
      <c r="L977" s="55" t="s">
        <v>0</v>
      </c>
      <c r="M977" s="38" t="s">
        <v>25</v>
      </c>
      <c r="N977" s="38" t="s">
        <v>0</v>
      </c>
      <c r="O977" s="38">
        <v>7</v>
      </c>
      <c r="P977" s="56" t="e">
        <f>IF(ISNUMBER(E977),$A$2/E977,"N/A")</f>
        <v>#VALUE!</v>
      </c>
      <c r="Q977" s="57" t="e">
        <f>IF(ISNUMBER(E977),E977/$B$2,"N/A")</f>
        <v>#VALUE!</v>
      </c>
      <c r="R977" s="58" t="e">
        <f>IF(J977="?",IF(ISNUMBER(E977),G977/P977,"N/A"),IF(ISNUMBER(J977),J977/$A$2*57.296,"N/A"))</f>
        <v>#VALUE!</v>
      </c>
      <c r="S977" s="59" t="str">
        <f>S976</f>
        <v>PUT TELESCOPE FOCAL LENGTH HERE</v>
      </c>
      <c r="T977" s="60" t="str">
        <f>T976</f>
        <v>PUT TELESCOPE F/RATIO HERE</v>
      </c>
    </row>
    <row r="978" spans="1:20" s="33" customFormat="1" x14ac:dyDescent="0.3">
      <c r="A978" s="13" t="s">
        <v>12</v>
      </c>
      <c r="B978" s="13" t="s">
        <v>83</v>
      </c>
      <c r="C978" s="13" t="s">
        <v>440</v>
      </c>
      <c r="D978" s="13" t="s">
        <v>345</v>
      </c>
      <c r="E978" s="34">
        <v>12.5</v>
      </c>
      <c r="F978" s="35">
        <v>1.25</v>
      </c>
      <c r="G978" s="38">
        <v>55</v>
      </c>
      <c r="H978" s="37"/>
      <c r="I978" s="41">
        <v>20</v>
      </c>
      <c r="J978" s="41" t="s">
        <v>28</v>
      </c>
      <c r="K978" s="55">
        <f>(G978/57.2958)*E978</f>
        <v>11.999134317000548</v>
      </c>
      <c r="L978" s="55" t="s">
        <v>0</v>
      </c>
      <c r="M978" s="38" t="s">
        <v>25</v>
      </c>
      <c r="N978" s="38" t="s">
        <v>0</v>
      </c>
      <c r="O978" s="38">
        <v>7</v>
      </c>
      <c r="P978" s="56" t="e">
        <f>IF(ISNUMBER(E978),$A$2/E978,"N/A")</f>
        <v>#VALUE!</v>
      </c>
      <c r="Q978" s="57" t="e">
        <f>IF(ISNUMBER(E978),E978/$B$2,"N/A")</f>
        <v>#VALUE!</v>
      </c>
      <c r="R978" s="58" t="e">
        <f>IF(J978="?",IF(ISNUMBER(E978),G978/P978,"N/A"),IF(ISNUMBER(J978),J978/$A$2*57.296,"N/A"))</f>
        <v>#VALUE!</v>
      </c>
      <c r="S978" s="59" t="str">
        <f>S977</f>
        <v>PUT TELESCOPE FOCAL LENGTH HERE</v>
      </c>
      <c r="T978" s="60" t="str">
        <f>T977</f>
        <v>PUT TELESCOPE F/RATIO HERE</v>
      </c>
    </row>
    <row r="979" spans="1:20" s="33" customFormat="1" x14ac:dyDescent="0.3">
      <c r="A979" s="13" t="s">
        <v>12</v>
      </c>
      <c r="B979" s="13" t="s">
        <v>83</v>
      </c>
      <c r="C979" s="13" t="s">
        <v>440</v>
      </c>
      <c r="D979" s="13" t="s">
        <v>345</v>
      </c>
      <c r="E979" s="34">
        <v>14.5</v>
      </c>
      <c r="F979" s="35">
        <v>1.25</v>
      </c>
      <c r="G979" s="38">
        <v>55</v>
      </c>
      <c r="H979" s="37"/>
      <c r="I979" s="41">
        <v>20</v>
      </c>
      <c r="J979" s="41" t="s">
        <v>28</v>
      </c>
      <c r="K979" s="55">
        <f>(G979/57.2958)*E979</f>
        <v>13.918995807720636</v>
      </c>
      <c r="L979" s="55" t="s">
        <v>0</v>
      </c>
      <c r="M979" s="38" t="s">
        <v>25</v>
      </c>
      <c r="N979" s="38" t="s">
        <v>0</v>
      </c>
      <c r="O979" s="38">
        <v>7</v>
      </c>
      <c r="P979" s="56" t="e">
        <f>IF(ISNUMBER(E979),$A$2/E979,"N/A")</f>
        <v>#VALUE!</v>
      </c>
      <c r="Q979" s="57" t="e">
        <f>IF(ISNUMBER(E979),E979/$B$2,"N/A")</f>
        <v>#VALUE!</v>
      </c>
      <c r="R979" s="58" t="e">
        <f>IF(J979="?",IF(ISNUMBER(E979),G979/P979,"N/A"),IF(ISNUMBER(J979),J979/$A$2*57.296,"N/A"))</f>
        <v>#VALUE!</v>
      </c>
      <c r="S979" s="59" t="str">
        <f>S978</f>
        <v>PUT TELESCOPE FOCAL LENGTH HERE</v>
      </c>
      <c r="T979" s="60" t="str">
        <f>T978</f>
        <v>PUT TELESCOPE F/RATIO HERE</v>
      </c>
    </row>
    <row r="980" spans="1:20" s="33" customFormat="1" x14ac:dyDescent="0.3">
      <c r="A980" s="13" t="s">
        <v>12</v>
      </c>
      <c r="B980" s="13" t="s">
        <v>228</v>
      </c>
      <c r="C980" s="13" t="s">
        <v>437</v>
      </c>
      <c r="D980" s="13" t="s">
        <v>346</v>
      </c>
      <c r="E980" s="34">
        <v>8</v>
      </c>
      <c r="F980" s="35">
        <v>1.25</v>
      </c>
      <c r="G980" s="38">
        <v>60</v>
      </c>
      <c r="H980" s="37"/>
      <c r="I980" s="41">
        <v>9.5</v>
      </c>
      <c r="J980" s="41">
        <v>9.6</v>
      </c>
      <c r="K980" s="55">
        <f>(G980/57.2958)*E980</f>
        <v>8.3775774140512915</v>
      </c>
      <c r="L980" s="55" t="s">
        <v>0</v>
      </c>
      <c r="M980" s="38" t="s">
        <v>25</v>
      </c>
      <c r="N980" s="38" t="s">
        <v>0</v>
      </c>
      <c r="O980" s="38">
        <v>7</v>
      </c>
      <c r="P980" s="56" t="e">
        <f>IF(ISNUMBER(E980),$A$2/E980,"N/A")</f>
        <v>#VALUE!</v>
      </c>
      <c r="Q980" s="57" t="e">
        <f>IF(ISNUMBER(E980),E980/$B$2,"N/A")</f>
        <v>#VALUE!</v>
      </c>
      <c r="R980" s="58" t="e">
        <f>IF(J980="?",IF(ISNUMBER(E980),G980/P980,"N/A"),IF(ISNUMBER(J980),J980/$A$2*57.296,"N/A"))</f>
        <v>#VALUE!</v>
      </c>
      <c r="S980" s="59" t="str">
        <f>S979</f>
        <v>PUT TELESCOPE FOCAL LENGTH HERE</v>
      </c>
      <c r="T980" s="60" t="str">
        <f>T979</f>
        <v>PUT TELESCOPE F/RATIO HERE</v>
      </c>
    </row>
    <row r="981" spans="1:20" s="33" customFormat="1" x14ac:dyDescent="0.3">
      <c r="A981" s="13" t="s">
        <v>12</v>
      </c>
      <c r="B981" s="13" t="s">
        <v>228</v>
      </c>
      <c r="C981" s="13" t="s">
        <v>437</v>
      </c>
      <c r="D981" s="13" t="s">
        <v>346</v>
      </c>
      <c r="E981" s="34">
        <v>12</v>
      </c>
      <c r="F981" s="35">
        <v>1.25</v>
      </c>
      <c r="G981" s="38">
        <v>60</v>
      </c>
      <c r="H981" s="37"/>
      <c r="I981" s="41">
        <v>15</v>
      </c>
      <c r="J981" s="41">
        <v>15.2</v>
      </c>
      <c r="K981" s="55">
        <f>(G981/57.2958)*E981</f>
        <v>12.566366121076937</v>
      </c>
      <c r="L981" s="55" t="s">
        <v>0</v>
      </c>
      <c r="M981" s="38" t="s">
        <v>25</v>
      </c>
      <c r="N981" s="38" t="s">
        <v>0</v>
      </c>
      <c r="O981" s="38">
        <v>7</v>
      </c>
      <c r="P981" s="56" t="e">
        <f>IF(ISNUMBER(E981),$A$2/E981,"N/A")</f>
        <v>#VALUE!</v>
      </c>
      <c r="Q981" s="57" t="e">
        <f>IF(ISNUMBER(E981),E981/$B$2,"N/A")</f>
        <v>#VALUE!</v>
      </c>
      <c r="R981" s="58" t="e">
        <f>IF(J981="?",IF(ISNUMBER(E981),G981/P981,"N/A"),IF(ISNUMBER(J981),J981/$A$2*57.296,"N/A"))</f>
        <v>#VALUE!</v>
      </c>
      <c r="S981" s="59" t="str">
        <f>S980</f>
        <v>PUT TELESCOPE FOCAL LENGTH HERE</v>
      </c>
      <c r="T981" s="60" t="str">
        <f>T980</f>
        <v>PUT TELESCOPE F/RATIO HERE</v>
      </c>
    </row>
    <row r="982" spans="1:20" s="33" customFormat="1" x14ac:dyDescent="0.3">
      <c r="A982" s="13" t="s">
        <v>12</v>
      </c>
      <c r="B982" s="13" t="s">
        <v>228</v>
      </c>
      <c r="C982" s="13" t="s">
        <v>437</v>
      </c>
      <c r="D982" s="13" t="s">
        <v>346</v>
      </c>
      <c r="E982" s="34">
        <v>16</v>
      </c>
      <c r="F982" s="35">
        <v>1.25</v>
      </c>
      <c r="G982" s="38">
        <v>60</v>
      </c>
      <c r="H982" s="37"/>
      <c r="I982" s="41">
        <v>19</v>
      </c>
      <c r="J982" s="41">
        <v>16.5</v>
      </c>
      <c r="K982" s="55">
        <f>(G982/57.2958)*E982</f>
        <v>16.755154828102583</v>
      </c>
      <c r="L982" s="55" t="s">
        <v>0</v>
      </c>
      <c r="M982" s="38" t="s">
        <v>25</v>
      </c>
      <c r="N982" s="38" t="s">
        <v>0</v>
      </c>
      <c r="O982" s="38">
        <v>6</v>
      </c>
      <c r="P982" s="56" t="e">
        <f>IF(ISNUMBER(E982),$A$2/E982,"N/A")</f>
        <v>#VALUE!</v>
      </c>
      <c r="Q982" s="57" t="e">
        <f>IF(ISNUMBER(E982),E982/$B$2,"N/A")</f>
        <v>#VALUE!</v>
      </c>
      <c r="R982" s="58" t="e">
        <f>IF(J982="?",IF(ISNUMBER(E982),G982/P982,"N/A"),IF(ISNUMBER(J982),J982/$A$2*57.296,"N/A"))</f>
        <v>#VALUE!</v>
      </c>
      <c r="S982" s="59" t="str">
        <f>S981</f>
        <v>PUT TELESCOPE FOCAL LENGTH HERE</v>
      </c>
      <c r="T982" s="60" t="str">
        <f>T981</f>
        <v>PUT TELESCOPE F/RATIO HERE</v>
      </c>
    </row>
    <row r="983" spans="1:20" s="33" customFormat="1" x14ac:dyDescent="0.3">
      <c r="A983" s="13" t="s">
        <v>12</v>
      </c>
      <c r="B983" s="13" t="s">
        <v>228</v>
      </c>
      <c r="C983" s="13" t="s">
        <v>437</v>
      </c>
      <c r="D983" s="35" t="s">
        <v>347</v>
      </c>
      <c r="E983" s="34">
        <v>19</v>
      </c>
      <c r="F983" s="35">
        <v>1.25</v>
      </c>
      <c r="G983" s="38">
        <v>65</v>
      </c>
      <c r="H983" s="37"/>
      <c r="I983" s="41">
        <v>18.5</v>
      </c>
      <c r="J983" s="41">
        <v>21.2</v>
      </c>
      <c r="K983" s="55">
        <f>(G983/57.2958)*E983</f>
        <v>21.554808554902802</v>
      </c>
      <c r="L983" s="55" t="s">
        <v>0</v>
      </c>
      <c r="M983" s="38" t="s">
        <v>25</v>
      </c>
      <c r="N983" s="38" t="s">
        <v>0</v>
      </c>
      <c r="O983" s="38">
        <v>5</v>
      </c>
      <c r="P983" s="56" t="e">
        <f>IF(ISNUMBER(E983),$A$2/E983,"N/A")</f>
        <v>#VALUE!</v>
      </c>
      <c r="Q983" s="57" t="e">
        <f>IF(ISNUMBER(E983),E983/$B$2,"N/A")</f>
        <v>#VALUE!</v>
      </c>
      <c r="R983" s="58" t="e">
        <f>IF(J983="?",IF(ISNUMBER(E983),G983/P983,"N/A"),IF(ISNUMBER(J983),J983/$A$2*57.296,"N/A"))</f>
        <v>#VALUE!</v>
      </c>
      <c r="S983" s="59" t="str">
        <f>S982</f>
        <v>PUT TELESCOPE FOCAL LENGTH HERE</v>
      </c>
      <c r="T983" s="60" t="str">
        <f>T982</f>
        <v>PUT TELESCOPE F/RATIO HERE</v>
      </c>
    </row>
    <row r="984" spans="1:20" s="33" customFormat="1" x14ac:dyDescent="0.3">
      <c r="A984" s="13" t="s">
        <v>12</v>
      </c>
      <c r="B984" s="13" t="s">
        <v>228</v>
      </c>
      <c r="C984" s="13" t="s">
        <v>437</v>
      </c>
      <c r="D984" s="13" t="s">
        <v>345</v>
      </c>
      <c r="E984" s="34">
        <v>27</v>
      </c>
      <c r="F984" s="35">
        <v>1.25</v>
      </c>
      <c r="G984" s="38">
        <v>53</v>
      </c>
      <c r="H984" s="37"/>
      <c r="I984" s="41">
        <v>23</v>
      </c>
      <c r="J984" s="41">
        <v>24.4</v>
      </c>
      <c r="K984" s="55">
        <f>(G984/57.2958)*E984</f>
        <v>24.975652665640414</v>
      </c>
      <c r="L984" s="55" t="s">
        <v>0</v>
      </c>
      <c r="M984" s="38" t="s">
        <v>25</v>
      </c>
      <c r="N984" s="38" t="s">
        <v>0</v>
      </c>
      <c r="O984" s="38">
        <v>5</v>
      </c>
      <c r="P984" s="56" t="e">
        <f>IF(ISNUMBER(E984),$A$2/E984,"N/A")</f>
        <v>#VALUE!</v>
      </c>
      <c r="Q984" s="57" t="e">
        <f>IF(ISNUMBER(E984),E984/$B$2,"N/A")</f>
        <v>#VALUE!</v>
      </c>
      <c r="R984" s="58" t="e">
        <f>IF(J984="?",IF(ISNUMBER(E984),G984/P984,"N/A"),IF(ISNUMBER(J984),J984/$A$2*57.296,"N/A"))</f>
        <v>#VALUE!</v>
      </c>
      <c r="S984" s="59" t="str">
        <f>S983</f>
        <v>PUT TELESCOPE FOCAL LENGTH HERE</v>
      </c>
      <c r="T984" s="60" t="str">
        <f>T983</f>
        <v>PUT TELESCOPE F/RATIO HERE</v>
      </c>
    </row>
    <row r="985" spans="1:20" s="33" customFormat="1" x14ac:dyDescent="0.3">
      <c r="A985" s="13" t="s">
        <v>12</v>
      </c>
      <c r="B985" s="13" t="s">
        <v>111</v>
      </c>
      <c r="C985" s="13"/>
      <c r="D985" s="13" t="s">
        <v>345</v>
      </c>
      <c r="E985" s="34">
        <v>3.6</v>
      </c>
      <c r="F985" s="35">
        <v>1.25</v>
      </c>
      <c r="G985" s="38">
        <v>40</v>
      </c>
      <c r="H985" s="37"/>
      <c r="I985" s="41">
        <v>5</v>
      </c>
      <c r="J985" s="41" t="s">
        <v>28</v>
      </c>
      <c r="K985" s="55">
        <f>(G985/57.2958)*E985</f>
        <v>2.5132732242153875</v>
      </c>
      <c r="L985" s="55" t="s">
        <v>53</v>
      </c>
      <c r="M985" s="38" t="s">
        <v>98</v>
      </c>
      <c r="N985" s="36" t="s">
        <v>0</v>
      </c>
      <c r="O985" s="38">
        <v>4</v>
      </c>
      <c r="P985" s="56" t="e">
        <f>IF(ISNUMBER(E985),$A$2/E985,"N/A")</f>
        <v>#VALUE!</v>
      </c>
      <c r="Q985" s="57" t="e">
        <f>IF(ISNUMBER(E985),E985/$B$2,"N/A")</f>
        <v>#VALUE!</v>
      </c>
      <c r="R985" s="58" t="e">
        <f>IF(J985="?",IF(ISNUMBER(E985),G985/P985,"N/A"),IF(ISNUMBER(J985),J985/$A$2*57.296,"N/A"))</f>
        <v>#VALUE!</v>
      </c>
      <c r="S985" s="59" t="str">
        <f>S984</f>
        <v>PUT TELESCOPE FOCAL LENGTH HERE</v>
      </c>
      <c r="T985" s="60" t="str">
        <f>T984</f>
        <v>PUT TELESCOPE F/RATIO HERE</v>
      </c>
    </row>
    <row r="986" spans="1:20" s="33" customFormat="1" x14ac:dyDescent="0.3">
      <c r="A986" s="13" t="s">
        <v>12</v>
      </c>
      <c r="B986" s="13" t="s">
        <v>111</v>
      </c>
      <c r="C986" s="13"/>
      <c r="D986" s="13" t="s">
        <v>345</v>
      </c>
      <c r="E986" s="34">
        <v>6.3</v>
      </c>
      <c r="F986" s="35">
        <v>1.25</v>
      </c>
      <c r="G986" s="38">
        <v>46</v>
      </c>
      <c r="H986" s="37"/>
      <c r="I986" s="41">
        <v>8</v>
      </c>
      <c r="J986" s="41" t="s">
        <v>28</v>
      </c>
      <c r="K986" s="55">
        <f>(G986/57.2958)*E986</f>
        <v>5.0579623637334672</v>
      </c>
      <c r="L986" s="55" t="s">
        <v>53</v>
      </c>
      <c r="M986" s="38" t="s">
        <v>98</v>
      </c>
      <c r="N986" s="36" t="s">
        <v>0</v>
      </c>
      <c r="O986" s="38">
        <v>3</v>
      </c>
      <c r="P986" s="56" t="e">
        <f>IF(ISNUMBER(E986),$A$2/E986,"N/A")</f>
        <v>#VALUE!</v>
      </c>
      <c r="Q986" s="57" t="e">
        <f>IF(ISNUMBER(E986),E986/$B$2,"N/A")</f>
        <v>#VALUE!</v>
      </c>
      <c r="R986" s="58" t="e">
        <f>IF(J986="?",IF(ISNUMBER(E986),G986/P986,"N/A"),IF(ISNUMBER(J986),J986/$A$2*57.296,"N/A"))</f>
        <v>#VALUE!</v>
      </c>
      <c r="S986" s="59" t="str">
        <f>S985</f>
        <v>PUT TELESCOPE FOCAL LENGTH HERE</v>
      </c>
      <c r="T986" s="60" t="str">
        <f>T985</f>
        <v>PUT TELESCOPE F/RATIO HERE</v>
      </c>
    </row>
    <row r="987" spans="1:20" s="33" customFormat="1" x14ac:dyDescent="0.3">
      <c r="A987" s="13" t="s">
        <v>12</v>
      </c>
      <c r="B987" s="13" t="s">
        <v>13</v>
      </c>
      <c r="C987" s="13"/>
      <c r="D987" s="35" t="s">
        <v>347</v>
      </c>
      <c r="E987" s="34">
        <v>6</v>
      </c>
      <c r="F987" s="69">
        <v>1.25</v>
      </c>
      <c r="G987" s="36">
        <v>66</v>
      </c>
      <c r="H987" s="37"/>
      <c r="I987" s="41">
        <v>14.8</v>
      </c>
      <c r="J987" s="41">
        <v>8</v>
      </c>
      <c r="K987" s="55">
        <f>(G987/57.2958)*E987</f>
        <v>6.9115013665923151</v>
      </c>
      <c r="L987" s="55" t="s">
        <v>0</v>
      </c>
      <c r="M987" s="38" t="s">
        <v>27</v>
      </c>
      <c r="N987" s="36" t="s">
        <v>0</v>
      </c>
      <c r="O987" s="36">
        <v>5</v>
      </c>
      <c r="P987" s="56" t="e">
        <f>IF(ISNUMBER(E987),$A$2/E987,"N/A")</f>
        <v>#VALUE!</v>
      </c>
      <c r="Q987" s="57" t="e">
        <f>IF(ISNUMBER(E987),E987/$B$2,"N/A")</f>
        <v>#VALUE!</v>
      </c>
      <c r="R987" s="58" t="e">
        <f>IF(J987="?",IF(ISNUMBER(E987),G987/P987,"N/A"),IF(ISNUMBER(J987),J987/$A$2*57.296,"N/A"))</f>
        <v>#VALUE!</v>
      </c>
      <c r="S987" s="59" t="str">
        <f>S986</f>
        <v>PUT TELESCOPE FOCAL LENGTH HERE</v>
      </c>
      <c r="T987" s="60" t="str">
        <f>T986</f>
        <v>PUT TELESCOPE F/RATIO HERE</v>
      </c>
    </row>
    <row r="988" spans="1:20" s="33" customFormat="1" x14ac:dyDescent="0.3">
      <c r="A988" s="13" t="s">
        <v>12</v>
      </c>
      <c r="B988" s="13" t="s">
        <v>13</v>
      </c>
      <c r="C988" s="13"/>
      <c r="D988" s="35" t="s">
        <v>347</v>
      </c>
      <c r="E988" s="34">
        <v>9</v>
      </c>
      <c r="F988" s="69">
        <v>1.25</v>
      </c>
      <c r="G988" s="36">
        <v>66</v>
      </c>
      <c r="H988" s="37"/>
      <c r="I988" s="41">
        <v>15</v>
      </c>
      <c r="J988" s="41">
        <v>15</v>
      </c>
      <c r="K988" s="55">
        <f>(G988/57.2958)*E988</f>
        <v>10.367252049888473</v>
      </c>
      <c r="L988" s="55" t="s">
        <v>0</v>
      </c>
      <c r="M988" s="38" t="s">
        <v>27</v>
      </c>
      <c r="N988" s="36" t="s">
        <v>0</v>
      </c>
      <c r="O988" s="36">
        <v>6</v>
      </c>
      <c r="P988" s="56" t="e">
        <f>IF(ISNUMBER(E988),$A$2/E988,"N/A")</f>
        <v>#VALUE!</v>
      </c>
      <c r="Q988" s="57" t="e">
        <f>IF(ISNUMBER(E988),E988/$B$2,"N/A")</f>
        <v>#VALUE!</v>
      </c>
      <c r="R988" s="58" t="e">
        <f>IF(J988="?",IF(ISNUMBER(E988),G988/P988,"N/A"),IF(ISNUMBER(J988),J988/$A$2*57.296,"N/A"))</f>
        <v>#VALUE!</v>
      </c>
      <c r="S988" s="59" t="str">
        <f>S987</f>
        <v>PUT TELESCOPE FOCAL LENGTH HERE</v>
      </c>
      <c r="T988" s="60" t="str">
        <f>T987</f>
        <v>PUT TELESCOPE F/RATIO HERE</v>
      </c>
    </row>
    <row r="989" spans="1:20" s="33" customFormat="1" x14ac:dyDescent="0.3">
      <c r="A989" s="13" t="s">
        <v>12</v>
      </c>
      <c r="B989" s="13" t="s">
        <v>13</v>
      </c>
      <c r="C989" s="13"/>
      <c r="D989" s="35" t="s">
        <v>347</v>
      </c>
      <c r="E989" s="34">
        <v>15</v>
      </c>
      <c r="F989" s="69">
        <v>1.25</v>
      </c>
      <c r="G989" s="36">
        <v>66</v>
      </c>
      <c r="H989" s="37"/>
      <c r="I989" s="41">
        <v>13</v>
      </c>
      <c r="J989" s="41">
        <v>17</v>
      </c>
      <c r="K989" s="55">
        <f>(G989/57.2958)*E989</f>
        <v>17.278753416480789</v>
      </c>
      <c r="L989" s="55" t="s">
        <v>0</v>
      </c>
      <c r="M989" s="38" t="s">
        <v>27</v>
      </c>
      <c r="N989" s="36" t="s">
        <v>0</v>
      </c>
      <c r="O989" s="36">
        <v>4</v>
      </c>
      <c r="P989" s="56" t="e">
        <f>IF(ISNUMBER(E989),$A$2/E989,"N/A")</f>
        <v>#VALUE!</v>
      </c>
      <c r="Q989" s="57" t="e">
        <f>IF(ISNUMBER(E989),E989/$B$2,"N/A")</f>
        <v>#VALUE!</v>
      </c>
      <c r="R989" s="58" t="e">
        <f>IF(J989="?",IF(ISNUMBER(E989),G989/P989,"N/A"),IF(ISNUMBER(J989),J989/$A$2*57.296,"N/A"))</f>
        <v>#VALUE!</v>
      </c>
      <c r="S989" s="59" t="str">
        <f>S988</f>
        <v>PUT TELESCOPE FOCAL LENGTH HERE</v>
      </c>
      <c r="T989" s="60" t="str">
        <f>T988</f>
        <v>PUT TELESCOPE F/RATIO HERE</v>
      </c>
    </row>
    <row r="990" spans="1:20" s="33" customFormat="1" x14ac:dyDescent="0.3">
      <c r="A990" s="13" t="s">
        <v>12</v>
      </c>
      <c r="B990" s="13" t="s">
        <v>13</v>
      </c>
      <c r="C990" s="13"/>
      <c r="D990" s="35" t="s">
        <v>347</v>
      </c>
      <c r="E990" s="34">
        <v>20</v>
      </c>
      <c r="F990" s="69">
        <v>1.25</v>
      </c>
      <c r="G990" s="36">
        <v>66</v>
      </c>
      <c r="H990" s="37"/>
      <c r="I990" s="41">
        <v>18</v>
      </c>
      <c r="J990" s="41">
        <v>23.5</v>
      </c>
      <c r="K990" s="55">
        <f>(G990/57.2958)*E990</f>
        <v>23.038337888641053</v>
      </c>
      <c r="L990" s="55" t="s">
        <v>0</v>
      </c>
      <c r="M990" s="38" t="s">
        <v>27</v>
      </c>
      <c r="N990" s="36" t="s">
        <v>0</v>
      </c>
      <c r="O990" s="36">
        <v>4</v>
      </c>
      <c r="P990" s="56" t="e">
        <f>IF(ISNUMBER(E990),$A$2/E990,"N/A")</f>
        <v>#VALUE!</v>
      </c>
      <c r="Q990" s="57" t="e">
        <f>IF(ISNUMBER(E990),E990/$B$2,"N/A")</f>
        <v>#VALUE!</v>
      </c>
      <c r="R990" s="58" t="e">
        <f>IF(J990="?",IF(ISNUMBER(E990),G990/P990,"N/A"),IF(ISNUMBER(J990),J990/$A$2*57.296,"N/A"))</f>
        <v>#VALUE!</v>
      </c>
      <c r="S990" s="59" t="str">
        <f>S989</f>
        <v>PUT TELESCOPE FOCAL LENGTH HERE</v>
      </c>
      <c r="T990" s="60" t="str">
        <f>T989</f>
        <v>PUT TELESCOPE F/RATIO HERE</v>
      </c>
    </row>
    <row r="991" spans="1:20" s="33" customFormat="1" x14ac:dyDescent="0.3">
      <c r="A991" s="13" t="s">
        <v>12</v>
      </c>
      <c r="B991" s="13" t="s">
        <v>201</v>
      </c>
      <c r="C991" s="13" t="s">
        <v>440</v>
      </c>
      <c r="D991" s="35" t="s">
        <v>348</v>
      </c>
      <c r="E991" s="34">
        <v>4</v>
      </c>
      <c r="F991" s="35">
        <v>1.25</v>
      </c>
      <c r="G991" s="38">
        <v>80</v>
      </c>
      <c r="H991" s="37"/>
      <c r="I991" s="41">
        <v>20</v>
      </c>
      <c r="J991" s="41" t="s">
        <v>28</v>
      </c>
      <c r="K991" s="55">
        <f>(G991/57.2958)*E991</f>
        <v>5.585051609367528</v>
      </c>
      <c r="L991" s="55" t="s">
        <v>0</v>
      </c>
      <c r="M991" s="38" t="s">
        <v>25</v>
      </c>
      <c r="N991" s="38" t="s">
        <v>0</v>
      </c>
      <c r="O991" s="38">
        <v>8</v>
      </c>
      <c r="P991" s="56" t="e">
        <f>IF(ISNUMBER(E991),$A$2/E991,"N/A")</f>
        <v>#VALUE!</v>
      </c>
      <c r="Q991" s="57" t="e">
        <f>IF(ISNUMBER(E991),E991/$B$2,"N/A")</f>
        <v>#VALUE!</v>
      </c>
      <c r="R991" s="58" t="e">
        <f>IF(J991="?",IF(ISNUMBER(E991),G991/P991,"N/A"),IF(ISNUMBER(J991),J991/$A$2*57.296,"N/A"))</f>
        <v>#VALUE!</v>
      </c>
      <c r="S991" s="59" t="str">
        <f>S990</f>
        <v>PUT TELESCOPE FOCAL LENGTH HERE</v>
      </c>
      <c r="T991" s="60" t="str">
        <f>T990</f>
        <v>PUT TELESCOPE F/RATIO HERE</v>
      </c>
    </row>
    <row r="992" spans="1:20" s="33" customFormat="1" x14ac:dyDescent="0.3">
      <c r="A992" s="13" t="s">
        <v>12</v>
      </c>
      <c r="B992" s="13" t="s">
        <v>201</v>
      </c>
      <c r="C992" s="13" t="s">
        <v>440</v>
      </c>
      <c r="D992" s="35" t="s">
        <v>348</v>
      </c>
      <c r="E992" s="34">
        <v>6</v>
      </c>
      <c r="F992" s="35">
        <v>1.25</v>
      </c>
      <c r="G992" s="38">
        <v>80</v>
      </c>
      <c r="H992" s="37"/>
      <c r="I992" s="41">
        <v>20</v>
      </c>
      <c r="J992" s="41" t="s">
        <v>28</v>
      </c>
      <c r="K992" s="55">
        <f>(G992/57.2958)*E992</f>
        <v>8.3775774140512915</v>
      </c>
      <c r="L992" s="55" t="s">
        <v>0</v>
      </c>
      <c r="M992" s="38" t="s">
        <v>25</v>
      </c>
      <c r="N992" s="38" t="s">
        <v>0</v>
      </c>
      <c r="O992" s="38">
        <v>8</v>
      </c>
      <c r="P992" s="56" t="e">
        <f>IF(ISNUMBER(E992),$A$2/E992,"N/A")</f>
        <v>#VALUE!</v>
      </c>
      <c r="Q992" s="57" t="e">
        <f>IF(ISNUMBER(E992),E992/$B$2,"N/A")</f>
        <v>#VALUE!</v>
      </c>
      <c r="R992" s="58" t="e">
        <f>IF(J992="?",IF(ISNUMBER(E992),G992/P992,"N/A"),IF(ISNUMBER(J992),J992/$A$2*57.296,"N/A"))</f>
        <v>#VALUE!</v>
      </c>
      <c r="S992" s="59" t="str">
        <f>S991</f>
        <v>PUT TELESCOPE FOCAL LENGTH HERE</v>
      </c>
      <c r="T992" s="60" t="str">
        <f>T991</f>
        <v>PUT TELESCOPE F/RATIO HERE</v>
      </c>
    </row>
    <row r="993" spans="1:20" s="33" customFormat="1" x14ac:dyDescent="0.3">
      <c r="A993" s="13" t="s">
        <v>12</v>
      </c>
      <c r="B993" s="13" t="s">
        <v>201</v>
      </c>
      <c r="C993" s="13" t="s">
        <v>440</v>
      </c>
      <c r="D993" s="35" t="s">
        <v>348</v>
      </c>
      <c r="E993" s="34">
        <v>9</v>
      </c>
      <c r="F993" s="35">
        <v>1.25</v>
      </c>
      <c r="G993" s="38">
        <v>80</v>
      </c>
      <c r="H993" s="37"/>
      <c r="I993" s="41">
        <v>20</v>
      </c>
      <c r="J993" s="41" t="s">
        <v>28</v>
      </c>
      <c r="K993" s="55">
        <f>(G993/57.2958)*E993</f>
        <v>12.566366121076937</v>
      </c>
      <c r="L993" s="55" t="s">
        <v>0</v>
      </c>
      <c r="M993" s="38" t="s">
        <v>25</v>
      </c>
      <c r="N993" s="38" t="s">
        <v>0</v>
      </c>
      <c r="O993" s="38">
        <v>8</v>
      </c>
      <c r="P993" s="56" t="e">
        <f>IF(ISNUMBER(E993),$A$2/E993,"N/A")</f>
        <v>#VALUE!</v>
      </c>
      <c r="Q993" s="57" t="e">
        <f>IF(ISNUMBER(E993),E993/$B$2,"N/A")</f>
        <v>#VALUE!</v>
      </c>
      <c r="R993" s="58" t="e">
        <f>IF(J993="?",IF(ISNUMBER(E993),G993/P993,"N/A"),IF(ISNUMBER(J993),J993/$A$2*57.296,"N/A"))</f>
        <v>#VALUE!</v>
      </c>
      <c r="S993" s="59" t="str">
        <f>S992</f>
        <v>PUT TELESCOPE FOCAL LENGTH HERE</v>
      </c>
      <c r="T993" s="60" t="str">
        <f>T992</f>
        <v>PUT TELESCOPE F/RATIO HERE</v>
      </c>
    </row>
    <row r="994" spans="1:20" s="33" customFormat="1" x14ac:dyDescent="0.3">
      <c r="A994" s="13" t="s">
        <v>12</v>
      </c>
      <c r="B994" s="13" t="s">
        <v>201</v>
      </c>
      <c r="C994" s="13" t="s">
        <v>440</v>
      </c>
      <c r="D994" s="35" t="s">
        <v>348</v>
      </c>
      <c r="E994" s="34">
        <v>14</v>
      </c>
      <c r="F994" s="35">
        <v>2</v>
      </c>
      <c r="G994" s="38">
        <v>80</v>
      </c>
      <c r="H994" s="37"/>
      <c r="I994" s="41">
        <v>20</v>
      </c>
      <c r="J994" s="41" t="s">
        <v>28</v>
      </c>
      <c r="K994" s="55">
        <f>(G994/57.2958)*E994</f>
        <v>19.547680632786349</v>
      </c>
      <c r="L994" s="55" t="s">
        <v>0</v>
      </c>
      <c r="M994" s="38" t="s">
        <v>25</v>
      </c>
      <c r="N994" s="38" t="s">
        <v>0</v>
      </c>
      <c r="O994" s="38">
        <v>8</v>
      </c>
      <c r="P994" s="56" t="e">
        <f>IF(ISNUMBER(E994),$A$2/E994,"N/A")</f>
        <v>#VALUE!</v>
      </c>
      <c r="Q994" s="57" t="e">
        <f>IF(ISNUMBER(E994),E994/$B$2,"N/A")</f>
        <v>#VALUE!</v>
      </c>
      <c r="R994" s="58" t="e">
        <f>IF(J994="?",IF(ISNUMBER(E994),G994/P994,"N/A"),IF(ISNUMBER(J994),J994/$A$2*57.296,"N/A"))</f>
        <v>#VALUE!</v>
      </c>
      <c r="S994" s="59" t="str">
        <f>S993</f>
        <v>PUT TELESCOPE FOCAL LENGTH HERE</v>
      </c>
      <c r="T994" s="60" t="str">
        <f>T993</f>
        <v>PUT TELESCOPE F/RATIO HERE</v>
      </c>
    </row>
    <row r="995" spans="1:20" s="33" customFormat="1" x14ac:dyDescent="0.3">
      <c r="A995" s="13" t="s">
        <v>12</v>
      </c>
      <c r="B995" s="13" t="s">
        <v>201</v>
      </c>
      <c r="C995" s="13" t="s">
        <v>440</v>
      </c>
      <c r="D995" s="35" t="s">
        <v>348</v>
      </c>
      <c r="E995" s="34">
        <v>20</v>
      </c>
      <c r="F995" s="35">
        <v>2</v>
      </c>
      <c r="G995" s="38">
        <v>80</v>
      </c>
      <c r="H995" s="37"/>
      <c r="I995" s="41">
        <v>20</v>
      </c>
      <c r="J995" s="41" t="s">
        <v>28</v>
      </c>
      <c r="K995" s="55">
        <f>(G995/57.2958)*E995</f>
        <v>27.925258046837641</v>
      </c>
      <c r="L995" s="55" t="s">
        <v>0</v>
      </c>
      <c r="M995" s="38" t="s">
        <v>25</v>
      </c>
      <c r="N995" s="38" t="s">
        <v>0</v>
      </c>
      <c r="O995" s="38">
        <v>8</v>
      </c>
      <c r="P995" s="56" t="e">
        <f>IF(ISNUMBER(E995),$A$2/E995,"N/A")</f>
        <v>#VALUE!</v>
      </c>
      <c r="Q995" s="57" t="e">
        <f>IF(ISNUMBER(E995),E995/$B$2,"N/A")</f>
        <v>#VALUE!</v>
      </c>
      <c r="R995" s="58" t="e">
        <f>IF(J995="?",IF(ISNUMBER(E995),G995/P995,"N/A"),IF(ISNUMBER(J995),J995/$A$2*57.296,"N/A"))</f>
        <v>#VALUE!</v>
      </c>
      <c r="S995" s="59" t="str">
        <f>S994</f>
        <v>PUT TELESCOPE FOCAL LENGTH HERE</v>
      </c>
      <c r="T995" s="60" t="str">
        <f>T994</f>
        <v>PUT TELESCOPE F/RATIO HERE</v>
      </c>
    </row>
    <row r="996" spans="1:20" s="33" customFormat="1" x14ac:dyDescent="0.3">
      <c r="A996" s="13" t="s">
        <v>12</v>
      </c>
      <c r="B996" s="13" t="s">
        <v>78</v>
      </c>
      <c r="C996" s="13"/>
      <c r="D996" s="35" t="s">
        <v>347</v>
      </c>
      <c r="E996" s="34">
        <v>26</v>
      </c>
      <c r="F996" s="69">
        <v>2</v>
      </c>
      <c r="G996" s="38">
        <v>70</v>
      </c>
      <c r="H996" s="37"/>
      <c r="I996" s="41">
        <v>20</v>
      </c>
      <c r="J996" s="41">
        <v>32.299999999999997</v>
      </c>
      <c r="K996" s="55">
        <f>(G996/57.2958)*E996</f>
        <v>31.764981028277813</v>
      </c>
      <c r="L996" s="55" t="s">
        <v>53</v>
      </c>
      <c r="M996" s="38" t="s">
        <v>25</v>
      </c>
      <c r="N996" s="36" t="s">
        <v>0</v>
      </c>
      <c r="O996" s="36">
        <v>5</v>
      </c>
      <c r="P996" s="56" t="e">
        <f>IF(ISNUMBER(E996),$A$2/E996,"N/A")</f>
        <v>#VALUE!</v>
      </c>
      <c r="Q996" s="57" t="e">
        <f>IF(ISNUMBER(E996),E996/$B$2,"N/A")</f>
        <v>#VALUE!</v>
      </c>
      <c r="R996" s="58" t="e">
        <f>IF(J996="?",IF(ISNUMBER(E996),G996/P996,"N/A"),IF(ISNUMBER(J996),J996/$A$2*57.296,"N/A"))</f>
        <v>#VALUE!</v>
      </c>
      <c r="S996" s="59" t="str">
        <f>S995</f>
        <v>PUT TELESCOPE FOCAL LENGTH HERE</v>
      </c>
      <c r="T996" s="60" t="str">
        <f>T995</f>
        <v>PUT TELESCOPE F/RATIO HERE</v>
      </c>
    </row>
    <row r="997" spans="1:20" s="33" customFormat="1" x14ac:dyDescent="0.3">
      <c r="A997" s="13" t="s">
        <v>12</v>
      </c>
      <c r="B997" s="13" t="s">
        <v>78</v>
      </c>
      <c r="C997" s="13"/>
      <c r="D997" s="35" t="s">
        <v>347</v>
      </c>
      <c r="E997" s="34">
        <v>32</v>
      </c>
      <c r="F997" s="69">
        <v>2</v>
      </c>
      <c r="G997" s="38">
        <v>70</v>
      </c>
      <c r="H997" s="37"/>
      <c r="I997" s="41">
        <v>24</v>
      </c>
      <c r="J997" s="41">
        <v>40</v>
      </c>
      <c r="K997" s="55">
        <f>(G997/57.2958)*E997</f>
        <v>39.095361265572691</v>
      </c>
      <c r="L997" s="55" t="s">
        <v>53</v>
      </c>
      <c r="M997" s="38" t="s">
        <v>25</v>
      </c>
      <c r="N997" s="36" t="s">
        <v>0</v>
      </c>
      <c r="O997" s="36">
        <v>5</v>
      </c>
      <c r="P997" s="56" t="e">
        <f>IF(ISNUMBER(E997),$A$2/E997,"N/A")</f>
        <v>#VALUE!</v>
      </c>
      <c r="Q997" s="57" t="e">
        <f>IF(ISNUMBER(E997),E997/$B$2,"N/A")</f>
        <v>#VALUE!</v>
      </c>
      <c r="R997" s="58" t="e">
        <f>IF(J997="?",IF(ISNUMBER(E997),G997/P997,"N/A"),IF(ISNUMBER(J997),J997/$A$2*57.296,"N/A"))</f>
        <v>#VALUE!</v>
      </c>
      <c r="S997" s="59" t="str">
        <f>S996</f>
        <v>PUT TELESCOPE FOCAL LENGTH HERE</v>
      </c>
      <c r="T997" s="60" t="str">
        <f>T996</f>
        <v>PUT TELESCOPE F/RATIO HERE</v>
      </c>
    </row>
    <row r="998" spans="1:20" s="33" customFormat="1" x14ac:dyDescent="0.3">
      <c r="A998" s="13" t="s">
        <v>12</v>
      </c>
      <c r="B998" s="13" t="s">
        <v>78</v>
      </c>
      <c r="C998" s="13"/>
      <c r="D998" s="35" t="s">
        <v>347</v>
      </c>
      <c r="E998" s="34">
        <v>38</v>
      </c>
      <c r="F998" s="69">
        <v>2</v>
      </c>
      <c r="G998" s="38">
        <v>70</v>
      </c>
      <c r="H998" s="37"/>
      <c r="I998" s="41">
        <v>28</v>
      </c>
      <c r="J998" s="41">
        <v>45.7</v>
      </c>
      <c r="K998" s="55">
        <f>(G998/57.2958)*E998</f>
        <v>46.425741502867574</v>
      </c>
      <c r="L998" s="55" t="s">
        <v>53</v>
      </c>
      <c r="M998" s="38" t="s">
        <v>25</v>
      </c>
      <c r="N998" s="36" t="s">
        <v>0</v>
      </c>
      <c r="O998" s="36">
        <v>5</v>
      </c>
      <c r="P998" s="56" t="e">
        <f>IF(ISNUMBER(E998),$A$2/E998,"N/A")</f>
        <v>#VALUE!</v>
      </c>
      <c r="Q998" s="57" t="e">
        <f>IF(ISNUMBER(E998),E998/$B$2,"N/A")</f>
        <v>#VALUE!</v>
      </c>
      <c r="R998" s="58" t="e">
        <f>IF(J998="?",IF(ISNUMBER(E998),G998/P998,"N/A"),IF(ISNUMBER(J998),J998/$A$2*57.296,"N/A"))</f>
        <v>#VALUE!</v>
      </c>
      <c r="S998" s="59" t="str">
        <f>S997</f>
        <v>PUT TELESCOPE FOCAL LENGTH HERE</v>
      </c>
      <c r="T998" s="60" t="str">
        <f>T997</f>
        <v>PUT TELESCOPE F/RATIO HERE</v>
      </c>
    </row>
    <row r="999" spans="1:20" s="33" customFormat="1" x14ac:dyDescent="0.3">
      <c r="A999" s="13" t="s">
        <v>12</v>
      </c>
      <c r="B999" s="13" t="s">
        <v>14</v>
      </c>
      <c r="C999" s="13"/>
      <c r="D999" s="13" t="s">
        <v>345</v>
      </c>
      <c r="E999" s="34">
        <v>6.3</v>
      </c>
      <c r="F999" s="69">
        <v>1.25</v>
      </c>
      <c r="G999" s="36">
        <v>52</v>
      </c>
      <c r="H999" s="37"/>
      <c r="I999" s="41">
        <v>4.0999999999999996</v>
      </c>
      <c r="J999" s="41">
        <v>5</v>
      </c>
      <c r="K999" s="55">
        <f>(G999/57.2958)*E999</f>
        <v>5.7176965850900068</v>
      </c>
      <c r="L999" s="55" t="s">
        <v>53</v>
      </c>
      <c r="M999" s="38" t="s">
        <v>27</v>
      </c>
      <c r="N999" s="36" t="s">
        <v>0</v>
      </c>
      <c r="O999" s="36">
        <v>4</v>
      </c>
      <c r="P999" s="56" t="e">
        <f>IF(ISNUMBER(E999),$A$2/E999,"N/A")</f>
        <v>#VALUE!</v>
      </c>
      <c r="Q999" s="57" t="e">
        <f>IF(ISNUMBER(E999),E999/$B$2,"N/A")</f>
        <v>#VALUE!</v>
      </c>
      <c r="R999" s="58" t="e">
        <f>IF(J999="?",IF(ISNUMBER(E999),G999/P999,"N/A"),IF(ISNUMBER(J999),J999/$A$2*57.296,"N/A"))</f>
        <v>#VALUE!</v>
      </c>
      <c r="S999" s="59" t="str">
        <f>S998</f>
        <v>PUT TELESCOPE FOCAL LENGTH HERE</v>
      </c>
      <c r="T999" s="60" t="str">
        <f>T998</f>
        <v>PUT TELESCOPE F/RATIO HERE</v>
      </c>
    </row>
    <row r="1000" spans="1:20" s="33" customFormat="1" x14ac:dyDescent="0.3">
      <c r="A1000" s="13" t="s">
        <v>12</v>
      </c>
      <c r="B1000" s="13" t="s">
        <v>14</v>
      </c>
      <c r="C1000" s="13"/>
      <c r="D1000" s="13" t="s">
        <v>345</v>
      </c>
      <c r="E1000" s="34">
        <v>7.5</v>
      </c>
      <c r="F1000" s="69">
        <v>1.25</v>
      </c>
      <c r="G1000" s="36">
        <v>52</v>
      </c>
      <c r="H1000" s="37"/>
      <c r="I1000" s="41">
        <v>4.9000000000000004</v>
      </c>
      <c r="J1000" s="41">
        <v>5.8</v>
      </c>
      <c r="K1000" s="55">
        <f>(G1000/57.2958)*E1000</f>
        <v>6.806781648916675</v>
      </c>
      <c r="L1000" s="55" t="s">
        <v>53</v>
      </c>
      <c r="M1000" s="38" t="s">
        <v>27</v>
      </c>
      <c r="N1000" s="36" t="s">
        <v>0</v>
      </c>
      <c r="O1000" s="36">
        <v>4</v>
      </c>
      <c r="P1000" s="56" t="e">
        <f>IF(ISNUMBER(E1000),$A$2/E1000,"N/A")</f>
        <v>#VALUE!</v>
      </c>
      <c r="Q1000" s="57" t="e">
        <f>IF(ISNUMBER(E1000),E1000/$B$2,"N/A")</f>
        <v>#VALUE!</v>
      </c>
      <c r="R1000" s="58" t="e">
        <f>IF(J1000="?",IF(ISNUMBER(E1000),G1000/P1000,"N/A"),IF(ISNUMBER(J1000),J1000/$A$2*57.296,"N/A"))</f>
        <v>#VALUE!</v>
      </c>
      <c r="S1000" s="59" t="str">
        <f>S999</f>
        <v>PUT TELESCOPE FOCAL LENGTH HERE</v>
      </c>
      <c r="T1000" s="60" t="str">
        <f>T999</f>
        <v>PUT TELESCOPE F/RATIO HERE</v>
      </c>
    </row>
    <row r="1001" spans="1:20" s="33" customFormat="1" x14ac:dyDescent="0.3">
      <c r="A1001" s="13" t="s">
        <v>12</v>
      </c>
      <c r="B1001" s="13" t="s">
        <v>14</v>
      </c>
      <c r="C1001" s="13"/>
      <c r="D1001" s="13" t="s">
        <v>345</v>
      </c>
      <c r="E1001" s="34">
        <v>10</v>
      </c>
      <c r="F1001" s="69">
        <v>1.25</v>
      </c>
      <c r="G1001" s="36">
        <v>52</v>
      </c>
      <c r="H1001" s="37"/>
      <c r="I1001" s="41">
        <v>6.5</v>
      </c>
      <c r="J1001" s="41">
        <v>8</v>
      </c>
      <c r="K1001" s="55">
        <f>(G1001/57.2958)*E1001</f>
        <v>9.0757088652222322</v>
      </c>
      <c r="L1001" s="55" t="s">
        <v>53</v>
      </c>
      <c r="M1001" s="38" t="s">
        <v>27</v>
      </c>
      <c r="N1001" s="36" t="s">
        <v>0</v>
      </c>
      <c r="O1001" s="36">
        <v>4</v>
      </c>
      <c r="P1001" s="56" t="e">
        <f>IF(ISNUMBER(E1001),$A$2/E1001,"N/A")</f>
        <v>#VALUE!</v>
      </c>
      <c r="Q1001" s="57" t="e">
        <f>IF(ISNUMBER(E1001),E1001/$B$2,"N/A")</f>
        <v>#VALUE!</v>
      </c>
      <c r="R1001" s="58" t="e">
        <f>IF(J1001="?",IF(ISNUMBER(E1001),G1001/P1001,"N/A"),IF(ISNUMBER(J1001),J1001/$A$2*57.296,"N/A"))</f>
        <v>#VALUE!</v>
      </c>
      <c r="S1001" s="59" t="str">
        <f>S1000</f>
        <v>PUT TELESCOPE FOCAL LENGTH HERE</v>
      </c>
      <c r="T1001" s="60" t="str">
        <f>T1000</f>
        <v>PUT TELESCOPE F/RATIO HERE</v>
      </c>
    </row>
    <row r="1002" spans="1:20" s="33" customFormat="1" x14ac:dyDescent="0.3">
      <c r="A1002" s="13" t="s">
        <v>12</v>
      </c>
      <c r="B1002" s="13" t="s">
        <v>14</v>
      </c>
      <c r="C1002" s="13"/>
      <c r="D1002" s="13" t="s">
        <v>345</v>
      </c>
      <c r="E1002" s="34">
        <v>12.5</v>
      </c>
      <c r="F1002" s="69">
        <v>1.25</v>
      </c>
      <c r="G1002" s="36">
        <v>52</v>
      </c>
      <c r="H1002" s="37"/>
      <c r="I1002" s="41">
        <v>8.1</v>
      </c>
      <c r="J1002" s="41">
        <v>10.199999999999999</v>
      </c>
      <c r="K1002" s="55">
        <f>(G1002/57.2958)*E1002</f>
        <v>11.34463608152779</v>
      </c>
      <c r="L1002" s="55" t="s">
        <v>53</v>
      </c>
      <c r="M1002" s="38" t="s">
        <v>27</v>
      </c>
      <c r="N1002" s="36" t="s">
        <v>0</v>
      </c>
      <c r="O1002" s="36">
        <v>4</v>
      </c>
      <c r="P1002" s="56" t="e">
        <f>IF(ISNUMBER(E1002),$A$2/E1002,"N/A")</f>
        <v>#VALUE!</v>
      </c>
      <c r="Q1002" s="57" t="e">
        <f>IF(ISNUMBER(E1002),E1002/$B$2,"N/A")</f>
        <v>#VALUE!</v>
      </c>
      <c r="R1002" s="58" t="e">
        <f>IF(J1002="?",IF(ISNUMBER(E1002),G1002/P1002,"N/A"),IF(ISNUMBER(J1002),J1002/$A$2*57.296,"N/A"))</f>
        <v>#VALUE!</v>
      </c>
      <c r="S1002" s="59" t="str">
        <f>S1001</f>
        <v>PUT TELESCOPE FOCAL LENGTH HERE</v>
      </c>
      <c r="T1002" s="60" t="str">
        <f>T1001</f>
        <v>PUT TELESCOPE F/RATIO HERE</v>
      </c>
    </row>
    <row r="1003" spans="1:20" s="33" customFormat="1" x14ac:dyDescent="0.3">
      <c r="A1003" s="13" t="s">
        <v>12</v>
      </c>
      <c r="B1003" s="13" t="s">
        <v>14</v>
      </c>
      <c r="C1003" s="13"/>
      <c r="D1003" s="13" t="s">
        <v>345</v>
      </c>
      <c r="E1003" s="34">
        <v>17</v>
      </c>
      <c r="F1003" s="69">
        <v>1.25</v>
      </c>
      <c r="G1003" s="36">
        <v>52</v>
      </c>
      <c r="H1003" s="37"/>
      <c r="I1003" s="41">
        <v>11</v>
      </c>
      <c r="J1003" s="41">
        <v>17.100000000000001</v>
      </c>
      <c r="K1003" s="55">
        <f>(G1003/57.2958)*E1003</f>
        <v>15.428705070877795</v>
      </c>
      <c r="L1003" s="55" t="s">
        <v>53</v>
      </c>
      <c r="M1003" s="38" t="s">
        <v>27</v>
      </c>
      <c r="N1003" s="36" t="s">
        <v>0</v>
      </c>
      <c r="O1003" s="36">
        <v>4</v>
      </c>
      <c r="P1003" s="56" t="e">
        <f>IF(ISNUMBER(E1003),$A$2/E1003,"N/A")</f>
        <v>#VALUE!</v>
      </c>
      <c r="Q1003" s="57" t="e">
        <f>IF(ISNUMBER(E1003),E1003/$B$2,"N/A")</f>
        <v>#VALUE!</v>
      </c>
      <c r="R1003" s="58" t="e">
        <f>IF(J1003="?",IF(ISNUMBER(E1003),G1003/P1003,"N/A"),IF(ISNUMBER(J1003),J1003/$A$2*57.296,"N/A"))</f>
        <v>#VALUE!</v>
      </c>
      <c r="S1003" s="59" t="str">
        <f>S1002</f>
        <v>PUT TELESCOPE FOCAL LENGTH HERE</v>
      </c>
      <c r="T1003" s="60" t="str">
        <f>T1002</f>
        <v>PUT TELESCOPE F/RATIO HERE</v>
      </c>
    </row>
    <row r="1004" spans="1:20" s="33" customFormat="1" x14ac:dyDescent="0.3">
      <c r="A1004" s="13" t="s">
        <v>12</v>
      </c>
      <c r="B1004" s="13" t="s">
        <v>14</v>
      </c>
      <c r="C1004" s="13"/>
      <c r="D1004" s="13" t="s">
        <v>345</v>
      </c>
      <c r="E1004" s="34">
        <v>20</v>
      </c>
      <c r="F1004" s="69">
        <v>1.25</v>
      </c>
      <c r="G1004" s="36">
        <v>52</v>
      </c>
      <c r="H1004" s="37"/>
      <c r="I1004" s="41">
        <v>13</v>
      </c>
      <c r="J1004" s="41">
        <v>17.399999999999999</v>
      </c>
      <c r="K1004" s="55">
        <f>(G1004/57.2958)*E1004</f>
        <v>18.151417730444464</v>
      </c>
      <c r="L1004" s="55" t="s">
        <v>53</v>
      </c>
      <c r="M1004" s="38" t="s">
        <v>27</v>
      </c>
      <c r="N1004" s="36" t="s">
        <v>0</v>
      </c>
      <c r="O1004" s="36">
        <v>4</v>
      </c>
      <c r="P1004" s="56" t="e">
        <f>IF(ISNUMBER(E1004),$A$2/E1004,"N/A")</f>
        <v>#VALUE!</v>
      </c>
      <c r="Q1004" s="57" t="e">
        <f>IF(ISNUMBER(E1004),E1004/$B$2,"N/A")</f>
        <v>#VALUE!</v>
      </c>
      <c r="R1004" s="58" t="e">
        <f>IF(J1004="?",IF(ISNUMBER(E1004),G1004/P1004,"N/A"),IF(ISNUMBER(J1004),J1004/$A$2*57.296,"N/A"))</f>
        <v>#VALUE!</v>
      </c>
      <c r="S1004" s="59" t="str">
        <f>S1003</f>
        <v>PUT TELESCOPE FOCAL LENGTH HERE</v>
      </c>
      <c r="T1004" s="60" t="str">
        <f>T1003</f>
        <v>PUT TELESCOPE F/RATIO HERE</v>
      </c>
    </row>
    <row r="1005" spans="1:20" s="33" customFormat="1" x14ac:dyDescent="0.3">
      <c r="A1005" s="13" t="s">
        <v>12</v>
      </c>
      <c r="B1005" s="13" t="s">
        <v>14</v>
      </c>
      <c r="C1005" s="13"/>
      <c r="D1005" s="13" t="s">
        <v>345</v>
      </c>
      <c r="E1005" s="34">
        <v>25</v>
      </c>
      <c r="F1005" s="69">
        <v>1.25</v>
      </c>
      <c r="G1005" s="36">
        <v>52</v>
      </c>
      <c r="H1005" s="37">
        <v>107</v>
      </c>
      <c r="I1005" s="41">
        <v>16.899999999999999</v>
      </c>
      <c r="J1005" s="41">
        <v>22.3</v>
      </c>
      <c r="K1005" s="55">
        <f>(G1005/57.2958)*E1005</f>
        <v>22.68927216305558</v>
      </c>
      <c r="L1005" s="55" t="s">
        <v>53</v>
      </c>
      <c r="M1005" s="38" t="s">
        <v>27</v>
      </c>
      <c r="N1005" s="36" t="s">
        <v>0</v>
      </c>
      <c r="O1005" s="36">
        <v>4</v>
      </c>
      <c r="P1005" s="56" t="e">
        <f>IF(ISNUMBER(E1005),$A$2/E1005,"N/A")</f>
        <v>#VALUE!</v>
      </c>
      <c r="Q1005" s="57" t="e">
        <f>IF(ISNUMBER(E1005),E1005/$B$2,"N/A")</f>
        <v>#VALUE!</v>
      </c>
      <c r="R1005" s="58" t="e">
        <f>IF(J1005="?",IF(ISNUMBER(E1005),G1005/P1005,"N/A"),IF(ISNUMBER(J1005),J1005/$A$2*57.296,"N/A"))</f>
        <v>#VALUE!</v>
      </c>
      <c r="S1005" s="59" t="str">
        <f>S1004</f>
        <v>PUT TELESCOPE FOCAL LENGTH HERE</v>
      </c>
      <c r="T1005" s="60" t="str">
        <f>T1004</f>
        <v>PUT TELESCOPE F/RATIO HERE</v>
      </c>
    </row>
    <row r="1006" spans="1:20" s="33" customFormat="1" x14ac:dyDescent="0.3">
      <c r="A1006" s="13" t="s">
        <v>12</v>
      </c>
      <c r="B1006" s="13" t="s">
        <v>14</v>
      </c>
      <c r="C1006" s="13"/>
      <c r="D1006" s="13" t="s">
        <v>345</v>
      </c>
      <c r="E1006" s="34">
        <v>32</v>
      </c>
      <c r="F1006" s="69">
        <v>1.25</v>
      </c>
      <c r="G1006" s="38">
        <v>50</v>
      </c>
      <c r="H1006" s="37">
        <v>148</v>
      </c>
      <c r="I1006" s="41">
        <v>20</v>
      </c>
      <c r="J1006" s="41">
        <v>27.1</v>
      </c>
      <c r="K1006" s="55">
        <f>(G1006/57.2958)*E1006</f>
        <v>27.925258046837641</v>
      </c>
      <c r="L1006" s="55" t="s">
        <v>53</v>
      </c>
      <c r="M1006" s="38" t="s">
        <v>27</v>
      </c>
      <c r="N1006" s="36" t="s">
        <v>0</v>
      </c>
      <c r="O1006" s="36">
        <v>4</v>
      </c>
      <c r="P1006" s="56" t="e">
        <f>IF(ISNUMBER(E1006),$A$2/E1006,"N/A")</f>
        <v>#VALUE!</v>
      </c>
      <c r="Q1006" s="57" t="e">
        <f>IF(ISNUMBER(E1006),E1006/$B$2,"N/A")</f>
        <v>#VALUE!</v>
      </c>
      <c r="R1006" s="58" t="e">
        <f>IF(J1006="?",IF(ISNUMBER(E1006),G1006/P1006,"N/A"),IF(ISNUMBER(J1006),J1006/$A$2*57.296,"N/A"))</f>
        <v>#VALUE!</v>
      </c>
      <c r="S1006" s="59" t="str">
        <f>S1005</f>
        <v>PUT TELESCOPE FOCAL LENGTH HERE</v>
      </c>
      <c r="T1006" s="60" t="str">
        <f>T1005</f>
        <v>PUT TELESCOPE F/RATIO HERE</v>
      </c>
    </row>
    <row r="1007" spans="1:20" s="33" customFormat="1" x14ac:dyDescent="0.3">
      <c r="A1007" s="13" t="s">
        <v>12</v>
      </c>
      <c r="B1007" s="13" t="s">
        <v>14</v>
      </c>
      <c r="C1007" s="13"/>
      <c r="D1007" s="13" t="s">
        <v>345</v>
      </c>
      <c r="E1007" s="34">
        <v>40</v>
      </c>
      <c r="F1007" s="69">
        <v>1.25</v>
      </c>
      <c r="G1007" s="38">
        <v>40</v>
      </c>
      <c r="H1007" s="37"/>
      <c r="I1007" s="41">
        <v>28</v>
      </c>
      <c r="J1007" s="41">
        <v>27</v>
      </c>
      <c r="K1007" s="55">
        <f>(G1007/57.2958)*E1007</f>
        <v>27.925258046837641</v>
      </c>
      <c r="L1007" s="55" t="s">
        <v>53</v>
      </c>
      <c r="M1007" s="38" t="s">
        <v>27</v>
      </c>
      <c r="N1007" s="36" t="s">
        <v>0</v>
      </c>
      <c r="O1007" s="36">
        <v>4</v>
      </c>
      <c r="P1007" s="56" t="e">
        <f>IF(ISNUMBER(E1007),$A$2/E1007,"N/A")</f>
        <v>#VALUE!</v>
      </c>
      <c r="Q1007" s="57" t="e">
        <f>IF(ISNUMBER(E1007),E1007/$B$2,"N/A")</f>
        <v>#VALUE!</v>
      </c>
      <c r="R1007" s="58" t="e">
        <f>IF(J1007="?",IF(ISNUMBER(E1007),G1007/P1007,"N/A"),IF(ISNUMBER(J1007),J1007/$A$2*57.296,"N/A"))</f>
        <v>#VALUE!</v>
      </c>
      <c r="S1007" s="59" t="str">
        <f>S1006</f>
        <v>PUT TELESCOPE FOCAL LENGTH HERE</v>
      </c>
      <c r="T1007" s="60" t="str">
        <f>T1006</f>
        <v>PUT TELESCOPE F/RATIO HERE</v>
      </c>
    </row>
    <row r="1008" spans="1:20" s="33" customFormat="1" x14ac:dyDescent="0.3">
      <c r="A1008" s="13" t="s">
        <v>12</v>
      </c>
      <c r="B1008" s="13" t="s">
        <v>193</v>
      </c>
      <c r="C1008" s="13" t="s">
        <v>438</v>
      </c>
      <c r="D1008" s="35" t="s">
        <v>347</v>
      </c>
      <c r="E1008" s="34">
        <v>10</v>
      </c>
      <c r="F1008" s="69">
        <v>1.25</v>
      </c>
      <c r="G1008" s="38">
        <v>65</v>
      </c>
      <c r="H1008" s="38">
        <v>85</v>
      </c>
      <c r="I1008" s="41">
        <v>16</v>
      </c>
      <c r="J1008" s="41" t="s">
        <v>28</v>
      </c>
      <c r="K1008" s="55">
        <f>(G1008/57.2958)*E1008</f>
        <v>11.34463608152779</v>
      </c>
      <c r="L1008" s="55" t="s">
        <v>53</v>
      </c>
      <c r="M1008" s="38" t="s">
        <v>25</v>
      </c>
      <c r="N1008" s="36" t="s">
        <v>0</v>
      </c>
      <c r="O1008" s="38">
        <v>5</v>
      </c>
      <c r="P1008" s="56" t="e">
        <f>IF(ISNUMBER(E1008),$A$2/E1008,"N/A")</f>
        <v>#VALUE!</v>
      </c>
      <c r="Q1008" s="57" t="e">
        <f>IF(ISNUMBER(E1008),E1008/$B$2,"N/A")</f>
        <v>#VALUE!</v>
      </c>
      <c r="R1008" s="58" t="e">
        <f>IF(J1008="?",IF(ISNUMBER(E1008),G1008/P1008,"N/A"),IF(ISNUMBER(J1008),J1008/$A$2*57.296,"N/A"))</f>
        <v>#VALUE!</v>
      </c>
      <c r="S1008" s="59" t="str">
        <f>S1007</f>
        <v>PUT TELESCOPE FOCAL LENGTH HERE</v>
      </c>
      <c r="T1008" s="60" t="str">
        <f>T1007</f>
        <v>PUT TELESCOPE F/RATIO HERE</v>
      </c>
    </row>
    <row r="1009" spans="1:20" s="33" customFormat="1" x14ac:dyDescent="0.3">
      <c r="A1009" s="13" t="s">
        <v>12</v>
      </c>
      <c r="B1009" s="13" t="s">
        <v>193</v>
      </c>
      <c r="C1009" s="13" t="s">
        <v>438</v>
      </c>
      <c r="D1009" s="35" t="s">
        <v>347</v>
      </c>
      <c r="E1009" s="34">
        <v>15</v>
      </c>
      <c r="F1009" s="69">
        <v>1.25</v>
      </c>
      <c r="G1009" s="38">
        <v>65</v>
      </c>
      <c r="H1009" s="38">
        <v>142</v>
      </c>
      <c r="I1009" s="41">
        <v>16</v>
      </c>
      <c r="J1009" s="41" t="s">
        <v>28</v>
      </c>
      <c r="K1009" s="55">
        <f>(G1009/57.2958)*E1009</f>
        <v>17.016954122291686</v>
      </c>
      <c r="L1009" s="55" t="s">
        <v>0</v>
      </c>
      <c r="M1009" s="38" t="s">
        <v>25</v>
      </c>
      <c r="N1009" s="36" t="s">
        <v>0</v>
      </c>
      <c r="O1009" s="38">
        <v>8</v>
      </c>
      <c r="P1009" s="56" t="e">
        <f>IF(ISNUMBER(E1009),$A$2/E1009,"N/A")</f>
        <v>#VALUE!</v>
      </c>
      <c r="Q1009" s="57" t="e">
        <f>IF(ISNUMBER(E1009),E1009/$B$2,"N/A")</f>
        <v>#VALUE!</v>
      </c>
      <c r="R1009" s="58" t="e">
        <f>IF(J1009="?",IF(ISNUMBER(E1009),G1009/P1009,"N/A"),IF(ISNUMBER(J1009),J1009/$A$2*57.296,"N/A"))</f>
        <v>#VALUE!</v>
      </c>
      <c r="S1009" s="59" t="str">
        <f>S1008</f>
        <v>PUT TELESCOPE FOCAL LENGTH HERE</v>
      </c>
      <c r="T1009" s="60" t="str">
        <f>T1008</f>
        <v>PUT TELESCOPE F/RATIO HERE</v>
      </c>
    </row>
    <row r="1010" spans="1:20" s="33" customFormat="1" x14ac:dyDescent="0.3">
      <c r="A1010" s="13" t="s">
        <v>12</v>
      </c>
      <c r="B1010" s="13" t="s">
        <v>193</v>
      </c>
      <c r="C1010" s="13" t="s">
        <v>438</v>
      </c>
      <c r="D1010" s="35" t="s">
        <v>347</v>
      </c>
      <c r="E1010" s="34">
        <v>24</v>
      </c>
      <c r="F1010" s="69">
        <v>1.25</v>
      </c>
      <c r="G1010" s="38">
        <v>65</v>
      </c>
      <c r="H1010" s="38">
        <v>369</v>
      </c>
      <c r="I1010" s="41">
        <v>29</v>
      </c>
      <c r="J1010" s="41">
        <v>27.6</v>
      </c>
      <c r="K1010" s="55">
        <f>(G1010/57.2958)*E1010</f>
        <v>27.227126595666697</v>
      </c>
      <c r="L1010" s="55" t="s">
        <v>0</v>
      </c>
      <c r="M1010" s="38" t="s">
        <v>25</v>
      </c>
      <c r="N1010" s="36" t="s">
        <v>0</v>
      </c>
      <c r="O1010" s="38">
        <v>8</v>
      </c>
      <c r="P1010" s="56" t="e">
        <f>IF(ISNUMBER(E1010),$A$2/E1010,"N/A")</f>
        <v>#VALUE!</v>
      </c>
      <c r="Q1010" s="57" t="e">
        <f>IF(ISNUMBER(E1010),E1010/$B$2,"N/A")</f>
        <v>#VALUE!</v>
      </c>
      <c r="R1010" s="58" t="e">
        <f>IF(J1010="?",IF(ISNUMBER(E1010),G1010/P1010,"N/A"),IF(ISNUMBER(J1010),J1010/$A$2*57.296,"N/A"))</f>
        <v>#VALUE!</v>
      </c>
      <c r="S1010" s="59" t="str">
        <f>S1009</f>
        <v>PUT TELESCOPE FOCAL LENGTH HERE</v>
      </c>
      <c r="T1010" s="60" t="str">
        <f>T1009</f>
        <v>PUT TELESCOPE F/RATIO HERE</v>
      </c>
    </row>
    <row r="1011" spans="1:20" s="33" customFormat="1" x14ac:dyDescent="0.3">
      <c r="A1011" s="13" t="s">
        <v>407</v>
      </c>
      <c r="B1011" s="13" t="s">
        <v>120</v>
      </c>
      <c r="C1011" s="13" t="s">
        <v>437</v>
      </c>
      <c r="D1011" s="13" t="s">
        <v>346</v>
      </c>
      <c r="E1011" s="34">
        <v>8</v>
      </c>
      <c r="F1011" s="35">
        <v>1.25</v>
      </c>
      <c r="G1011" s="38">
        <v>60</v>
      </c>
      <c r="H1011" s="37"/>
      <c r="I1011" s="41">
        <v>9.5</v>
      </c>
      <c r="J1011" s="41">
        <v>9.6</v>
      </c>
      <c r="K1011" s="55">
        <f>(G1011/57.2958)*E1011</f>
        <v>8.3775774140512915</v>
      </c>
      <c r="L1011" s="55" t="s">
        <v>0</v>
      </c>
      <c r="M1011" s="38" t="s">
        <v>25</v>
      </c>
      <c r="N1011" s="38" t="s">
        <v>0</v>
      </c>
      <c r="O1011" s="38">
        <v>7</v>
      </c>
      <c r="P1011" s="56" t="e">
        <f>IF(ISNUMBER(E1011),$A$2/E1011,"N/A")</f>
        <v>#VALUE!</v>
      </c>
      <c r="Q1011" s="57" t="e">
        <f>IF(ISNUMBER(E1011),E1011/$B$2,"N/A")</f>
        <v>#VALUE!</v>
      </c>
      <c r="R1011" s="58" t="e">
        <f>IF(J1011="?",IF(ISNUMBER(E1011),G1011/P1011,"N/A"),IF(ISNUMBER(J1011),J1011/$A$2*57.296,"N/A"))</f>
        <v>#VALUE!</v>
      </c>
      <c r="S1011" s="59" t="str">
        <f>S1010</f>
        <v>PUT TELESCOPE FOCAL LENGTH HERE</v>
      </c>
      <c r="T1011" s="60" t="str">
        <f>T1010</f>
        <v>PUT TELESCOPE F/RATIO HERE</v>
      </c>
    </row>
    <row r="1012" spans="1:20" s="33" customFormat="1" x14ac:dyDescent="0.3">
      <c r="A1012" s="13" t="s">
        <v>407</v>
      </c>
      <c r="B1012" s="13" t="s">
        <v>120</v>
      </c>
      <c r="C1012" s="13" t="s">
        <v>437</v>
      </c>
      <c r="D1012" s="13" t="s">
        <v>346</v>
      </c>
      <c r="E1012" s="34">
        <v>12</v>
      </c>
      <c r="F1012" s="35">
        <v>1.25</v>
      </c>
      <c r="G1012" s="38">
        <v>60</v>
      </c>
      <c r="H1012" s="37"/>
      <c r="I1012" s="41">
        <v>15</v>
      </c>
      <c r="J1012" s="41">
        <v>15.2</v>
      </c>
      <c r="K1012" s="55">
        <f>(G1012/57.2958)*E1012</f>
        <v>12.566366121076937</v>
      </c>
      <c r="L1012" s="55" t="s">
        <v>0</v>
      </c>
      <c r="M1012" s="38" t="s">
        <v>25</v>
      </c>
      <c r="N1012" s="38" t="s">
        <v>0</v>
      </c>
      <c r="O1012" s="38">
        <v>7</v>
      </c>
      <c r="P1012" s="56" t="e">
        <f>IF(ISNUMBER(E1012),$A$2/E1012,"N/A")</f>
        <v>#VALUE!</v>
      </c>
      <c r="Q1012" s="57" t="e">
        <f>IF(ISNUMBER(E1012),E1012/$B$2,"N/A")</f>
        <v>#VALUE!</v>
      </c>
      <c r="R1012" s="58" t="e">
        <f>IF(J1012="?",IF(ISNUMBER(E1012),G1012/P1012,"N/A"),IF(ISNUMBER(J1012),J1012/$A$2*57.296,"N/A"))</f>
        <v>#VALUE!</v>
      </c>
      <c r="S1012" s="59" t="str">
        <f>S1011</f>
        <v>PUT TELESCOPE FOCAL LENGTH HERE</v>
      </c>
      <c r="T1012" s="60" t="str">
        <f>T1011</f>
        <v>PUT TELESCOPE F/RATIO HERE</v>
      </c>
    </row>
    <row r="1013" spans="1:20" s="33" customFormat="1" x14ac:dyDescent="0.3">
      <c r="A1013" s="13" t="s">
        <v>407</v>
      </c>
      <c r="B1013" s="13" t="s">
        <v>120</v>
      </c>
      <c r="C1013" s="13" t="s">
        <v>437</v>
      </c>
      <c r="D1013" s="13" t="s">
        <v>347</v>
      </c>
      <c r="E1013" s="34">
        <v>19</v>
      </c>
      <c r="F1013" s="35">
        <v>1.25</v>
      </c>
      <c r="G1013" s="38">
        <v>65</v>
      </c>
      <c r="H1013" s="37"/>
      <c r="I1013" s="41">
        <v>18.5</v>
      </c>
      <c r="J1013" s="41">
        <v>21.2</v>
      </c>
      <c r="K1013" s="55">
        <f>(G1013/57.2958)*E1013</f>
        <v>21.554808554902802</v>
      </c>
      <c r="L1013" s="55" t="s">
        <v>0</v>
      </c>
      <c r="M1013" s="38" t="s">
        <v>25</v>
      </c>
      <c r="N1013" s="38" t="s">
        <v>0</v>
      </c>
      <c r="O1013" s="38">
        <v>5</v>
      </c>
      <c r="P1013" s="56" t="e">
        <f>IF(ISNUMBER(E1013),$A$2/E1013,"N/A")</f>
        <v>#VALUE!</v>
      </c>
      <c r="Q1013" s="57" t="e">
        <f>IF(ISNUMBER(E1013),E1013/$B$2,"N/A")</f>
        <v>#VALUE!</v>
      </c>
      <c r="R1013" s="58" t="e">
        <f>IF(J1013="?",IF(ISNUMBER(E1013),G1013/P1013,"N/A"),IF(ISNUMBER(J1013),J1013/$A$2*57.296,"N/A"))</f>
        <v>#VALUE!</v>
      </c>
      <c r="S1013" s="59" t="str">
        <f>S1012</f>
        <v>PUT TELESCOPE FOCAL LENGTH HERE</v>
      </c>
      <c r="T1013" s="60" t="str">
        <f>T1012</f>
        <v>PUT TELESCOPE F/RATIO HERE</v>
      </c>
    </row>
    <row r="1014" spans="1:20" s="33" customFormat="1" x14ac:dyDescent="0.3">
      <c r="A1014" s="13" t="s">
        <v>407</v>
      </c>
      <c r="B1014" s="13" t="s">
        <v>120</v>
      </c>
      <c r="C1014" s="13" t="s">
        <v>437</v>
      </c>
      <c r="D1014" s="13" t="s">
        <v>345</v>
      </c>
      <c r="E1014" s="34">
        <v>27</v>
      </c>
      <c r="F1014" s="35">
        <v>1.25</v>
      </c>
      <c r="G1014" s="38">
        <v>53</v>
      </c>
      <c r="H1014" s="37"/>
      <c r="I1014" s="41">
        <v>23</v>
      </c>
      <c r="J1014" s="41">
        <v>24.4</v>
      </c>
      <c r="K1014" s="55">
        <f>(G1014/57.2958)*E1014</f>
        <v>24.975652665640414</v>
      </c>
      <c r="L1014" s="55" t="s">
        <v>0</v>
      </c>
      <c r="M1014" s="38" t="s">
        <v>25</v>
      </c>
      <c r="N1014" s="38" t="s">
        <v>0</v>
      </c>
      <c r="O1014" s="38">
        <v>5</v>
      </c>
      <c r="P1014" s="56" t="e">
        <f>IF(ISNUMBER(E1014),$A$2/E1014,"N/A")</f>
        <v>#VALUE!</v>
      </c>
      <c r="Q1014" s="57" t="e">
        <f>IF(ISNUMBER(E1014),E1014/$B$2,"N/A")</f>
        <v>#VALUE!</v>
      </c>
      <c r="R1014" s="58" t="e">
        <f>IF(J1014="?",IF(ISNUMBER(E1014),G1014/P1014,"N/A"),IF(ISNUMBER(J1014),J1014/$A$2*57.296,"N/A"))</f>
        <v>#VALUE!</v>
      </c>
      <c r="S1014" s="59" t="str">
        <f>S1013</f>
        <v>PUT TELESCOPE FOCAL LENGTH HERE</v>
      </c>
      <c r="T1014" s="60" t="str">
        <f>T1013</f>
        <v>PUT TELESCOPE F/RATIO HERE</v>
      </c>
    </row>
    <row r="1015" spans="1:20" s="33" customFormat="1" x14ac:dyDescent="0.3">
      <c r="A1015" s="13" t="s">
        <v>407</v>
      </c>
      <c r="B1015" s="13" t="s">
        <v>406</v>
      </c>
      <c r="C1015" s="13"/>
      <c r="D1015" s="13" t="s">
        <v>345</v>
      </c>
      <c r="E1015" s="34">
        <v>6.5</v>
      </c>
      <c r="F1015" s="69">
        <v>1.25</v>
      </c>
      <c r="G1015" s="38">
        <v>50</v>
      </c>
      <c r="H1015" s="37"/>
      <c r="I1015" s="41">
        <f>E1015*0.72</f>
        <v>4.68</v>
      </c>
      <c r="J1015" s="41" t="s">
        <v>28</v>
      </c>
      <c r="K1015" s="55">
        <f>(G1015/57.2958)*E1015</f>
        <v>5.672318040763896</v>
      </c>
      <c r="L1015" s="55" t="s">
        <v>53</v>
      </c>
      <c r="M1015" s="38" t="s">
        <v>98</v>
      </c>
      <c r="N1015" s="38" t="s">
        <v>53</v>
      </c>
      <c r="O1015" s="38">
        <v>4</v>
      </c>
      <c r="P1015" s="56" t="e">
        <f>IF(ISNUMBER(E1015),$A$2/E1015,"N/A")</f>
        <v>#VALUE!</v>
      </c>
      <c r="Q1015" s="57" t="e">
        <f>IF(ISNUMBER(E1015),E1015/$B$2,"N/A")</f>
        <v>#VALUE!</v>
      </c>
      <c r="R1015" s="58" t="e">
        <f>IF(J1015="?",IF(ISNUMBER(E1015),G1015/P1015,"N/A"),IF(ISNUMBER(J1015),J1015/$A$2*57.296,"N/A"))</f>
        <v>#VALUE!</v>
      </c>
      <c r="S1015" s="59" t="str">
        <f>S1014</f>
        <v>PUT TELESCOPE FOCAL LENGTH HERE</v>
      </c>
      <c r="T1015" s="60" t="str">
        <f>T1014</f>
        <v>PUT TELESCOPE F/RATIO HERE</v>
      </c>
    </row>
    <row r="1016" spans="1:20" s="33" customFormat="1" x14ac:dyDescent="0.3">
      <c r="A1016" s="13" t="s">
        <v>407</v>
      </c>
      <c r="B1016" s="13" t="s">
        <v>406</v>
      </c>
      <c r="C1016" s="13"/>
      <c r="D1016" s="13" t="s">
        <v>345</v>
      </c>
      <c r="E1016" s="34">
        <v>15</v>
      </c>
      <c r="F1016" s="69">
        <v>1.25</v>
      </c>
      <c r="G1016" s="38">
        <v>50</v>
      </c>
      <c r="H1016" s="37"/>
      <c r="I1016" s="41">
        <f>E1016*0.72</f>
        <v>10.799999999999999</v>
      </c>
      <c r="J1016" s="41" t="s">
        <v>28</v>
      </c>
      <c r="K1016" s="55">
        <f>(G1016/57.2958)*E1016</f>
        <v>13.089964709455144</v>
      </c>
      <c r="L1016" s="55" t="s">
        <v>53</v>
      </c>
      <c r="M1016" s="38" t="s">
        <v>98</v>
      </c>
      <c r="N1016" s="38" t="s">
        <v>53</v>
      </c>
      <c r="O1016" s="38">
        <v>4</v>
      </c>
      <c r="P1016" s="56" t="e">
        <f>IF(ISNUMBER(E1016),$A$2/E1016,"N/A")</f>
        <v>#VALUE!</v>
      </c>
      <c r="Q1016" s="57" t="e">
        <f>IF(ISNUMBER(E1016),E1016/$B$2,"N/A")</f>
        <v>#VALUE!</v>
      </c>
      <c r="R1016" s="58" t="e">
        <f>IF(J1016="?",IF(ISNUMBER(E1016),G1016/P1016,"N/A"),IF(ISNUMBER(J1016),J1016/$A$2*57.296,"N/A"))</f>
        <v>#VALUE!</v>
      </c>
      <c r="S1016" s="59" t="str">
        <f>S1015</f>
        <v>PUT TELESCOPE FOCAL LENGTH HERE</v>
      </c>
      <c r="T1016" s="60" t="str">
        <f>T1015</f>
        <v>PUT TELESCOPE F/RATIO HERE</v>
      </c>
    </row>
    <row r="1017" spans="1:20" s="33" customFormat="1" x14ac:dyDescent="0.3">
      <c r="A1017" s="13" t="s">
        <v>407</v>
      </c>
      <c r="B1017" s="13" t="s">
        <v>406</v>
      </c>
      <c r="C1017" s="13"/>
      <c r="D1017" s="13" t="s">
        <v>345</v>
      </c>
      <c r="E1017" s="34">
        <v>20</v>
      </c>
      <c r="F1017" s="69">
        <v>1.25</v>
      </c>
      <c r="G1017" s="38">
        <v>50</v>
      </c>
      <c r="H1017" s="37"/>
      <c r="I1017" s="41">
        <f>E1017*0.72</f>
        <v>14.399999999999999</v>
      </c>
      <c r="J1017" s="41" t="s">
        <v>28</v>
      </c>
      <c r="K1017" s="55">
        <f>(G1017/57.2958)*E1017</f>
        <v>17.453286279273527</v>
      </c>
      <c r="L1017" s="55" t="s">
        <v>53</v>
      </c>
      <c r="M1017" s="38" t="s">
        <v>98</v>
      </c>
      <c r="N1017" s="38" t="s">
        <v>53</v>
      </c>
      <c r="O1017" s="38">
        <v>4</v>
      </c>
      <c r="P1017" s="56" t="e">
        <f>IF(ISNUMBER(E1017),$A$2/E1017,"N/A")</f>
        <v>#VALUE!</v>
      </c>
      <c r="Q1017" s="57" t="e">
        <f>IF(ISNUMBER(E1017),E1017/$B$2,"N/A")</f>
        <v>#VALUE!</v>
      </c>
      <c r="R1017" s="58" t="e">
        <f>IF(J1017="?",IF(ISNUMBER(E1017),G1017/P1017,"N/A"),IF(ISNUMBER(J1017),J1017/$A$2*57.296,"N/A"))</f>
        <v>#VALUE!</v>
      </c>
      <c r="S1017" s="59" t="str">
        <f>S1016</f>
        <v>PUT TELESCOPE FOCAL LENGTH HERE</v>
      </c>
      <c r="T1017" s="60" t="str">
        <f>T1016</f>
        <v>PUT TELESCOPE F/RATIO HERE</v>
      </c>
    </row>
    <row r="1018" spans="1:20" s="33" customFormat="1" x14ac:dyDescent="0.3">
      <c r="A1018" s="13" t="s">
        <v>407</v>
      </c>
      <c r="B1018" s="13" t="s">
        <v>406</v>
      </c>
      <c r="C1018" s="13"/>
      <c r="D1018" s="13" t="s">
        <v>345</v>
      </c>
      <c r="E1018" s="34">
        <v>25</v>
      </c>
      <c r="F1018" s="69">
        <v>1.25</v>
      </c>
      <c r="G1018" s="38">
        <v>50</v>
      </c>
      <c r="H1018" s="37"/>
      <c r="I1018" s="41">
        <f>E1018*0.72</f>
        <v>18</v>
      </c>
      <c r="J1018" s="41" t="s">
        <v>28</v>
      </c>
      <c r="K1018" s="55">
        <f>(G1018/57.2958)*E1018</f>
        <v>21.816607849091906</v>
      </c>
      <c r="L1018" s="55" t="s">
        <v>53</v>
      </c>
      <c r="M1018" s="38" t="s">
        <v>98</v>
      </c>
      <c r="N1018" s="38" t="s">
        <v>53</v>
      </c>
      <c r="O1018" s="38">
        <v>4</v>
      </c>
      <c r="P1018" s="56" t="e">
        <f>IF(ISNUMBER(E1018),$A$2/E1018,"N/A")</f>
        <v>#VALUE!</v>
      </c>
      <c r="Q1018" s="57" t="e">
        <f>IF(ISNUMBER(E1018),E1018/$B$2,"N/A")</f>
        <v>#VALUE!</v>
      </c>
      <c r="R1018" s="58" t="e">
        <f>IF(J1018="?",IF(ISNUMBER(E1018),G1018/P1018,"N/A"),IF(ISNUMBER(J1018),J1018/$A$2*57.296,"N/A"))</f>
        <v>#VALUE!</v>
      </c>
      <c r="S1018" s="59" t="str">
        <f>S1017</f>
        <v>PUT TELESCOPE FOCAL LENGTH HERE</v>
      </c>
      <c r="T1018" s="60" t="str">
        <f>T1017</f>
        <v>PUT TELESCOPE F/RATIO HERE</v>
      </c>
    </row>
    <row r="1019" spans="1:20" s="33" customFormat="1" x14ac:dyDescent="0.3">
      <c r="A1019" s="13" t="s">
        <v>407</v>
      </c>
      <c r="B1019" s="13" t="s">
        <v>408</v>
      </c>
      <c r="C1019" s="13"/>
      <c r="D1019" s="13" t="s">
        <v>345</v>
      </c>
      <c r="E1019" s="34">
        <v>4</v>
      </c>
      <c r="F1019" s="69">
        <v>1.25</v>
      </c>
      <c r="G1019" s="38">
        <v>50</v>
      </c>
      <c r="H1019" s="37"/>
      <c r="I1019" s="41">
        <f>E1019*0.72</f>
        <v>2.88</v>
      </c>
      <c r="J1019" s="41" t="s">
        <v>28</v>
      </c>
      <c r="K1019" s="55">
        <f>(G1019/57.2958)*E1019</f>
        <v>3.4906572558547051</v>
      </c>
      <c r="L1019" s="55" t="s">
        <v>0</v>
      </c>
      <c r="M1019" s="38" t="s">
        <v>25</v>
      </c>
      <c r="N1019" s="38" t="s">
        <v>53</v>
      </c>
      <c r="O1019" s="38">
        <v>4</v>
      </c>
      <c r="P1019" s="56" t="e">
        <f>IF(ISNUMBER(E1019),$A$2/E1019,"N/A")</f>
        <v>#VALUE!</v>
      </c>
      <c r="Q1019" s="57" t="e">
        <f>IF(ISNUMBER(E1019),E1019/$B$2,"N/A")</f>
        <v>#VALUE!</v>
      </c>
      <c r="R1019" s="58" t="e">
        <f>IF(J1019="?",IF(ISNUMBER(E1019),G1019/P1019,"N/A"),IF(ISNUMBER(J1019),J1019/$A$2*57.296,"N/A"))</f>
        <v>#VALUE!</v>
      </c>
      <c r="S1019" s="59" t="str">
        <f>S1018</f>
        <v>PUT TELESCOPE FOCAL LENGTH HERE</v>
      </c>
      <c r="T1019" s="60" t="str">
        <f>T1018</f>
        <v>PUT TELESCOPE F/RATIO HERE</v>
      </c>
    </row>
    <row r="1020" spans="1:20" s="33" customFormat="1" x14ac:dyDescent="0.3">
      <c r="A1020" s="13" t="s">
        <v>407</v>
      </c>
      <c r="B1020" s="13" t="s">
        <v>408</v>
      </c>
      <c r="C1020" s="13"/>
      <c r="D1020" s="13" t="s">
        <v>345</v>
      </c>
      <c r="E1020" s="34">
        <v>10</v>
      </c>
      <c r="F1020" s="69">
        <v>1.25</v>
      </c>
      <c r="G1020" s="38">
        <v>50</v>
      </c>
      <c r="H1020" s="37"/>
      <c r="I1020" s="41">
        <f>E1020*0.72</f>
        <v>7.1999999999999993</v>
      </c>
      <c r="J1020" s="41" t="s">
        <v>28</v>
      </c>
      <c r="K1020" s="55">
        <f>(G1020/57.2958)*E1020</f>
        <v>8.7266431396367636</v>
      </c>
      <c r="L1020" s="55" t="s">
        <v>0</v>
      </c>
      <c r="M1020" s="38" t="s">
        <v>25</v>
      </c>
      <c r="N1020" s="38" t="s">
        <v>53</v>
      </c>
      <c r="O1020" s="38">
        <v>4</v>
      </c>
      <c r="P1020" s="56" t="e">
        <f>IF(ISNUMBER(E1020),$A$2/E1020,"N/A")</f>
        <v>#VALUE!</v>
      </c>
      <c r="Q1020" s="57" t="e">
        <f>IF(ISNUMBER(E1020),E1020/$B$2,"N/A")</f>
        <v>#VALUE!</v>
      </c>
      <c r="R1020" s="58" t="e">
        <f>IF(J1020="?",IF(ISNUMBER(E1020),G1020/P1020,"N/A"),IF(ISNUMBER(J1020),J1020/$A$2*57.296,"N/A"))</f>
        <v>#VALUE!</v>
      </c>
      <c r="S1020" s="59" t="str">
        <f>S1019</f>
        <v>PUT TELESCOPE FOCAL LENGTH HERE</v>
      </c>
      <c r="T1020" s="60" t="str">
        <f>T1019</f>
        <v>PUT TELESCOPE F/RATIO HERE</v>
      </c>
    </row>
    <row r="1021" spans="1:20" s="33" customFormat="1" x14ac:dyDescent="0.3">
      <c r="A1021" s="13" t="s">
        <v>407</v>
      </c>
      <c r="B1021" s="13" t="s">
        <v>408</v>
      </c>
      <c r="C1021" s="13"/>
      <c r="D1021" s="13" t="s">
        <v>345</v>
      </c>
      <c r="E1021" s="34">
        <v>30</v>
      </c>
      <c r="F1021" s="69">
        <v>1.25</v>
      </c>
      <c r="G1021" s="38">
        <v>50</v>
      </c>
      <c r="H1021" s="37"/>
      <c r="I1021" s="41">
        <f>E1021*0.72</f>
        <v>21.599999999999998</v>
      </c>
      <c r="J1021" s="41" t="s">
        <v>28</v>
      </c>
      <c r="K1021" s="55">
        <f>(G1021/57.2958)*E1021</f>
        <v>26.179929418910287</v>
      </c>
      <c r="L1021" s="55" t="s">
        <v>0</v>
      </c>
      <c r="M1021" s="38" t="s">
        <v>25</v>
      </c>
      <c r="N1021" s="38" t="s">
        <v>53</v>
      </c>
      <c r="O1021" s="38">
        <v>4</v>
      </c>
      <c r="P1021" s="56" t="e">
        <f>IF(ISNUMBER(E1021),$A$2/E1021,"N/A")</f>
        <v>#VALUE!</v>
      </c>
      <c r="Q1021" s="57" t="e">
        <f>IF(ISNUMBER(E1021),E1021/$B$2,"N/A")</f>
        <v>#VALUE!</v>
      </c>
      <c r="R1021" s="58" t="e">
        <f>IF(J1021="?",IF(ISNUMBER(E1021),G1021/P1021,"N/A"),IF(ISNUMBER(J1021),J1021/$A$2*57.296,"N/A"))</f>
        <v>#VALUE!</v>
      </c>
      <c r="S1021" s="59" t="str">
        <f>S1020</f>
        <v>PUT TELESCOPE FOCAL LENGTH HERE</v>
      </c>
      <c r="T1021" s="60" t="str">
        <f>T1020</f>
        <v>PUT TELESCOPE F/RATIO HERE</v>
      </c>
    </row>
    <row r="1022" spans="1:20" s="33" customFormat="1" x14ac:dyDescent="0.3">
      <c r="A1022" s="13" t="s">
        <v>407</v>
      </c>
      <c r="B1022" s="13" t="s">
        <v>408</v>
      </c>
      <c r="C1022" s="13"/>
      <c r="D1022" s="13" t="s">
        <v>345</v>
      </c>
      <c r="E1022" s="34">
        <v>40</v>
      </c>
      <c r="F1022" s="69">
        <v>1.25</v>
      </c>
      <c r="G1022" s="38">
        <v>40</v>
      </c>
      <c r="H1022" s="37"/>
      <c r="I1022" s="41">
        <f>E1022*0.72</f>
        <v>28.799999999999997</v>
      </c>
      <c r="J1022" s="41" t="s">
        <v>28</v>
      </c>
      <c r="K1022" s="55">
        <f>(G1022/57.2958)*E1022</f>
        <v>27.925258046837641</v>
      </c>
      <c r="L1022" s="55" t="s">
        <v>0</v>
      </c>
      <c r="M1022" s="38" t="s">
        <v>25</v>
      </c>
      <c r="N1022" s="38" t="s">
        <v>53</v>
      </c>
      <c r="O1022" s="38">
        <v>4</v>
      </c>
      <c r="P1022" s="56" t="e">
        <f>IF(ISNUMBER(E1022),$A$2/E1022,"N/A")</f>
        <v>#VALUE!</v>
      </c>
      <c r="Q1022" s="57" t="e">
        <f>IF(ISNUMBER(E1022),E1022/$B$2,"N/A")</f>
        <v>#VALUE!</v>
      </c>
      <c r="R1022" s="58" t="e">
        <f>IF(J1022="?",IF(ISNUMBER(E1022),G1022/P1022,"N/A"),IF(ISNUMBER(J1022),J1022/$A$2*57.296,"N/A"))</f>
        <v>#VALUE!</v>
      </c>
      <c r="S1022" s="59" t="str">
        <f>S1021</f>
        <v>PUT TELESCOPE FOCAL LENGTH HERE</v>
      </c>
      <c r="T1022" s="60" t="str">
        <f>T1021</f>
        <v>PUT TELESCOPE F/RATIO HERE</v>
      </c>
    </row>
    <row r="1023" spans="1:20" s="33" customFormat="1" x14ac:dyDescent="0.3">
      <c r="A1023" s="13" t="s">
        <v>407</v>
      </c>
      <c r="B1023" s="13" t="s">
        <v>159</v>
      </c>
      <c r="C1023" s="13"/>
      <c r="D1023" s="13" t="s">
        <v>347</v>
      </c>
      <c r="E1023" s="34">
        <v>26</v>
      </c>
      <c r="F1023" s="69">
        <v>2</v>
      </c>
      <c r="G1023" s="38">
        <v>70</v>
      </c>
      <c r="H1023" s="37"/>
      <c r="I1023" s="41">
        <v>20</v>
      </c>
      <c r="J1023" s="41">
        <v>32.299999999999997</v>
      </c>
      <c r="K1023" s="55">
        <f>(G1023/57.2958)*E1023</f>
        <v>31.764981028277813</v>
      </c>
      <c r="L1023" s="55" t="s">
        <v>53</v>
      </c>
      <c r="M1023" s="38" t="s">
        <v>25</v>
      </c>
      <c r="N1023" s="36" t="s">
        <v>0</v>
      </c>
      <c r="O1023" s="36">
        <v>5</v>
      </c>
      <c r="P1023" s="56" t="e">
        <f>IF(ISNUMBER(E1023),$A$2/E1023,"N/A")</f>
        <v>#VALUE!</v>
      </c>
      <c r="Q1023" s="57" t="e">
        <f>IF(ISNUMBER(E1023),E1023/$B$2,"N/A")</f>
        <v>#VALUE!</v>
      </c>
      <c r="R1023" s="58" t="e">
        <f>IF(J1023="?",IF(ISNUMBER(E1023),G1023/P1023,"N/A"),IF(ISNUMBER(J1023),J1023/$A$2*57.296,"N/A"))</f>
        <v>#VALUE!</v>
      </c>
      <c r="S1023" s="59" t="str">
        <f>S1022</f>
        <v>PUT TELESCOPE FOCAL LENGTH HERE</v>
      </c>
      <c r="T1023" s="60" t="str">
        <f>T1022</f>
        <v>PUT TELESCOPE F/RATIO HERE</v>
      </c>
    </row>
    <row r="1024" spans="1:20" s="33" customFormat="1" x14ac:dyDescent="0.3">
      <c r="A1024" s="13" t="s">
        <v>407</v>
      </c>
      <c r="B1024" s="13" t="s">
        <v>159</v>
      </c>
      <c r="C1024" s="13"/>
      <c r="D1024" s="13" t="s">
        <v>347</v>
      </c>
      <c r="E1024" s="34">
        <v>32</v>
      </c>
      <c r="F1024" s="69">
        <v>2</v>
      </c>
      <c r="G1024" s="38">
        <v>70</v>
      </c>
      <c r="H1024" s="37"/>
      <c r="I1024" s="41">
        <v>24</v>
      </c>
      <c r="J1024" s="41">
        <v>40</v>
      </c>
      <c r="K1024" s="55">
        <f>(G1024/57.2958)*E1024</f>
        <v>39.095361265572691</v>
      </c>
      <c r="L1024" s="55" t="s">
        <v>53</v>
      </c>
      <c r="M1024" s="38" t="s">
        <v>25</v>
      </c>
      <c r="N1024" s="36" t="s">
        <v>0</v>
      </c>
      <c r="O1024" s="36">
        <v>5</v>
      </c>
      <c r="P1024" s="56" t="e">
        <f>IF(ISNUMBER(E1024),$A$2/E1024,"N/A")</f>
        <v>#VALUE!</v>
      </c>
      <c r="Q1024" s="57" t="e">
        <f>IF(ISNUMBER(E1024),E1024/$B$2,"N/A")</f>
        <v>#VALUE!</v>
      </c>
      <c r="R1024" s="58" t="e">
        <f>IF(J1024="?",IF(ISNUMBER(E1024),G1024/P1024,"N/A"),IF(ISNUMBER(J1024),J1024/$A$2*57.296,"N/A"))</f>
        <v>#VALUE!</v>
      </c>
      <c r="S1024" s="59" t="str">
        <f>S1023</f>
        <v>PUT TELESCOPE FOCAL LENGTH HERE</v>
      </c>
      <c r="T1024" s="60" t="str">
        <f>T1023</f>
        <v>PUT TELESCOPE F/RATIO HERE</v>
      </c>
    </row>
    <row r="1025" spans="1:20" s="33" customFormat="1" x14ac:dyDescent="0.3">
      <c r="A1025" s="13" t="s">
        <v>407</v>
      </c>
      <c r="B1025" s="13" t="s">
        <v>159</v>
      </c>
      <c r="C1025" s="13"/>
      <c r="D1025" s="13" t="s">
        <v>347</v>
      </c>
      <c r="E1025" s="34">
        <v>38</v>
      </c>
      <c r="F1025" s="69">
        <v>2</v>
      </c>
      <c r="G1025" s="38">
        <v>70</v>
      </c>
      <c r="H1025" s="37"/>
      <c r="I1025" s="41">
        <v>28</v>
      </c>
      <c r="J1025" s="41">
        <v>45.7</v>
      </c>
      <c r="K1025" s="55">
        <f>(G1025/57.2958)*E1025</f>
        <v>46.425741502867574</v>
      </c>
      <c r="L1025" s="55" t="s">
        <v>53</v>
      </c>
      <c r="M1025" s="38" t="s">
        <v>25</v>
      </c>
      <c r="N1025" s="36" t="s">
        <v>0</v>
      </c>
      <c r="O1025" s="36">
        <v>5</v>
      </c>
      <c r="P1025" s="56" t="e">
        <f>IF(ISNUMBER(E1025),$A$2/E1025,"N/A")</f>
        <v>#VALUE!</v>
      </c>
      <c r="Q1025" s="57" t="e">
        <f>IF(ISNUMBER(E1025),E1025/$B$2,"N/A")</f>
        <v>#VALUE!</v>
      </c>
      <c r="R1025" s="58" t="e">
        <f>IF(J1025="?",IF(ISNUMBER(E1025),G1025/P1025,"N/A"),IF(ISNUMBER(J1025),J1025/$A$2*57.296,"N/A"))</f>
        <v>#VALUE!</v>
      </c>
      <c r="S1025" s="59" t="str">
        <f>S1024</f>
        <v>PUT TELESCOPE FOCAL LENGTH HERE</v>
      </c>
      <c r="T1025" s="60" t="str">
        <f>T1024</f>
        <v>PUT TELESCOPE F/RATIO HERE</v>
      </c>
    </row>
    <row r="1026" spans="1:20" s="33" customFormat="1" x14ac:dyDescent="0.3">
      <c r="A1026" s="13" t="s">
        <v>251</v>
      </c>
      <c r="B1026" s="13" t="s">
        <v>252</v>
      </c>
      <c r="C1026" s="13" t="s">
        <v>437</v>
      </c>
      <c r="D1026" s="13" t="s">
        <v>346</v>
      </c>
      <c r="E1026" s="34">
        <v>16</v>
      </c>
      <c r="F1026" s="35">
        <v>1.25</v>
      </c>
      <c r="G1026" s="38">
        <v>60</v>
      </c>
      <c r="H1026" s="37"/>
      <c r="I1026" s="41">
        <v>17</v>
      </c>
      <c r="J1026" s="41">
        <v>16.5</v>
      </c>
      <c r="K1026" s="55">
        <f>(G1026/57.2958)*E1026</f>
        <v>16.755154828102583</v>
      </c>
      <c r="L1026" s="55" t="s">
        <v>0</v>
      </c>
      <c r="M1026" s="38" t="s">
        <v>25</v>
      </c>
      <c r="N1026" s="36" t="s">
        <v>0</v>
      </c>
      <c r="O1026" s="38">
        <v>6</v>
      </c>
      <c r="P1026" s="56" t="e">
        <f>IF(ISNUMBER(E1026),$A$2/E1026,"N/A")</f>
        <v>#VALUE!</v>
      </c>
      <c r="Q1026" s="57" t="e">
        <f>IF(ISNUMBER(E1026),E1026/$B$2,"N/A")</f>
        <v>#VALUE!</v>
      </c>
      <c r="R1026" s="58" t="e">
        <f>IF(J1026="?",IF(ISNUMBER(E1026),G1026/P1026,"N/A"),IF(ISNUMBER(J1026),J1026/$A$2*57.296,"N/A"))</f>
        <v>#VALUE!</v>
      </c>
      <c r="S1026" s="59" t="str">
        <f>S1025</f>
        <v>PUT TELESCOPE FOCAL LENGTH HERE</v>
      </c>
      <c r="T1026" s="60" t="str">
        <f>T1025</f>
        <v>PUT TELESCOPE F/RATIO HERE</v>
      </c>
    </row>
    <row r="1027" spans="1:20" s="33" customFormat="1" x14ac:dyDescent="0.3">
      <c r="A1027" s="13" t="s">
        <v>251</v>
      </c>
      <c r="B1027" s="13" t="s">
        <v>252</v>
      </c>
      <c r="C1027" s="13" t="s">
        <v>437</v>
      </c>
      <c r="D1027" s="35" t="s">
        <v>347</v>
      </c>
      <c r="E1027" s="34">
        <v>19</v>
      </c>
      <c r="F1027" s="35">
        <v>1.25</v>
      </c>
      <c r="G1027" s="38">
        <v>65</v>
      </c>
      <c r="H1027" s="37"/>
      <c r="I1027" s="41">
        <v>19</v>
      </c>
      <c r="J1027" s="41">
        <v>21.2</v>
      </c>
      <c r="K1027" s="55">
        <f>(G1027/57.2958)*E1027</f>
        <v>21.554808554902802</v>
      </c>
      <c r="L1027" s="55" t="s">
        <v>0</v>
      </c>
      <c r="M1027" s="38" t="s">
        <v>25</v>
      </c>
      <c r="N1027" s="36" t="s">
        <v>0</v>
      </c>
      <c r="O1027" s="38">
        <v>5</v>
      </c>
      <c r="P1027" s="56" t="e">
        <f>IF(ISNUMBER(E1027),$A$2/E1027,"N/A")</f>
        <v>#VALUE!</v>
      </c>
      <c r="Q1027" s="57" t="e">
        <f>IF(ISNUMBER(E1027),E1027/$B$2,"N/A")</f>
        <v>#VALUE!</v>
      </c>
      <c r="R1027" s="58" t="e">
        <f>IF(J1027="?",IF(ISNUMBER(E1027),G1027/P1027,"N/A"),IF(ISNUMBER(J1027),J1027/$A$2*57.296,"N/A"))</f>
        <v>#VALUE!</v>
      </c>
      <c r="S1027" s="59" t="str">
        <f>S1026</f>
        <v>PUT TELESCOPE FOCAL LENGTH HERE</v>
      </c>
      <c r="T1027" s="60" t="str">
        <f>T1026</f>
        <v>PUT TELESCOPE F/RATIO HERE</v>
      </c>
    </row>
    <row r="1028" spans="1:20" s="33" customFormat="1" x14ac:dyDescent="0.3">
      <c r="A1028" s="13" t="s">
        <v>251</v>
      </c>
      <c r="B1028" s="13" t="s">
        <v>252</v>
      </c>
      <c r="C1028" s="13" t="s">
        <v>437</v>
      </c>
      <c r="D1028" s="13" t="s">
        <v>345</v>
      </c>
      <c r="E1028" s="34">
        <v>27</v>
      </c>
      <c r="F1028" s="35">
        <v>1.25</v>
      </c>
      <c r="G1028" s="38">
        <v>53</v>
      </c>
      <c r="H1028" s="37"/>
      <c r="I1028" s="41">
        <v>23</v>
      </c>
      <c r="J1028" s="41">
        <v>24.4</v>
      </c>
      <c r="K1028" s="55">
        <f>(G1028/57.2958)*E1028</f>
        <v>24.975652665640414</v>
      </c>
      <c r="L1028" s="55" t="s">
        <v>0</v>
      </c>
      <c r="M1028" s="38" t="s">
        <v>25</v>
      </c>
      <c r="N1028" s="36" t="s">
        <v>0</v>
      </c>
      <c r="O1028" s="38">
        <v>5</v>
      </c>
      <c r="P1028" s="56" t="e">
        <f>IF(ISNUMBER(E1028),$A$2/E1028,"N/A")</f>
        <v>#VALUE!</v>
      </c>
      <c r="Q1028" s="57" t="e">
        <f>IF(ISNUMBER(E1028),E1028/$B$2,"N/A")</f>
        <v>#VALUE!</v>
      </c>
      <c r="R1028" s="58" t="e">
        <f>IF(J1028="?",IF(ISNUMBER(E1028),G1028/P1028,"N/A"),IF(ISNUMBER(J1028),J1028/$A$2*57.296,"N/A"))</f>
        <v>#VALUE!</v>
      </c>
      <c r="S1028" s="59" t="str">
        <f>S1027</f>
        <v>PUT TELESCOPE FOCAL LENGTH HERE</v>
      </c>
      <c r="T1028" s="60" t="str">
        <f>T1027</f>
        <v>PUT TELESCOPE F/RATIO HERE</v>
      </c>
    </row>
    <row r="1029" spans="1:20" s="33" customFormat="1" x14ac:dyDescent="0.3">
      <c r="A1029" s="13" t="s">
        <v>251</v>
      </c>
      <c r="B1029" s="13" t="s">
        <v>253</v>
      </c>
      <c r="C1029" s="13" t="s">
        <v>438</v>
      </c>
      <c r="D1029" s="35" t="s">
        <v>348</v>
      </c>
      <c r="E1029" s="34">
        <v>4</v>
      </c>
      <c r="F1029" s="35">
        <v>1.25</v>
      </c>
      <c r="G1029" s="38">
        <v>82</v>
      </c>
      <c r="H1029" s="37"/>
      <c r="I1029" s="41">
        <v>12</v>
      </c>
      <c r="J1029" s="41">
        <v>7.5</v>
      </c>
      <c r="K1029" s="55">
        <f>(G1029/57.2958)*E1029</f>
        <v>5.7246778996017156</v>
      </c>
      <c r="L1029" s="55" t="s">
        <v>0</v>
      </c>
      <c r="M1029" s="38" t="s">
        <v>25</v>
      </c>
      <c r="N1029" s="36" t="s">
        <v>0</v>
      </c>
      <c r="O1029" s="38">
        <v>7</v>
      </c>
      <c r="P1029" s="56" t="e">
        <f>IF(ISNUMBER(E1029),$A$2/E1029,"N/A")</f>
        <v>#VALUE!</v>
      </c>
      <c r="Q1029" s="57" t="e">
        <f>IF(ISNUMBER(E1029),E1029/$B$2,"N/A")</f>
        <v>#VALUE!</v>
      </c>
      <c r="R1029" s="58" t="e">
        <f>IF(J1029="?",IF(ISNUMBER(E1029),G1029/P1029,"N/A"),IF(ISNUMBER(J1029),J1029/$A$2*57.296,"N/A"))</f>
        <v>#VALUE!</v>
      </c>
      <c r="S1029" s="59" t="str">
        <f>S1028</f>
        <v>PUT TELESCOPE FOCAL LENGTH HERE</v>
      </c>
      <c r="T1029" s="60" t="str">
        <f>T1028</f>
        <v>PUT TELESCOPE F/RATIO HERE</v>
      </c>
    </row>
    <row r="1030" spans="1:20" s="33" customFormat="1" x14ac:dyDescent="0.3">
      <c r="A1030" s="13" t="s">
        <v>251</v>
      </c>
      <c r="B1030" s="13" t="s">
        <v>253</v>
      </c>
      <c r="C1030" s="13" t="s">
        <v>438</v>
      </c>
      <c r="D1030" s="35" t="s">
        <v>348</v>
      </c>
      <c r="E1030" s="34">
        <v>7</v>
      </c>
      <c r="F1030" s="35">
        <v>1.25</v>
      </c>
      <c r="G1030" s="38">
        <v>82</v>
      </c>
      <c r="H1030" s="37"/>
      <c r="I1030" s="41">
        <v>12</v>
      </c>
      <c r="J1030" s="41" t="s">
        <v>28</v>
      </c>
      <c r="K1030" s="55">
        <f>(G1030/57.2958)*E1030</f>
        <v>10.018186324303002</v>
      </c>
      <c r="L1030" s="55" t="s">
        <v>0</v>
      </c>
      <c r="M1030" s="38" t="s">
        <v>25</v>
      </c>
      <c r="N1030" s="36" t="s">
        <v>0</v>
      </c>
      <c r="O1030" s="38">
        <v>7</v>
      </c>
      <c r="P1030" s="56" t="e">
        <f>IF(ISNUMBER(E1030),$A$2/E1030,"N/A")</f>
        <v>#VALUE!</v>
      </c>
      <c r="Q1030" s="57" t="e">
        <f>IF(ISNUMBER(E1030),E1030/$B$2,"N/A")</f>
        <v>#VALUE!</v>
      </c>
      <c r="R1030" s="58" t="e">
        <f>IF(J1030="?",IF(ISNUMBER(E1030),G1030/P1030,"N/A"),IF(ISNUMBER(J1030),J1030/$A$2*57.296,"N/A"))</f>
        <v>#VALUE!</v>
      </c>
      <c r="S1030" s="59" t="str">
        <f>S1029</f>
        <v>PUT TELESCOPE FOCAL LENGTH HERE</v>
      </c>
      <c r="T1030" s="60" t="str">
        <f>T1029</f>
        <v>PUT TELESCOPE F/RATIO HERE</v>
      </c>
    </row>
    <row r="1031" spans="1:20" s="33" customFormat="1" x14ac:dyDescent="0.3">
      <c r="A1031" s="13" t="s">
        <v>251</v>
      </c>
      <c r="B1031" s="13" t="s">
        <v>253</v>
      </c>
      <c r="C1031" s="13" t="s">
        <v>438</v>
      </c>
      <c r="D1031" s="35" t="s">
        <v>348</v>
      </c>
      <c r="E1031" s="34">
        <v>10</v>
      </c>
      <c r="F1031" s="35">
        <v>1.25</v>
      </c>
      <c r="G1031" s="38">
        <v>82</v>
      </c>
      <c r="H1031" s="37"/>
      <c r="I1031" s="41">
        <v>10</v>
      </c>
      <c r="J1031" s="41" t="s">
        <v>28</v>
      </c>
      <c r="K1031" s="55">
        <f>(G1031/57.2958)*E1031</f>
        <v>14.311694749004289</v>
      </c>
      <c r="L1031" s="55" t="s">
        <v>0</v>
      </c>
      <c r="M1031" s="38" t="s">
        <v>25</v>
      </c>
      <c r="N1031" s="36" t="s">
        <v>0</v>
      </c>
      <c r="O1031" s="38">
        <v>7</v>
      </c>
      <c r="P1031" s="56" t="e">
        <f>IF(ISNUMBER(E1031),$A$2/E1031,"N/A")</f>
        <v>#VALUE!</v>
      </c>
      <c r="Q1031" s="57" t="e">
        <f>IF(ISNUMBER(E1031),E1031/$B$2,"N/A")</f>
        <v>#VALUE!</v>
      </c>
      <c r="R1031" s="58" t="e">
        <f>IF(J1031="?",IF(ISNUMBER(E1031),G1031/P1031,"N/A"),IF(ISNUMBER(J1031),J1031/$A$2*57.296,"N/A"))</f>
        <v>#VALUE!</v>
      </c>
      <c r="S1031" s="59" t="str">
        <f>S1030</f>
        <v>PUT TELESCOPE FOCAL LENGTH HERE</v>
      </c>
      <c r="T1031" s="60" t="str">
        <f>T1030</f>
        <v>PUT TELESCOPE F/RATIO HERE</v>
      </c>
    </row>
    <row r="1032" spans="1:20" s="33" customFormat="1" x14ac:dyDescent="0.3">
      <c r="A1032" s="13" t="s">
        <v>251</v>
      </c>
      <c r="B1032" s="13" t="s">
        <v>253</v>
      </c>
      <c r="C1032" s="13" t="s">
        <v>438</v>
      </c>
      <c r="D1032" s="35" t="s">
        <v>348</v>
      </c>
      <c r="E1032" s="34">
        <v>13</v>
      </c>
      <c r="F1032" s="35">
        <v>1.25</v>
      </c>
      <c r="G1032" s="38">
        <v>82</v>
      </c>
      <c r="H1032" s="37"/>
      <c r="I1032" s="41">
        <v>12</v>
      </c>
      <c r="J1032" s="41" t="s">
        <v>28</v>
      </c>
      <c r="K1032" s="55">
        <f>(G1032/57.2958)*E1032</f>
        <v>18.605203173705576</v>
      </c>
      <c r="L1032" s="55" t="s">
        <v>0</v>
      </c>
      <c r="M1032" s="38" t="s">
        <v>25</v>
      </c>
      <c r="N1032" s="36" t="s">
        <v>0</v>
      </c>
      <c r="O1032" s="38">
        <v>7</v>
      </c>
      <c r="P1032" s="56" t="e">
        <f>IF(ISNUMBER(E1032),$A$2/E1032,"N/A")</f>
        <v>#VALUE!</v>
      </c>
      <c r="Q1032" s="57" t="e">
        <f>IF(ISNUMBER(E1032),E1032/$B$2,"N/A")</f>
        <v>#VALUE!</v>
      </c>
      <c r="R1032" s="58" t="e">
        <f>IF(J1032="?",IF(ISNUMBER(E1032),G1032/P1032,"N/A"),IF(ISNUMBER(J1032),J1032/$A$2*57.296,"N/A"))</f>
        <v>#VALUE!</v>
      </c>
      <c r="S1032" s="59" t="str">
        <f>S1031</f>
        <v>PUT TELESCOPE FOCAL LENGTH HERE</v>
      </c>
      <c r="T1032" s="60" t="str">
        <f>T1031</f>
        <v>PUT TELESCOPE F/RATIO HERE</v>
      </c>
    </row>
    <row r="1033" spans="1:20" s="33" customFormat="1" x14ac:dyDescent="0.3">
      <c r="A1033" s="13" t="s">
        <v>251</v>
      </c>
      <c r="B1033" s="13" t="s">
        <v>253</v>
      </c>
      <c r="C1033" s="13" t="s">
        <v>438</v>
      </c>
      <c r="D1033" s="35" t="s">
        <v>348</v>
      </c>
      <c r="E1033" s="34">
        <v>16</v>
      </c>
      <c r="F1033" s="35">
        <v>1.25</v>
      </c>
      <c r="G1033" s="38">
        <v>82</v>
      </c>
      <c r="H1033" s="37"/>
      <c r="I1033" s="41">
        <v>12</v>
      </c>
      <c r="J1033" s="41">
        <v>21.2</v>
      </c>
      <c r="K1033" s="55">
        <f>(G1033/57.2958)*E1033</f>
        <v>22.898711598406862</v>
      </c>
      <c r="L1033" s="55" t="s">
        <v>0</v>
      </c>
      <c r="M1033" s="38" t="s">
        <v>25</v>
      </c>
      <c r="N1033" s="36" t="s">
        <v>0</v>
      </c>
      <c r="O1033" s="38">
        <v>7</v>
      </c>
      <c r="P1033" s="56" t="e">
        <f>IF(ISNUMBER(E1033),$A$2/E1033,"N/A")</f>
        <v>#VALUE!</v>
      </c>
      <c r="Q1033" s="57" t="e">
        <f>IF(ISNUMBER(E1033),E1033/$B$2,"N/A")</f>
        <v>#VALUE!</v>
      </c>
      <c r="R1033" s="58" t="e">
        <f>IF(J1033="?",IF(ISNUMBER(E1033),G1033/P1033,"N/A"),IF(ISNUMBER(J1033),J1033/$A$2*57.296,"N/A"))</f>
        <v>#VALUE!</v>
      </c>
      <c r="S1033" s="59" t="str">
        <f>S1032</f>
        <v>PUT TELESCOPE FOCAL LENGTH HERE</v>
      </c>
      <c r="T1033" s="60" t="str">
        <f>T1032</f>
        <v>PUT TELESCOPE F/RATIO HERE</v>
      </c>
    </row>
    <row r="1034" spans="1:20" s="33" customFormat="1" x14ac:dyDescent="0.3">
      <c r="A1034" s="13" t="s">
        <v>251</v>
      </c>
      <c r="B1034" s="13" t="s">
        <v>254</v>
      </c>
      <c r="C1034" s="13"/>
      <c r="D1034" s="35" t="s">
        <v>347</v>
      </c>
      <c r="E1034" s="34">
        <v>26</v>
      </c>
      <c r="F1034" s="35">
        <v>2</v>
      </c>
      <c r="G1034" s="38">
        <v>70</v>
      </c>
      <c r="H1034" s="37"/>
      <c r="I1034" s="41">
        <v>20</v>
      </c>
      <c r="J1034" s="41" t="s">
        <v>28</v>
      </c>
      <c r="K1034" s="55">
        <f>(G1034/57.2958)*E1034</f>
        <v>31.764981028277813</v>
      </c>
      <c r="L1034" s="55" t="s">
        <v>0</v>
      </c>
      <c r="M1034" s="38" t="s">
        <v>25</v>
      </c>
      <c r="N1034" s="36" t="s">
        <v>0</v>
      </c>
      <c r="O1034" s="38">
        <v>5</v>
      </c>
      <c r="P1034" s="56" t="e">
        <f>IF(ISNUMBER(E1034),$A$2/E1034,"N/A")</f>
        <v>#VALUE!</v>
      </c>
      <c r="Q1034" s="57" t="e">
        <f>IF(ISNUMBER(E1034),E1034/$B$2,"N/A")</f>
        <v>#VALUE!</v>
      </c>
      <c r="R1034" s="58" t="e">
        <f>IF(J1034="?",IF(ISNUMBER(E1034),G1034/P1034,"N/A"),IF(ISNUMBER(J1034),J1034/$A$2*57.296,"N/A"))</f>
        <v>#VALUE!</v>
      </c>
      <c r="S1034" s="59" t="str">
        <f>S1033</f>
        <v>PUT TELESCOPE FOCAL LENGTH HERE</v>
      </c>
      <c r="T1034" s="60" t="str">
        <f>T1033</f>
        <v>PUT TELESCOPE F/RATIO HERE</v>
      </c>
    </row>
    <row r="1035" spans="1:20" s="33" customFormat="1" x14ac:dyDescent="0.3">
      <c r="A1035" s="13" t="s">
        <v>251</v>
      </c>
      <c r="B1035" s="13" t="s">
        <v>254</v>
      </c>
      <c r="C1035" s="13"/>
      <c r="D1035" s="35" t="s">
        <v>347</v>
      </c>
      <c r="E1035" s="34">
        <v>32</v>
      </c>
      <c r="F1035" s="35">
        <v>2</v>
      </c>
      <c r="G1035" s="38">
        <v>70</v>
      </c>
      <c r="H1035" s="37"/>
      <c r="I1035" s="41">
        <v>24</v>
      </c>
      <c r="J1035" s="41" t="s">
        <v>28</v>
      </c>
      <c r="K1035" s="55">
        <f>(G1035/57.2958)*E1035</f>
        <v>39.095361265572691</v>
      </c>
      <c r="L1035" s="55" t="s">
        <v>0</v>
      </c>
      <c r="M1035" s="38" t="s">
        <v>25</v>
      </c>
      <c r="N1035" s="36" t="s">
        <v>0</v>
      </c>
      <c r="O1035" s="38">
        <v>5</v>
      </c>
      <c r="P1035" s="56" t="e">
        <f>IF(ISNUMBER(E1035),$A$2/E1035,"N/A")</f>
        <v>#VALUE!</v>
      </c>
      <c r="Q1035" s="57" t="e">
        <f>IF(ISNUMBER(E1035),E1035/$B$2,"N/A")</f>
        <v>#VALUE!</v>
      </c>
      <c r="R1035" s="58" t="e">
        <f>IF(J1035="?",IF(ISNUMBER(E1035),G1035/P1035,"N/A"),IF(ISNUMBER(J1035),J1035/$A$2*57.296,"N/A"))</f>
        <v>#VALUE!</v>
      </c>
      <c r="S1035" s="59" t="str">
        <f>S1034</f>
        <v>PUT TELESCOPE FOCAL LENGTH HERE</v>
      </c>
      <c r="T1035" s="60" t="str">
        <f>T1034</f>
        <v>PUT TELESCOPE F/RATIO HERE</v>
      </c>
    </row>
    <row r="1036" spans="1:20" s="33" customFormat="1" x14ac:dyDescent="0.3">
      <c r="A1036" s="13" t="s">
        <v>251</v>
      </c>
      <c r="B1036" s="13" t="s">
        <v>254</v>
      </c>
      <c r="C1036" s="13"/>
      <c r="D1036" s="35" t="s">
        <v>347</v>
      </c>
      <c r="E1036" s="34">
        <v>38</v>
      </c>
      <c r="F1036" s="35">
        <v>2</v>
      </c>
      <c r="G1036" s="38">
        <v>70</v>
      </c>
      <c r="H1036" s="37"/>
      <c r="I1036" s="41">
        <v>28</v>
      </c>
      <c r="J1036" s="41" t="s">
        <v>28</v>
      </c>
      <c r="K1036" s="55">
        <f>(G1036/57.2958)*E1036</f>
        <v>46.425741502867574</v>
      </c>
      <c r="L1036" s="55" t="s">
        <v>0</v>
      </c>
      <c r="M1036" s="38" t="s">
        <v>25</v>
      </c>
      <c r="N1036" s="36" t="s">
        <v>0</v>
      </c>
      <c r="O1036" s="38">
        <v>5</v>
      </c>
      <c r="P1036" s="56" t="e">
        <f>IF(ISNUMBER(E1036),$A$2/E1036,"N/A")</f>
        <v>#VALUE!</v>
      </c>
      <c r="Q1036" s="57" t="e">
        <f>IF(ISNUMBER(E1036),E1036/$B$2,"N/A")</f>
        <v>#VALUE!</v>
      </c>
      <c r="R1036" s="58" t="e">
        <f>IF(J1036="?",IF(ISNUMBER(E1036),G1036/P1036,"N/A"),IF(ISNUMBER(J1036),J1036/$A$2*57.296,"N/A"))</f>
        <v>#VALUE!</v>
      </c>
      <c r="S1036" s="59" t="str">
        <f>S1035</f>
        <v>PUT TELESCOPE FOCAL LENGTH HERE</v>
      </c>
      <c r="T1036" s="60" t="str">
        <f>T1035</f>
        <v>PUT TELESCOPE F/RATIO HERE</v>
      </c>
    </row>
    <row r="1037" spans="1:20" s="33" customFormat="1" x14ac:dyDescent="0.3">
      <c r="A1037" s="13" t="s">
        <v>15</v>
      </c>
      <c r="B1037" s="13" t="s">
        <v>16</v>
      </c>
      <c r="C1037" s="13" t="s">
        <v>449</v>
      </c>
      <c r="D1037" s="35" t="s">
        <v>347</v>
      </c>
      <c r="E1037" s="34">
        <v>3.5</v>
      </c>
      <c r="F1037" s="35">
        <v>1.25</v>
      </c>
      <c r="G1037" s="36">
        <v>70</v>
      </c>
      <c r="H1037" s="38">
        <v>423</v>
      </c>
      <c r="I1037" s="41">
        <v>20</v>
      </c>
      <c r="J1037" s="41">
        <v>4.4000000000000004</v>
      </c>
      <c r="K1037" s="55">
        <f>(G1037/57.2958)*E1037</f>
        <v>4.2760551384220129</v>
      </c>
      <c r="L1037" s="55" t="s">
        <v>0</v>
      </c>
      <c r="M1037" s="38" t="s">
        <v>25</v>
      </c>
      <c r="N1037" s="38" t="s">
        <v>0</v>
      </c>
      <c r="O1037" s="38">
        <v>8</v>
      </c>
      <c r="P1037" s="56" t="e">
        <f>IF(ISNUMBER(E1037),$A$2/E1037,"N/A")</f>
        <v>#VALUE!</v>
      </c>
      <c r="Q1037" s="57" t="e">
        <f>IF(ISNUMBER(E1037),E1037/$B$2,"N/A")</f>
        <v>#VALUE!</v>
      </c>
      <c r="R1037" s="58" t="e">
        <f>IF(J1037="?",IF(ISNUMBER(E1037),G1037/P1037,"N/A"),IF(ISNUMBER(J1037),J1037/$A$2*57.296,"N/A"))</f>
        <v>#VALUE!</v>
      </c>
      <c r="S1037" s="59" t="str">
        <f>S1036</f>
        <v>PUT TELESCOPE FOCAL LENGTH HERE</v>
      </c>
      <c r="T1037" s="60" t="str">
        <f>T1036</f>
        <v>PUT TELESCOPE F/RATIO HERE</v>
      </c>
    </row>
    <row r="1038" spans="1:20" s="33" customFormat="1" x14ac:dyDescent="0.3">
      <c r="A1038" s="13" t="s">
        <v>15</v>
      </c>
      <c r="B1038" s="13" t="s">
        <v>16</v>
      </c>
      <c r="C1038" s="13" t="s">
        <v>449</v>
      </c>
      <c r="D1038" s="35" t="s">
        <v>347</v>
      </c>
      <c r="E1038" s="34">
        <v>5</v>
      </c>
      <c r="F1038" s="35">
        <v>1.25</v>
      </c>
      <c r="G1038" s="36">
        <v>70</v>
      </c>
      <c r="H1038" s="38">
        <v>395</v>
      </c>
      <c r="I1038" s="41">
        <v>20</v>
      </c>
      <c r="J1038" s="41">
        <v>6.2</v>
      </c>
      <c r="K1038" s="55">
        <f>(G1038/57.2958)*E1038</f>
        <v>6.1086501977457335</v>
      </c>
      <c r="L1038" s="55" t="s">
        <v>0</v>
      </c>
      <c r="M1038" s="38" t="s">
        <v>25</v>
      </c>
      <c r="N1038" s="38" t="s">
        <v>0</v>
      </c>
      <c r="O1038" s="38">
        <v>8</v>
      </c>
      <c r="P1038" s="56" t="e">
        <f>IF(ISNUMBER(E1038),$A$2/E1038,"N/A")</f>
        <v>#VALUE!</v>
      </c>
      <c r="Q1038" s="57" t="e">
        <f>IF(ISNUMBER(E1038),E1038/$B$2,"N/A")</f>
        <v>#VALUE!</v>
      </c>
      <c r="R1038" s="58" t="e">
        <f>IF(J1038="?",IF(ISNUMBER(E1038),G1038/P1038,"N/A"),IF(ISNUMBER(J1038),J1038/$A$2*57.296,"N/A"))</f>
        <v>#VALUE!</v>
      </c>
      <c r="S1038" s="59" t="str">
        <f>S1037</f>
        <v>PUT TELESCOPE FOCAL LENGTH HERE</v>
      </c>
      <c r="T1038" s="60" t="str">
        <f>T1037</f>
        <v>PUT TELESCOPE F/RATIO HERE</v>
      </c>
    </row>
    <row r="1039" spans="1:20" s="33" customFormat="1" x14ac:dyDescent="0.3">
      <c r="A1039" s="13" t="s">
        <v>15</v>
      </c>
      <c r="B1039" s="13" t="s">
        <v>16</v>
      </c>
      <c r="C1039" s="13" t="s">
        <v>449</v>
      </c>
      <c r="D1039" s="35" t="s">
        <v>347</v>
      </c>
      <c r="E1039" s="34">
        <v>7</v>
      </c>
      <c r="F1039" s="35">
        <v>1.25</v>
      </c>
      <c r="G1039" s="36">
        <v>70</v>
      </c>
      <c r="H1039" s="38">
        <v>390</v>
      </c>
      <c r="I1039" s="41">
        <v>20</v>
      </c>
      <c r="J1039" s="41">
        <v>8.9</v>
      </c>
      <c r="K1039" s="55">
        <f>(G1039/57.2958)*E1039</f>
        <v>8.5521102768440258</v>
      </c>
      <c r="L1039" s="55" t="s">
        <v>0</v>
      </c>
      <c r="M1039" s="38" t="s">
        <v>25</v>
      </c>
      <c r="N1039" s="38" t="s">
        <v>0</v>
      </c>
      <c r="O1039" s="38">
        <v>8</v>
      </c>
      <c r="P1039" s="56" t="e">
        <f>IF(ISNUMBER(E1039),$A$2/E1039,"N/A")</f>
        <v>#VALUE!</v>
      </c>
      <c r="Q1039" s="57" t="e">
        <f>IF(ISNUMBER(E1039),E1039/$B$2,"N/A")</f>
        <v>#VALUE!</v>
      </c>
      <c r="R1039" s="58" t="e">
        <f>IF(J1039="?",IF(ISNUMBER(E1039),G1039/P1039,"N/A"),IF(ISNUMBER(J1039),J1039/$A$2*57.296,"N/A"))</f>
        <v>#VALUE!</v>
      </c>
      <c r="S1039" s="59" t="str">
        <f>S1038</f>
        <v>PUT TELESCOPE FOCAL LENGTH HERE</v>
      </c>
      <c r="T1039" s="60" t="str">
        <f>T1038</f>
        <v>PUT TELESCOPE F/RATIO HERE</v>
      </c>
    </row>
    <row r="1040" spans="1:20" s="33" customFormat="1" x14ac:dyDescent="0.3">
      <c r="A1040" s="13" t="s">
        <v>15</v>
      </c>
      <c r="B1040" s="13" t="s">
        <v>16</v>
      </c>
      <c r="C1040" s="13" t="s">
        <v>449</v>
      </c>
      <c r="D1040" s="35" t="s">
        <v>347</v>
      </c>
      <c r="E1040" s="34">
        <v>10</v>
      </c>
      <c r="F1040" s="35">
        <v>1.25</v>
      </c>
      <c r="G1040" s="36">
        <v>70</v>
      </c>
      <c r="H1040" s="38">
        <v>390</v>
      </c>
      <c r="I1040" s="41">
        <v>20</v>
      </c>
      <c r="J1040" s="41">
        <v>12.4</v>
      </c>
      <c r="K1040" s="55">
        <f>(G1040/57.2958)*E1040</f>
        <v>12.217300395491467</v>
      </c>
      <c r="L1040" s="55" t="s">
        <v>0</v>
      </c>
      <c r="M1040" s="38" t="s">
        <v>25</v>
      </c>
      <c r="N1040" s="38" t="s">
        <v>0</v>
      </c>
      <c r="O1040" s="38">
        <v>7</v>
      </c>
      <c r="P1040" s="56" t="e">
        <f>IF(ISNUMBER(E1040),$A$2/E1040,"N/A")</f>
        <v>#VALUE!</v>
      </c>
      <c r="Q1040" s="57" t="e">
        <f>IF(ISNUMBER(E1040),E1040/$B$2,"N/A")</f>
        <v>#VALUE!</v>
      </c>
      <c r="R1040" s="58" t="e">
        <f>IF(J1040="?",IF(ISNUMBER(E1040),G1040/P1040,"N/A"),IF(ISNUMBER(J1040),J1040/$A$2*57.296,"N/A"))</f>
        <v>#VALUE!</v>
      </c>
      <c r="S1040" s="59" t="str">
        <f>S1039</f>
        <v>PUT TELESCOPE FOCAL LENGTH HERE</v>
      </c>
      <c r="T1040" s="60" t="str">
        <f>T1039</f>
        <v>PUT TELESCOPE F/RATIO HERE</v>
      </c>
    </row>
    <row r="1041" spans="1:20" s="33" customFormat="1" x14ac:dyDescent="0.3">
      <c r="A1041" s="13" t="s">
        <v>15</v>
      </c>
      <c r="B1041" s="13" t="s">
        <v>16</v>
      </c>
      <c r="C1041" s="13" t="s">
        <v>449</v>
      </c>
      <c r="D1041" s="35" t="s">
        <v>347</v>
      </c>
      <c r="E1041" s="34">
        <v>14</v>
      </c>
      <c r="F1041" s="35">
        <v>1.25</v>
      </c>
      <c r="G1041" s="36">
        <v>70</v>
      </c>
      <c r="H1041" s="38">
        <v>365</v>
      </c>
      <c r="I1041" s="41">
        <v>20</v>
      </c>
      <c r="J1041" s="41">
        <v>17.600000000000001</v>
      </c>
      <c r="K1041" s="55">
        <f>(G1041/57.2958)*E1041</f>
        <v>17.104220553688052</v>
      </c>
      <c r="L1041" s="55" t="s">
        <v>0</v>
      </c>
      <c r="M1041" s="38" t="s">
        <v>25</v>
      </c>
      <c r="N1041" s="38" t="s">
        <v>0</v>
      </c>
      <c r="O1041" s="38">
        <v>7</v>
      </c>
      <c r="P1041" s="56" t="e">
        <f>IF(ISNUMBER(E1041),$A$2/E1041,"N/A")</f>
        <v>#VALUE!</v>
      </c>
      <c r="Q1041" s="57" t="e">
        <f>IF(ISNUMBER(E1041),E1041/$B$2,"N/A")</f>
        <v>#VALUE!</v>
      </c>
      <c r="R1041" s="58" t="e">
        <f>IF(J1041="?",IF(ISNUMBER(E1041),G1041/P1041,"N/A"),IF(ISNUMBER(J1041),J1041/$A$2*57.296,"N/A"))</f>
        <v>#VALUE!</v>
      </c>
      <c r="S1041" s="59" t="str">
        <f>S1040</f>
        <v>PUT TELESCOPE FOCAL LENGTH HERE</v>
      </c>
      <c r="T1041" s="60" t="str">
        <f>T1040</f>
        <v>PUT TELESCOPE F/RATIO HERE</v>
      </c>
    </row>
    <row r="1042" spans="1:20" s="33" customFormat="1" x14ac:dyDescent="0.3">
      <c r="A1042" s="13" t="s">
        <v>15</v>
      </c>
      <c r="B1042" s="13" t="s">
        <v>16</v>
      </c>
      <c r="C1042" s="13" t="s">
        <v>449</v>
      </c>
      <c r="D1042" s="35" t="s">
        <v>347</v>
      </c>
      <c r="E1042" s="34">
        <v>20</v>
      </c>
      <c r="F1042" s="35">
        <v>1.25</v>
      </c>
      <c r="G1042" s="36">
        <v>70</v>
      </c>
      <c r="H1042" s="38">
        <v>355</v>
      </c>
      <c r="I1042" s="41">
        <v>20</v>
      </c>
      <c r="J1042" s="41">
        <v>24</v>
      </c>
      <c r="K1042" s="55">
        <f>(G1042/57.2958)*E1042</f>
        <v>24.434600790982934</v>
      </c>
      <c r="L1042" s="55" t="s">
        <v>0</v>
      </c>
      <c r="M1042" s="38" t="s">
        <v>25</v>
      </c>
      <c r="N1042" s="38" t="s">
        <v>0</v>
      </c>
      <c r="O1042" s="38">
        <v>6</v>
      </c>
      <c r="P1042" s="56" t="e">
        <f>IF(ISNUMBER(E1042),$A$2/E1042,"N/A")</f>
        <v>#VALUE!</v>
      </c>
      <c r="Q1042" s="57" t="e">
        <f>IF(ISNUMBER(E1042),E1042/$B$2,"N/A")</f>
        <v>#VALUE!</v>
      </c>
      <c r="R1042" s="58" t="e">
        <f>IF(J1042="?",IF(ISNUMBER(E1042),G1042/P1042,"N/A"),IF(ISNUMBER(J1042),J1042/$A$2*57.296,"N/A"))</f>
        <v>#VALUE!</v>
      </c>
      <c r="S1042" s="59" t="str">
        <f>S1041</f>
        <v>PUT TELESCOPE FOCAL LENGTH HERE</v>
      </c>
      <c r="T1042" s="60" t="str">
        <f>T1041</f>
        <v>PUT TELESCOPE F/RATIO HERE</v>
      </c>
    </row>
    <row r="1043" spans="1:20" s="33" customFormat="1" x14ac:dyDescent="0.3">
      <c r="A1043" s="13" t="s">
        <v>15</v>
      </c>
      <c r="B1043" s="13" t="s">
        <v>336</v>
      </c>
      <c r="C1043" s="13" t="s">
        <v>449</v>
      </c>
      <c r="D1043" s="35" t="s">
        <v>348</v>
      </c>
      <c r="E1043" s="34">
        <v>16.5</v>
      </c>
      <c r="F1043" s="35">
        <v>2</v>
      </c>
      <c r="G1043" s="38">
        <v>85</v>
      </c>
      <c r="H1043" s="38">
        <v>745</v>
      </c>
      <c r="I1043" s="41">
        <v>20</v>
      </c>
      <c r="J1043" s="41" t="s">
        <v>28</v>
      </c>
      <c r="K1043" s="55">
        <f>(G1043/57.2958)*E1043</f>
        <v>24.478234006681117</v>
      </c>
      <c r="L1043" s="55" t="s">
        <v>0</v>
      </c>
      <c r="M1043" s="38" t="s">
        <v>25</v>
      </c>
      <c r="N1043" s="38" t="s">
        <v>0</v>
      </c>
      <c r="O1043" s="38">
        <v>7</v>
      </c>
      <c r="P1043" s="56" t="e">
        <f>IF(ISNUMBER(E1043),$A$2/E1043,"N/A")</f>
        <v>#VALUE!</v>
      </c>
      <c r="Q1043" s="57" t="e">
        <f>IF(ISNUMBER(E1043),E1043/$B$2,"N/A")</f>
        <v>#VALUE!</v>
      </c>
      <c r="R1043" s="58" t="e">
        <f>IF(J1043="?",IF(ISNUMBER(E1043),G1043/P1043,"N/A"),IF(ISNUMBER(J1043),J1043/$A$2*57.296,"N/A"))</f>
        <v>#VALUE!</v>
      </c>
      <c r="S1043" s="59" t="str">
        <f>S1042</f>
        <v>PUT TELESCOPE FOCAL LENGTH HERE</v>
      </c>
      <c r="T1043" s="60" t="str">
        <f>T1042</f>
        <v>PUT TELESCOPE F/RATIO HERE</v>
      </c>
    </row>
    <row r="1044" spans="1:20" s="33" customFormat="1" x14ac:dyDescent="0.3">
      <c r="A1044" s="13" t="s">
        <v>15</v>
      </c>
      <c r="B1044" s="13" t="s">
        <v>336</v>
      </c>
      <c r="C1044" s="13" t="s">
        <v>449</v>
      </c>
      <c r="D1044" s="35" t="s">
        <v>348</v>
      </c>
      <c r="E1044" s="34">
        <v>23</v>
      </c>
      <c r="F1044" s="35">
        <v>2</v>
      </c>
      <c r="G1044" s="38">
        <v>85</v>
      </c>
      <c r="H1044" s="38">
        <v>770</v>
      </c>
      <c r="I1044" s="41">
        <v>20</v>
      </c>
      <c r="J1044" s="41" t="s">
        <v>28</v>
      </c>
      <c r="K1044" s="55">
        <f>(G1044/57.2958)*E1044</f>
        <v>34.121174675979738</v>
      </c>
      <c r="L1044" s="55" t="s">
        <v>0</v>
      </c>
      <c r="M1044" s="38" t="s">
        <v>25</v>
      </c>
      <c r="N1044" s="38" t="s">
        <v>0</v>
      </c>
      <c r="O1044" s="38">
        <v>7</v>
      </c>
      <c r="P1044" s="56" t="e">
        <f>IF(ISNUMBER(E1044),$A$2/E1044,"N/A")</f>
        <v>#VALUE!</v>
      </c>
      <c r="Q1044" s="57" t="e">
        <f>IF(ISNUMBER(E1044),E1044/$B$2,"N/A")</f>
        <v>#VALUE!</v>
      </c>
      <c r="R1044" s="58" t="e">
        <f>IF(J1044="?",IF(ISNUMBER(E1044),G1044/P1044,"N/A"),IF(ISNUMBER(J1044),J1044/$A$2*57.296,"N/A"))</f>
        <v>#VALUE!</v>
      </c>
      <c r="S1044" s="59" t="str">
        <f>S1043</f>
        <v>PUT TELESCOPE FOCAL LENGTH HERE</v>
      </c>
      <c r="T1044" s="60" t="str">
        <f>T1043</f>
        <v>PUT TELESCOPE F/RATIO HERE</v>
      </c>
    </row>
    <row r="1045" spans="1:20" s="33" customFormat="1" x14ac:dyDescent="0.3">
      <c r="A1045" s="13" t="s">
        <v>15</v>
      </c>
      <c r="B1045" s="13" t="s">
        <v>320</v>
      </c>
      <c r="C1045" s="13" t="s">
        <v>449</v>
      </c>
      <c r="D1045" s="35" t="s">
        <v>347</v>
      </c>
      <c r="E1045" s="34">
        <v>30</v>
      </c>
      <c r="F1045" s="35">
        <v>2</v>
      </c>
      <c r="G1045" s="38">
        <v>70</v>
      </c>
      <c r="H1045" s="38">
        <v>690</v>
      </c>
      <c r="I1045" s="41">
        <v>20</v>
      </c>
      <c r="J1045" s="41">
        <v>36.200000000000003</v>
      </c>
      <c r="K1045" s="55">
        <f>(G1045/57.2958)*E1045</f>
        <v>36.651901186474397</v>
      </c>
      <c r="L1045" s="55" t="s">
        <v>0</v>
      </c>
      <c r="M1045" s="38" t="s">
        <v>25</v>
      </c>
      <c r="N1045" s="38" t="s">
        <v>0</v>
      </c>
      <c r="O1045" s="38">
        <v>7</v>
      </c>
      <c r="P1045" s="56" t="e">
        <f>IF(ISNUMBER(E1045),$A$2/E1045,"N/A")</f>
        <v>#VALUE!</v>
      </c>
      <c r="Q1045" s="57" t="e">
        <f>IF(ISNUMBER(E1045),E1045/$B$2,"N/A")</f>
        <v>#VALUE!</v>
      </c>
      <c r="R1045" s="58" t="e">
        <f>IF(J1045="?",IF(ISNUMBER(E1045),G1045/P1045,"N/A"),IF(ISNUMBER(J1045),J1045/$A$2*57.296,"N/A"))</f>
        <v>#VALUE!</v>
      </c>
      <c r="S1045" s="59" t="str">
        <f>S1044</f>
        <v>PUT TELESCOPE FOCAL LENGTH HERE</v>
      </c>
      <c r="T1045" s="60" t="str">
        <f>T1044</f>
        <v>PUT TELESCOPE F/RATIO HERE</v>
      </c>
    </row>
    <row r="1046" spans="1:20" s="33" customFormat="1" x14ac:dyDescent="0.3">
      <c r="A1046" s="13" t="s">
        <v>15</v>
      </c>
      <c r="B1046" s="13" t="s">
        <v>320</v>
      </c>
      <c r="C1046" s="13" t="s">
        <v>449</v>
      </c>
      <c r="D1046" s="35" t="s">
        <v>347</v>
      </c>
      <c r="E1046" s="34">
        <v>40</v>
      </c>
      <c r="F1046" s="35">
        <v>2</v>
      </c>
      <c r="G1046" s="38">
        <v>70</v>
      </c>
      <c r="H1046" s="38">
        <v>670</v>
      </c>
      <c r="I1046" s="41">
        <v>20</v>
      </c>
      <c r="J1046" s="41">
        <v>46.2</v>
      </c>
      <c r="K1046" s="55">
        <f>(G1046/57.2958)*E1046</f>
        <v>48.869201581965868</v>
      </c>
      <c r="L1046" s="55" t="s">
        <v>0</v>
      </c>
      <c r="M1046" s="38" t="s">
        <v>25</v>
      </c>
      <c r="N1046" s="38" t="s">
        <v>0</v>
      </c>
      <c r="O1046" s="38">
        <v>6</v>
      </c>
      <c r="P1046" s="56" t="e">
        <f>IF(ISNUMBER(E1046),$A$2/E1046,"N/A")</f>
        <v>#VALUE!</v>
      </c>
      <c r="Q1046" s="57" t="e">
        <f>IF(ISNUMBER(E1046),E1046/$B$2,"N/A")</f>
        <v>#VALUE!</v>
      </c>
      <c r="R1046" s="58" t="e">
        <f>IF(J1046="?",IF(ISNUMBER(E1046),G1046/P1046,"N/A"),IF(ISNUMBER(J1046),J1046/$A$2*57.296,"N/A"))</f>
        <v>#VALUE!</v>
      </c>
      <c r="S1046" s="59" t="str">
        <f>S1045</f>
        <v>PUT TELESCOPE FOCAL LENGTH HERE</v>
      </c>
      <c r="T1046" s="60" t="str">
        <f>T1045</f>
        <v>PUT TELESCOPE F/RATIO HERE</v>
      </c>
    </row>
    <row r="1047" spans="1:20" s="33" customFormat="1" x14ac:dyDescent="0.3">
      <c r="A1047" s="13" t="s">
        <v>15</v>
      </c>
      <c r="B1047" s="13" t="s">
        <v>113</v>
      </c>
      <c r="C1047" s="13" t="s">
        <v>449</v>
      </c>
      <c r="D1047" s="13" t="s">
        <v>346</v>
      </c>
      <c r="E1047" s="34">
        <v>8.5</v>
      </c>
      <c r="F1047" s="35">
        <v>1.25</v>
      </c>
      <c r="G1047" s="38">
        <v>60</v>
      </c>
      <c r="H1047" s="38">
        <v>150</v>
      </c>
      <c r="I1047" s="41">
        <v>18</v>
      </c>
      <c r="J1047" s="41">
        <v>8.8000000000000007</v>
      </c>
      <c r="K1047" s="55">
        <f>(G1047/57.2958)*E1047</f>
        <v>8.9011760024294979</v>
      </c>
      <c r="L1047" s="55" t="s">
        <v>0</v>
      </c>
      <c r="M1047" s="38" t="s">
        <v>25</v>
      </c>
      <c r="N1047" s="38" t="s">
        <v>53</v>
      </c>
      <c r="O1047" s="38">
        <v>6</v>
      </c>
      <c r="P1047" s="56" t="e">
        <f>IF(ISNUMBER(E1047),$A$2/E1047,"N/A")</f>
        <v>#VALUE!</v>
      </c>
      <c r="Q1047" s="57" t="e">
        <f>IF(ISNUMBER(E1047),E1047/$B$2,"N/A")</f>
        <v>#VALUE!</v>
      </c>
      <c r="R1047" s="58" t="e">
        <f>IF(J1047="?",IF(ISNUMBER(E1047),G1047/P1047,"N/A"),IF(ISNUMBER(J1047),J1047/$A$2*57.296,"N/A"))</f>
        <v>#VALUE!</v>
      </c>
      <c r="S1047" s="59" t="str">
        <f>S1046</f>
        <v>PUT TELESCOPE FOCAL LENGTH HERE</v>
      </c>
      <c r="T1047" s="60" t="str">
        <f>T1044</f>
        <v>PUT TELESCOPE F/RATIO HERE</v>
      </c>
    </row>
    <row r="1048" spans="1:20" s="33" customFormat="1" x14ac:dyDescent="0.3">
      <c r="A1048" s="13" t="s">
        <v>15</v>
      </c>
      <c r="B1048" s="13" t="s">
        <v>113</v>
      </c>
      <c r="C1048" s="13" t="s">
        <v>449</v>
      </c>
      <c r="D1048" s="13" t="s">
        <v>346</v>
      </c>
      <c r="E1048" s="34">
        <v>12</v>
      </c>
      <c r="F1048" s="35">
        <v>1.25</v>
      </c>
      <c r="G1048" s="38">
        <v>60</v>
      </c>
      <c r="H1048" s="38">
        <v>155</v>
      </c>
      <c r="I1048" s="41">
        <v>18</v>
      </c>
      <c r="J1048" s="41">
        <v>13</v>
      </c>
      <c r="K1048" s="55">
        <f>(G1048/57.2958)*E1048</f>
        <v>12.566366121076937</v>
      </c>
      <c r="L1048" s="55" t="s">
        <v>0</v>
      </c>
      <c r="M1048" s="38" t="s">
        <v>25</v>
      </c>
      <c r="N1048" s="38" t="s">
        <v>53</v>
      </c>
      <c r="O1048" s="38">
        <v>6</v>
      </c>
      <c r="P1048" s="56" t="e">
        <f>IF(ISNUMBER(E1048),$A$2/E1048,"N/A")</f>
        <v>#VALUE!</v>
      </c>
      <c r="Q1048" s="57" t="e">
        <f>IF(ISNUMBER(E1048),E1048/$B$2,"N/A")</f>
        <v>#VALUE!</v>
      </c>
      <c r="R1048" s="58" t="e">
        <f>IF(J1048="?",IF(ISNUMBER(E1048),G1048/P1048,"N/A"),IF(ISNUMBER(J1048),J1048/$A$2*57.296,"N/A"))</f>
        <v>#VALUE!</v>
      </c>
      <c r="S1048" s="59" t="str">
        <f>S1047</f>
        <v>PUT TELESCOPE FOCAL LENGTH HERE</v>
      </c>
      <c r="T1048" s="60" t="str">
        <f>T1047</f>
        <v>PUT TELESCOPE F/RATIO HERE</v>
      </c>
    </row>
    <row r="1049" spans="1:20" s="33" customFormat="1" x14ac:dyDescent="0.3">
      <c r="A1049" s="13" t="s">
        <v>267</v>
      </c>
      <c r="B1049" s="13" t="s">
        <v>269</v>
      </c>
      <c r="C1049" s="13"/>
      <c r="D1049" s="13" t="s">
        <v>346</v>
      </c>
      <c r="E1049" s="34">
        <v>2.2999999999999998</v>
      </c>
      <c r="F1049" s="35">
        <v>1.25</v>
      </c>
      <c r="G1049" s="38">
        <v>60</v>
      </c>
      <c r="H1049" s="37"/>
      <c r="I1049" s="41">
        <v>16</v>
      </c>
      <c r="J1049" s="41" t="s">
        <v>28</v>
      </c>
      <c r="K1049" s="55">
        <f>(G1049/57.2958)*E1049</f>
        <v>2.4085535065397461</v>
      </c>
      <c r="L1049" s="55" t="s">
        <v>0</v>
      </c>
      <c r="M1049" s="38" t="s">
        <v>25</v>
      </c>
      <c r="N1049" s="38" t="s">
        <v>0</v>
      </c>
      <c r="O1049" s="38">
        <v>6</v>
      </c>
      <c r="P1049" s="56" t="e">
        <f>IF(ISNUMBER(E1049),$A$2/E1049,"N/A")</f>
        <v>#VALUE!</v>
      </c>
      <c r="Q1049" s="57" t="e">
        <f>IF(ISNUMBER(E1049),E1049/$B$2,"N/A")</f>
        <v>#VALUE!</v>
      </c>
      <c r="R1049" s="58" t="e">
        <f>IF(J1049="?",IF(ISNUMBER(E1049),G1049/P1049,"N/A"),IF(ISNUMBER(J1049),J1049/$A$2*57.296,"N/A"))</f>
        <v>#VALUE!</v>
      </c>
      <c r="S1049" s="59" t="str">
        <f>S1048</f>
        <v>PUT TELESCOPE FOCAL LENGTH HERE</v>
      </c>
      <c r="T1049" s="60" t="str">
        <f>T1048</f>
        <v>PUT TELESCOPE F/RATIO HERE</v>
      </c>
    </row>
    <row r="1050" spans="1:20" s="33" customFormat="1" x14ac:dyDescent="0.3">
      <c r="A1050" s="13" t="s">
        <v>267</v>
      </c>
      <c r="B1050" s="13" t="s">
        <v>269</v>
      </c>
      <c r="C1050" s="13"/>
      <c r="D1050" s="13" t="s">
        <v>346</v>
      </c>
      <c r="E1050" s="34">
        <v>4.5</v>
      </c>
      <c r="F1050" s="35">
        <v>1.25</v>
      </c>
      <c r="G1050" s="38">
        <v>60</v>
      </c>
      <c r="H1050" s="37"/>
      <c r="I1050" s="41">
        <v>16</v>
      </c>
      <c r="J1050" s="41">
        <v>5.0999999999999996</v>
      </c>
      <c r="K1050" s="55">
        <f>(G1050/57.2958)*E1050</f>
        <v>4.7123872954038513</v>
      </c>
      <c r="L1050" s="55" t="s">
        <v>0</v>
      </c>
      <c r="M1050" s="38" t="s">
        <v>25</v>
      </c>
      <c r="N1050" s="38" t="s">
        <v>0</v>
      </c>
      <c r="O1050" s="38">
        <v>6</v>
      </c>
      <c r="P1050" s="56" t="e">
        <f>IF(ISNUMBER(E1050),$A$2/E1050,"N/A")</f>
        <v>#VALUE!</v>
      </c>
      <c r="Q1050" s="57" t="e">
        <f>IF(ISNUMBER(E1050),E1050/$B$2,"N/A")</f>
        <v>#VALUE!</v>
      </c>
      <c r="R1050" s="58" t="e">
        <f>IF(J1050="?",IF(ISNUMBER(E1050),G1050/P1050,"N/A"),IF(ISNUMBER(J1050),J1050/$A$2*57.296,"N/A"))</f>
        <v>#VALUE!</v>
      </c>
      <c r="S1050" s="59" t="str">
        <f>S1049</f>
        <v>PUT TELESCOPE FOCAL LENGTH HERE</v>
      </c>
      <c r="T1050" s="60" t="str">
        <f>T1049</f>
        <v>PUT TELESCOPE F/RATIO HERE</v>
      </c>
    </row>
    <row r="1051" spans="1:20" s="33" customFormat="1" x14ac:dyDescent="0.3">
      <c r="A1051" s="13" t="s">
        <v>267</v>
      </c>
      <c r="B1051" s="13" t="s">
        <v>269</v>
      </c>
      <c r="C1051" s="13"/>
      <c r="D1051" s="13" t="s">
        <v>346</v>
      </c>
      <c r="E1051" s="34">
        <v>6.5</v>
      </c>
      <c r="F1051" s="35">
        <v>1.25</v>
      </c>
      <c r="G1051" s="38">
        <v>60</v>
      </c>
      <c r="H1051" s="37"/>
      <c r="I1051" s="41">
        <v>16</v>
      </c>
      <c r="J1051" s="41">
        <v>7</v>
      </c>
      <c r="K1051" s="55">
        <f>(G1051/57.2958)*E1051</f>
        <v>6.8067816489166741</v>
      </c>
      <c r="L1051" s="55" t="s">
        <v>0</v>
      </c>
      <c r="M1051" s="38" t="s">
        <v>25</v>
      </c>
      <c r="N1051" s="38" t="s">
        <v>0</v>
      </c>
      <c r="O1051" s="38">
        <v>6</v>
      </c>
      <c r="P1051" s="56" t="e">
        <f>IF(ISNUMBER(E1051),$A$2/E1051,"N/A")</f>
        <v>#VALUE!</v>
      </c>
      <c r="Q1051" s="57" t="e">
        <f>IF(ISNUMBER(E1051),E1051/$B$2,"N/A")</f>
        <v>#VALUE!</v>
      </c>
      <c r="R1051" s="58" t="e">
        <f>IF(J1051="?",IF(ISNUMBER(E1051),G1051/P1051,"N/A"),IF(ISNUMBER(J1051),J1051/$A$2*57.296,"N/A"))</f>
        <v>#VALUE!</v>
      </c>
      <c r="S1051" s="59" t="str">
        <f>S1050</f>
        <v>PUT TELESCOPE FOCAL LENGTH HERE</v>
      </c>
      <c r="T1051" s="60" t="str">
        <f>T1050</f>
        <v>PUT TELESCOPE F/RATIO HERE</v>
      </c>
    </row>
    <row r="1052" spans="1:20" s="33" customFormat="1" x14ac:dyDescent="0.3">
      <c r="A1052" s="13" t="s">
        <v>267</v>
      </c>
      <c r="B1052" s="13" t="s">
        <v>269</v>
      </c>
      <c r="C1052" s="13"/>
      <c r="D1052" s="13" t="s">
        <v>346</v>
      </c>
      <c r="E1052" s="34">
        <v>9</v>
      </c>
      <c r="F1052" s="35">
        <v>1.25</v>
      </c>
      <c r="G1052" s="38">
        <v>60</v>
      </c>
      <c r="H1052" s="37"/>
      <c r="I1052" s="41">
        <v>16</v>
      </c>
      <c r="J1052" s="41">
        <v>9.5</v>
      </c>
      <c r="K1052" s="55">
        <f>(G1052/57.2958)*E1052</f>
        <v>9.4247745908077025</v>
      </c>
      <c r="L1052" s="55" t="s">
        <v>0</v>
      </c>
      <c r="M1052" s="38" t="s">
        <v>25</v>
      </c>
      <c r="N1052" s="38" t="s">
        <v>0</v>
      </c>
      <c r="O1052" s="38">
        <v>6</v>
      </c>
      <c r="P1052" s="56" t="e">
        <f>IF(ISNUMBER(E1052),$A$2/E1052,"N/A")</f>
        <v>#VALUE!</v>
      </c>
      <c r="Q1052" s="57" t="e">
        <f>IF(ISNUMBER(E1052),E1052/$B$2,"N/A")</f>
        <v>#VALUE!</v>
      </c>
      <c r="R1052" s="58" t="e">
        <f>IF(J1052="?",IF(ISNUMBER(E1052),G1052/P1052,"N/A"),IF(ISNUMBER(J1052),J1052/$A$2*57.296,"N/A"))</f>
        <v>#VALUE!</v>
      </c>
      <c r="S1052" s="59" t="str">
        <f>S1051</f>
        <v>PUT TELESCOPE FOCAL LENGTH HERE</v>
      </c>
      <c r="T1052" s="60" t="str">
        <f>T1051</f>
        <v>PUT TELESCOPE F/RATIO HERE</v>
      </c>
    </row>
    <row r="1053" spans="1:20" s="33" customFormat="1" x14ac:dyDescent="0.3">
      <c r="A1053" s="13" t="s">
        <v>267</v>
      </c>
      <c r="B1053" s="13" t="s">
        <v>269</v>
      </c>
      <c r="C1053" s="13"/>
      <c r="D1053" s="13" t="s">
        <v>346</v>
      </c>
      <c r="E1053" s="34">
        <v>12</v>
      </c>
      <c r="F1053" s="35">
        <v>1.25</v>
      </c>
      <c r="G1053" s="38">
        <v>60</v>
      </c>
      <c r="H1053" s="37"/>
      <c r="I1053" s="41">
        <v>16</v>
      </c>
      <c r="J1053" s="41">
        <v>13</v>
      </c>
      <c r="K1053" s="55">
        <f>(G1053/57.2958)*E1053</f>
        <v>12.566366121076937</v>
      </c>
      <c r="L1053" s="55" t="s">
        <v>0</v>
      </c>
      <c r="M1053" s="38" t="s">
        <v>25</v>
      </c>
      <c r="N1053" s="38" t="s">
        <v>0</v>
      </c>
      <c r="O1053" s="38">
        <v>6</v>
      </c>
      <c r="P1053" s="56" t="e">
        <f>IF(ISNUMBER(E1053),$A$2/E1053,"N/A")</f>
        <v>#VALUE!</v>
      </c>
      <c r="Q1053" s="57" t="e">
        <f>IF(ISNUMBER(E1053),E1053/$B$2,"N/A")</f>
        <v>#VALUE!</v>
      </c>
      <c r="R1053" s="58" t="e">
        <f>IF(J1053="?",IF(ISNUMBER(E1053),G1053/P1053,"N/A"),IF(ISNUMBER(J1053),J1053/$A$2*57.296,"N/A"))</f>
        <v>#VALUE!</v>
      </c>
      <c r="S1053" s="59" t="str">
        <f>S1052</f>
        <v>PUT TELESCOPE FOCAL LENGTH HERE</v>
      </c>
      <c r="T1053" s="60" t="str">
        <f>T1052</f>
        <v>PUT TELESCOPE F/RATIO HERE</v>
      </c>
    </row>
    <row r="1054" spans="1:20" s="33" customFormat="1" x14ac:dyDescent="0.3">
      <c r="A1054" s="13" t="s">
        <v>267</v>
      </c>
      <c r="B1054" s="13" t="s">
        <v>269</v>
      </c>
      <c r="C1054" s="13"/>
      <c r="D1054" s="13" t="s">
        <v>346</v>
      </c>
      <c r="E1054" s="34">
        <v>18</v>
      </c>
      <c r="F1054" s="35">
        <v>1.25</v>
      </c>
      <c r="G1054" s="38">
        <v>60</v>
      </c>
      <c r="H1054" s="37"/>
      <c r="I1054" s="41">
        <v>16</v>
      </c>
      <c r="J1054" s="41">
        <v>18.399999999999999</v>
      </c>
      <c r="K1054" s="55">
        <f>(G1054/57.2958)*E1054</f>
        <v>18.849549181615405</v>
      </c>
      <c r="L1054" s="55" t="s">
        <v>0</v>
      </c>
      <c r="M1054" s="38" t="s">
        <v>25</v>
      </c>
      <c r="N1054" s="38" t="s">
        <v>0</v>
      </c>
      <c r="O1054" s="38">
        <v>6</v>
      </c>
      <c r="P1054" s="56" t="e">
        <f>IF(ISNUMBER(E1054),$A$2/E1054,"N/A")</f>
        <v>#VALUE!</v>
      </c>
      <c r="Q1054" s="57" t="e">
        <f>IF(ISNUMBER(E1054),E1054/$B$2,"N/A")</f>
        <v>#VALUE!</v>
      </c>
      <c r="R1054" s="58" t="e">
        <f>IF(J1054="?",IF(ISNUMBER(E1054),G1054/P1054,"N/A"),IF(ISNUMBER(J1054),J1054/$A$2*57.296,"N/A"))</f>
        <v>#VALUE!</v>
      </c>
      <c r="S1054" s="59" t="str">
        <f>S1053</f>
        <v>PUT TELESCOPE FOCAL LENGTH HERE</v>
      </c>
      <c r="T1054" s="60" t="str">
        <f>T1053</f>
        <v>PUT TELESCOPE F/RATIO HERE</v>
      </c>
    </row>
    <row r="1055" spans="1:20" s="33" customFormat="1" x14ac:dyDescent="0.3">
      <c r="A1055" s="13" t="s">
        <v>267</v>
      </c>
      <c r="B1055" s="13" t="s">
        <v>269</v>
      </c>
      <c r="C1055" s="13"/>
      <c r="D1055" s="13" t="s">
        <v>346</v>
      </c>
      <c r="E1055" s="34">
        <v>25</v>
      </c>
      <c r="F1055" s="35">
        <v>1.25</v>
      </c>
      <c r="G1055" s="38">
        <v>60</v>
      </c>
      <c r="H1055" s="37"/>
      <c r="I1055" s="41">
        <v>16</v>
      </c>
      <c r="J1055" s="41">
        <v>25</v>
      </c>
      <c r="K1055" s="55">
        <f>(G1055/57.2958)*E1055</f>
        <v>26.179929418910287</v>
      </c>
      <c r="L1055" s="55" t="s">
        <v>0</v>
      </c>
      <c r="M1055" s="38" t="s">
        <v>25</v>
      </c>
      <c r="N1055" s="38" t="s">
        <v>0</v>
      </c>
      <c r="O1055" s="38">
        <v>6</v>
      </c>
      <c r="P1055" s="56" t="e">
        <f>IF(ISNUMBER(E1055),$A$2/E1055,"N/A")</f>
        <v>#VALUE!</v>
      </c>
      <c r="Q1055" s="57" t="e">
        <f>IF(ISNUMBER(E1055),E1055/$B$2,"N/A")</f>
        <v>#VALUE!</v>
      </c>
      <c r="R1055" s="58" t="e">
        <f>IF(J1055="?",IF(ISNUMBER(E1055),G1055/P1055,"N/A"),IF(ISNUMBER(J1055),J1055/$A$2*57.296,"N/A"))</f>
        <v>#VALUE!</v>
      </c>
      <c r="S1055" s="59" t="str">
        <f>S1054</f>
        <v>PUT TELESCOPE FOCAL LENGTH HERE</v>
      </c>
      <c r="T1055" s="60" t="str">
        <f>T1054</f>
        <v>PUT TELESCOPE F/RATIO HERE</v>
      </c>
    </row>
    <row r="1056" spans="1:20" s="33" customFormat="1" x14ac:dyDescent="0.3">
      <c r="A1056" s="13" t="s">
        <v>267</v>
      </c>
      <c r="B1056" s="13" t="s">
        <v>369</v>
      </c>
      <c r="C1056" s="13"/>
      <c r="D1056" s="13" t="s">
        <v>345</v>
      </c>
      <c r="E1056" s="34">
        <v>2.2999999999999998</v>
      </c>
      <c r="F1056" s="35">
        <v>1.25</v>
      </c>
      <c r="G1056" s="38">
        <v>45</v>
      </c>
      <c r="H1056" s="37"/>
      <c r="I1056" s="41">
        <v>20</v>
      </c>
      <c r="J1056" s="41" t="s">
        <v>28</v>
      </c>
      <c r="K1056" s="55">
        <f>(G1056/57.2958)*E1056</f>
        <v>1.8064151299048097</v>
      </c>
      <c r="L1056" s="64" t="s">
        <v>0</v>
      </c>
      <c r="M1056" s="38" t="s">
        <v>25</v>
      </c>
      <c r="N1056" s="38" t="s">
        <v>28</v>
      </c>
      <c r="O1056" s="38">
        <v>6</v>
      </c>
      <c r="P1056" s="56" t="e">
        <f>IF(ISNUMBER(E1056),$A$2/E1056,"N/A")</f>
        <v>#VALUE!</v>
      </c>
      <c r="Q1056" s="57" t="e">
        <f>IF(ISNUMBER(E1056),E1056/$B$2,"N/A")</f>
        <v>#VALUE!</v>
      </c>
      <c r="R1056" s="58" t="e">
        <f>IF(J1056="?",IF(ISNUMBER(E1056),G1056/P1056,"N/A"),IF(ISNUMBER(J1056),J1056/$A$2*57.296,"N/A"))</f>
        <v>#VALUE!</v>
      </c>
      <c r="S1056" s="59" t="str">
        <f>S1055</f>
        <v>PUT TELESCOPE FOCAL LENGTH HERE</v>
      </c>
      <c r="T1056" s="60" t="str">
        <f>T1055</f>
        <v>PUT TELESCOPE F/RATIO HERE</v>
      </c>
    </row>
    <row r="1057" spans="1:20" s="33" customFormat="1" x14ac:dyDescent="0.3">
      <c r="A1057" s="13" t="s">
        <v>267</v>
      </c>
      <c r="B1057" s="13" t="s">
        <v>370</v>
      </c>
      <c r="C1057" s="13"/>
      <c r="D1057" s="13" t="s">
        <v>345</v>
      </c>
      <c r="E1057" s="34">
        <v>3.8</v>
      </c>
      <c r="F1057" s="35">
        <v>1.25</v>
      </c>
      <c r="G1057" s="38">
        <v>45</v>
      </c>
      <c r="H1057" s="37"/>
      <c r="I1057" s="41">
        <v>20</v>
      </c>
      <c r="J1057" s="41" t="s">
        <v>28</v>
      </c>
      <c r="K1057" s="55">
        <f>(G1057/57.2958)*E1057</f>
        <v>2.9845119537557725</v>
      </c>
      <c r="L1057" s="64" t="s">
        <v>0</v>
      </c>
      <c r="M1057" s="38" t="s">
        <v>25</v>
      </c>
      <c r="N1057" s="38" t="s">
        <v>28</v>
      </c>
      <c r="O1057" s="38">
        <v>6</v>
      </c>
      <c r="P1057" s="56" t="e">
        <f>IF(ISNUMBER(E1057),$A$2/E1057,"N/A")</f>
        <v>#VALUE!</v>
      </c>
      <c r="Q1057" s="57" t="e">
        <f>IF(ISNUMBER(E1057),E1057/$B$2,"N/A")</f>
        <v>#VALUE!</v>
      </c>
      <c r="R1057" s="58" t="e">
        <f>IF(J1057="?",IF(ISNUMBER(E1057),G1057/P1057,"N/A"),IF(ISNUMBER(J1057),J1057/$A$2*57.296,"N/A"))</f>
        <v>#VALUE!</v>
      </c>
      <c r="S1057" s="59" t="str">
        <f>S1056</f>
        <v>PUT TELESCOPE FOCAL LENGTH HERE</v>
      </c>
      <c r="T1057" s="60" t="str">
        <f>T1056</f>
        <v>PUT TELESCOPE F/RATIO HERE</v>
      </c>
    </row>
    <row r="1058" spans="1:20" s="33" customFormat="1" x14ac:dyDescent="0.3">
      <c r="A1058" s="13" t="s">
        <v>267</v>
      </c>
      <c r="B1058" s="13" t="s">
        <v>370</v>
      </c>
      <c r="C1058" s="13"/>
      <c r="D1058" s="13" t="s">
        <v>345</v>
      </c>
      <c r="E1058" s="34">
        <v>4.5</v>
      </c>
      <c r="F1058" s="35">
        <v>1.25</v>
      </c>
      <c r="G1058" s="38">
        <v>45</v>
      </c>
      <c r="H1058" s="37"/>
      <c r="I1058" s="41">
        <v>20</v>
      </c>
      <c r="J1058" s="41" t="s">
        <v>28</v>
      </c>
      <c r="K1058" s="55">
        <f>(G1058/57.2958)*E1058</f>
        <v>3.5342904715528887</v>
      </c>
      <c r="L1058" s="64" t="s">
        <v>0</v>
      </c>
      <c r="M1058" s="38" t="s">
        <v>25</v>
      </c>
      <c r="N1058" s="38" t="s">
        <v>28</v>
      </c>
      <c r="O1058" s="38">
        <v>6</v>
      </c>
      <c r="P1058" s="56" t="e">
        <f>IF(ISNUMBER(E1058),$A$2/E1058,"N/A")</f>
        <v>#VALUE!</v>
      </c>
      <c r="Q1058" s="57" t="e">
        <f>IF(ISNUMBER(E1058),E1058/$B$2,"N/A")</f>
        <v>#VALUE!</v>
      </c>
      <c r="R1058" s="58" t="e">
        <f>IF(J1058="?",IF(ISNUMBER(E1058),G1058/P1058,"N/A"),IF(ISNUMBER(J1058),J1058/$A$2*57.296,"N/A"))</f>
        <v>#VALUE!</v>
      </c>
      <c r="S1058" s="59" t="str">
        <f>S1057</f>
        <v>PUT TELESCOPE FOCAL LENGTH HERE</v>
      </c>
      <c r="T1058" s="60" t="str">
        <f>T1057</f>
        <v>PUT TELESCOPE F/RATIO HERE</v>
      </c>
    </row>
    <row r="1059" spans="1:20" s="33" customFormat="1" x14ac:dyDescent="0.3">
      <c r="A1059" s="13" t="s">
        <v>267</v>
      </c>
      <c r="B1059" s="13" t="s">
        <v>370</v>
      </c>
      <c r="C1059" s="13"/>
      <c r="D1059" s="13" t="s">
        <v>345</v>
      </c>
      <c r="E1059" s="34">
        <v>5.2</v>
      </c>
      <c r="F1059" s="35">
        <v>1.25</v>
      </c>
      <c r="G1059" s="38">
        <v>45</v>
      </c>
      <c r="H1059" s="37"/>
      <c r="I1059" s="41">
        <v>20</v>
      </c>
      <c r="J1059" s="41" t="s">
        <v>28</v>
      </c>
      <c r="K1059" s="55">
        <f>(G1059/57.2958)*E1059</f>
        <v>4.0840689893500048</v>
      </c>
      <c r="L1059" s="64" t="s">
        <v>0</v>
      </c>
      <c r="M1059" s="38" t="s">
        <v>25</v>
      </c>
      <c r="N1059" s="38" t="s">
        <v>28</v>
      </c>
      <c r="O1059" s="38">
        <v>6</v>
      </c>
      <c r="P1059" s="56" t="e">
        <f>IF(ISNUMBER(E1059),$A$2/E1059,"N/A")</f>
        <v>#VALUE!</v>
      </c>
      <c r="Q1059" s="57" t="e">
        <f>IF(ISNUMBER(E1059),E1059/$B$2,"N/A")</f>
        <v>#VALUE!</v>
      </c>
      <c r="R1059" s="58" t="e">
        <f>IF(J1059="?",IF(ISNUMBER(E1059),G1059/P1059,"N/A"),IF(ISNUMBER(J1059),J1059/$A$2*57.296,"N/A"))</f>
        <v>#VALUE!</v>
      </c>
      <c r="S1059" s="59" t="str">
        <f>S1058</f>
        <v>PUT TELESCOPE FOCAL LENGTH HERE</v>
      </c>
      <c r="T1059" s="60" t="str">
        <f>T1058</f>
        <v>PUT TELESCOPE F/RATIO HERE</v>
      </c>
    </row>
    <row r="1060" spans="1:20" s="33" customFormat="1" x14ac:dyDescent="0.3">
      <c r="A1060" s="13" t="s">
        <v>267</v>
      </c>
      <c r="B1060" s="13" t="s">
        <v>370</v>
      </c>
      <c r="C1060" s="13"/>
      <c r="D1060" s="13" t="s">
        <v>345</v>
      </c>
      <c r="E1060" s="34">
        <v>6.5</v>
      </c>
      <c r="F1060" s="35">
        <v>1.25</v>
      </c>
      <c r="G1060" s="38">
        <v>45</v>
      </c>
      <c r="H1060" s="37"/>
      <c r="I1060" s="41">
        <v>20</v>
      </c>
      <c r="J1060" s="41" t="s">
        <v>28</v>
      </c>
      <c r="K1060" s="55">
        <f>(G1060/57.2958)*E1060</f>
        <v>5.1050862366875061</v>
      </c>
      <c r="L1060" s="64" t="s">
        <v>0</v>
      </c>
      <c r="M1060" s="38" t="s">
        <v>25</v>
      </c>
      <c r="N1060" s="38" t="s">
        <v>28</v>
      </c>
      <c r="O1060" s="38">
        <v>6</v>
      </c>
      <c r="P1060" s="56" t="e">
        <f>IF(ISNUMBER(E1060),$A$2/E1060,"N/A")</f>
        <v>#VALUE!</v>
      </c>
      <c r="Q1060" s="57" t="e">
        <f>IF(ISNUMBER(E1060),E1060/$B$2,"N/A")</f>
        <v>#VALUE!</v>
      </c>
      <c r="R1060" s="58" t="e">
        <f>IF(J1060="?",IF(ISNUMBER(E1060),G1060/P1060,"N/A"),IF(ISNUMBER(J1060),J1060/$A$2*57.296,"N/A"))</f>
        <v>#VALUE!</v>
      </c>
      <c r="S1060" s="59" t="str">
        <f>S1059</f>
        <v>PUT TELESCOPE FOCAL LENGTH HERE</v>
      </c>
      <c r="T1060" s="60" t="str">
        <f>T1059</f>
        <v>PUT TELESCOPE F/RATIO HERE</v>
      </c>
    </row>
    <row r="1061" spans="1:20" s="33" customFormat="1" x14ac:dyDescent="0.3">
      <c r="A1061" s="13" t="s">
        <v>267</v>
      </c>
      <c r="B1061" s="13" t="s">
        <v>370</v>
      </c>
      <c r="C1061" s="13"/>
      <c r="D1061" s="13" t="s">
        <v>345</v>
      </c>
      <c r="E1061" s="34">
        <v>9</v>
      </c>
      <c r="F1061" s="35">
        <v>1.25</v>
      </c>
      <c r="G1061" s="38">
        <v>50</v>
      </c>
      <c r="H1061" s="37"/>
      <c r="I1061" s="41">
        <v>20</v>
      </c>
      <c r="J1061" s="41" t="s">
        <v>28</v>
      </c>
      <c r="K1061" s="55">
        <f>(G1061/57.2958)*E1061</f>
        <v>7.8539788256730869</v>
      </c>
      <c r="L1061" s="64" t="s">
        <v>0</v>
      </c>
      <c r="M1061" s="38" t="s">
        <v>25</v>
      </c>
      <c r="N1061" s="38" t="s">
        <v>28</v>
      </c>
      <c r="O1061" s="38">
        <v>6</v>
      </c>
      <c r="P1061" s="56" t="e">
        <f>IF(ISNUMBER(E1061),$A$2/E1061,"N/A")</f>
        <v>#VALUE!</v>
      </c>
      <c r="Q1061" s="57" t="e">
        <f>IF(ISNUMBER(E1061),E1061/$B$2,"N/A")</f>
        <v>#VALUE!</v>
      </c>
      <c r="R1061" s="58" t="e">
        <f>IF(J1061="?",IF(ISNUMBER(E1061),G1061/P1061,"N/A"),IF(ISNUMBER(J1061),J1061/$A$2*57.296,"N/A"))</f>
        <v>#VALUE!</v>
      </c>
      <c r="S1061" s="59" t="str">
        <f>S1060</f>
        <v>PUT TELESCOPE FOCAL LENGTH HERE</v>
      </c>
      <c r="T1061" s="60" t="str">
        <f>T1060</f>
        <v>PUT TELESCOPE F/RATIO HERE</v>
      </c>
    </row>
    <row r="1062" spans="1:20" s="33" customFormat="1" x14ac:dyDescent="0.3">
      <c r="A1062" s="13" t="s">
        <v>267</v>
      </c>
      <c r="B1062" s="13" t="s">
        <v>370</v>
      </c>
      <c r="C1062" s="13"/>
      <c r="D1062" s="13" t="s">
        <v>345</v>
      </c>
      <c r="E1062" s="34">
        <v>12.5</v>
      </c>
      <c r="F1062" s="35">
        <v>1.25</v>
      </c>
      <c r="G1062" s="38">
        <v>50</v>
      </c>
      <c r="H1062" s="37"/>
      <c r="I1062" s="41">
        <v>20</v>
      </c>
      <c r="J1062" s="41" t="s">
        <v>28</v>
      </c>
      <c r="K1062" s="55">
        <f>(G1062/57.2958)*E1062</f>
        <v>10.908303924545953</v>
      </c>
      <c r="L1062" s="64" t="s">
        <v>0</v>
      </c>
      <c r="M1062" s="38" t="s">
        <v>25</v>
      </c>
      <c r="N1062" s="38" t="s">
        <v>28</v>
      </c>
      <c r="O1062" s="38">
        <v>6</v>
      </c>
      <c r="P1062" s="56" t="e">
        <f>IF(ISNUMBER(E1062),$A$2/E1062,"N/A")</f>
        <v>#VALUE!</v>
      </c>
      <c r="Q1062" s="57" t="e">
        <f>IF(ISNUMBER(E1062),E1062/$B$2,"N/A")</f>
        <v>#VALUE!</v>
      </c>
      <c r="R1062" s="58" t="e">
        <f>IF(J1062="?",IF(ISNUMBER(E1062),G1062/P1062,"N/A"),IF(ISNUMBER(J1062),J1062/$A$2*57.296,"N/A"))</f>
        <v>#VALUE!</v>
      </c>
      <c r="S1062" s="59" t="str">
        <f>S1061</f>
        <v>PUT TELESCOPE FOCAL LENGTH HERE</v>
      </c>
      <c r="T1062" s="60" t="str">
        <f>T1061</f>
        <v>PUT TELESCOPE F/RATIO HERE</v>
      </c>
    </row>
    <row r="1063" spans="1:20" s="33" customFormat="1" x14ac:dyDescent="0.3">
      <c r="A1063" s="13" t="s">
        <v>267</v>
      </c>
      <c r="B1063" s="13" t="s">
        <v>370</v>
      </c>
      <c r="C1063" s="13"/>
      <c r="D1063" s="13" t="s">
        <v>345</v>
      </c>
      <c r="E1063" s="34">
        <v>14</v>
      </c>
      <c r="F1063" s="35">
        <v>1.25</v>
      </c>
      <c r="G1063" s="38">
        <v>50</v>
      </c>
      <c r="H1063" s="37"/>
      <c r="I1063" s="41">
        <v>20</v>
      </c>
      <c r="J1063" s="41" t="s">
        <v>28</v>
      </c>
      <c r="K1063" s="55">
        <f>(G1063/57.2958)*E1063</f>
        <v>12.217300395491467</v>
      </c>
      <c r="L1063" s="64" t="s">
        <v>0</v>
      </c>
      <c r="M1063" s="38" t="s">
        <v>25</v>
      </c>
      <c r="N1063" s="38" t="s">
        <v>28</v>
      </c>
      <c r="O1063" s="38">
        <v>6</v>
      </c>
      <c r="P1063" s="56" t="e">
        <f>IF(ISNUMBER(E1063),$A$2/E1063,"N/A")</f>
        <v>#VALUE!</v>
      </c>
      <c r="Q1063" s="57" t="e">
        <f>IF(ISNUMBER(E1063),E1063/$B$2,"N/A")</f>
        <v>#VALUE!</v>
      </c>
      <c r="R1063" s="58" t="e">
        <f>IF(J1063="?",IF(ISNUMBER(E1063),G1063/P1063,"N/A"),IF(ISNUMBER(J1063),J1063/$A$2*57.296,"N/A"))</f>
        <v>#VALUE!</v>
      </c>
      <c r="S1063" s="59" t="str">
        <f>S1062</f>
        <v>PUT TELESCOPE FOCAL LENGTH HERE</v>
      </c>
      <c r="T1063" s="60" t="str">
        <f>T1062</f>
        <v>PUT TELESCOPE F/RATIO HERE</v>
      </c>
    </row>
    <row r="1064" spans="1:20" s="33" customFormat="1" x14ac:dyDescent="0.3">
      <c r="A1064" s="13" t="s">
        <v>267</v>
      </c>
      <c r="B1064" s="13" t="s">
        <v>370</v>
      </c>
      <c r="C1064" s="13"/>
      <c r="D1064" s="13" t="s">
        <v>345</v>
      </c>
      <c r="E1064" s="34">
        <v>18</v>
      </c>
      <c r="F1064" s="35">
        <v>1.25</v>
      </c>
      <c r="G1064" s="38">
        <v>50</v>
      </c>
      <c r="H1064" s="37"/>
      <c r="I1064" s="41">
        <v>20</v>
      </c>
      <c r="J1064" s="41" t="s">
        <v>28</v>
      </c>
      <c r="K1064" s="55">
        <f>(G1064/57.2958)*E1064</f>
        <v>15.707957651346174</v>
      </c>
      <c r="L1064" s="64" t="s">
        <v>0</v>
      </c>
      <c r="M1064" s="38" t="s">
        <v>25</v>
      </c>
      <c r="N1064" s="38" t="s">
        <v>28</v>
      </c>
      <c r="O1064" s="38">
        <v>6</v>
      </c>
      <c r="P1064" s="56" t="e">
        <f>IF(ISNUMBER(E1064),$A$2/E1064,"N/A")</f>
        <v>#VALUE!</v>
      </c>
      <c r="Q1064" s="57" t="e">
        <f>IF(ISNUMBER(E1064),E1064/$B$2,"N/A")</f>
        <v>#VALUE!</v>
      </c>
      <c r="R1064" s="58" t="e">
        <f>IF(J1064="?",IF(ISNUMBER(E1064),G1064/P1064,"N/A"),IF(ISNUMBER(J1064),J1064/$A$2*57.296,"N/A"))</f>
        <v>#VALUE!</v>
      </c>
      <c r="S1064" s="59" t="str">
        <f>S1063</f>
        <v>PUT TELESCOPE FOCAL LENGTH HERE</v>
      </c>
      <c r="T1064" s="60" t="str">
        <f>T1063</f>
        <v>PUT TELESCOPE F/RATIO HERE</v>
      </c>
    </row>
    <row r="1065" spans="1:20" s="33" customFormat="1" x14ac:dyDescent="0.3">
      <c r="A1065" s="13" t="s">
        <v>267</v>
      </c>
      <c r="B1065" s="13" t="s">
        <v>370</v>
      </c>
      <c r="C1065" s="13"/>
      <c r="D1065" s="13" t="s">
        <v>345</v>
      </c>
      <c r="E1065" s="34">
        <v>21</v>
      </c>
      <c r="F1065" s="35">
        <v>1.25</v>
      </c>
      <c r="G1065" s="38">
        <v>50</v>
      </c>
      <c r="H1065" s="37"/>
      <c r="I1065" s="41">
        <v>20</v>
      </c>
      <c r="J1065" s="41" t="s">
        <v>28</v>
      </c>
      <c r="K1065" s="55">
        <f>(G1065/57.2958)*E1065</f>
        <v>18.325950593237202</v>
      </c>
      <c r="L1065" s="64" t="s">
        <v>0</v>
      </c>
      <c r="M1065" s="38" t="s">
        <v>25</v>
      </c>
      <c r="N1065" s="38" t="s">
        <v>28</v>
      </c>
      <c r="O1065" s="38">
        <v>6</v>
      </c>
      <c r="P1065" s="56" t="e">
        <f>IF(ISNUMBER(E1065),$A$2/E1065,"N/A")</f>
        <v>#VALUE!</v>
      </c>
      <c r="Q1065" s="57" t="e">
        <f>IF(ISNUMBER(E1065),E1065/$B$2,"N/A")</f>
        <v>#VALUE!</v>
      </c>
      <c r="R1065" s="58" t="e">
        <f>IF(J1065="?",IF(ISNUMBER(E1065),G1065/P1065,"N/A"),IF(ISNUMBER(J1065),J1065/$A$2*57.296,"N/A"))</f>
        <v>#VALUE!</v>
      </c>
      <c r="S1065" s="59" t="str">
        <f>S1064</f>
        <v>PUT TELESCOPE FOCAL LENGTH HERE</v>
      </c>
      <c r="T1065" s="60" t="str">
        <f>T1064</f>
        <v>PUT TELESCOPE F/RATIO HERE</v>
      </c>
    </row>
    <row r="1066" spans="1:20" s="33" customFormat="1" x14ac:dyDescent="0.3">
      <c r="A1066" s="13" t="s">
        <v>267</v>
      </c>
      <c r="B1066" s="13" t="s">
        <v>370</v>
      </c>
      <c r="C1066" s="13"/>
      <c r="D1066" s="13" t="s">
        <v>345</v>
      </c>
      <c r="E1066" s="34">
        <v>25</v>
      </c>
      <c r="F1066" s="35">
        <v>1.25</v>
      </c>
      <c r="G1066" s="38">
        <v>50</v>
      </c>
      <c r="H1066" s="37"/>
      <c r="I1066" s="41">
        <v>20</v>
      </c>
      <c r="J1066" s="41" t="s">
        <v>28</v>
      </c>
      <c r="K1066" s="55">
        <f>(G1066/57.2958)*E1066</f>
        <v>21.816607849091906</v>
      </c>
      <c r="L1066" s="64" t="s">
        <v>0</v>
      </c>
      <c r="M1066" s="38" t="s">
        <v>25</v>
      </c>
      <c r="N1066" s="38" t="s">
        <v>28</v>
      </c>
      <c r="O1066" s="38">
        <v>6</v>
      </c>
      <c r="P1066" s="56" t="e">
        <f>IF(ISNUMBER(E1066),$A$2/E1066,"N/A")</f>
        <v>#VALUE!</v>
      </c>
      <c r="Q1066" s="57" t="e">
        <f>IF(ISNUMBER(E1066),E1066/$B$2,"N/A")</f>
        <v>#VALUE!</v>
      </c>
      <c r="R1066" s="58" t="e">
        <f>IF(J1066="?",IF(ISNUMBER(E1066),G1066/P1066,"N/A"),IF(ISNUMBER(J1066),J1066/$A$2*57.296,"N/A"))</f>
        <v>#VALUE!</v>
      </c>
      <c r="S1066" s="59" t="str">
        <f>S1065</f>
        <v>PUT TELESCOPE FOCAL LENGTH HERE</v>
      </c>
      <c r="T1066" s="60" t="str">
        <f>T1065</f>
        <v>PUT TELESCOPE F/RATIO HERE</v>
      </c>
    </row>
    <row r="1067" spans="1:20" s="33" customFormat="1" x14ac:dyDescent="0.3">
      <c r="A1067" s="13" t="s">
        <v>267</v>
      </c>
      <c r="B1067" s="13" t="s">
        <v>371</v>
      </c>
      <c r="C1067" s="13"/>
      <c r="D1067" s="13" t="s">
        <v>345</v>
      </c>
      <c r="E1067" s="34">
        <v>7.5</v>
      </c>
      <c r="F1067" s="35">
        <v>1.25</v>
      </c>
      <c r="G1067" s="38">
        <v>50</v>
      </c>
      <c r="H1067" s="37"/>
      <c r="I1067" s="41">
        <v>20</v>
      </c>
      <c r="J1067" s="41" t="s">
        <v>28</v>
      </c>
      <c r="K1067" s="55">
        <f>(G1067/57.2958)*E1067</f>
        <v>6.5449823547275718</v>
      </c>
      <c r="L1067" s="64" t="s">
        <v>0</v>
      </c>
      <c r="M1067" s="38" t="s">
        <v>25</v>
      </c>
      <c r="N1067" s="38" t="s">
        <v>28</v>
      </c>
      <c r="O1067" s="38">
        <v>6</v>
      </c>
      <c r="P1067" s="56" t="e">
        <f>IF(ISNUMBER(E1067),$A$2/E1067,"N/A")</f>
        <v>#VALUE!</v>
      </c>
      <c r="Q1067" s="57" t="e">
        <f>IF(ISNUMBER(E1067),E1067/$B$2,"N/A")</f>
        <v>#VALUE!</v>
      </c>
      <c r="R1067" s="58" t="e">
        <f>IF(J1067="?",IF(ISNUMBER(E1067),G1067/P1067,"N/A"),IF(ISNUMBER(J1067),J1067/$A$2*57.296,"N/A"))</f>
        <v>#VALUE!</v>
      </c>
      <c r="S1067" s="59" t="str">
        <f>S1066</f>
        <v>PUT TELESCOPE FOCAL LENGTH HERE</v>
      </c>
      <c r="T1067" s="60" t="str">
        <f>T1066</f>
        <v>PUT TELESCOPE F/RATIO HERE</v>
      </c>
    </row>
    <row r="1068" spans="1:20" s="33" customFormat="1" x14ac:dyDescent="0.3">
      <c r="A1068" s="13" t="s">
        <v>267</v>
      </c>
      <c r="B1068" s="13" t="s">
        <v>9</v>
      </c>
      <c r="C1068" s="13"/>
      <c r="D1068" s="35" t="s">
        <v>350</v>
      </c>
      <c r="E1068" s="34">
        <v>4</v>
      </c>
      <c r="F1068" s="35">
        <v>1.25</v>
      </c>
      <c r="G1068" s="38" t="s">
        <v>28</v>
      </c>
      <c r="H1068" s="37"/>
      <c r="I1068" s="41" t="s">
        <v>28</v>
      </c>
      <c r="J1068" s="41" t="s">
        <v>28</v>
      </c>
      <c r="K1068" s="55" t="s">
        <v>376</v>
      </c>
      <c r="L1068" s="64" t="s">
        <v>53</v>
      </c>
      <c r="M1068" s="38" t="s">
        <v>98</v>
      </c>
      <c r="N1068" s="38" t="s">
        <v>53</v>
      </c>
      <c r="O1068" s="38">
        <v>3</v>
      </c>
      <c r="P1068" s="56" t="e">
        <f>IF(ISNUMBER(E1068),$A$2/E1068,"N/A")</f>
        <v>#VALUE!</v>
      </c>
      <c r="Q1068" s="57" t="e">
        <f>IF(ISNUMBER(E1068),E1068/$B$2,"N/A")</f>
        <v>#VALUE!</v>
      </c>
      <c r="R1068" s="58" t="s">
        <v>376</v>
      </c>
      <c r="S1068" s="59" t="str">
        <f>S1067</f>
        <v>PUT TELESCOPE FOCAL LENGTH HERE</v>
      </c>
      <c r="T1068" s="60" t="str">
        <f>T1067</f>
        <v>PUT TELESCOPE F/RATIO HERE</v>
      </c>
    </row>
    <row r="1069" spans="1:20" s="33" customFormat="1" x14ac:dyDescent="0.3">
      <c r="A1069" s="13" t="s">
        <v>267</v>
      </c>
      <c r="B1069" s="13" t="s">
        <v>9</v>
      </c>
      <c r="C1069" s="13"/>
      <c r="D1069" s="35" t="s">
        <v>350</v>
      </c>
      <c r="E1069" s="34">
        <v>9</v>
      </c>
      <c r="F1069" s="35">
        <v>1.25</v>
      </c>
      <c r="G1069" s="38" t="s">
        <v>28</v>
      </c>
      <c r="H1069" s="37"/>
      <c r="I1069" s="41" t="s">
        <v>28</v>
      </c>
      <c r="J1069" s="41" t="s">
        <v>28</v>
      </c>
      <c r="K1069" s="55" t="s">
        <v>376</v>
      </c>
      <c r="L1069" s="64" t="s">
        <v>53</v>
      </c>
      <c r="M1069" s="38" t="s">
        <v>98</v>
      </c>
      <c r="N1069" s="38" t="s">
        <v>53</v>
      </c>
      <c r="O1069" s="38">
        <v>3</v>
      </c>
      <c r="P1069" s="56" t="e">
        <f>IF(ISNUMBER(E1069),$A$2/E1069,"N/A")</f>
        <v>#VALUE!</v>
      </c>
      <c r="Q1069" s="57" t="e">
        <f>IF(ISNUMBER(E1069),E1069/$B$2,"N/A")</f>
        <v>#VALUE!</v>
      </c>
      <c r="R1069" s="58" t="s">
        <v>376</v>
      </c>
      <c r="S1069" s="59" t="str">
        <f>S1068</f>
        <v>PUT TELESCOPE FOCAL LENGTH HERE</v>
      </c>
      <c r="T1069" s="60" t="str">
        <f>T1068</f>
        <v>PUT TELESCOPE F/RATIO HERE</v>
      </c>
    </row>
    <row r="1070" spans="1:20" s="33" customFormat="1" x14ac:dyDescent="0.3">
      <c r="A1070" s="13" t="s">
        <v>267</v>
      </c>
      <c r="B1070" s="13" t="s">
        <v>9</v>
      </c>
      <c r="C1070" s="13"/>
      <c r="D1070" s="35" t="s">
        <v>350</v>
      </c>
      <c r="E1070" s="34">
        <v>20</v>
      </c>
      <c r="F1070" s="35">
        <v>1.25</v>
      </c>
      <c r="G1070" s="38" t="s">
        <v>28</v>
      </c>
      <c r="H1070" s="37"/>
      <c r="I1070" s="41" t="s">
        <v>28</v>
      </c>
      <c r="J1070" s="41" t="s">
        <v>28</v>
      </c>
      <c r="K1070" s="55" t="s">
        <v>376</v>
      </c>
      <c r="L1070" s="38" t="s">
        <v>53</v>
      </c>
      <c r="M1070" s="38" t="s">
        <v>98</v>
      </c>
      <c r="N1070" s="38" t="s">
        <v>53</v>
      </c>
      <c r="O1070" s="38">
        <v>3</v>
      </c>
      <c r="P1070" s="56" t="e">
        <f>IF(ISNUMBER(E1070),$A$2/E1070,"N/A")</f>
        <v>#VALUE!</v>
      </c>
      <c r="Q1070" s="57" t="e">
        <f>IF(ISNUMBER(E1070),E1070/$B$2,"N/A")</f>
        <v>#VALUE!</v>
      </c>
      <c r="R1070" s="58" t="s">
        <v>376</v>
      </c>
      <c r="S1070" s="59" t="str">
        <f>S1069</f>
        <v>PUT TELESCOPE FOCAL LENGTH HERE</v>
      </c>
      <c r="T1070" s="60" t="str">
        <f>T1069</f>
        <v>PUT TELESCOPE F/RATIO HERE</v>
      </c>
    </row>
    <row r="1071" spans="1:20" s="33" customFormat="1" x14ac:dyDescent="0.3">
      <c r="A1071" s="13" t="s">
        <v>267</v>
      </c>
      <c r="B1071" s="13" t="s">
        <v>9</v>
      </c>
      <c r="C1071" s="13"/>
      <c r="D1071" s="35" t="s">
        <v>350</v>
      </c>
      <c r="E1071" s="34">
        <v>25</v>
      </c>
      <c r="F1071" s="35">
        <v>1.25</v>
      </c>
      <c r="G1071" s="38" t="s">
        <v>28</v>
      </c>
      <c r="H1071" s="37"/>
      <c r="I1071" s="41" t="s">
        <v>28</v>
      </c>
      <c r="J1071" s="41" t="s">
        <v>28</v>
      </c>
      <c r="K1071" s="55" t="s">
        <v>376</v>
      </c>
      <c r="L1071" s="38" t="s">
        <v>53</v>
      </c>
      <c r="M1071" s="38" t="s">
        <v>98</v>
      </c>
      <c r="N1071" s="38" t="s">
        <v>53</v>
      </c>
      <c r="O1071" s="38">
        <v>3</v>
      </c>
      <c r="P1071" s="56" t="e">
        <f>IF(ISNUMBER(E1071),$A$2/E1071,"N/A")</f>
        <v>#VALUE!</v>
      </c>
      <c r="Q1071" s="57" t="e">
        <f>IF(ISNUMBER(E1071),E1071/$B$2,"N/A")</f>
        <v>#VALUE!</v>
      </c>
      <c r="R1071" s="58" t="s">
        <v>376</v>
      </c>
      <c r="S1071" s="59" t="str">
        <f>S1070</f>
        <v>PUT TELESCOPE FOCAL LENGTH HERE</v>
      </c>
      <c r="T1071" s="60" t="str">
        <f>T1070</f>
        <v>PUT TELESCOPE F/RATIO HERE</v>
      </c>
    </row>
    <row r="1072" spans="1:20" s="33" customFormat="1" x14ac:dyDescent="0.3">
      <c r="A1072" s="13" t="s">
        <v>267</v>
      </c>
      <c r="B1072" s="13" t="s">
        <v>4</v>
      </c>
      <c r="C1072" s="13"/>
      <c r="D1072" s="13" t="s">
        <v>345</v>
      </c>
      <c r="E1072" s="34">
        <v>6.3</v>
      </c>
      <c r="F1072" s="35">
        <v>1.25</v>
      </c>
      <c r="G1072" s="38">
        <v>50</v>
      </c>
      <c r="H1072" s="37"/>
      <c r="I1072" s="41">
        <f>E1072*0.72</f>
        <v>4.5359999999999996</v>
      </c>
      <c r="J1072" s="41" t="s">
        <v>28</v>
      </c>
      <c r="K1072" s="55">
        <f>(G1072/57.2958)*E1072</f>
        <v>5.49778517797116</v>
      </c>
      <c r="L1072" s="41" t="s">
        <v>53</v>
      </c>
      <c r="M1072" s="38" t="s">
        <v>28</v>
      </c>
      <c r="N1072" s="38" t="s">
        <v>28</v>
      </c>
      <c r="O1072" s="38">
        <v>4</v>
      </c>
      <c r="P1072" s="56" t="e">
        <f>IF(ISNUMBER(E1072),$A$2/E1072,"N/A")</f>
        <v>#VALUE!</v>
      </c>
      <c r="Q1072" s="57" t="e">
        <f>IF(ISNUMBER(E1072),E1072/$B$2,"N/A")</f>
        <v>#VALUE!</v>
      </c>
      <c r="R1072" s="58" t="e">
        <f>IF(J1072="?",IF(ISNUMBER(E1072),G1072/P1072,"N/A"),IF(ISNUMBER(J1072),J1072/$A$2*57.296,"N/A"))</f>
        <v>#VALUE!</v>
      </c>
      <c r="S1072" s="59" t="str">
        <f>S1071</f>
        <v>PUT TELESCOPE FOCAL LENGTH HERE</v>
      </c>
      <c r="T1072" s="60" t="str">
        <f>T1071</f>
        <v>PUT TELESCOPE F/RATIO HERE</v>
      </c>
    </row>
    <row r="1073" spans="1:20" s="33" customFormat="1" x14ac:dyDescent="0.3">
      <c r="A1073" s="13" t="s">
        <v>267</v>
      </c>
      <c r="B1073" s="13" t="s">
        <v>4</v>
      </c>
      <c r="C1073" s="13"/>
      <c r="D1073" s="13" t="s">
        <v>345</v>
      </c>
      <c r="E1073" s="34">
        <v>6.5</v>
      </c>
      <c r="F1073" s="35">
        <v>1.25</v>
      </c>
      <c r="G1073" s="38">
        <v>50</v>
      </c>
      <c r="H1073" s="37"/>
      <c r="I1073" s="41">
        <f>E1073*0.72</f>
        <v>4.68</v>
      </c>
      <c r="J1073" s="41" t="s">
        <v>28</v>
      </c>
      <c r="K1073" s="55">
        <f>(G1073/57.2958)*E1073</f>
        <v>5.672318040763896</v>
      </c>
      <c r="L1073" s="38" t="s">
        <v>53</v>
      </c>
      <c r="M1073" s="38" t="s">
        <v>28</v>
      </c>
      <c r="N1073" s="38" t="s">
        <v>28</v>
      </c>
      <c r="O1073" s="38">
        <v>4</v>
      </c>
      <c r="P1073" s="56" t="e">
        <f>IF(ISNUMBER(E1073),$A$2/E1073,"N/A")</f>
        <v>#VALUE!</v>
      </c>
      <c r="Q1073" s="57" t="e">
        <f>IF(ISNUMBER(E1073),E1073/$B$2,"N/A")</f>
        <v>#VALUE!</v>
      </c>
      <c r="R1073" s="58" t="e">
        <f>IF(J1073="?",IF(ISNUMBER(E1073),G1073/P1073,"N/A"),IF(ISNUMBER(J1073),J1073/$A$2*57.296,"N/A"))</f>
        <v>#VALUE!</v>
      </c>
      <c r="S1073" s="59" t="str">
        <f>S1072</f>
        <v>PUT TELESCOPE FOCAL LENGTH HERE</v>
      </c>
      <c r="T1073" s="60" t="str">
        <f>T1072</f>
        <v>PUT TELESCOPE F/RATIO HERE</v>
      </c>
    </row>
    <row r="1074" spans="1:20" s="33" customFormat="1" x14ac:dyDescent="0.3">
      <c r="A1074" s="13" t="s">
        <v>267</v>
      </c>
      <c r="B1074" s="13" t="s">
        <v>4</v>
      </c>
      <c r="C1074" s="13"/>
      <c r="D1074" s="13" t="s">
        <v>345</v>
      </c>
      <c r="E1074" s="34">
        <v>10</v>
      </c>
      <c r="F1074" s="35">
        <v>1.25</v>
      </c>
      <c r="G1074" s="38">
        <v>50</v>
      </c>
      <c r="H1074" s="37"/>
      <c r="I1074" s="41">
        <f>E1074*0.72</f>
        <v>7.1999999999999993</v>
      </c>
      <c r="J1074" s="41" t="s">
        <v>28</v>
      </c>
      <c r="K1074" s="55">
        <f>(G1074/57.2958)*E1074</f>
        <v>8.7266431396367636</v>
      </c>
      <c r="L1074" s="41" t="s">
        <v>53</v>
      </c>
      <c r="M1074" s="38" t="s">
        <v>28</v>
      </c>
      <c r="N1074" s="38" t="s">
        <v>28</v>
      </c>
      <c r="O1074" s="38">
        <v>4</v>
      </c>
      <c r="P1074" s="56" t="e">
        <f>IF(ISNUMBER(E1074),$A$2/E1074,"N/A")</f>
        <v>#VALUE!</v>
      </c>
      <c r="Q1074" s="57" t="e">
        <f>IF(ISNUMBER(E1074),E1074/$B$2,"N/A")</f>
        <v>#VALUE!</v>
      </c>
      <c r="R1074" s="58" t="e">
        <f>IF(J1074="?",IF(ISNUMBER(E1074),G1074/P1074,"N/A"),IF(ISNUMBER(J1074),J1074/$A$2*57.296,"N/A"))</f>
        <v>#VALUE!</v>
      </c>
      <c r="S1074" s="59" t="str">
        <f>S1073</f>
        <v>PUT TELESCOPE FOCAL LENGTH HERE</v>
      </c>
      <c r="T1074" s="60" t="str">
        <f>T1073</f>
        <v>PUT TELESCOPE F/RATIO HERE</v>
      </c>
    </row>
    <row r="1075" spans="1:20" s="33" customFormat="1" x14ac:dyDescent="0.3">
      <c r="A1075" s="13" t="s">
        <v>267</v>
      </c>
      <c r="B1075" s="13" t="s">
        <v>4</v>
      </c>
      <c r="C1075" s="13"/>
      <c r="D1075" s="13" t="s">
        <v>345</v>
      </c>
      <c r="E1075" s="34">
        <v>12.5</v>
      </c>
      <c r="F1075" s="35">
        <v>1.25</v>
      </c>
      <c r="G1075" s="38">
        <v>50</v>
      </c>
      <c r="H1075" s="37"/>
      <c r="I1075" s="41">
        <f>E1075*0.72</f>
        <v>9</v>
      </c>
      <c r="J1075" s="41" t="s">
        <v>28</v>
      </c>
      <c r="K1075" s="55">
        <f>(G1075/57.2958)*E1075</f>
        <v>10.908303924545953</v>
      </c>
      <c r="L1075" s="41" t="s">
        <v>53</v>
      </c>
      <c r="M1075" s="38" t="s">
        <v>28</v>
      </c>
      <c r="N1075" s="38" t="s">
        <v>28</v>
      </c>
      <c r="O1075" s="38">
        <v>4</v>
      </c>
      <c r="P1075" s="56" t="e">
        <f>IF(ISNUMBER(E1075),$A$2/E1075,"N/A")</f>
        <v>#VALUE!</v>
      </c>
      <c r="Q1075" s="57" t="e">
        <f>IF(ISNUMBER(E1075),E1075/$B$2,"N/A")</f>
        <v>#VALUE!</v>
      </c>
      <c r="R1075" s="58" t="e">
        <f>IF(J1075="?",IF(ISNUMBER(E1075),G1075/P1075,"N/A"),IF(ISNUMBER(J1075),J1075/$A$2*57.296,"N/A"))</f>
        <v>#VALUE!</v>
      </c>
      <c r="S1075" s="59" t="str">
        <f>S1074</f>
        <v>PUT TELESCOPE FOCAL LENGTH HERE</v>
      </c>
      <c r="T1075" s="60" t="str">
        <f>T1074</f>
        <v>PUT TELESCOPE F/RATIO HERE</v>
      </c>
    </row>
    <row r="1076" spans="1:20" s="33" customFormat="1" x14ac:dyDescent="0.3">
      <c r="A1076" s="13" t="s">
        <v>267</v>
      </c>
      <c r="B1076" s="13" t="s">
        <v>4</v>
      </c>
      <c r="C1076" s="13"/>
      <c r="D1076" s="13" t="s">
        <v>345</v>
      </c>
      <c r="E1076" s="34">
        <v>15</v>
      </c>
      <c r="F1076" s="35">
        <v>1.25</v>
      </c>
      <c r="G1076" s="38">
        <v>50</v>
      </c>
      <c r="H1076" s="37"/>
      <c r="I1076" s="41">
        <f>E1076*0.72</f>
        <v>10.799999999999999</v>
      </c>
      <c r="J1076" s="41" t="s">
        <v>28</v>
      </c>
      <c r="K1076" s="55">
        <f>(G1076/57.2958)*E1076</f>
        <v>13.089964709455144</v>
      </c>
      <c r="L1076" s="41" t="s">
        <v>53</v>
      </c>
      <c r="M1076" s="38" t="s">
        <v>28</v>
      </c>
      <c r="N1076" s="38" t="s">
        <v>28</v>
      </c>
      <c r="O1076" s="38">
        <v>4</v>
      </c>
      <c r="P1076" s="56" t="e">
        <f>IF(ISNUMBER(E1076),$A$2/E1076,"N/A")</f>
        <v>#VALUE!</v>
      </c>
      <c r="Q1076" s="57" t="e">
        <f>IF(ISNUMBER(E1076),E1076/$B$2,"N/A")</f>
        <v>#VALUE!</v>
      </c>
      <c r="R1076" s="58" t="e">
        <f>IF(J1076="?",IF(ISNUMBER(E1076),G1076/P1076,"N/A"),IF(ISNUMBER(J1076),J1076/$A$2*57.296,"N/A"))</f>
        <v>#VALUE!</v>
      </c>
      <c r="S1076" s="59" t="str">
        <f>S1075</f>
        <v>PUT TELESCOPE FOCAL LENGTH HERE</v>
      </c>
      <c r="T1076" s="60" t="str">
        <f>T1075</f>
        <v>PUT TELESCOPE F/RATIO HERE</v>
      </c>
    </row>
    <row r="1077" spans="1:20" s="33" customFormat="1" x14ac:dyDescent="0.3">
      <c r="A1077" s="13" t="s">
        <v>267</v>
      </c>
      <c r="B1077" s="13" t="s">
        <v>4</v>
      </c>
      <c r="C1077" s="13"/>
      <c r="D1077" s="13" t="s">
        <v>345</v>
      </c>
      <c r="E1077" s="34">
        <v>20</v>
      </c>
      <c r="F1077" s="35">
        <v>1.25</v>
      </c>
      <c r="G1077" s="38">
        <v>50</v>
      </c>
      <c r="H1077" s="37"/>
      <c r="I1077" s="41">
        <f>E1077*0.72</f>
        <v>14.399999999999999</v>
      </c>
      <c r="J1077" s="41" t="s">
        <v>28</v>
      </c>
      <c r="K1077" s="55">
        <f>(G1077/57.2958)*E1077</f>
        <v>17.453286279273527</v>
      </c>
      <c r="L1077" s="41" t="s">
        <v>53</v>
      </c>
      <c r="M1077" s="38" t="s">
        <v>28</v>
      </c>
      <c r="N1077" s="38" t="s">
        <v>28</v>
      </c>
      <c r="O1077" s="38">
        <v>4</v>
      </c>
      <c r="P1077" s="56" t="e">
        <f>IF(ISNUMBER(E1077),$A$2/E1077,"N/A")</f>
        <v>#VALUE!</v>
      </c>
      <c r="Q1077" s="57" t="e">
        <f>IF(ISNUMBER(E1077),E1077/$B$2,"N/A")</f>
        <v>#VALUE!</v>
      </c>
      <c r="R1077" s="58" t="e">
        <f>IF(J1077="?",IF(ISNUMBER(E1077),G1077/P1077,"N/A"),IF(ISNUMBER(J1077),J1077/$A$2*57.296,"N/A"))</f>
        <v>#VALUE!</v>
      </c>
      <c r="S1077" s="59" t="str">
        <f>S1076</f>
        <v>PUT TELESCOPE FOCAL LENGTH HERE</v>
      </c>
      <c r="T1077" s="60" t="str">
        <f>T1076</f>
        <v>PUT TELESCOPE F/RATIO HERE</v>
      </c>
    </row>
    <row r="1078" spans="1:20" s="33" customFormat="1" x14ac:dyDescent="0.3">
      <c r="A1078" s="13" t="s">
        <v>267</v>
      </c>
      <c r="B1078" s="13" t="s">
        <v>4</v>
      </c>
      <c r="C1078" s="13"/>
      <c r="D1078" s="13" t="s">
        <v>345</v>
      </c>
      <c r="E1078" s="34">
        <v>25</v>
      </c>
      <c r="F1078" s="35">
        <v>1.25</v>
      </c>
      <c r="G1078" s="38">
        <v>52</v>
      </c>
      <c r="H1078" s="37"/>
      <c r="I1078" s="41">
        <f>E1078*0.72</f>
        <v>18</v>
      </c>
      <c r="J1078" s="41" t="s">
        <v>28</v>
      </c>
      <c r="K1078" s="55">
        <f>(G1078/57.2958)*E1078</f>
        <v>22.68927216305558</v>
      </c>
      <c r="L1078" s="41" t="s">
        <v>0</v>
      </c>
      <c r="M1078" s="38" t="s">
        <v>28</v>
      </c>
      <c r="N1078" s="38" t="s">
        <v>28</v>
      </c>
      <c r="O1078" s="38">
        <v>4</v>
      </c>
      <c r="P1078" s="56" t="e">
        <f>IF(ISNUMBER(E1078),$A$2/E1078,"N/A")</f>
        <v>#VALUE!</v>
      </c>
      <c r="Q1078" s="57" t="e">
        <f>IF(ISNUMBER(E1078),E1078/$B$2,"N/A")</f>
        <v>#VALUE!</v>
      </c>
      <c r="R1078" s="58" t="e">
        <f>IF(J1078="?",IF(ISNUMBER(E1078),G1078/P1078,"N/A"),IF(ISNUMBER(J1078),J1078/$A$2*57.296,"N/A"))</f>
        <v>#VALUE!</v>
      </c>
      <c r="S1078" s="59" t="str">
        <f>S1077</f>
        <v>PUT TELESCOPE FOCAL LENGTH HERE</v>
      </c>
      <c r="T1078" s="60" t="str">
        <f>T1077</f>
        <v>PUT TELESCOPE F/RATIO HERE</v>
      </c>
    </row>
    <row r="1079" spans="1:20" s="33" customFormat="1" x14ac:dyDescent="0.3">
      <c r="A1079" s="13" t="s">
        <v>267</v>
      </c>
      <c r="B1079" s="13" t="s">
        <v>4</v>
      </c>
      <c r="C1079" s="13"/>
      <c r="D1079" s="13" t="s">
        <v>345</v>
      </c>
      <c r="E1079" s="34">
        <v>30</v>
      </c>
      <c r="F1079" s="35">
        <v>1.25</v>
      </c>
      <c r="G1079" s="38">
        <v>50</v>
      </c>
      <c r="H1079" s="37"/>
      <c r="I1079" s="41">
        <f>E1079*0.72</f>
        <v>21.599999999999998</v>
      </c>
      <c r="J1079" s="41" t="s">
        <v>28</v>
      </c>
      <c r="K1079" s="55">
        <f>(G1079/57.2958)*E1079</f>
        <v>26.179929418910287</v>
      </c>
      <c r="L1079" s="41" t="s">
        <v>53</v>
      </c>
      <c r="M1079" s="38" t="s">
        <v>28</v>
      </c>
      <c r="N1079" s="38" t="s">
        <v>28</v>
      </c>
      <c r="O1079" s="38">
        <v>4</v>
      </c>
      <c r="P1079" s="56" t="e">
        <f>IF(ISNUMBER(E1079),$A$2/E1079,"N/A")</f>
        <v>#VALUE!</v>
      </c>
      <c r="Q1079" s="57" t="e">
        <f>IF(ISNUMBER(E1079),E1079/$B$2,"N/A")</f>
        <v>#VALUE!</v>
      </c>
      <c r="R1079" s="58" t="e">
        <f>IF(J1079="?",IF(ISNUMBER(E1079),G1079/P1079,"N/A"),IF(ISNUMBER(J1079),J1079/$A$2*57.296,"N/A"))</f>
        <v>#VALUE!</v>
      </c>
      <c r="S1079" s="59" t="str">
        <f>S1078</f>
        <v>PUT TELESCOPE FOCAL LENGTH HERE</v>
      </c>
      <c r="T1079" s="60" t="str">
        <f>T1078</f>
        <v>PUT TELESCOPE F/RATIO HERE</v>
      </c>
    </row>
    <row r="1080" spans="1:20" s="33" customFormat="1" x14ac:dyDescent="0.3">
      <c r="A1080" s="13" t="s">
        <v>267</v>
      </c>
      <c r="B1080" s="13" t="s">
        <v>4</v>
      </c>
      <c r="C1080" s="13"/>
      <c r="D1080" s="13" t="s">
        <v>345</v>
      </c>
      <c r="E1080" s="34">
        <v>40</v>
      </c>
      <c r="F1080" s="35">
        <v>1.25</v>
      </c>
      <c r="G1080" s="38">
        <v>40</v>
      </c>
      <c r="H1080" s="37"/>
      <c r="I1080" s="41">
        <f>E1080*0.72</f>
        <v>28.799999999999997</v>
      </c>
      <c r="J1080" s="41" t="s">
        <v>28</v>
      </c>
      <c r="K1080" s="55">
        <f>(G1080/57.2958)*E1080</f>
        <v>27.925258046837641</v>
      </c>
      <c r="L1080" s="41" t="s">
        <v>53</v>
      </c>
      <c r="M1080" s="38" t="s">
        <v>28</v>
      </c>
      <c r="N1080" s="38" t="s">
        <v>28</v>
      </c>
      <c r="O1080" s="38">
        <v>4</v>
      </c>
      <c r="P1080" s="56" t="e">
        <f>IF(ISNUMBER(E1080),$A$2/E1080,"N/A")</f>
        <v>#VALUE!</v>
      </c>
      <c r="Q1080" s="57" t="e">
        <f>IF(ISNUMBER(E1080),E1080/$B$2,"N/A")</f>
        <v>#VALUE!</v>
      </c>
      <c r="R1080" s="58" t="e">
        <f>IF(J1080="?",IF(ISNUMBER(E1080),G1080/P1080,"N/A"),IF(ISNUMBER(J1080),J1080/$A$2*57.296,"N/A"))</f>
        <v>#VALUE!</v>
      </c>
      <c r="S1080" s="59" t="str">
        <f>S1079</f>
        <v>PUT TELESCOPE FOCAL LENGTH HERE</v>
      </c>
      <c r="T1080" s="60" t="str">
        <f>T1079</f>
        <v>PUT TELESCOPE F/RATIO HERE</v>
      </c>
    </row>
    <row r="1081" spans="1:20" s="33" customFormat="1" x14ac:dyDescent="0.3">
      <c r="A1081" s="13" t="s">
        <v>267</v>
      </c>
      <c r="B1081" s="13" t="s">
        <v>366</v>
      </c>
      <c r="C1081" s="13"/>
      <c r="D1081" s="13" t="s">
        <v>345</v>
      </c>
      <c r="E1081" s="34">
        <v>10</v>
      </c>
      <c r="F1081" s="35">
        <v>1.25</v>
      </c>
      <c r="G1081" s="38">
        <v>50</v>
      </c>
      <c r="H1081" s="37"/>
      <c r="I1081" s="41">
        <f>E1081*0.72</f>
        <v>7.1999999999999993</v>
      </c>
      <c r="J1081" s="41" t="s">
        <v>28</v>
      </c>
      <c r="K1081" s="55">
        <f>(G1081/57.2958)*E1081</f>
        <v>8.7266431396367636</v>
      </c>
      <c r="L1081" s="38" t="s">
        <v>53</v>
      </c>
      <c r="M1081" s="38" t="s">
        <v>28</v>
      </c>
      <c r="N1081" s="38" t="s">
        <v>28</v>
      </c>
      <c r="O1081" s="38">
        <v>4</v>
      </c>
      <c r="P1081" s="56" t="e">
        <f>IF(ISNUMBER(E1081),$A$2/E1081,"N/A")</f>
        <v>#VALUE!</v>
      </c>
      <c r="Q1081" s="57" t="e">
        <f>IF(ISNUMBER(E1081),E1081/$B$2,"N/A")</f>
        <v>#VALUE!</v>
      </c>
      <c r="R1081" s="58" t="e">
        <f>IF(J1081="?",IF(ISNUMBER(E1081),G1081/P1081,"N/A"),IF(ISNUMBER(J1081),J1081/$A$2*57.296,"N/A"))</f>
        <v>#VALUE!</v>
      </c>
      <c r="S1081" s="59" t="str">
        <f>S1080</f>
        <v>PUT TELESCOPE FOCAL LENGTH HERE</v>
      </c>
      <c r="T1081" s="60" t="str">
        <f>T1080</f>
        <v>PUT TELESCOPE F/RATIO HERE</v>
      </c>
    </row>
    <row r="1082" spans="1:20" s="33" customFormat="1" x14ac:dyDescent="0.3">
      <c r="A1082" s="13" t="s">
        <v>267</v>
      </c>
      <c r="B1082" s="13" t="s">
        <v>366</v>
      </c>
      <c r="C1082" s="13"/>
      <c r="D1082" s="13" t="s">
        <v>345</v>
      </c>
      <c r="E1082" s="34">
        <v>25</v>
      </c>
      <c r="F1082" s="35">
        <v>1.25</v>
      </c>
      <c r="G1082" s="38">
        <v>50</v>
      </c>
      <c r="H1082" s="37"/>
      <c r="I1082" s="41">
        <f>E1082*0.72</f>
        <v>18</v>
      </c>
      <c r="J1082" s="41" t="s">
        <v>28</v>
      </c>
      <c r="K1082" s="55">
        <f>(G1082/57.2958)*E1082</f>
        <v>21.816607849091906</v>
      </c>
      <c r="L1082" s="38" t="s">
        <v>0</v>
      </c>
      <c r="M1082" s="38" t="s">
        <v>28</v>
      </c>
      <c r="N1082" s="38" t="s">
        <v>28</v>
      </c>
      <c r="O1082" s="38">
        <v>4</v>
      </c>
      <c r="P1082" s="56" t="e">
        <f>IF(ISNUMBER(E1082),$A$2/E1082,"N/A")</f>
        <v>#VALUE!</v>
      </c>
      <c r="Q1082" s="57" t="e">
        <f>IF(ISNUMBER(E1082),E1082/$B$2,"N/A")</f>
        <v>#VALUE!</v>
      </c>
      <c r="R1082" s="58" t="e">
        <f>IF(J1082="?",IF(ISNUMBER(E1082),G1082/P1082,"N/A"),IF(ISNUMBER(J1082),J1082/$A$2*57.296,"N/A"))</f>
        <v>#VALUE!</v>
      </c>
      <c r="S1082" s="59" t="str">
        <f>S1081</f>
        <v>PUT TELESCOPE FOCAL LENGTH HERE</v>
      </c>
      <c r="T1082" s="60" t="str">
        <f>T1081</f>
        <v>PUT TELESCOPE F/RATIO HERE</v>
      </c>
    </row>
    <row r="1083" spans="1:20" s="33" customFormat="1" x14ac:dyDescent="0.3">
      <c r="A1083" s="13" t="s">
        <v>267</v>
      </c>
      <c r="B1083" s="13" t="s">
        <v>372</v>
      </c>
      <c r="C1083" s="13"/>
      <c r="D1083" s="35" t="s">
        <v>350</v>
      </c>
      <c r="E1083" s="34">
        <v>10</v>
      </c>
      <c r="F1083" s="35">
        <v>1.25</v>
      </c>
      <c r="G1083" s="38" t="s">
        <v>28</v>
      </c>
      <c r="H1083" s="37"/>
      <c r="I1083" s="41" t="s">
        <v>28</v>
      </c>
      <c r="J1083" s="41" t="s">
        <v>28</v>
      </c>
      <c r="K1083" s="55" t="s">
        <v>376</v>
      </c>
      <c r="L1083" s="41" t="s">
        <v>53</v>
      </c>
      <c r="M1083" s="38" t="s">
        <v>98</v>
      </c>
      <c r="N1083" s="38" t="s">
        <v>53</v>
      </c>
      <c r="O1083" s="38">
        <v>3</v>
      </c>
      <c r="P1083" s="56" t="e">
        <f>IF(ISNUMBER(E1083),$A$2/E1083,"N/A")</f>
        <v>#VALUE!</v>
      </c>
      <c r="Q1083" s="57" t="e">
        <f>IF(ISNUMBER(E1083),E1083/$B$2,"N/A")</f>
        <v>#VALUE!</v>
      </c>
      <c r="R1083" s="58" t="s">
        <v>376</v>
      </c>
      <c r="S1083" s="59" t="str">
        <f>S1082</f>
        <v>PUT TELESCOPE FOCAL LENGTH HERE</v>
      </c>
      <c r="T1083" s="60" t="str">
        <f>T1082</f>
        <v>PUT TELESCOPE F/RATIO HERE</v>
      </c>
    </row>
    <row r="1084" spans="1:20" s="33" customFormat="1" x14ac:dyDescent="0.3">
      <c r="A1084" s="13" t="s">
        <v>267</v>
      </c>
      <c r="B1084" s="13" t="s">
        <v>372</v>
      </c>
      <c r="C1084" s="13"/>
      <c r="D1084" s="35" t="s">
        <v>350</v>
      </c>
      <c r="E1084" s="34">
        <v>20</v>
      </c>
      <c r="F1084" s="35">
        <v>1.25</v>
      </c>
      <c r="G1084" s="38" t="s">
        <v>28</v>
      </c>
      <c r="H1084" s="37"/>
      <c r="I1084" s="41" t="s">
        <v>28</v>
      </c>
      <c r="J1084" s="41" t="s">
        <v>28</v>
      </c>
      <c r="K1084" s="55" t="s">
        <v>376</v>
      </c>
      <c r="L1084" s="41" t="s">
        <v>53</v>
      </c>
      <c r="M1084" s="38" t="s">
        <v>98</v>
      </c>
      <c r="N1084" s="38" t="s">
        <v>53</v>
      </c>
      <c r="O1084" s="38">
        <v>3</v>
      </c>
      <c r="P1084" s="56" t="e">
        <f>IF(ISNUMBER(E1084),$A$2/E1084,"N/A")</f>
        <v>#VALUE!</v>
      </c>
      <c r="Q1084" s="57" t="e">
        <f>IF(ISNUMBER(E1084),E1084/$B$2,"N/A")</f>
        <v>#VALUE!</v>
      </c>
      <c r="R1084" s="58" t="s">
        <v>376</v>
      </c>
      <c r="S1084" s="59" t="str">
        <f>S1083</f>
        <v>PUT TELESCOPE FOCAL LENGTH HERE</v>
      </c>
      <c r="T1084" s="60" t="str">
        <f>T1083</f>
        <v>PUT TELESCOPE F/RATIO HERE</v>
      </c>
    </row>
    <row r="1085" spans="1:20" s="33" customFormat="1" x14ac:dyDescent="0.3">
      <c r="A1085" s="13" t="s">
        <v>267</v>
      </c>
      <c r="B1085" s="13" t="s">
        <v>372</v>
      </c>
      <c r="C1085" s="13"/>
      <c r="D1085" s="35" t="s">
        <v>350</v>
      </c>
      <c r="E1085" s="34">
        <v>25</v>
      </c>
      <c r="F1085" s="35">
        <v>1.25</v>
      </c>
      <c r="G1085" s="38" t="s">
        <v>28</v>
      </c>
      <c r="H1085" s="37"/>
      <c r="I1085" s="41" t="s">
        <v>28</v>
      </c>
      <c r="J1085" s="41" t="s">
        <v>28</v>
      </c>
      <c r="K1085" s="55" t="s">
        <v>376</v>
      </c>
      <c r="L1085" s="41" t="s">
        <v>53</v>
      </c>
      <c r="M1085" s="38" t="s">
        <v>98</v>
      </c>
      <c r="N1085" s="38" t="s">
        <v>53</v>
      </c>
      <c r="O1085" s="38">
        <v>3</v>
      </c>
      <c r="P1085" s="56" t="e">
        <f>IF(ISNUMBER(E1085),$A$2/E1085,"N/A")</f>
        <v>#VALUE!</v>
      </c>
      <c r="Q1085" s="57" t="e">
        <f>IF(ISNUMBER(E1085),E1085/$B$2,"N/A")</f>
        <v>#VALUE!</v>
      </c>
      <c r="R1085" s="58" t="s">
        <v>376</v>
      </c>
      <c r="S1085" s="59" t="str">
        <f>S1084</f>
        <v>PUT TELESCOPE FOCAL LENGTH HERE</v>
      </c>
      <c r="T1085" s="60" t="str">
        <f>T1084</f>
        <v>PUT TELESCOPE F/RATIO HERE</v>
      </c>
    </row>
    <row r="1086" spans="1:20" s="33" customFormat="1" x14ac:dyDescent="0.3">
      <c r="A1086" s="13" t="s">
        <v>267</v>
      </c>
      <c r="B1086" s="13" t="s">
        <v>372</v>
      </c>
      <c r="C1086" s="13"/>
      <c r="D1086" s="35" t="s">
        <v>350</v>
      </c>
      <c r="E1086" s="34">
        <v>28</v>
      </c>
      <c r="F1086" s="35">
        <v>2</v>
      </c>
      <c r="G1086" s="38" t="s">
        <v>28</v>
      </c>
      <c r="H1086" s="37"/>
      <c r="I1086" s="41" t="s">
        <v>28</v>
      </c>
      <c r="J1086" s="41" t="s">
        <v>28</v>
      </c>
      <c r="K1086" s="55" t="s">
        <v>376</v>
      </c>
      <c r="L1086" s="41" t="s">
        <v>53</v>
      </c>
      <c r="M1086" s="38" t="s">
        <v>98</v>
      </c>
      <c r="N1086" s="38" t="s">
        <v>53</v>
      </c>
      <c r="O1086" s="38">
        <v>3</v>
      </c>
      <c r="P1086" s="56" t="e">
        <f>IF(ISNUMBER(E1086),$A$2/E1086,"N/A")</f>
        <v>#VALUE!</v>
      </c>
      <c r="Q1086" s="57" t="e">
        <f>IF(ISNUMBER(E1086),E1086/$B$2,"N/A")</f>
        <v>#VALUE!</v>
      </c>
      <c r="R1086" s="58" t="s">
        <v>376</v>
      </c>
      <c r="S1086" s="59" t="str">
        <f>S1085</f>
        <v>PUT TELESCOPE FOCAL LENGTH HERE</v>
      </c>
      <c r="T1086" s="60" t="str">
        <f>T1085</f>
        <v>PUT TELESCOPE F/RATIO HERE</v>
      </c>
    </row>
    <row r="1087" spans="1:20" s="33" customFormat="1" x14ac:dyDescent="0.3">
      <c r="A1087" s="13" t="s">
        <v>267</v>
      </c>
      <c r="B1087" s="13" t="s">
        <v>49</v>
      </c>
      <c r="C1087" s="13"/>
      <c r="D1087" s="13" t="s">
        <v>345</v>
      </c>
      <c r="E1087" s="34">
        <v>4</v>
      </c>
      <c r="F1087" s="35">
        <v>1.25</v>
      </c>
      <c r="G1087" s="38">
        <v>50</v>
      </c>
      <c r="H1087" s="37"/>
      <c r="I1087" s="41">
        <f>E1087*0.72</f>
        <v>2.88</v>
      </c>
      <c r="J1087" s="41" t="s">
        <v>28</v>
      </c>
      <c r="K1087" s="55">
        <f>(G1087/57.2958)*E1087</f>
        <v>3.4906572558547051</v>
      </c>
      <c r="L1087" s="38" t="s">
        <v>53</v>
      </c>
      <c r="M1087" s="38" t="s">
        <v>28</v>
      </c>
      <c r="N1087" s="38" t="s">
        <v>28</v>
      </c>
      <c r="O1087" s="38">
        <v>4</v>
      </c>
      <c r="P1087" s="56" t="e">
        <f>IF(ISNUMBER(E1087),$A$2/E1087,"N/A")</f>
        <v>#VALUE!</v>
      </c>
      <c r="Q1087" s="57" t="e">
        <f>IF(ISNUMBER(E1087),E1087/$B$2,"N/A")</f>
        <v>#VALUE!</v>
      </c>
      <c r="R1087" s="58" t="e">
        <f>IF(J1087="?",IF(ISNUMBER(E1087),G1087/P1087,"N/A"),IF(ISNUMBER(J1087),J1087/$A$2*57.296,"N/A"))</f>
        <v>#VALUE!</v>
      </c>
      <c r="S1087" s="59" t="str">
        <f>S1086</f>
        <v>PUT TELESCOPE FOCAL LENGTH HERE</v>
      </c>
      <c r="T1087" s="60" t="str">
        <f>T1086</f>
        <v>PUT TELESCOPE F/RATIO HERE</v>
      </c>
    </row>
    <row r="1088" spans="1:20" s="33" customFormat="1" x14ac:dyDescent="0.3">
      <c r="A1088" s="13" t="s">
        <v>267</v>
      </c>
      <c r="B1088" s="13" t="s">
        <v>49</v>
      </c>
      <c r="C1088" s="13"/>
      <c r="D1088" s="13" t="s">
        <v>345</v>
      </c>
      <c r="E1088" s="34">
        <v>10</v>
      </c>
      <c r="F1088" s="35">
        <v>1.25</v>
      </c>
      <c r="G1088" s="38">
        <v>50</v>
      </c>
      <c r="H1088" s="37"/>
      <c r="I1088" s="41">
        <f>E1088*0.72</f>
        <v>7.1999999999999993</v>
      </c>
      <c r="J1088" s="41" t="s">
        <v>28</v>
      </c>
      <c r="K1088" s="55">
        <f>(G1088/57.2958)*E1088</f>
        <v>8.7266431396367636</v>
      </c>
      <c r="L1088" s="38" t="s">
        <v>53</v>
      </c>
      <c r="M1088" s="38" t="s">
        <v>28</v>
      </c>
      <c r="N1088" s="38" t="s">
        <v>28</v>
      </c>
      <c r="O1088" s="38">
        <v>4</v>
      </c>
      <c r="P1088" s="56" t="e">
        <f>IF(ISNUMBER(E1088),$A$2/E1088,"N/A")</f>
        <v>#VALUE!</v>
      </c>
      <c r="Q1088" s="57" t="e">
        <f>IF(ISNUMBER(E1088),E1088/$B$2,"N/A")</f>
        <v>#VALUE!</v>
      </c>
      <c r="R1088" s="58" t="e">
        <f>IF(J1088="?",IF(ISNUMBER(E1088),G1088/P1088,"N/A"),IF(ISNUMBER(J1088),J1088/$A$2*57.296,"N/A"))</f>
        <v>#VALUE!</v>
      </c>
      <c r="S1088" s="59" t="str">
        <f>S1087</f>
        <v>PUT TELESCOPE FOCAL LENGTH HERE</v>
      </c>
      <c r="T1088" s="60" t="str">
        <f>T1087</f>
        <v>PUT TELESCOPE F/RATIO HERE</v>
      </c>
    </row>
    <row r="1089" spans="1:20" s="33" customFormat="1" x14ac:dyDescent="0.3">
      <c r="A1089" s="13" t="s">
        <v>267</v>
      </c>
      <c r="B1089" s="13" t="s">
        <v>49</v>
      </c>
      <c r="C1089" s="13"/>
      <c r="D1089" s="13" t="s">
        <v>345</v>
      </c>
      <c r="E1089" s="34">
        <v>20</v>
      </c>
      <c r="F1089" s="35">
        <v>1.25</v>
      </c>
      <c r="G1089" s="38">
        <v>50</v>
      </c>
      <c r="H1089" s="37"/>
      <c r="I1089" s="41">
        <f>E1089*0.72</f>
        <v>14.399999999999999</v>
      </c>
      <c r="J1089" s="41" t="s">
        <v>28</v>
      </c>
      <c r="K1089" s="55">
        <f>(G1089/57.2958)*E1089</f>
        <v>17.453286279273527</v>
      </c>
      <c r="L1089" s="38" t="s">
        <v>53</v>
      </c>
      <c r="M1089" s="38" t="s">
        <v>28</v>
      </c>
      <c r="N1089" s="38" t="s">
        <v>28</v>
      </c>
      <c r="O1089" s="38">
        <v>4</v>
      </c>
      <c r="P1089" s="56" t="e">
        <f>IF(ISNUMBER(E1089),$A$2/E1089,"N/A")</f>
        <v>#VALUE!</v>
      </c>
      <c r="Q1089" s="57" t="e">
        <f>IF(ISNUMBER(E1089),E1089/$B$2,"N/A")</f>
        <v>#VALUE!</v>
      </c>
      <c r="R1089" s="58" t="e">
        <f>IF(J1089="?",IF(ISNUMBER(E1089),G1089/P1089,"N/A"),IF(ISNUMBER(J1089),J1089/$A$2*57.296,"N/A"))</f>
        <v>#VALUE!</v>
      </c>
      <c r="S1089" s="59" t="str">
        <f>S1088</f>
        <v>PUT TELESCOPE FOCAL LENGTH HERE</v>
      </c>
      <c r="T1089" s="60" t="str">
        <f>T1088</f>
        <v>PUT TELESCOPE F/RATIO HERE</v>
      </c>
    </row>
    <row r="1090" spans="1:20" s="33" customFormat="1" x14ac:dyDescent="0.3">
      <c r="A1090" s="13" t="s">
        <v>267</v>
      </c>
      <c r="B1090" s="13" t="s">
        <v>49</v>
      </c>
      <c r="C1090" s="13"/>
      <c r="D1090" s="13" t="s">
        <v>345</v>
      </c>
      <c r="E1090" s="34">
        <v>25</v>
      </c>
      <c r="F1090" s="35">
        <v>1.25</v>
      </c>
      <c r="G1090" s="38">
        <v>50</v>
      </c>
      <c r="H1090" s="37"/>
      <c r="I1090" s="41">
        <f>E1090*0.72</f>
        <v>18</v>
      </c>
      <c r="J1090" s="41" t="s">
        <v>28</v>
      </c>
      <c r="K1090" s="55">
        <f>(G1090/57.2958)*E1090</f>
        <v>21.816607849091906</v>
      </c>
      <c r="L1090" s="38" t="s">
        <v>53</v>
      </c>
      <c r="M1090" s="38" t="s">
        <v>28</v>
      </c>
      <c r="N1090" s="38" t="s">
        <v>28</v>
      </c>
      <c r="O1090" s="38">
        <v>4</v>
      </c>
      <c r="P1090" s="56" t="e">
        <f>IF(ISNUMBER(E1090),$A$2/E1090,"N/A")</f>
        <v>#VALUE!</v>
      </c>
      <c r="Q1090" s="57" t="e">
        <f>IF(ISNUMBER(E1090),E1090/$B$2,"N/A")</f>
        <v>#VALUE!</v>
      </c>
      <c r="R1090" s="58" t="e">
        <f>IF(J1090="?",IF(ISNUMBER(E1090),G1090/P1090,"N/A"),IF(ISNUMBER(J1090),J1090/$A$2*57.296,"N/A"))</f>
        <v>#VALUE!</v>
      </c>
      <c r="S1090" s="59" t="str">
        <f>S1089</f>
        <v>PUT TELESCOPE FOCAL LENGTH HERE</v>
      </c>
      <c r="T1090" s="60" t="str">
        <f>T1089</f>
        <v>PUT TELESCOPE F/RATIO HERE</v>
      </c>
    </row>
    <row r="1091" spans="1:20" s="33" customFormat="1" x14ac:dyDescent="0.3">
      <c r="A1091" s="13" t="s">
        <v>267</v>
      </c>
      <c r="B1091" s="13" t="s">
        <v>49</v>
      </c>
      <c r="C1091" s="13"/>
      <c r="D1091" s="13" t="s">
        <v>345</v>
      </c>
      <c r="E1091" s="34">
        <v>28</v>
      </c>
      <c r="F1091" s="35">
        <v>2</v>
      </c>
      <c r="G1091" s="38">
        <v>50</v>
      </c>
      <c r="H1091" s="37"/>
      <c r="I1091" s="41">
        <f>E1091*0.72</f>
        <v>20.16</v>
      </c>
      <c r="J1091" s="41" t="s">
        <v>28</v>
      </c>
      <c r="K1091" s="55">
        <f>(G1091/57.2958)*E1091</f>
        <v>24.434600790982934</v>
      </c>
      <c r="L1091" s="38" t="s">
        <v>0</v>
      </c>
      <c r="M1091" s="38" t="s">
        <v>28</v>
      </c>
      <c r="N1091" s="38" t="s">
        <v>28</v>
      </c>
      <c r="O1091" s="38">
        <v>4</v>
      </c>
      <c r="P1091" s="56" t="e">
        <f>IF(ISNUMBER(E1091),$A$2/E1091,"N/A")</f>
        <v>#VALUE!</v>
      </c>
      <c r="Q1091" s="57" t="e">
        <f>IF(ISNUMBER(E1091),E1091/$B$2,"N/A")</f>
        <v>#VALUE!</v>
      </c>
      <c r="R1091" s="58" t="e">
        <f>IF(J1091="?",IF(ISNUMBER(E1091),G1091/P1091,"N/A"),IF(ISNUMBER(J1091),J1091/$A$2*57.296,"N/A"))</f>
        <v>#VALUE!</v>
      </c>
      <c r="S1091" s="59" t="str">
        <f>S1090</f>
        <v>PUT TELESCOPE FOCAL LENGTH HERE</v>
      </c>
      <c r="T1091" s="60" t="str">
        <f>T1090</f>
        <v>PUT TELESCOPE F/RATIO HERE</v>
      </c>
    </row>
    <row r="1092" spans="1:20" s="33" customFormat="1" x14ac:dyDescent="0.3">
      <c r="A1092" s="13" t="s">
        <v>267</v>
      </c>
      <c r="B1092" s="13" t="s">
        <v>49</v>
      </c>
      <c r="C1092" s="13"/>
      <c r="D1092" s="13" t="s">
        <v>345</v>
      </c>
      <c r="E1092" s="34">
        <v>35</v>
      </c>
      <c r="F1092" s="35">
        <v>2</v>
      </c>
      <c r="G1092" s="38">
        <v>50</v>
      </c>
      <c r="H1092" s="37"/>
      <c r="I1092" s="41">
        <f>E1092*0.72</f>
        <v>25.2</v>
      </c>
      <c r="J1092" s="41" t="s">
        <v>28</v>
      </c>
      <c r="K1092" s="55">
        <f>(G1092/57.2958)*E1092</f>
        <v>30.543250988728669</v>
      </c>
      <c r="L1092" s="38" t="s">
        <v>0</v>
      </c>
      <c r="M1092" s="38" t="s">
        <v>28</v>
      </c>
      <c r="N1092" s="38" t="s">
        <v>28</v>
      </c>
      <c r="O1092" s="38">
        <v>4</v>
      </c>
      <c r="P1092" s="56" t="e">
        <f>IF(ISNUMBER(E1092),$A$2/E1092,"N/A")</f>
        <v>#VALUE!</v>
      </c>
      <c r="Q1092" s="57" t="e">
        <f>IF(ISNUMBER(E1092),E1092/$B$2,"N/A")</f>
        <v>#VALUE!</v>
      </c>
      <c r="R1092" s="58" t="e">
        <f>IF(J1092="?",IF(ISNUMBER(E1092),G1092/P1092,"N/A"),IF(ISNUMBER(J1092),J1092/$A$2*57.296,"N/A"))</f>
        <v>#VALUE!</v>
      </c>
      <c r="S1092" s="59" t="str">
        <f>S1091</f>
        <v>PUT TELESCOPE FOCAL LENGTH HERE</v>
      </c>
      <c r="T1092" s="60" t="str">
        <f>T1091</f>
        <v>PUT TELESCOPE F/RATIO HERE</v>
      </c>
    </row>
    <row r="1093" spans="1:20" s="33" customFormat="1" x14ac:dyDescent="0.3">
      <c r="A1093" s="13" t="s">
        <v>267</v>
      </c>
      <c r="B1093" s="13" t="s">
        <v>49</v>
      </c>
      <c r="C1093" s="13"/>
      <c r="D1093" s="13" t="s">
        <v>345</v>
      </c>
      <c r="E1093" s="34">
        <v>42</v>
      </c>
      <c r="F1093" s="35">
        <v>2</v>
      </c>
      <c r="G1093" s="38">
        <v>50</v>
      </c>
      <c r="H1093" s="37"/>
      <c r="I1093" s="41">
        <f>E1093*0.72</f>
        <v>30.24</v>
      </c>
      <c r="J1093" s="41" t="s">
        <v>28</v>
      </c>
      <c r="K1093" s="55">
        <f>(G1093/57.2958)*E1093</f>
        <v>36.651901186474404</v>
      </c>
      <c r="L1093" s="38" t="s">
        <v>0</v>
      </c>
      <c r="M1093" s="38" t="s">
        <v>28</v>
      </c>
      <c r="N1093" s="38" t="s">
        <v>28</v>
      </c>
      <c r="O1093" s="38">
        <v>4</v>
      </c>
      <c r="P1093" s="56" t="e">
        <f>IF(ISNUMBER(E1093),$A$2/E1093,"N/A")</f>
        <v>#VALUE!</v>
      </c>
      <c r="Q1093" s="57" t="e">
        <f>IF(ISNUMBER(E1093),E1093/$B$2,"N/A")</f>
        <v>#VALUE!</v>
      </c>
      <c r="R1093" s="58" t="e">
        <f>IF(J1093="?",IF(ISNUMBER(E1093),G1093/P1093,"N/A"),IF(ISNUMBER(J1093),J1093/$A$2*57.296,"N/A"))</f>
        <v>#VALUE!</v>
      </c>
      <c r="S1093" s="59" t="str">
        <f>S1092</f>
        <v>PUT TELESCOPE FOCAL LENGTH HERE</v>
      </c>
      <c r="T1093" s="60" t="str">
        <f>T1092</f>
        <v>PUT TELESCOPE F/RATIO HERE</v>
      </c>
    </row>
    <row r="1094" spans="1:20" s="33" customFormat="1" x14ac:dyDescent="0.3">
      <c r="A1094" s="13" t="s">
        <v>267</v>
      </c>
      <c r="B1094" s="13" t="s">
        <v>433</v>
      </c>
      <c r="C1094" s="13"/>
      <c r="D1094" s="35" t="s">
        <v>350</v>
      </c>
      <c r="E1094" s="34">
        <v>4</v>
      </c>
      <c r="F1094" s="35">
        <v>1.25</v>
      </c>
      <c r="G1094" s="38" t="s">
        <v>28</v>
      </c>
      <c r="H1094" s="37"/>
      <c r="I1094" s="41" t="s">
        <v>28</v>
      </c>
      <c r="J1094" s="41" t="s">
        <v>28</v>
      </c>
      <c r="K1094" s="55" t="s">
        <v>376</v>
      </c>
      <c r="L1094" s="41" t="s">
        <v>53</v>
      </c>
      <c r="M1094" s="38" t="s">
        <v>98</v>
      </c>
      <c r="N1094" s="38" t="s">
        <v>53</v>
      </c>
      <c r="O1094" s="38">
        <v>3</v>
      </c>
      <c r="P1094" s="56" t="e">
        <f>IF(ISNUMBER(E1094),$A$2/E1094,"N/A")</f>
        <v>#VALUE!</v>
      </c>
      <c r="Q1094" s="57" t="e">
        <f>IF(ISNUMBER(E1094),E1094/$B$2,"N/A")</f>
        <v>#VALUE!</v>
      </c>
      <c r="R1094" s="58" t="s">
        <v>376</v>
      </c>
      <c r="S1094" s="59" t="str">
        <f>S1093</f>
        <v>PUT TELESCOPE FOCAL LENGTH HERE</v>
      </c>
      <c r="T1094" s="60" t="str">
        <f>T1093</f>
        <v>PUT TELESCOPE F/RATIO HERE</v>
      </c>
    </row>
    <row r="1095" spans="1:20" s="33" customFormat="1" x14ac:dyDescent="0.3">
      <c r="A1095" s="13" t="s">
        <v>267</v>
      </c>
      <c r="B1095" s="13" t="s">
        <v>375</v>
      </c>
      <c r="C1095" s="13"/>
      <c r="D1095" s="35" t="s">
        <v>347</v>
      </c>
      <c r="E1095" s="34">
        <v>5</v>
      </c>
      <c r="F1095" s="35" t="s">
        <v>368</v>
      </c>
      <c r="G1095" s="38" t="s">
        <v>28</v>
      </c>
      <c r="H1095" s="37"/>
      <c r="I1095" s="41" t="s">
        <v>28</v>
      </c>
      <c r="J1095" s="41" t="s">
        <v>28</v>
      </c>
      <c r="K1095" s="55" t="s">
        <v>377</v>
      </c>
      <c r="L1095" s="38" t="s">
        <v>53</v>
      </c>
      <c r="M1095" s="38" t="s">
        <v>28</v>
      </c>
      <c r="N1095" s="38" t="s">
        <v>28</v>
      </c>
      <c r="O1095" s="38" t="s">
        <v>28</v>
      </c>
      <c r="P1095" s="56" t="e">
        <f>IF(ISNUMBER(E1095),$A$2/E1095,"N/A")</f>
        <v>#VALUE!</v>
      </c>
      <c r="Q1095" s="57" t="e">
        <f>IF(ISNUMBER(E1095),E1095/$B$2,"N/A")</f>
        <v>#VALUE!</v>
      </c>
      <c r="R1095" s="58" t="s">
        <v>376</v>
      </c>
      <c r="S1095" s="59" t="str">
        <f>S1094</f>
        <v>PUT TELESCOPE FOCAL LENGTH HERE</v>
      </c>
      <c r="T1095" s="60" t="str">
        <f>T1094</f>
        <v>PUT TELESCOPE F/RATIO HERE</v>
      </c>
    </row>
    <row r="1096" spans="1:20" s="33" customFormat="1" x14ac:dyDescent="0.3">
      <c r="A1096" s="13" t="s">
        <v>267</v>
      </c>
      <c r="B1096" s="13" t="s">
        <v>375</v>
      </c>
      <c r="C1096" s="13"/>
      <c r="D1096" s="35" t="s">
        <v>347</v>
      </c>
      <c r="E1096" s="34">
        <v>9</v>
      </c>
      <c r="F1096" s="35" t="s">
        <v>368</v>
      </c>
      <c r="G1096" s="38" t="s">
        <v>28</v>
      </c>
      <c r="H1096" s="37"/>
      <c r="I1096" s="41" t="s">
        <v>28</v>
      </c>
      <c r="J1096" s="41" t="s">
        <v>28</v>
      </c>
      <c r="K1096" s="55" t="s">
        <v>377</v>
      </c>
      <c r="L1096" s="38" t="s">
        <v>53</v>
      </c>
      <c r="M1096" s="38" t="s">
        <v>28</v>
      </c>
      <c r="N1096" s="38" t="s">
        <v>28</v>
      </c>
      <c r="O1096" s="38">
        <v>8</v>
      </c>
      <c r="P1096" s="56" t="e">
        <f>IF(ISNUMBER(E1096),$A$2/E1096,"N/A")</f>
        <v>#VALUE!</v>
      </c>
      <c r="Q1096" s="57" t="e">
        <f>IF(ISNUMBER(E1096),E1096/$B$2,"N/A")</f>
        <v>#VALUE!</v>
      </c>
      <c r="R1096" s="58" t="s">
        <v>376</v>
      </c>
      <c r="S1096" s="59" t="str">
        <f>S1095</f>
        <v>PUT TELESCOPE FOCAL LENGTH HERE</v>
      </c>
      <c r="T1096" s="60" t="str">
        <f>T1095</f>
        <v>PUT TELESCOPE F/RATIO HERE</v>
      </c>
    </row>
    <row r="1097" spans="1:20" s="33" customFormat="1" x14ac:dyDescent="0.3">
      <c r="A1097" s="13" t="s">
        <v>267</v>
      </c>
      <c r="B1097" s="13" t="s">
        <v>375</v>
      </c>
      <c r="C1097" s="13"/>
      <c r="D1097" s="35" t="s">
        <v>347</v>
      </c>
      <c r="E1097" s="34">
        <v>13</v>
      </c>
      <c r="F1097" s="35" t="s">
        <v>34</v>
      </c>
      <c r="G1097" s="38" t="s">
        <v>28</v>
      </c>
      <c r="H1097" s="37"/>
      <c r="I1097" s="41" t="s">
        <v>28</v>
      </c>
      <c r="J1097" s="41" t="s">
        <v>28</v>
      </c>
      <c r="K1097" s="55" t="s">
        <v>377</v>
      </c>
      <c r="L1097" s="38" t="s">
        <v>53</v>
      </c>
      <c r="M1097" s="38" t="s">
        <v>28</v>
      </c>
      <c r="N1097" s="38" t="s">
        <v>28</v>
      </c>
      <c r="O1097" s="38" t="s">
        <v>28</v>
      </c>
      <c r="P1097" s="56" t="e">
        <f>IF(ISNUMBER(E1097),$A$2/E1097,"N/A")</f>
        <v>#VALUE!</v>
      </c>
      <c r="Q1097" s="57" t="e">
        <f>IF(ISNUMBER(E1097),E1097/$B$2,"N/A")</f>
        <v>#VALUE!</v>
      </c>
      <c r="R1097" s="58" t="s">
        <v>376</v>
      </c>
      <c r="S1097" s="59" t="str">
        <f>S1096</f>
        <v>PUT TELESCOPE FOCAL LENGTH HERE</v>
      </c>
      <c r="T1097" s="60" t="str">
        <f>T1096</f>
        <v>PUT TELESCOPE F/RATIO HERE</v>
      </c>
    </row>
    <row r="1098" spans="1:20" s="33" customFormat="1" x14ac:dyDescent="0.3">
      <c r="A1098" s="13" t="s">
        <v>267</v>
      </c>
      <c r="B1098" s="13" t="s">
        <v>375</v>
      </c>
      <c r="C1098" s="13"/>
      <c r="D1098" s="35" t="s">
        <v>347</v>
      </c>
      <c r="E1098" s="34">
        <v>17</v>
      </c>
      <c r="F1098" s="35" t="s">
        <v>368</v>
      </c>
      <c r="G1098" s="38" t="s">
        <v>28</v>
      </c>
      <c r="H1098" s="37"/>
      <c r="I1098" s="41" t="s">
        <v>28</v>
      </c>
      <c r="J1098" s="41" t="s">
        <v>28</v>
      </c>
      <c r="K1098" s="55" t="s">
        <v>377</v>
      </c>
      <c r="L1098" s="38" t="s">
        <v>53</v>
      </c>
      <c r="M1098" s="38" t="s">
        <v>28</v>
      </c>
      <c r="N1098" s="38" t="s">
        <v>28</v>
      </c>
      <c r="O1098" s="38" t="s">
        <v>28</v>
      </c>
      <c r="P1098" s="56" t="e">
        <f>IF(ISNUMBER(E1098),$A$2/E1098,"N/A")</f>
        <v>#VALUE!</v>
      </c>
      <c r="Q1098" s="57" t="e">
        <f>IF(ISNUMBER(E1098),E1098/$B$2,"N/A")</f>
        <v>#VALUE!</v>
      </c>
      <c r="R1098" s="58" t="s">
        <v>376</v>
      </c>
      <c r="S1098" s="59" t="str">
        <f>S1097</f>
        <v>PUT TELESCOPE FOCAL LENGTH HERE</v>
      </c>
      <c r="T1098" s="60" t="str">
        <f>T1097</f>
        <v>PUT TELESCOPE F/RATIO HERE</v>
      </c>
    </row>
    <row r="1099" spans="1:20" s="33" customFormat="1" x14ac:dyDescent="0.3">
      <c r="A1099" s="13" t="s">
        <v>267</v>
      </c>
      <c r="B1099" s="13" t="s">
        <v>375</v>
      </c>
      <c r="C1099" s="13"/>
      <c r="D1099" s="35" t="s">
        <v>347</v>
      </c>
      <c r="E1099" s="34">
        <v>21</v>
      </c>
      <c r="F1099" s="35" t="s">
        <v>368</v>
      </c>
      <c r="G1099" s="38" t="s">
        <v>28</v>
      </c>
      <c r="H1099" s="37"/>
      <c r="I1099" s="41" t="s">
        <v>28</v>
      </c>
      <c r="J1099" s="41" t="s">
        <v>28</v>
      </c>
      <c r="K1099" s="55" t="s">
        <v>377</v>
      </c>
      <c r="L1099" s="38" t="s">
        <v>53</v>
      </c>
      <c r="M1099" s="38" t="s">
        <v>28</v>
      </c>
      <c r="N1099" s="38" t="s">
        <v>28</v>
      </c>
      <c r="O1099" s="38" t="s">
        <v>28</v>
      </c>
      <c r="P1099" s="56" t="e">
        <f>IF(ISNUMBER(E1099),$A$2/E1099,"N/A")</f>
        <v>#VALUE!</v>
      </c>
      <c r="Q1099" s="57" t="e">
        <f>IF(ISNUMBER(E1099),E1099/$B$2,"N/A")</f>
        <v>#VALUE!</v>
      </c>
      <c r="R1099" s="58" t="s">
        <v>376</v>
      </c>
      <c r="S1099" s="59" t="str">
        <f>S1098</f>
        <v>PUT TELESCOPE FOCAL LENGTH HERE</v>
      </c>
      <c r="T1099" s="60" t="str">
        <f>T1098</f>
        <v>PUT TELESCOPE F/RATIO HERE</v>
      </c>
    </row>
    <row r="1100" spans="1:20" s="33" customFormat="1" x14ac:dyDescent="0.3">
      <c r="A1100" s="13" t="s">
        <v>267</v>
      </c>
      <c r="B1100" s="13" t="s">
        <v>159</v>
      </c>
      <c r="C1100" s="13"/>
      <c r="D1100" s="35" t="s">
        <v>347</v>
      </c>
      <c r="E1100" s="34">
        <v>3.5</v>
      </c>
      <c r="F1100" s="35" t="s">
        <v>34</v>
      </c>
      <c r="G1100" s="38">
        <v>68</v>
      </c>
      <c r="H1100" s="37"/>
      <c r="I1100" s="41">
        <v>20</v>
      </c>
      <c r="J1100" s="41">
        <v>6.5</v>
      </c>
      <c r="K1100" s="55">
        <f>(G1100/57.2958)*E1100</f>
        <v>4.1538821344670991</v>
      </c>
      <c r="L1100" s="41" t="s">
        <v>0</v>
      </c>
      <c r="M1100" s="38" t="s">
        <v>25</v>
      </c>
      <c r="N1100" s="38" t="s">
        <v>28</v>
      </c>
      <c r="O1100" s="38">
        <v>8</v>
      </c>
      <c r="P1100" s="56" t="e">
        <f>IF(ISNUMBER(E1100),$A$2/E1100,"N/A")</f>
        <v>#VALUE!</v>
      </c>
      <c r="Q1100" s="57" t="e">
        <f>IF(ISNUMBER(E1100),E1100/$B$2,"N/A")</f>
        <v>#VALUE!</v>
      </c>
      <c r="R1100" s="58" t="e">
        <f>IF(J1100="?",IF(ISNUMBER(E1100),G1100/P1100,"N/A"),IF(ISNUMBER(J1100),J1100/$A$2*57.296,"N/A"))</f>
        <v>#VALUE!</v>
      </c>
      <c r="S1100" s="59" t="str">
        <f>S1099</f>
        <v>PUT TELESCOPE FOCAL LENGTH HERE</v>
      </c>
      <c r="T1100" s="60" t="str">
        <f>T1099</f>
        <v>PUT TELESCOPE F/RATIO HERE</v>
      </c>
    </row>
    <row r="1101" spans="1:20" s="33" customFormat="1" x14ac:dyDescent="0.3">
      <c r="A1101" s="13" t="s">
        <v>267</v>
      </c>
      <c r="B1101" s="13" t="s">
        <v>159</v>
      </c>
      <c r="C1101" s="13"/>
      <c r="D1101" s="35" t="s">
        <v>347</v>
      </c>
      <c r="E1101" s="34">
        <v>5</v>
      </c>
      <c r="F1101" s="35" t="s">
        <v>34</v>
      </c>
      <c r="G1101" s="38">
        <v>68</v>
      </c>
      <c r="H1101" s="37"/>
      <c r="I1101" s="41">
        <v>20</v>
      </c>
      <c r="J1101" s="41">
        <v>10.7</v>
      </c>
      <c r="K1101" s="55">
        <f>(G1101/57.2958)*E1101</f>
        <v>5.9341173349529983</v>
      </c>
      <c r="L1101" s="41" t="s">
        <v>0</v>
      </c>
      <c r="M1101" s="38" t="s">
        <v>25</v>
      </c>
      <c r="N1101" s="38" t="s">
        <v>28</v>
      </c>
      <c r="O1101" s="38">
        <v>8</v>
      </c>
      <c r="P1101" s="56" t="e">
        <f>IF(ISNUMBER(E1101),$A$2/E1101,"N/A")</f>
        <v>#VALUE!</v>
      </c>
      <c r="Q1101" s="57" t="e">
        <f>IF(ISNUMBER(E1101),E1101/$B$2,"N/A")</f>
        <v>#VALUE!</v>
      </c>
      <c r="R1101" s="58" t="e">
        <f>IF(J1101="?",IF(ISNUMBER(E1101),G1101/P1101,"N/A"),IF(ISNUMBER(J1101),J1101/$A$2*57.296,"N/A"))</f>
        <v>#VALUE!</v>
      </c>
      <c r="S1101" s="59" t="str">
        <f>S1100</f>
        <v>PUT TELESCOPE FOCAL LENGTH HERE</v>
      </c>
      <c r="T1101" s="60" t="str">
        <f>T1100</f>
        <v>PUT TELESCOPE F/RATIO HERE</v>
      </c>
    </row>
    <row r="1102" spans="1:20" s="33" customFormat="1" x14ac:dyDescent="0.3">
      <c r="A1102" s="13" t="s">
        <v>267</v>
      </c>
      <c r="B1102" s="13" t="s">
        <v>159</v>
      </c>
      <c r="C1102" s="13"/>
      <c r="D1102" s="35" t="s">
        <v>347</v>
      </c>
      <c r="E1102" s="34">
        <v>8</v>
      </c>
      <c r="F1102" s="35" t="s">
        <v>34</v>
      </c>
      <c r="G1102" s="38">
        <v>68</v>
      </c>
      <c r="H1102" s="37"/>
      <c r="I1102" s="41">
        <v>20</v>
      </c>
      <c r="J1102" s="41">
        <v>15.9</v>
      </c>
      <c r="K1102" s="55">
        <f>(G1102/57.2958)*E1102</f>
        <v>9.4945877359247977</v>
      </c>
      <c r="L1102" s="41" t="s">
        <v>0</v>
      </c>
      <c r="M1102" s="38" t="s">
        <v>25</v>
      </c>
      <c r="N1102" s="38" t="s">
        <v>28</v>
      </c>
      <c r="O1102" s="38">
        <v>8</v>
      </c>
      <c r="P1102" s="56" t="e">
        <f>IF(ISNUMBER(E1102),$A$2/E1102,"N/A")</f>
        <v>#VALUE!</v>
      </c>
      <c r="Q1102" s="57" t="e">
        <f>IF(ISNUMBER(E1102),E1102/$B$2,"N/A")</f>
        <v>#VALUE!</v>
      </c>
      <c r="R1102" s="58" t="e">
        <f>IF(J1102="?",IF(ISNUMBER(E1102),G1102/P1102,"N/A"),IF(ISNUMBER(J1102),J1102/$A$2*57.296,"N/A"))</f>
        <v>#VALUE!</v>
      </c>
      <c r="S1102" s="59" t="str">
        <f>S1101</f>
        <v>PUT TELESCOPE FOCAL LENGTH HERE</v>
      </c>
      <c r="T1102" s="60" t="str">
        <f>T1101</f>
        <v>PUT TELESCOPE F/RATIO HERE</v>
      </c>
    </row>
    <row r="1103" spans="1:20" s="33" customFormat="1" x14ac:dyDescent="0.3">
      <c r="A1103" s="13" t="s">
        <v>267</v>
      </c>
      <c r="B1103" s="13" t="s">
        <v>159</v>
      </c>
      <c r="C1103" s="13"/>
      <c r="D1103" s="35" t="s">
        <v>347</v>
      </c>
      <c r="E1103" s="34">
        <v>13</v>
      </c>
      <c r="F1103" s="35" t="s">
        <v>34</v>
      </c>
      <c r="G1103" s="38">
        <v>68</v>
      </c>
      <c r="H1103" s="37"/>
      <c r="I1103" s="41">
        <v>20</v>
      </c>
      <c r="J1103" s="41">
        <v>17.7</v>
      </c>
      <c r="K1103" s="55">
        <f>(G1103/57.2958)*E1103</f>
        <v>15.428705070877797</v>
      </c>
      <c r="L1103" s="41" t="s">
        <v>0</v>
      </c>
      <c r="M1103" s="38" t="s">
        <v>25</v>
      </c>
      <c r="N1103" s="38" t="s">
        <v>28</v>
      </c>
      <c r="O1103" s="38">
        <v>8</v>
      </c>
      <c r="P1103" s="56" t="e">
        <f>IF(ISNUMBER(E1103),$A$2/E1103,"N/A")</f>
        <v>#VALUE!</v>
      </c>
      <c r="Q1103" s="57" t="e">
        <f>IF(ISNUMBER(E1103),E1103/$B$2,"N/A")</f>
        <v>#VALUE!</v>
      </c>
      <c r="R1103" s="58" t="e">
        <f>IF(J1103="?",IF(ISNUMBER(E1103),G1103/P1103,"N/A"),IF(ISNUMBER(J1103),J1103/$A$2*57.296,"N/A"))</f>
        <v>#VALUE!</v>
      </c>
      <c r="S1103" s="59" t="str">
        <f>S1102</f>
        <v>PUT TELESCOPE FOCAL LENGTH HERE</v>
      </c>
      <c r="T1103" s="60" t="str">
        <f>T1102</f>
        <v>PUT TELESCOPE F/RATIO HERE</v>
      </c>
    </row>
    <row r="1104" spans="1:20" s="33" customFormat="1" x14ac:dyDescent="0.3">
      <c r="A1104" s="13" t="s">
        <v>267</v>
      </c>
      <c r="B1104" s="13" t="s">
        <v>159</v>
      </c>
      <c r="C1104" s="13"/>
      <c r="D1104" s="35" t="s">
        <v>347</v>
      </c>
      <c r="E1104" s="34">
        <v>17</v>
      </c>
      <c r="F1104" s="35" t="s">
        <v>34</v>
      </c>
      <c r="G1104" s="38">
        <v>68</v>
      </c>
      <c r="H1104" s="37"/>
      <c r="I1104" s="41">
        <v>20</v>
      </c>
      <c r="J1104" s="41">
        <v>20.9</v>
      </c>
      <c r="K1104" s="55">
        <f>(G1104/57.2958)*E1104</f>
        <v>20.175998938840195</v>
      </c>
      <c r="L1104" s="41" t="s">
        <v>0</v>
      </c>
      <c r="M1104" s="38" t="s">
        <v>25</v>
      </c>
      <c r="N1104" s="38" t="s">
        <v>28</v>
      </c>
      <c r="O1104" s="38">
        <v>8</v>
      </c>
      <c r="P1104" s="56" t="e">
        <f>IF(ISNUMBER(E1104),$A$2/E1104,"N/A")</f>
        <v>#VALUE!</v>
      </c>
      <c r="Q1104" s="57" t="e">
        <f>IF(ISNUMBER(E1104),E1104/$B$2,"N/A")</f>
        <v>#VALUE!</v>
      </c>
      <c r="R1104" s="58" t="e">
        <f>IF(J1104="?",IF(ISNUMBER(E1104),G1104/P1104,"N/A"),IF(ISNUMBER(J1104),J1104/$A$2*57.296,"N/A"))</f>
        <v>#VALUE!</v>
      </c>
      <c r="S1104" s="59" t="str">
        <f>S1103</f>
        <v>PUT TELESCOPE FOCAL LENGTH HERE</v>
      </c>
      <c r="T1104" s="60" t="str">
        <f>T1103</f>
        <v>PUT TELESCOPE F/RATIO HERE</v>
      </c>
    </row>
    <row r="1105" spans="1:20" s="33" customFormat="1" x14ac:dyDescent="0.3">
      <c r="A1105" s="13" t="s">
        <v>267</v>
      </c>
      <c r="B1105" s="13" t="s">
        <v>159</v>
      </c>
      <c r="C1105" s="13"/>
      <c r="D1105" s="35" t="s">
        <v>347</v>
      </c>
      <c r="E1105" s="34">
        <v>21</v>
      </c>
      <c r="F1105" s="35" t="s">
        <v>34</v>
      </c>
      <c r="G1105" s="38">
        <v>68</v>
      </c>
      <c r="H1105" s="37"/>
      <c r="I1105" s="41">
        <v>20</v>
      </c>
      <c r="J1105" s="41">
        <v>22.5</v>
      </c>
      <c r="K1105" s="55">
        <f>(G1105/57.2958)*E1105</f>
        <v>24.923292806802593</v>
      </c>
      <c r="L1105" s="41" t="s">
        <v>0</v>
      </c>
      <c r="M1105" s="38" t="s">
        <v>25</v>
      </c>
      <c r="N1105" s="38" t="s">
        <v>28</v>
      </c>
      <c r="O1105" s="38">
        <v>8</v>
      </c>
      <c r="P1105" s="56" t="e">
        <f>IF(ISNUMBER(E1105),$A$2/E1105,"N/A")</f>
        <v>#VALUE!</v>
      </c>
      <c r="Q1105" s="57" t="e">
        <f>IF(ISNUMBER(E1105),E1105/$B$2,"N/A")</f>
        <v>#VALUE!</v>
      </c>
      <c r="R1105" s="58" t="e">
        <f>IF(J1105="?",IF(ISNUMBER(E1105),G1105/P1105,"N/A"),IF(ISNUMBER(J1105),J1105/$A$2*57.296,"N/A"))</f>
        <v>#VALUE!</v>
      </c>
      <c r="S1105" s="59" t="str">
        <f>S1104</f>
        <v>PUT TELESCOPE FOCAL LENGTH HERE</v>
      </c>
      <c r="T1105" s="60" t="str">
        <f>T1104</f>
        <v>PUT TELESCOPE F/RATIO HERE</v>
      </c>
    </row>
    <row r="1106" spans="1:20" s="33" customFormat="1" x14ac:dyDescent="0.3">
      <c r="A1106" s="13" t="s">
        <v>267</v>
      </c>
      <c r="B1106" s="13" t="s">
        <v>374</v>
      </c>
      <c r="C1106" s="13" t="s">
        <v>439</v>
      </c>
      <c r="D1106" s="35" t="s">
        <v>348</v>
      </c>
      <c r="E1106" s="34">
        <v>6.7</v>
      </c>
      <c r="F1106" s="35">
        <v>1.25</v>
      </c>
      <c r="G1106" s="38">
        <v>82</v>
      </c>
      <c r="H1106" s="37"/>
      <c r="I1106" s="41">
        <v>15.7</v>
      </c>
      <c r="J1106" s="41">
        <v>9.5</v>
      </c>
      <c r="K1106" s="55">
        <f>(G1106/57.2958)*E1106</f>
        <v>9.5888354818328736</v>
      </c>
      <c r="L1106" s="38" t="s">
        <v>0</v>
      </c>
      <c r="M1106" s="38" t="s">
        <v>25</v>
      </c>
      <c r="N1106" s="36" t="s">
        <v>0</v>
      </c>
      <c r="O1106" s="36">
        <v>7</v>
      </c>
      <c r="P1106" s="56" t="e">
        <f>IF(ISNUMBER(E1106),$A$2/E1106,"N/A")</f>
        <v>#VALUE!</v>
      </c>
      <c r="Q1106" s="57" t="e">
        <f>IF(ISNUMBER(E1106),E1106/$B$2,"N/A")</f>
        <v>#VALUE!</v>
      </c>
      <c r="R1106" s="58" t="e">
        <f>IF(J1106="?",IF(ISNUMBER(E1106),G1106/P1106,"N/A"),IF(ISNUMBER(J1106),J1106/$A$2*57.296,"N/A"))</f>
        <v>#VALUE!</v>
      </c>
      <c r="S1106" s="59" t="str">
        <f>S1105</f>
        <v>PUT TELESCOPE FOCAL LENGTH HERE</v>
      </c>
      <c r="T1106" s="60" t="str">
        <f>T1105</f>
        <v>PUT TELESCOPE F/RATIO HERE</v>
      </c>
    </row>
    <row r="1107" spans="1:20" s="33" customFormat="1" x14ac:dyDescent="0.3">
      <c r="A1107" s="13" t="s">
        <v>267</v>
      </c>
      <c r="B1107" s="13" t="s">
        <v>374</v>
      </c>
      <c r="C1107" s="13" t="s">
        <v>439</v>
      </c>
      <c r="D1107" s="35" t="s">
        <v>348</v>
      </c>
      <c r="E1107" s="34">
        <v>11</v>
      </c>
      <c r="F1107" s="35">
        <v>1.25</v>
      </c>
      <c r="G1107" s="38">
        <v>82</v>
      </c>
      <c r="H1107" s="37"/>
      <c r="I1107" s="41">
        <v>15.6</v>
      </c>
      <c r="J1107" s="41">
        <v>15.9</v>
      </c>
      <c r="K1107" s="55">
        <f>(G1107/57.2958)*E1107</f>
        <v>15.742864223904718</v>
      </c>
      <c r="L1107" s="38" t="s">
        <v>0</v>
      </c>
      <c r="M1107" s="38" t="s">
        <v>25</v>
      </c>
      <c r="N1107" s="36" t="s">
        <v>0</v>
      </c>
      <c r="O1107" s="36">
        <v>7</v>
      </c>
      <c r="P1107" s="56" t="e">
        <f>IF(ISNUMBER(E1107),$A$2/E1107,"N/A")</f>
        <v>#VALUE!</v>
      </c>
      <c r="Q1107" s="57" t="e">
        <f>IF(ISNUMBER(E1107),E1107/$B$2,"N/A")</f>
        <v>#VALUE!</v>
      </c>
      <c r="R1107" s="58" t="e">
        <f>IF(J1107="?",IF(ISNUMBER(E1107),G1107/P1107,"N/A"),IF(ISNUMBER(J1107),J1107/$A$2*57.296,"N/A"))</f>
        <v>#VALUE!</v>
      </c>
      <c r="S1107" s="59" t="str">
        <f>S1106</f>
        <v>PUT TELESCOPE FOCAL LENGTH HERE</v>
      </c>
      <c r="T1107" s="60" t="str">
        <f>T1106</f>
        <v>PUT TELESCOPE F/RATIO HERE</v>
      </c>
    </row>
    <row r="1108" spans="1:20" s="33" customFormat="1" x14ac:dyDescent="0.3">
      <c r="A1108" s="13" t="s">
        <v>267</v>
      </c>
      <c r="B1108" s="13" t="s">
        <v>374</v>
      </c>
      <c r="C1108" s="13" t="s">
        <v>439</v>
      </c>
      <c r="D1108" s="35" t="s">
        <v>348</v>
      </c>
      <c r="E1108" s="34">
        <v>14</v>
      </c>
      <c r="F1108" s="35">
        <v>1.25</v>
      </c>
      <c r="G1108" s="38">
        <v>82</v>
      </c>
      <c r="H1108" s="37"/>
      <c r="I1108" s="41">
        <v>15.6</v>
      </c>
      <c r="J1108" s="41">
        <v>18.899999999999999</v>
      </c>
      <c r="K1108" s="55">
        <f>(G1108/57.2958)*E1108</f>
        <v>20.036372648606005</v>
      </c>
      <c r="L1108" s="64" t="s">
        <v>0</v>
      </c>
      <c r="M1108" s="38" t="s">
        <v>25</v>
      </c>
      <c r="N1108" s="36" t="s">
        <v>0</v>
      </c>
      <c r="O1108" s="36">
        <v>7</v>
      </c>
      <c r="P1108" s="56" t="e">
        <f>IF(ISNUMBER(E1108),$A$2/E1108,"N/A")</f>
        <v>#VALUE!</v>
      </c>
      <c r="Q1108" s="57" t="e">
        <f>IF(ISNUMBER(E1108),E1108/$B$2,"N/A")</f>
        <v>#VALUE!</v>
      </c>
      <c r="R1108" s="58" t="e">
        <f>IF(J1108="?",IF(ISNUMBER(E1108),G1108/P1108,"N/A"),IF(ISNUMBER(J1108),J1108/$A$2*57.296,"N/A"))</f>
        <v>#VALUE!</v>
      </c>
      <c r="S1108" s="59" t="str">
        <f>S1107</f>
        <v>PUT TELESCOPE FOCAL LENGTH HERE</v>
      </c>
      <c r="T1108" s="60" t="str">
        <f>T1107</f>
        <v>PUT TELESCOPE F/RATIO HERE</v>
      </c>
    </row>
    <row r="1109" spans="1:20" s="33" customFormat="1" x14ac:dyDescent="0.3">
      <c r="A1109" s="13" t="s">
        <v>267</v>
      </c>
      <c r="B1109" s="13" t="s">
        <v>374</v>
      </c>
      <c r="C1109" s="13" t="s">
        <v>439</v>
      </c>
      <c r="D1109" s="35" t="s">
        <v>348</v>
      </c>
      <c r="E1109" s="34">
        <v>18</v>
      </c>
      <c r="F1109" s="35">
        <v>2</v>
      </c>
      <c r="G1109" s="38">
        <v>82</v>
      </c>
      <c r="H1109" s="37"/>
      <c r="I1109" s="41">
        <v>13</v>
      </c>
      <c r="J1109" s="41">
        <v>25.3</v>
      </c>
      <c r="K1109" s="55">
        <f>(G1109/57.2958)*E1109</f>
        <v>25.76105054820772</v>
      </c>
      <c r="L1109" s="64" t="s">
        <v>0</v>
      </c>
      <c r="M1109" s="38" t="s">
        <v>25</v>
      </c>
      <c r="N1109" s="36" t="s">
        <v>0</v>
      </c>
      <c r="O1109" s="36">
        <v>6</v>
      </c>
      <c r="P1109" s="56" t="e">
        <f>IF(ISNUMBER(E1109),$A$2/E1109,"N/A")</f>
        <v>#VALUE!</v>
      </c>
      <c r="Q1109" s="57" t="e">
        <f>IF(ISNUMBER(E1109),E1109/$B$2,"N/A")</f>
        <v>#VALUE!</v>
      </c>
      <c r="R1109" s="58" t="e">
        <f>IF(J1109="?",IF(ISNUMBER(E1109),G1109/P1109,"N/A"),IF(ISNUMBER(J1109),J1109/$A$2*57.296,"N/A"))</f>
        <v>#VALUE!</v>
      </c>
      <c r="S1109" s="59" t="str">
        <f>S1108</f>
        <v>PUT TELESCOPE FOCAL LENGTH HERE</v>
      </c>
      <c r="T1109" s="60" t="str">
        <f>T1108</f>
        <v>PUT TELESCOPE F/RATIO HERE</v>
      </c>
    </row>
    <row r="1110" spans="1:20" s="33" customFormat="1" x14ac:dyDescent="0.3">
      <c r="A1110" s="13" t="s">
        <v>267</v>
      </c>
      <c r="B1110" s="13" t="s">
        <v>374</v>
      </c>
      <c r="C1110" s="13" t="s">
        <v>439</v>
      </c>
      <c r="D1110" s="35" t="s">
        <v>348</v>
      </c>
      <c r="E1110" s="34">
        <v>24</v>
      </c>
      <c r="F1110" s="35">
        <v>2</v>
      </c>
      <c r="G1110" s="38">
        <v>82</v>
      </c>
      <c r="H1110" s="37"/>
      <c r="I1110" s="41">
        <v>17.5</v>
      </c>
      <c r="J1110" s="41">
        <v>33.5</v>
      </c>
      <c r="K1110" s="55">
        <f>(G1110/57.2958)*E1110</f>
        <v>34.348067397610293</v>
      </c>
      <c r="L1110" s="64" t="s">
        <v>0</v>
      </c>
      <c r="M1110" s="38" t="s">
        <v>25</v>
      </c>
      <c r="N1110" s="36" t="s">
        <v>0</v>
      </c>
      <c r="O1110" s="36">
        <v>6</v>
      </c>
      <c r="P1110" s="56" t="e">
        <f>IF(ISNUMBER(E1110),$A$2/E1110,"N/A")</f>
        <v>#VALUE!</v>
      </c>
      <c r="Q1110" s="57" t="e">
        <f>IF(ISNUMBER(E1110),E1110/$B$2,"N/A")</f>
        <v>#VALUE!</v>
      </c>
      <c r="R1110" s="58" t="e">
        <f>IF(J1110="?",IF(ISNUMBER(E1110),G1110/P1110,"N/A"),IF(ISNUMBER(J1110),J1110/$A$2*57.296,"N/A"))</f>
        <v>#VALUE!</v>
      </c>
      <c r="S1110" s="59" t="str">
        <f>S1109</f>
        <v>PUT TELESCOPE FOCAL LENGTH HERE</v>
      </c>
      <c r="T1110" s="60" t="str">
        <f>T1109</f>
        <v>PUT TELESCOPE F/RATIO HERE</v>
      </c>
    </row>
    <row r="1111" spans="1:20" s="33" customFormat="1" x14ac:dyDescent="0.3">
      <c r="A1111" s="13" t="s">
        <v>267</v>
      </c>
      <c r="B1111" s="13" t="s">
        <v>374</v>
      </c>
      <c r="C1111" s="13" t="s">
        <v>439</v>
      </c>
      <c r="D1111" s="35" t="s">
        <v>348</v>
      </c>
      <c r="E1111" s="34">
        <v>30</v>
      </c>
      <c r="F1111" s="35">
        <v>2</v>
      </c>
      <c r="G1111" s="38">
        <v>82</v>
      </c>
      <c r="H1111" s="37"/>
      <c r="I1111" s="41">
        <v>22</v>
      </c>
      <c r="J1111" s="41">
        <v>42.4</v>
      </c>
      <c r="K1111" s="55">
        <f>(G1111/57.2958)*E1111</f>
        <v>42.935084247012867</v>
      </c>
      <c r="L1111" s="64" t="s">
        <v>0</v>
      </c>
      <c r="M1111" s="38" t="s">
        <v>25</v>
      </c>
      <c r="N1111" s="36" t="s">
        <v>0</v>
      </c>
      <c r="O1111" s="36">
        <v>6</v>
      </c>
      <c r="P1111" s="56" t="e">
        <f>IF(ISNUMBER(E1111),$A$2/E1111,"N/A")</f>
        <v>#VALUE!</v>
      </c>
      <c r="Q1111" s="57" t="e">
        <f>IF(ISNUMBER(E1111),E1111/$B$2,"N/A")</f>
        <v>#VALUE!</v>
      </c>
      <c r="R1111" s="58" t="e">
        <f>IF(J1111="?",IF(ISNUMBER(E1111),G1111/P1111,"N/A"),IF(ISNUMBER(J1111),J1111/$A$2*57.296,"N/A"))</f>
        <v>#VALUE!</v>
      </c>
      <c r="S1111" s="59" t="str">
        <f>S1110</f>
        <v>PUT TELESCOPE FOCAL LENGTH HERE</v>
      </c>
      <c r="T1111" s="60" t="str">
        <f>T1110</f>
        <v>PUT TELESCOPE F/RATIO HERE</v>
      </c>
    </row>
    <row r="1112" spans="1:20" s="33" customFormat="1" x14ac:dyDescent="0.3">
      <c r="A1112" s="13" t="s">
        <v>267</v>
      </c>
      <c r="B1112" s="13" t="s">
        <v>373</v>
      </c>
      <c r="C1112" s="13" t="s">
        <v>439</v>
      </c>
      <c r="D1112" s="13" t="s">
        <v>349</v>
      </c>
      <c r="E1112" s="34">
        <v>9</v>
      </c>
      <c r="F1112" s="35">
        <v>2</v>
      </c>
      <c r="G1112" s="38">
        <v>100</v>
      </c>
      <c r="H1112" s="37"/>
      <c r="I1112" s="41">
        <v>12.5</v>
      </c>
      <c r="J1112" s="41">
        <v>15.7</v>
      </c>
      <c r="K1112" s="55">
        <f>(G1112/57.2958)*E1112</f>
        <v>15.707957651346174</v>
      </c>
      <c r="L1112" s="55" t="s">
        <v>0</v>
      </c>
      <c r="M1112" s="38" t="s">
        <v>25</v>
      </c>
      <c r="N1112" s="36" t="s">
        <v>0</v>
      </c>
      <c r="O1112" s="36">
        <v>9</v>
      </c>
      <c r="P1112" s="56" t="e">
        <f>IF(ISNUMBER(E1112),$A$2/E1112,"N/A")</f>
        <v>#VALUE!</v>
      </c>
      <c r="Q1112" s="57" t="e">
        <f>IF(ISNUMBER(E1112),E1112/$B$2,"N/A")</f>
        <v>#VALUE!</v>
      </c>
      <c r="R1112" s="58" t="e">
        <f>IF(J1112="?",IF(ISNUMBER(E1112),G1112/P1112,"N/A"),IF(ISNUMBER(J1112),J1112/$A$2*57.296,"N/A"))</f>
        <v>#VALUE!</v>
      </c>
      <c r="S1112" s="59" t="str">
        <f>S1111</f>
        <v>PUT TELESCOPE FOCAL LENGTH HERE</v>
      </c>
      <c r="T1112" s="60" t="str">
        <f>T1111</f>
        <v>PUT TELESCOPE F/RATIO HERE</v>
      </c>
    </row>
    <row r="1113" spans="1:20" s="33" customFormat="1" x14ac:dyDescent="0.3">
      <c r="A1113" s="13" t="s">
        <v>267</v>
      </c>
      <c r="B1113" s="13" t="s">
        <v>373</v>
      </c>
      <c r="C1113" s="13" t="s">
        <v>439</v>
      </c>
      <c r="D1113" s="13" t="s">
        <v>349</v>
      </c>
      <c r="E1113" s="34">
        <v>14</v>
      </c>
      <c r="F1113" s="35">
        <v>2</v>
      </c>
      <c r="G1113" s="38">
        <v>100</v>
      </c>
      <c r="H1113" s="37"/>
      <c r="I1113" s="41">
        <v>14.5</v>
      </c>
      <c r="J1113" s="41">
        <v>24.43</v>
      </c>
      <c r="K1113" s="55">
        <f>(G1113/57.2958)*E1113</f>
        <v>24.434600790982934</v>
      </c>
      <c r="L1113" s="55" t="s">
        <v>0</v>
      </c>
      <c r="M1113" s="38" t="s">
        <v>25</v>
      </c>
      <c r="N1113" s="36" t="s">
        <v>0</v>
      </c>
      <c r="O1113" s="36">
        <v>9</v>
      </c>
      <c r="P1113" s="56" t="e">
        <f>IF(ISNUMBER(E1113),$A$2/E1113,"N/A")</f>
        <v>#VALUE!</v>
      </c>
      <c r="Q1113" s="57" t="e">
        <f>IF(ISNUMBER(E1113),E1113/$B$2,"N/A")</f>
        <v>#VALUE!</v>
      </c>
      <c r="R1113" s="58" t="e">
        <f>IF(J1113="?",IF(ISNUMBER(E1113),G1113/P1113,"N/A"),IF(ISNUMBER(J1113),J1113/$A$2*57.296,"N/A"))</f>
        <v>#VALUE!</v>
      </c>
      <c r="S1113" s="59" t="str">
        <f>S1112</f>
        <v>PUT TELESCOPE FOCAL LENGTH HERE</v>
      </c>
      <c r="T1113" s="60" t="str">
        <f>T1112</f>
        <v>PUT TELESCOPE F/RATIO HERE</v>
      </c>
    </row>
    <row r="1114" spans="1:20" s="33" customFormat="1" x14ac:dyDescent="0.3">
      <c r="A1114" s="13" t="s">
        <v>267</v>
      </c>
      <c r="B1114" s="13" t="s">
        <v>373</v>
      </c>
      <c r="C1114" s="13" t="s">
        <v>439</v>
      </c>
      <c r="D1114" s="13" t="s">
        <v>349</v>
      </c>
      <c r="E1114" s="34">
        <v>20</v>
      </c>
      <c r="F1114" s="35">
        <v>2</v>
      </c>
      <c r="G1114" s="38">
        <v>100</v>
      </c>
      <c r="H1114" s="37"/>
      <c r="I1114" s="41">
        <v>14.5</v>
      </c>
      <c r="J1114" s="41">
        <v>34.799999999999997</v>
      </c>
      <c r="K1114" s="55">
        <f>(G1114/57.2958)*E1114</f>
        <v>34.906572558547055</v>
      </c>
      <c r="L1114" s="55" t="s">
        <v>0</v>
      </c>
      <c r="M1114" s="38" t="s">
        <v>25</v>
      </c>
      <c r="N1114" s="36" t="s">
        <v>0</v>
      </c>
      <c r="O1114" s="36">
        <v>9</v>
      </c>
      <c r="P1114" s="56" t="e">
        <f>IF(ISNUMBER(E1114),$A$2/E1114,"N/A")</f>
        <v>#VALUE!</v>
      </c>
      <c r="Q1114" s="57" t="e">
        <f>IF(ISNUMBER(E1114),E1114/$B$2,"N/A")</f>
        <v>#VALUE!</v>
      </c>
      <c r="R1114" s="58" t="e">
        <f>IF(J1114="?",IF(ISNUMBER(E1114),G1114/P1114,"N/A"),IF(ISNUMBER(J1114),J1114/$A$2*57.296,"N/A"))</f>
        <v>#VALUE!</v>
      </c>
      <c r="S1114" s="59" t="str">
        <f>S1113</f>
        <v>PUT TELESCOPE FOCAL LENGTH HERE</v>
      </c>
      <c r="T1114" s="60" t="str">
        <f>T1113</f>
        <v>PUT TELESCOPE F/RATIO HERE</v>
      </c>
    </row>
    <row r="1115" spans="1:20" s="33" customFormat="1" x14ac:dyDescent="0.3">
      <c r="A1115" s="13" t="s">
        <v>267</v>
      </c>
      <c r="B1115" s="13" t="s">
        <v>367</v>
      </c>
      <c r="C1115" s="13"/>
      <c r="D1115" s="35" t="s">
        <v>347</v>
      </c>
      <c r="E1115" s="34">
        <v>32</v>
      </c>
      <c r="F1115" s="35">
        <v>2</v>
      </c>
      <c r="G1115" s="38">
        <v>65</v>
      </c>
      <c r="H1115" s="37"/>
      <c r="I1115" s="41" t="s">
        <v>28</v>
      </c>
      <c r="J1115" s="41" t="s">
        <v>28</v>
      </c>
      <c r="K1115" s="55">
        <f>(G1115/57.2958)*E1115</f>
        <v>36.302835460888929</v>
      </c>
      <c r="L1115" s="64" t="s">
        <v>53</v>
      </c>
      <c r="M1115" s="38" t="s">
        <v>28</v>
      </c>
      <c r="N1115" s="38" t="s">
        <v>28</v>
      </c>
      <c r="O1115" s="38" t="s">
        <v>28</v>
      </c>
      <c r="P1115" s="56" t="e">
        <f>IF(ISNUMBER(E1115),$A$2/E1115,"N/A")</f>
        <v>#VALUE!</v>
      </c>
      <c r="Q1115" s="57" t="e">
        <f>IF(ISNUMBER(E1115),E1115/$B$2,"N/A")</f>
        <v>#VALUE!</v>
      </c>
      <c r="R1115" s="58" t="e">
        <f>IF(J1115="?",IF(ISNUMBER(E1115),G1115/P1115,"N/A"),IF(ISNUMBER(J1115),J1115/$A$2*57.296,"N/A"))</f>
        <v>#VALUE!</v>
      </c>
      <c r="S1115" s="59" t="str">
        <f>S1114</f>
        <v>PUT TELESCOPE FOCAL LENGTH HERE</v>
      </c>
      <c r="T1115" s="60" t="str">
        <f>T1114</f>
        <v>PUT TELESCOPE F/RATIO HERE</v>
      </c>
    </row>
    <row r="1116" spans="1:20" s="33" customFormat="1" x14ac:dyDescent="0.3">
      <c r="A1116" s="13" t="s">
        <v>190</v>
      </c>
      <c r="B1116" s="13" t="s">
        <v>166</v>
      </c>
      <c r="C1116" s="13"/>
      <c r="D1116" s="13"/>
      <c r="E1116" s="34"/>
      <c r="F1116" s="35"/>
      <c r="G1116" s="36"/>
      <c r="H1116" s="37"/>
      <c r="I1116" s="41"/>
      <c r="J1116" s="41" t="s">
        <v>28</v>
      </c>
      <c r="K1116" s="55"/>
      <c r="L1116" s="55"/>
      <c r="M1116" s="38"/>
      <c r="N1116" s="38"/>
      <c r="O1116" s="38">
        <v>4</v>
      </c>
      <c r="P1116" s="56" t="str">
        <f>IF(ISNUMBER(E1116),$A$2/E1116,"N/A")</f>
        <v>N/A</v>
      </c>
      <c r="Q1116" s="57" t="str">
        <f>IF(ISNUMBER(E1116),E1116/$B$2,"N/A")</f>
        <v>N/A</v>
      </c>
      <c r="R1116" s="58" t="str">
        <f>IF(J1116="?",IF(ISNUMBER(E1116),G1116/P1116,"N/A"),IF(ISNUMBER(J1116),J1116/$A$2*57.296,"N/A"))</f>
        <v>N/A</v>
      </c>
      <c r="S1116" s="59" t="str">
        <f>S1115</f>
        <v>PUT TELESCOPE FOCAL LENGTH HERE</v>
      </c>
      <c r="T1116" s="60" t="str">
        <f>T1115</f>
        <v>PUT TELESCOPE F/RATIO HERE</v>
      </c>
    </row>
    <row r="1117" spans="1:20" s="33" customFormat="1" x14ac:dyDescent="0.3">
      <c r="A1117" s="13" t="s">
        <v>220</v>
      </c>
      <c r="B1117" s="13" t="s">
        <v>4</v>
      </c>
      <c r="C1117" s="13"/>
      <c r="D1117" s="13" t="s">
        <v>345</v>
      </c>
      <c r="E1117" s="34">
        <v>4</v>
      </c>
      <c r="F1117" s="35">
        <v>1.25</v>
      </c>
      <c r="G1117" s="38">
        <v>52</v>
      </c>
      <c r="H1117" s="37"/>
      <c r="I1117" s="41">
        <f>E1117*0.7</f>
        <v>2.8</v>
      </c>
      <c r="J1117" s="41" t="s">
        <v>28</v>
      </c>
      <c r="K1117" s="55">
        <f>(G1117/57.2958)*E1117</f>
        <v>3.6302835460888931</v>
      </c>
      <c r="L1117" s="55" t="s">
        <v>0</v>
      </c>
      <c r="M1117" s="38" t="s">
        <v>25</v>
      </c>
      <c r="N1117" s="38" t="s">
        <v>28</v>
      </c>
      <c r="O1117" s="38">
        <v>4</v>
      </c>
      <c r="P1117" s="56" t="e">
        <f>IF(ISNUMBER(E1117),$A$2/E1117,"N/A")</f>
        <v>#VALUE!</v>
      </c>
      <c r="Q1117" s="57" t="e">
        <f>IF(ISNUMBER(E1117),E1117/$B$2,"N/A")</f>
        <v>#VALUE!</v>
      </c>
      <c r="R1117" s="58" t="e">
        <f>IF(J1117="?",IF(ISNUMBER(E1117),G1117/P1117,"N/A"),IF(ISNUMBER(J1117),J1117/$A$2*57.296,"N/A"))</f>
        <v>#VALUE!</v>
      </c>
      <c r="S1117" s="59" t="str">
        <f>S1116</f>
        <v>PUT TELESCOPE FOCAL LENGTH HERE</v>
      </c>
      <c r="T1117" s="60" t="str">
        <f>T1116</f>
        <v>PUT TELESCOPE F/RATIO HERE</v>
      </c>
    </row>
    <row r="1118" spans="1:20" s="33" customFormat="1" x14ac:dyDescent="0.3">
      <c r="A1118" s="13" t="s">
        <v>220</v>
      </c>
      <c r="B1118" s="13" t="s">
        <v>4</v>
      </c>
      <c r="C1118" s="13"/>
      <c r="D1118" s="13" t="s">
        <v>345</v>
      </c>
      <c r="E1118" s="34">
        <v>6</v>
      </c>
      <c r="F1118" s="35">
        <v>1.25</v>
      </c>
      <c r="G1118" s="38">
        <v>52</v>
      </c>
      <c r="H1118" s="37"/>
      <c r="I1118" s="41">
        <f>E1118*0.7</f>
        <v>4.1999999999999993</v>
      </c>
      <c r="J1118" s="41" t="s">
        <v>28</v>
      </c>
      <c r="K1118" s="55">
        <f>(G1118/57.2958)*E1118</f>
        <v>5.4454253191333395</v>
      </c>
      <c r="L1118" s="55" t="s">
        <v>0</v>
      </c>
      <c r="M1118" s="38" t="s">
        <v>25</v>
      </c>
      <c r="N1118" s="38" t="s">
        <v>28</v>
      </c>
      <c r="O1118" s="38">
        <v>4</v>
      </c>
      <c r="P1118" s="56" t="e">
        <f>IF(ISNUMBER(E1118),$A$2/E1118,"N/A")</f>
        <v>#VALUE!</v>
      </c>
      <c r="Q1118" s="57" t="e">
        <f>IF(ISNUMBER(E1118),E1118/$B$2,"N/A")</f>
        <v>#VALUE!</v>
      </c>
      <c r="R1118" s="58" t="e">
        <f>IF(J1118="?",IF(ISNUMBER(E1118),G1118/P1118,"N/A"),IF(ISNUMBER(J1118),J1118/$A$2*57.296,"N/A"))</f>
        <v>#VALUE!</v>
      </c>
      <c r="S1118" s="59" t="str">
        <f>S1117</f>
        <v>PUT TELESCOPE FOCAL LENGTH HERE</v>
      </c>
      <c r="T1118" s="60" t="str">
        <f>T1117</f>
        <v>PUT TELESCOPE F/RATIO HERE</v>
      </c>
    </row>
    <row r="1119" spans="1:20" s="33" customFormat="1" x14ac:dyDescent="0.3">
      <c r="A1119" s="13" t="s">
        <v>220</v>
      </c>
      <c r="B1119" s="13" t="s">
        <v>4</v>
      </c>
      <c r="C1119" s="13"/>
      <c r="D1119" s="13" t="s">
        <v>345</v>
      </c>
      <c r="E1119" s="34">
        <v>9</v>
      </c>
      <c r="F1119" s="35">
        <v>1.25</v>
      </c>
      <c r="G1119" s="38">
        <v>52</v>
      </c>
      <c r="H1119" s="37"/>
      <c r="I1119" s="41">
        <f>E1119*0.7</f>
        <v>6.3</v>
      </c>
      <c r="J1119" s="41" t="s">
        <v>28</v>
      </c>
      <c r="K1119" s="55">
        <f>(G1119/57.2958)*E1119</f>
        <v>8.1681379787000097</v>
      </c>
      <c r="L1119" s="55" t="s">
        <v>0</v>
      </c>
      <c r="M1119" s="38" t="s">
        <v>25</v>
      </c>
      <c r="N1119" s="38" t="s">
        <v>28</v>
      </c>
      <c r="O1119" s="38">
        <v>4</v>
      </c>
      <c r="P1119" s="56" t="e">
        <f>IF(ISNUMBER(E1119),$A$2/E1119,"N/A")</f>
        <v>#VALUE!</v>
      </c>
      <c r="Q1119" s="57" t="e">
        <f>IF(ISNUMBER(E1119),E1119/$B$2,"N/A")</f>
        <v>#VALUE!</v>
      </c>
      <c r="R1119" s="58" t="e">
        <f>IF(J1119="?",IF(ISNUMBER(E1119),G1119/P1119,"N/A"),IF(ISNUMBER(J1119),J1119/$A$2*57.296,"N/A"))</f>
        <v>#VALUE!</v>
      </c>
      <c r="S1119" s="59" t="str">
        <f>S1118</f>
        <v>PUT TELESCOPE FOCAL LENGTH HERE</v>
      </c>
      <c r="T1119" s="60" t="str">
        <f>T1118</f>
        <v>PUT TELESCOPE F/RATIO HERE</v>
      </c>
    </row>
    <row r="1120" spans="1:20" s="33" customFormat="1" x14ac:dyDescent="0.3">
      <c r="A1120" s="13" t="s">
        <v>220</v>
      </c>
      <c r="B1120" s="13" t="s">
        <v>4</v>
      </c>
      <c r="C1120" s="13"/>
      <c r="D1120" s="13" t="s">
        <v>345</v>
      </c>
      <c r="E1120" s="34">
        <v>15</v>
      </c>
      <c r="F1120" s="35">
        <v>1.25</v>
      </c>
      <c r="G1120" s="38">
        <v>52</v>
      </c>
      <c r="H1120" s="37"/>
      <c r="I1120" s="41">
        <f>E1120*0.7</f>
        <v>10.5</v>
      </c>
      <c r="J1120" s="41" t="s">
        <v>28</v>
      </c>
      <c r="K1120" s="55">
        <f>(G1120/57.2958)*E1120</f>
        <v>13.61356329783335</v>
      </c>
      <c r="L1120" s="55" t="s">
        <v>0</v>
      </c>
      <c r="M1120" s="38" t="s">
        <v>25</v>
      </c>
      <c r="N1120" s="38" t="s">
        <v>28</v>
      </c>
      <c r="O1120" s="38">
        <v>4</v>
      </c>
      <c r="P1120" s="56" t="e">
        <f>IF(ISNUMBER(E1120),$A$2/E1120,"N/A")</f>
        <v>#VALUE!</v>
      </c>
      <c r="Q1120" s="57" t="e">
        <f>IF(ISNUMBER(E1120),E1120/$B$2,"N/A")</f>
        <v>#VALUE!</v>
      </c>
      <c r="R1120" s="58" t="e">
        <f>IF(J1120="?",IF(ISNUMBER(E1120),G1120/P1120,"N/A"),IF(ISNUMBER(J1120),J1120/$A$2*57.296,"N/A"))</f>
        <v>#VALUE!</v>
      </c>
      <c r="S1120" s="59" t="str">
        <f>S1119</f>
        <v>PUT TELESCOPE FOCAL LENGTH HERE</v>
      </c>
      <c r="T1120" s="60" t="str">
        <f>T1119</f>
        <v>PUT TELESCOPE F/RATIO HERE</v>
      </c>
    </row>
    <row r="1121" spans="1:20" s="33" customFormat="1" x14ac:dyDescent="0.3">
      <c r="A1121" s="13" t="s">
        <v>220</v>
      </c>
      <c r="B1121" s="13" t="s">
        <v>4</v>
      </c>
      <c r="C1121" s="13"/>
      <c r="D1121" s="13" t="s">
        <v>345</v>
      </c>
      <c r="E1121" s="34">
        <v>25</v>
      </c>
      <c r="F1121" s="35">
        <v>1.25</v>
      </c>
      <c r="G1121" s="38">
        <v>52</v>
      </c>
      <c r="H1121" s="37"/>
      <c r="I1121" s="41">
        <f>E1121*0.7</f>
        <v>17.5</v>
      </c>
      <c r="J1121" s="41" t="s">
        <v>28</v>
      </c>
      <c r="K1121" s="55">
        <f>(G1121/57.2958)*E1121</f>
        <v>22.68927216305558</v>
      </c>
      <c r="L1121" s="55" t="s">
        <v>0</v>
      </c>
      <c r="M1121" s="38" t="s">
        <v>25</v>
      </c>
      <c r="N1121" s="38" t="s">
        <v>28</v>
      </c>
      <c r="O1121" s="38">
        <v>4</v>
      </c>
      <c r="P1121" s="56" t="e">
        <f>IF(ISNUMBER(E1121),$A$2/E1121,"N/A")</f>
        <v>#VALUE!</v>
      </c>
      <c r="Q1121" s="57" t="e">
        <f>IF(ISNUMBER(E1121),E1121/$B$2,"N/A")</f>
        <v>#VALUE!</v>
      </c>
      <c r="R1121" s="58" t="e">
        <f>IF(J1121="?",IF(ISNUMBER(E1121),G1121/P1121,"N/A"),IF(ISNUMBER(J1121),J1121/$A$2*57.296,"N/A"))</f>
        <v>#VALUE!</v>
      </c>
      <c r="S1121" s="59" t="str">
        <f>S1120</f>
        <v>PUT TELESCOPE FOCAL LENGTH HERE</v>
      </c>
      <c r="T1121" s="60" t="str">
        <f>T1120</f>
        <v>PUT TELESCOPE F/RATIO HERE</v>
      </c>
    </row>
    <row r="1122" spans="1:20" s="33" customFormat="1" x14ac:dyDescent="0.3">
      <c r="A1122" s="13" t="s">
        <v>220</v>
      </c>
      <c r="B1122" s="13" t="s">
        <v>4</v>
      </c>
      <c r="C1122" s="13"/>
      <c r="D1122" s="13" t="s">
        <v>345</v>
      </c>
      <c r="E1122" s="34">
        <v>40</v>
      </c>
      <c r="F1122" s="35">
        <v>1.25</v>
      </c>
      <c r="G1122" s="38">
        <v>40</v>
      </c>
      <c r="H1122" s="37"/>
      <c r="I1122" s="41">
        <f>E1122*0.7</f>
        <v>28</v>
      </c>
      <c r="J1122" s="41" t="s">
        <v>28</v>
      </c>
      <c r="K1122" s="55">
        <f>(G1122/57.2958)*E1122</f>
        <v>27.925258046837641</v>
      </c>
      <c r="L1122" s="55" t="s">
        <v>0</v>
      </c>
      <c r="M1122" s="38" t="s">
        <v>25</v>
      </c>
      <c r="N1122" s="38" t="s">
        <v>28</v>
      </c>
      <c r="O1122" s="38">
        <v>4</v>
      </c>
      <c r="P1122" s="56" t="e">
        <f>IF(ISNUMBER(E1122),$A$2/E1122,"N/A")</f>
        <v>#VALUE!</v>
      </c>
      <c r="Q1122" s="57" t="e">
        <f>IF(ISNUMBER(E1122),E1122/$B$2,"N/A")</f>
        <v>#VALUE!</v>
      </c>
      <c r="R1122" s="58" t="e">
        <f>IF(J1122="?",IF(ISNUMBER(E1122),G1122/P1122,"N/A"),IF(ISNUMBER(J1122),J1122/$A$2*57.296,"N/A"))</f>
        <v>#VALUE!</v>
      </c>
      <c r="S1122" s="59" t="str">
        <f>S1121</f>
        <v>PUT TELESCOPE FOCAL LENGTH HERE</v>
      </c>
      <c r="T1122" s="60" t="str">
        <f>T1121</f>
        <v>PUT TELESCOPE F/RATIO HERE</v>
      </c>
    </row>
    <row r="1123" spans="1:20" s="33" customFormat="1" x14ac:dyDescent="0.3">
      <c r="A1123" s="13" t="s">
        <v>220</v>
      </c>
      <c r="B1123" s="13" t="s">
        <v>224</v>
      </c>
      <c r="C1123" s="13"/>
      <c r="D1123" s="13" t="s">
        <v>345</v>
      </c>
      <c r="E1123" s="34">
        <v>50</v>
      </c>
      <c r="F1123" s="35">
        <v>2</v>
      </c>
      <c r="G1123" s="38">
        <v>50</v>
      </c>
      <c r="H1123" s="37"/>
      <c r="I1123" s="41" t="s">
        <v>28</v>
      </c>
      <c r="J1123" s="41" t="s">
        <v>28</v>
      </c>
      <c r="K1123" s="55">
        <f>(G1123/57.2958)*E1123</f>
        <v>43.633215698183811</v>
      </c>
      <c r="L1123" s="55" t="s">
        <v>0</v>
      </c>
      <c r="M1123" s="38" t="s">
        <v>25</v>
      </c>
      <c r="N1123" s="38" t="s">
        <v>28</v>
      </c>
      <c r="O1123" s="38">
        <v>5</v>
      </c>
      <c r="P1123" s="56" t="e">
        <f>IF(ISNUMBER(E1123),$A$2/E1123,"N/A")</f>
        <v>#VALUE!</v>
      </c>
      <c r="Q1123" s="57" t="e">
        <f>IF(ISNUMBER(E1123),E1123/$B$2,"N/A")</f>
        <v>#VALUE!</v>
      </c>
      <c r="R1123" s="58" t="e">
        <f>IF(J1123="?",IF(ISNUMBER(E1123),G1123/P1123,"N/A"),IF(ISNUMBER(J1123),J1123/$A$2*57.296,"N/A"))</f>
        <v>#VALUE!</v>
      </c>
      <c r="S1123" s="59" t="str">
        <f>S1122</f>
        <v>PUT TELESCOPE FOCAL LENGTH HERE</v>
      </c>
      <c r="T1123" s="60" t="str">
        <f>T1122</f>
        <v>PUT TELESCOPE F/RATIO HERE</v>
      </c>
    </row>
    <row r="1124" spans="1:20" s="33" customFormat="1" x14ac:dyDescent="0.3">
      <c r="A1124" s="13" t="s">
        <v>273</v>
      </c>
      <c r="B1124" s="13" t="s">
        <v>403</v>
      </c>
      <c r="C1124" s="13"/>
      <c r="D1124" s="13" t="s">
        <v>345</v>
      </c>
      <c r="E1124" s="34">
        <v>26</v>
      </c>
      <c r="F1124" s="35">
        <v>2</v>
      </c>
      <c r="G1124" s="38">
        <v>70</v>
      </c>
      <c r="H1124" s="37"/>
      <c r="I1124" s="41">
        <v>20</v>
      </c>
      <c r="J1124" s="41">
        <v>32.299999999999997</v>
      </c>
      <c r="K1124" s="55">
        <f>(G1124/57.2958)*E1124</f>
        <v>31.764981028277813</v>
      </c>
      <c r="L1124" s="55" t="s">
        <v>53</v>
      </c>
      <c r="M1124" s="38" t="s">
        <v>25</v>
      </c>
      <c r="N1124" s="36" t="s">
        <v>0</v>
      </c>
      <c r="O1124" s="36">
        <v>5</v>
      </c>
      <c r="P1124" s="56" t="e">
        <f>IF(ISNUMBER(E1124),$A$2/E1124,"N/A")</f>
        <v>#VALUE!</v>
      </c>
      <c r="Q1124" s="57" t="e">
        <f>IF(ISNUMBER(E1124),E1124/$B$2,"N/A")</f>
        <v>#VALUE!</v>
      </c>
      <c r="R1124" s="58" t="e">
        <f>IF(J1124="?",IF(ISNUMBER(E1124),G1124/P1124,"N/A"),IF(ISNUMBER(J1124),J1124/$A$2*57.296,"N/A"))</f>
        <v>#VALUE!</v>
      </c>
      <c r="S1124" s="59" t="str">
        <f>S1123</f>
        <v>PUT TELESCOPE FOCAL LENGTH HERE</v>
      </c>
      <c r="T1124" s="60" t="str">
        <f>T1123</f>
        <v>PUT TELESCOPE F/RATIO HERE</v>
      </c>
    </row>
    <row r="1125" spans="1:20" s="33" customFormat="1" x14ac:dyDescent="0.3">
      <c r="A1125" s="13" t="s">
        <v>273</v>
      </c>
      <c r="B1125" s="13" t="s">
        <v>403</v>
      </c>
      <c r="C1125" s="13"/>
      <c r="D1125" s="13" t="s">
        <v>345</v>
      </c>
      <c r="E1125" s="34">
        <v>40</v>
      </c>
      <c r="F1125" s="35">
        <v>2</v>
      </c>
      <c r="G1125" s="38">
        <v>70</v>
      </c>
      <c r="H1125" s="37"/>
      <c r="I1125" s="41">
        <v>28</v>
      </c>
      <c r="J1125" s="41">
        <v>45.7</v>
      </c>
      <c r="K1125" s="55">
        <f>(G1125/57.2958)*E1125</f>
        <v>48.869201581965868</v>
      </c>
      <c r="L1125" s="55" t="s">
        <v>53</v>
      </c>
      <c r="M1125" s="38" t="s">
        <v>25</v>
      </c>
      <c r="N1125" s="36" t="s">
        <v>0</v>
      </c>
      <c r="O1125" s="36">
        <v>5</v>
      </c>
      <c r="P1125" s="56" t="e">
        <f>IF(ISNUMBER(E1125),$A$2/E1125,"N/A")</f>
        <v>#VALUE!</v>
      </c>
      <c r="Q1125" s="57" t="e">
        <f>IF(ISNUMBER(E1125),E1125/$B$2,"N/A")</f>
        <v>#VALUE!</v>
      </c>
      <c r="R1125" s="58" t="e">
        <f>IF(J1125="?",IF(ISNUMBER(E1125),G1125/P1125,"N/A"),IF(ISNUMBER(J1125),J1125/$A$2*57.296,"N/A"))</f>
        <v>#VALUE!</v>
      </c>
      <c r="S1125" s="59" t="str">
        <f>S1124</f>
        <v>PUT TELESCOPE FOCAL LENGTH HERE</v>
      </c>
      <c r="T1125" s="60" t="str">
        <f>T1124</f>
        <v>PUT TELESCOPE F/RATIO HERE</v>
      </c>
    </row>
    <row r="1126" spans="1:20" s="33" customFormat="1" x14ac:dyDescent="0.3">
      <c r="A1126" s="13" t="s">
        <v>273</v>
      </c>
      <c r="B1126" s="13" t="s">
        <v>404</v>
      </c>
      <c r="C1126" s="13" t="s">
        <v>440</v>
      </c>
      <c r="D1126" s="13" t="s">
        <v>345</v>
      </c>
      <c r="E1126" s="34">
        <v>3</v>
      </c>
      <c r="F1126" s="13">
        <v>1.25</v>
      </c>
      <c r="G1126" s="38">
        <v>55</v>
      </c>
      <c r="H1126" s="37"/>
      <c r="I1126" s="41">
        <v>20</v>
      </c>
      <c r="J1126" s="41" t="s">
        <v>28</v>
      </c>
      <c r="K1126" s="55">
        <f>(G1126/57.2958)*E1126</f>
        <v>2.8797922360801316</v>
      </c>
      <c r="L1126" s="55" t="s">
        <v>0</v>
      </c>
      <c r="M1126" s="38" t="s">
        <v>25</v>
      </c>
      <c r="N1126" s="38" t="s">
        <v>0</v>
      </c>
      <c r="O1126" s="38">
        <v>7</v>
      </c>
      <c r="P1126" s="56" t="e">
        <f>IF(ISNUMBER(E1126),$A$2/E1126,"N/A")</f>
        <v>#VALUE!</v>
      </c>
      <c r="Q1126" s="57" t="e">
        <f>IF(ISNUMBER(E1126),E1126/$B$2,"N/A")</f>
        <v>#VALUE!</v>
      </c>
      <c r="R1126" s="58" t="e">
        <f>IF(J1126="?",IF(ISNUMBER(E1126),G1126/P1126,"N/A"),IF(ISNUMBER(J1126),J1126/$A$2*57.296,"N/A"))</f>
        <v>#VALUE!</v>
      </c>
      <c r="S1126" s="59" t="str">
        <f>S1125</f>
        <v>PUT TELESCOPE FOCAL LENGTH HERE</v>
      </c>
      <c r="T1126" s="60" t="str">
        <f>T1125</f>
        <v>PUT TELESCOPE F/RATIO HERE</v>
      </c>
    </row>
    <row r="1127" spans="1:20" s="33" customFormat="1" x14ac:dyDescent="0.3">
      <c r="A1127" s="13" t="s">
        <v>273</v>
      </c>
      <c r="B1127" s="13" t="s">
        <v>404</v>
      </c>
      <c r="C1127" s="13" t="s">
        <v>440</v>
      </c>
      <c r="D1127" s="13" t="s">
        <v>345</v>
      </c>
      <c r="E1127" s="34">
        <v>5</v>
      </c>
      <c r="F1127" s="13">
        <v>1.25</v>
      </c>
      <c r="G1127" s="38">
        <v>55</v>
      </c>
      <c r="H1127" s="37"/>
      <c r="I1127" s="41">
        <v>20</v>
      </c>
      <c r="J1127" s="41" t="s">
        <v>28</v>
      </c>
      <c r="K1127" s="55">
        <f>(G1127/57.2958)*E1127</f>
        <v>4.7996537268002193</v>
      </c>
      <c r="L1127" s="55" t="s">
        <v>0</v>
      </c>
      <c r="M1127" s="38" t="s">
        <v>25</v>
      </c>
      <c r="N1127" s="38" t="s">
        <v>0</v>
      </c>
      <c r="O1127" s="38">
        <v>7</v>
      </c>
      <c r="P1127" s="56" t="e">
        <f>IF(ISNUMBER(E1127),$A$2/E1127,"N/A")</f>
        <v>#VALUE!</v>
      </c>
      <c r="Q1127" s="57" t="e">
        <f>IF(ISNUMBER(E1127),E1127/$B$2,"N/A")</f>
        <v>#VALUE!</v>
      </c>
      <c r="R1127" s="58" t="e">
        <f>IF(J1127="?",IF(ISNUMBER(E1127),G1127/P1127,"N/A"),IF(ISNUMBER(J1127),J1127/$A$2*57.296,"N/A"))</f>
        <v>#VALUE!</v>
      </c>
      <c r="S1127" s="59" t="str">
        <f>S1126</f>
        <v>PUT TELESCOPE FOCAL LENGTH HERE</v>
      </c>
      <c r="T1127" s="60" t="str">
        <f>T1126</f>
        <v>PUT TELESCOPE F/RATIO HERE</v>
      </c>
    </row>
    <row r="1128" spans="1:20" s="33" customFormat="1" x14ac:dyDescent="0.3">
      <c r="A1128" s="13" t="s">
        <v>273</v>
      </c>
      <c r="B1128" s="13" t="s">
        <v>404</v>
      </c>
      <c r="C1128" s="13" t="s">
        <v>440</v>
      </c>
      <c r="D1128" s="13" t="s">
        <v>345</v>
      </c>
      <c r="E1128" s="34">
        <v>6</v>
      </c>
      <c r="F1128" s="13">
        <v>1.25</v>
      </c>
      <c r="G1128" s="38">
        <v>55</v>
      </c>
      <c r="H1128" s="37"/>
      <c r="I1128" s="41">
        <v>20</v>
      </c>
      <c r="J1128" s="41" t="s">
        <v>28</v>
      </c>
      <c r="K1128" s="55">
        <f>(G1128/57.2958)*E1128</f>
        <v>5.7595844721602631</v>
      </c>
      <c r="L1128" s="55" t="s">
        <v>0</v>
      </c>
      <c r="M1128" s="38" t="s">
        <v>25</v>
      </c>
      <c r="N1128" s="38" t="s">
        <v>0</v>
      </c>
      <c r="O1128" s="38">
        <v>7</v>
      </c>
      <c r="P1128" s="56" t="e">
        <f>IF(ISNUMBER(E1128),$A$2/E1128,"N/A")</f>
        <v>#VALUE!</v>
      </c>
      <c r="Q1128" s="57" t="e">
        <f>IF(ISNUMBER(E1128),E1128/$B$2,"N/A")</f>
        <v>#VALUE!</v>
      </c>
      <c r="R1128" s="58" t="e">
        <f>IF(J1128="?",IF(ISNUMBER(E1128),G1128/P1128,"N/A"),IF(ISNUMBER(J1128),J1128/$A$2*57.296,"N/A"))</f>
        <v>#VALUE!</v>
      </c>
      <c r="S1128" s="59" t="str">
        <f>S1127</f>
        <v>PUT TELESCOPE FOCAL LENGTH HERE</v>
      </c>
      <c r="T1128" s="60" t="str">
        <f>T1127</f>
        <v>PUT TELESCOPE F/RATIO HERE</v>
      </c>
    </row>
    <row r="1129" spans="1:20" s="33" customFormat="1" x14ac:dyDescent="0.3">
      <c r="A1129" s="13" t="s">
        <v>273</v>
      </c>
      <c r="B1129" s="13" t="s">
        <v>404</v>
      </c>
      <c r="C1129" s="13" t="s">
        <v>440</v>
      </c>
      <c r="D1129" s="13" t="s">
        <v>345</v>
      </c>
      <c r="E1129" s="34">
        <v>9</v>
      </c>
      <c r="F1129" s="13">
        <v>1.25</v>
      </c>
      <c r="G1129" s="38">
        <v>55</v>
      </c>
      <c r="H1129" s="37"/>
      <c r="I1129" s="41">
        <v>20</v>
      </c>
      <c r="J1129" s="41" t="s">
        <v>28</v>
      </c>
      <c r="K1129" s="55">
        <f>(G1129/57.2958)*E1129</f>
        <v>8.6393767082403947</v>
      </c>
      <c r="L1129" s="55" t="s">
        <v>0</v>
      </c>
      <c r="M1129" s="38" t="s">
        <v>25</v>
      </c>
      <c r="N1129" s="38" t="s">
        <v>0</v>
      </c>
      <c r="O1129" s="38">
        <v>7</v>
      </c>
      <c r="P1129" s="56" t="e">
        <f>IF(ISNUMBER(E1129),$A$2/E1129,"N/A")</f>
        <v>#VALUE!</v>
      </c>
      <c r="Q1129" s="57" t="e">
        <f>IF(ISNUMBER(E1129),E1129/$B$2,"N/A")</f>
        <v>#VALUE!</v>
      </c>
      <c r="R1129" s="58" t="e">
        <f>IF(J1129="?",IF(ISNUMBER(E1129),G1129/P1129,"N/A"),IF(ISNUMBER(J1129),J1129/$A$2*57.296,"N/A"))</f>
        <v>#VALUE!</v>
      </c>
      <c r="S1129" s="59" t="str">
        <f>S1128</f>
        <v>PUT TELESCOPE FOCAL LENGTH HERE</v>
      </c>
      <c r="T1129" s="60" t="str">
        <f>T1128</f>
        <v>PUT TELESCOPE F/RATIO HERE</v>
      </c>
    </row>
    <row r="1130" spans="1:20" s="33" customFormat="1" x14ac:dyDescent="0.3">
      <c r="A1130" s="13" t="s">
        <v>273</v>
      </c>
      <c r="B1130" s="13" t="s">
        <v>404</v>
      </c>
      <c r="C1130" s="13" t="s">
        <v>440</v>
      </c>
      <c r="D1130" s="13" t="s">
        <v>345</v>
      </c>
      <c r="E1130" s="34">
        <v>12.5</v>
      </c>
      <c r="F1130" s="13">
        <v>1.25</v>
      </c>
      <c r="G1130" s="38">
        <v>55</v>
      </c>
      <c r="H1130" s="37"/>
      <c r="I1130" s="41">
        <v>20</v>
      </c>
      <c r="J1130" s="41" t="s">
        <v>28</v>
      </c>
      <c r="K1130" s="55">
        <f>(G1130/57.2958)*E1130</f>
        <v>11.999134317000548</v>
      </c>
      <c r="L1130" s="55" t="s">
        <v>0</v>
      </c>
      <c r="M1130" s="38" t="s">
        <v>25</v>
      </c>
      <c r="N1130" s="38" t="s">
        <v>0</v>
      </c>
      <c r="O1130" s="38">
        <v>7</v>
      </c>
      <c r="P1130" s="56" t="e">
        <f>IF(ISNUMBER(E1130),$A$2/E1130,"N/A")</f>
        <v>#VALUE!</v>
      </c>
      <c r="Q1130" s="57" t="e">
        <f>IF(ISNUMBER(E1130),E1130/$B$2,"N/A")</f>
        <v>#VALUE!</v>
      </c>
      <c r="R1130" s="58" t="e">
        <f>IF(J1130="?",IF(ISNUMBER(E1130),G1130/P1130,"N/A"),IF(ISNUMBER(J1130),J1130/$A$2*57.296,"N/A"))</f>
        <v>#VALUE!</v>
      </c>
      <c r="S1130" s="59" t="str">
        <f>S1129</f>
        <v>PUT TELESCOPE FOCAL LENGTH HERE</v>
      </c>
      <c r="T1130" s="60" t="str">
        <f>T1129</f>
        <v>PUT TELESCOPE F/RATIO HERE</v>
      </c>
    </row>
    <row r="1131" spans="1:20" s="33" customFormat="1" x14ac:dyDescent="0.3">
      <c r="A1131" s="13" t="s">
        <v>273</v>
      </c>
      <c r="B1131" s="13" t="s">
        <v>404</v>
      </c>
      <c r="C1131" s="13" t="s">
        <v>440</v>
      </c>
      <c r="D1131" s="13" t="s">
        <v>345</v>
      </c>
      <c r="E1131" s="34">
        <v>14.5</v>
      </c>
      <c r="F1131" s="13">
        <v>1.25</v>
      </c>
      <c r="G1131" s="38">
        <v>55</v>
      </c>
      <c r="H1131" s="37"/>
      <c r="I1131" s="41">
        <v>20</v>
      </c>
      <c r="J1131" s="41" t="s">
        <v>28</v>
      </c>
      <c r="K1131" s="55">
        <f>(G1131/57.2958)*E1131</f>
        <v>13.918995807720636</v>
      </c>
      <c r="L1131" s="55" t="s">
        <v>0</v>
      </c>
      <c r="M1131" s="38" t="s">
        <v>25</v>
      </c>
      <c r="N1131" s="38" t="s">
        <v>0</v>
      </c>
      <c r="O1131" s="38">
        <v>7</v>
      </c>
      <c r="P1131" s="56" t="e">
        <f>IF(ISNUMBER(E1131),$A$2/E1131,"N/A")</f>
        <v>#VALUE!</v>
      </c>
      <c r="Q1131" s="57" t="e">
        <f>IF(ISNUMBER(E1131),E1131/$B$2,"N/A")</f>
        <v>#VALUE!</v>
      </c>
      <c r="R1131" s="58" t="e">
        <f>IF(J1131="?",IF(ISNUMBER(E1131),G1131/P1131,"N/A"),IF(ISNUMBER(J1131),J1131/$A$2*57.296,"N/A"))</f>
        <v>#VALUE!</v>
      </c>
      <c r="S1131" s="59" t="str">
        <f>S1130</f>
        <v>PUT TELESCOPE FOCAL LENGTH HERE</v>
      </c>
      <c r="T1131" s="60" t="str">
        <f>T1130</f>
        <v>PUT TELESCOPE F/RATIO HERE</v>
      </c>
    </row>
    <row r="1132" spans="1:20" s="33" customFormat="1" x14ac:dyDescent="0.3">
      <c r="A1132" s="13" t="s">
        <v>273</v>
      </c>
      <c r="B1132" s="13" t="s">
        <v>404</v>
      </c>
      <c r="C1132" s="13" t="s">
        <v>440</v>
      </c>
      <c r="D1132" s="13" t="s">
        <v>350</v>
      </c>
      <c r="E1132" s="34">
        <v>18</v>
      </c>
      <c r="F1132" s="13">
        <v>1.25</v>
      </c>
      <c r="G1132" s="38">
        <v>55</v>
      </c>
      <c r="H1132" s="37"/>
      <c r="I1132" s="41">
        <v>20</v>
      </c>
      <c r="J1132" s="41" t="s">
        <v>28</v>
      </c>
      <c r="K1132" s="55">
        <f>(G1132/57.2958)*E1132</f>
        <v>17.278753416480789</v>
      </c>
      <c r="L1132" s="55" t="s">
        <v>0</v>
      </c>
      <c r="M1132" s="38" t="s">
        <v>25</v>
      </c>
      <c r="N1132" s="38" t="s">
        <v>0</v>
      </c>
      <c r="O1132" s="38">
        <v>5</v>
      </c>
      <c r="P1132" s="56" t="e">
        <f>IF(ISNUMBER(E1132),$A$2/E1132,"N/A")</f>
        <v>#VALUE!</v>
      </c>
      <c r="Q1132" s="57" t="e">
        <f>IF(ISNUMBER(E1132),E1132/$B$2,"N/A")</f>
        <v>#VALUE!</v>
      </c>
      <c r="R1132" s="58" t="e">
        <f>IF(J1132="?",IF(ISNUMBER(E1132),G1132/P1132,"N/A"),IF(ISNUMBER(J1132),J1132/$A$2*57.296,"N/A"))</f>
        <v>#VALUE!</v>
      </c>
      <c r="S1132" s="59" t="str">
        <f>S1131</f>
        <v>PUT TELESCOPE FOCAL LENGTH HERE</v>
      </c>
      <c r="T1132" s="60" t="str">
        <f>T1131</f>
        <v>PUT TELESCOPE F/RATIO HERE</v>
      </c>
    </row>
    <row r="1133" spans="1:20" s="33" customFormat="1" x14ac:dyDescent="0.3">
      <c r="A1133" s="13" t="s">
        <v>273</v>
      </c>
      <c r="B1133" s="13" t="s">
        <v>252</v>
      </c>
      <c r="C1133" s="13" t="s">
        <v>437</v>
      </c>
      <c r="D1133" s="13" t="s">
        <v>346</v>
      </c>
      <c r="E1133" s="34">
        <v>16</v>
      </c>
      <c r="F1133" s="35">
        <v>1.25</v>
      </c>
      <c r="G1133" s="38">
        <v>60</v>
      </c>
      <c r="H1133" s="37"/>
      <c r="I1133" s="41">
        <v>19</v>
      </c>
      <c r="J1133" s="41">
        <v>16.5</v>
      </c>
      <c r="K1133" s="55">
        <f>(G1133/57.2958)*E1133</f>
        <v>16.755154828102583</v>
      </c>
      <c r="L1133" s="55" t="s">
        <v>0</v>
      </c>
      <c r="M1133" s="38" t="s">
        <v>25</v>
      </c>
      <c r="N1133" s="38" t="s">
        <v>0</v>
      </c>
      <c r="O1133" s="38">
        <v>6</v>
      </c>
      <c r="P1133" s="56" t="e">
        <f>IF(ISNUMBER(E1133),$A$2/E1133,"N/A")</f>
        <v>#VALUE!</v>
      </c>
      <c r="Q1133" s="57" t="e">
        <f>IF(ISNUMBER(E1133),E1133/$B$2,"N/A")</f>
        <v>#VALUE!</v>
      </c>
      <c r="R1133" s="58" t="e">
        <f>IF(J1133="?",IF(ISNUMBER(E1133),G1133/P1133,"N/A"),IF(ISNUMBER(J1133),J1133/$A$2*57.296,"N/A"))</f>
        <v>#VALUE!</v>
      </c>
      <c r="S1133" s="59" t="str">
        <f>S1132</f>
        <v>PUT TELESCOPE FOCAL LENGTH HERE</v>
      </c>
      <c r="T1133" s="60" t="str">
        <f>T1132</f>
        <v>PUT TELESCOPE F/RATIO HERE</v>
      </c>
    </row>
    <row r="1134" spans="1:20" s="33" customFormat="1" x14ac:dyDescent="0.3">
      <c r="A1134" s="13" t="s">
        <v>273</v>
      </c>
      <c r="B1134" s="13" t="s">
        <v>252</v>
      </c>
      <c r="C1134" s="13" t="s">
        <v>437</v>
      </c>
      <c r="D1134" s="13" t="s">
        <v>347</v>
      </c>
      <c r="E1134" s="34">
        <v>19</v>
      </c>
      <c r="F1134" s="35">
        <v>1.25</v>
      </c>
      <c r="G1134" s="38">
        <v>65</v>
      </c>
      <c r="H1134" s="37"/>
      <c r="I1134" s="41">
        <v>18.5</v>
      </c>
      <c r="J1134" s="41">
        <v>21.2</v>
      </c>
      <c r="K1134" s="55">
        <f>(G1134/57.2958)*E1134</f>
        <v>21.554808554902802</v>
      </c>
      <c r="L1134" s="55" t="s">
        <v>0</v>
      </c>
      <c r="M1134" s="38" t="s">
        <v>25</v>
      </c>
      <c r="N1134" s="38" t="s">
        <v>0</v>
      </c>
      <c r="O1134" s="38">
        <v>5</v>
      </c>
      <c r="P1134" s="56" t="e">
        <f>IF(ISNUMBER(E1134),$A$2/E1134,"N/A")</f>
        <v>#VALUE!</v>
      </c>
      <c r="Q1134" s="57" t="e">
        <f>IF(ISNUMBER(E1134),E1134/$B$2,"N/A")</f>
        <v>#VALUE!</v>
      </c>
      <c r="R1134" s="58" t="e">
        <f>IF(J1134="?",IF(ISNUMBER(E1134),G1134/P1134,"N/A"),IF(ISNUMBER(J1134),J1134/$A$2*57.296,"N/A"))</f>
        <v>#VALUE!</v>
      </c>
      <c r="S1134" s="59" t="str">
        <f>S1133</f>
        <v>PUT TELESCOPE FOCAL LENGTH HERE</v>
      </c>
      <c r="T1134" s="60" t="str">
        <f>T1133</f>
        <v>PUT TELESCOPE F/RATIO HERE</v>
      </c>
    </row>
    <row r="1135" spans="1:20" s="33" customFormat="1" x14ac:dyDescent="0.3">
      <c r="A1135" s="13" t="s">
        <v>273</v>
      </c>
      <c r="B1135" s="13" t="s">
        <v>252</v>
      </c>
      <c r="C1135" s="13" t="s">
        <v>437</v>
      </c>
      <c r="D1135" s="13" t="s">
        <v>350</v>
      </c>
      <c r="E1135" s="34">
        <v>27</v>
      </c>
      <c r="F1135" s="35">
        <v>1.25</v>
      </c>
      <c r="G1135" s="38">
        <v>53</v>
      </c>
      <c r="H1135" s="37"/>
      <c r="I1135" s="41">
        <v>23</v>
      </c>
      <c r="J1135" s="41">
        <v>24.4</v>
      </c>
      <c r="K1135" s="55">
        <f>(G1135/57.2958)*E1135</f>
        <v>24.975652665640414</v>
      </c>
      <c r="L1135" s="55" t="s">
        <v>0</v>
      </c>
      <c r="M1135" s="38" t="s">
        <v>25</v>
      </c>
      <c r="N1135" s="38" t="s">
        <v>0</v>
      </c>
      <c r="O1135" s="38">
        <v>5</v>
      </c>
      <c r="P1135" s="56" t="e">
        <f>IF(ISNUMBER(E1135),$A$2/E1135,"N/A")</f>
        <v>#VALUE!</v>
      </c>
      <c r="Q1135" s="57" t="e">
        <f>IF(ISNUMBER(E1135),E1135/$B$2,"N/A")</f>
        <v>#VALUE!</v>
      </c>
      <c r="R1135" s="58" t="e">
        <f>IF(J1135="?",IF(ISNUMBER(E1135),G1135/P1135,"N/A"),IF(ISNUMBER(J1135),J1135/$A$2*57.296,"N/A"))</f>
        <v>#VALUE!</v>
      </c>
      <c r="S1135" s="59" t="str">
        <f>S1134</f>
        <v>PUT TELESCOPE FOCAL LENGTH HERE</v>
      </c>
      <c r="T1135" s="60" t="str">
        <f>T1134</f>
        <v>PUT TELESCOPE F/RATIO HERE</v>
      </c>
    </row>
    <row r="1136" spans="1:20" s="33" customFormat="1" x14ac:dyDescent="0.3">
      <c r="A1136" s="13" t="s">
        <v>273</v>
      </c>
      <c r="B1136" s="13" t="s">
        <v>254</v>
      </c>
      <c r="C1136" s="13"/>
      <c r="D1136" s="13" t="s">
        <v>347</v>
      </c>
      <c r="E1136" s="34">
        <v>26</v>
      </c>
      <c r="F1136" s="35">
        <v>2</v>
      </c>
      <c r="G1136" s="38">
        <v>70</v>
      </c>
      <c r="H1136" s="37"/>
      <c r="I1136" s="41">
        <v>20</v>
      </c>
      <c r="J1136" s="41" t="s">
        <v>28</v>
      </c>
      <c r="K1136" s="55">
        <f>(G1136/57.2958)*E1136</f>
        <v>31.764981028277813</v>
      </c>
      <c r="L1136" s="55" t="s">
        <v>0</v>
      </c>
      <c r="M1136" s="38" t="s">
        <v>25</v>
      </c>
      <c r="N1136" s="38" t="s">
        <v>0</v>
      </c>
      <c r="O1136" s="38">
        <v>5</v>
      </c>
      <c r="P1136" s="56" t="e">
        <f>IF(ISNUMBER(E1136),$A$2/E1136,"N/A")</f>
        <v>#VALUE!</v>
      </c>
      <c r="Q1136" s="57" t="e">
        <f>IF(ISNUMBER(E1136),E1136/$B$2,"N/A")</f>
        <v>#VALUE!</v>
      </c>
      <c r="R1136" s="58" t="e">
        <f>IF(J1136="?",IF(ISNUMBER(E1136),G1136/P1136,"N/A"),IF(ISNUMBER(J1136),J1136/$A$2*57.296,"N/A"))</f>
        <v>#VALUE!</v>
      </c>
      <c r="S1136" s="59" t="str">
        <f>S1135</f>
        <v>PUT TELESCOPE FOCAL LENGTH HERE</v>
      </c>
      <c r="T1136" s="60" t="str">
        <f>T1135</f>
        <v>PUT TELESCOPE F/RATIO HERE</v>
      </c>
    </row>
    <row r="1137" spans="1:20" s="33" customFormat="1" x14ac:dyDescent="0.3">
      <c r="A1137" s="13" t="s">
        <v>273</v>
      </c>
      <c r="B1137" s="13" t="s">
        <v>254</v>
      </c>
      <c r="C1137" s="13"/>
      <c r="D1137" s="13" t="s">
        <v>347</v>
      </c>
      <c r="E1137" s="34">
        <v>32</v>
      </c>
      <c r="F1137" s="35">
        <v>2</v>
      </c>
      <c r="G1137" s="38">
        <v>70</v>
      </c>
      <c r="H1137" s="37"/>
      <c r="I1137" s="41">
        <v>24</v>
      </c>
      <c r="J1137" s="41" t="s">
        <v>28</v>
      </c>
      <c r="K1137" s="55">
        <f>(G1137/57.2958)*E1137</f>
        <v>39.095361265572691</v>
      </c>
      <c r="L1137" s="55" t="s">
        <v>0</v>
      </c>
      <c r="M1137" s="38" t="s">
        <v>25</v>
      </c>
      <c r="N1137" s="38" t="s">
        <v>0</v>
      </c>
      <c r="O1137" s="38">
        <v>5</v>
      </c>
      <c r="P1137" s="56" t="e">
        <f>IF(ISNUMBER(E1137),$A$2/E1137,"N/A")</f>
        <v>#VALUE!</v>
      </c>
      <c r="Q1137" s="57" t="e">
        <f>IF(ISNUMBER(E1137),E1137/$B$2,"N/A")</f>
        <v>#VALUE!</v>
      </c>
      <c r="R1137" s="58" t="e">
        <f>IF(J1137="?",IF(ISNUMBER(E1137),G1137/P1137,"N/A"),IF(ISNUMBER(J1137),J1137/$A$2*57.296,"N/A"))</f>
        <v>#VALUE!</v>
      </c>
      <c r="S1137" s="59" t="str">
        <f>S1136</f>
        <v>PUT TELESCOPE FOCAL LENGTH HERE</v>
      </c>
      <c r="T1137" s="60" t="str">
        <f>T1136</f>
        <v>PUT TELESCOPE F/RATIO HERE</v>
      </c>
    </row>
    <row r="1138" spans="1:20" s="33" customFormat="1" x14ac:dyDescent="0.3">
      <c r="A1138" s="13" t="s">
        <v>273</v>
      </c>
      <c r="B1138" s="13" t="s">
        <v>254</v>
      </c>
      <c r="C1138" s="13"/>
      <c r="D1138" s="13" t="s">
        <v>347</v>
      </c>
      <c r="E1138" s="34">
        <v>38</v>
      </c>
      <c r="F1138" s="35">
        <v>2</v>
      </c>
      <c r="G1138" s="38">
        <v>70</v>
      </c>
      <c r="H1138" s="37"/>
      <c r="I1138" s="41">
        <v>28</v>
      </c>
      <c r="J1138" s="41" t="s">
        <v>28</v>
      </c>
      <c r="K1138" s="55">
        <f>(G1138/57.2958)*E1138</f>
        <v>46.425741502867574</v>
      </c>
      <c r="L1138" s="55" t="s">
        <v>0</v>
      </c>
      <c r="M1138" s="38" t="s">
        <v>25</v>
      </c>
      <c r="N1138" s="38" t="s">
        <v>0</v>
      </c>
      <c r="O1138" s="38">
        <v>5</v>
      </c>
      <c r="P1138" s="56" t="e">
        <f>IF(ISNUMBER(E1138),$A$2/E1138,"N/A")</f>
        <v>#VALUE!</v>
      </c>
      <c r="Q1138" s="57" t="e">
        <f>IF(ISNUMBER(E1138),E1138/$B$2,"N/A")</f>
        <v>#VALUE!</v>
      </c>
      <c r="R1138" s="58" t="e">
        <f>IF(J1138="?",IF(ISNUMBER(E1138),G1138/P1138,"N/A"),IF(ISNUMBER(J1138),J1138/$A$2*57.296,"N/A"))</f>
        <v>#VALUE!</v>
      </c>
      <c r="S1138" s="59" t="str">
        <f>S1137</f>
        <v>PUT TELESCOPE FOCAL LENGTH HERE</v>
      </c>
      <c r="T1138" s="60" t="str">
        <f>T1137</f>
        <v>PUT TELESCOPE F/RATIO HERE</v>
      </c>
    </row>
    <row r="1139" spans="1:20" s="33" customFormat="1" x14ac:dyDescent="0.3">
      <c r="A1139" s="13" t="s">
        <v>273</v>
      </c>
      <c r="B1139" s="13" t="s">
        <v>4</v>
      </c>
      <c r="C1139" s="13"/>
      <c r="D1139" s="13" t="s">
        <v>345</v>
      </c>
      <c r="E1139" s="34">
        <v>4</v>
      </c>
      <c r="F1139" s="13">
        <v>1.25</v>
      </c>
      <c r="G1139" s="38">
        <v>55</v>
      </c>
      <c r="H1139" s="37"/>
      <c r="I1139" s="41">
        <v>2.4</v>
      </c>
      <c r="J1139" s="41" t="s">
        <v>28</v>
      </c>
      <c r="K1139" s="55">
        <f>(G1139/57.2958)*E1139</f>
        <v>3.8397229814401754</v>
      </c>
      <c r="L1139" s="55" t="s">
        <v>0</v>
      </c>
      <c r="M1139" s="38" t="s">
        <v>25</v>
      </c>
      <c r="N1139" s="38" t="s">
        <v>28</v>
      </c>
      <c r="O1139" s="38">
        <v>4</v>
      </c>
      <c r="P1139" s="56" t="e">
        <f>IF(ISNUMBER(E1139),$A$2/E1139,"N/A")</f>
        <v>#VALUE!</v>
      </c>
      <c r="Q1139" s="57" t="e">
        <f>IF(ISNUMBER(E1139),E1139/$B$2,"N/A")</f>
        <v>#VALUE!</v>
      </c>
      <c r="R1139" s="58" t="e">
        <f>IF(J1139="?",IF(ISNUMBER(E1139),G1139/P1139,"N/A"),IF(ISNUMBER(J1139),J1139/$A$2*57.296,"N/A"))</f>
        <v>#VALUE!</v>
      </c>
      <c r="S1139" s="59" t="str">
        <f>S1138</f>
        <v>PUT TELESCOPE FOCAL LENGTH HERE</v>
      </c>
      <c r="T1139" s="60" t="str">
        <f>T1138</f>
        <v>PUT TELESCOPE F/RATIO HERE</v>
      </c>
    </row>
    <row r="1140" spans="1:20" s="33" customFormat="1" x14ac:dyDescent="0.3">
      <c r="A1140" s="13" t="s">
        <v>273</v>
      </c>
      <c r="B1140" s="13" t="s">
        <v>4</v>
      </c>
      <c r="C1140" s="13"/>
      <c r="D1140" s="13" t="s">
        <v>345</v>
      </c>
      <c r="E1140" s="34">
        <v>6</v>
      </c>
      <c r="F1140" s="13">
        <v>1.25</v>
      </c>
      <c r="G1140" s="38">
        <v>55</v>
      </c>
      <c r="H1140" s="37"/>
      <c r="I1140" s="41">
        <v>3.6</v>
      </c>
      <c r="J1140" s="41" t="s">
        <v>28</v>
      </c>
      <c r="K1140" s="55">
        <f>(G1140/57.2958)*E1140</f>
        <v>5.7595844721602631</v>
      </c>
      <c r="L1140" s="55" t="s">
        <v>0</v>
      </c>
      <c r="M1140" s="38" t="s">
        <v>25</v>
      </c>
      <c r="N1140" s="38" t="s">
        <v>28</v>
      </c>
      <c r="O1140" s="38">
        <v>4</v>
      </c>
      <c r="P1140" s="56" t="e">
        <f>IF(ISNUMBER(E1140),$A$2/E1140,"N/A")</f>
        <v>#VALUE!</v>
      </c>
      <c r="Q1140" s="57" t="e">
        <f>IF(ISNUMBER(E1140),E1140/$B$2,"N/A")</f>
        <v>#VALUE!</v>
      </c>
      <c r="R1140" s="58" t="e">
        <f>IF(J1140="?",IF(ISNUMBER(E1140),G1140/P1140,"N/A"),IF(ISNUMBER(J1140),J1140/$A$2*57.296,"N/A"))</f>
        <v>#VALUE!</v>
      </c>
      <c r="S1140" s="59" t="str">
        <f>S1139</f>
        <v>PUT TELESCOPE FOCAL LENGTH HERE</v>
      </c>
      <c r="T1140" s="60" t="str">
        <f>T1139</f>
        <v>PUT TELESCOPE F/RATIO HERE</v>
      </c>
    </row>
    <row r="1141" spans="1:20" s="33" customFormat="1" x14ac:dyDescent="0.3">
      <c r="A1141" s="13" t="s">
        <v>273</v>
      </c>
      <c r="B1141" s="13" t="s">
        <v>4</v>
      </c>
      <c r="C1141" s="13"/>
      <c r="D1141" s="13" t="s">
        <v>345</v>
      </c>
      <c r="E1141" s="34">
        <v>7.5</v>
      </c>
      <c r="F1141" s="35">
        <v>1.25</v>
      </c>
      <c r="G1141" s="38">
        <v>55</v>
      </c>
      <c r="H1141" s="37"/>
      <c r="I1141" s="41">
        <f>E1141*0.72</f>
        <v>5.3999999999999995</v>
      </c>
      <c r="J1141" s="41" t="s">
        <v>28</v>
      </c>
      <c r="K1141" s="55">
        <f>(G1141/57.2958)*E1141</f>
        <v>7.1994805902003289</v>
      </c>
      <c r="L1141" s="55" t="s">
        <v>0</v>
      </c>
      <c r="M1141" s="38" t="s">
        <v>25</v>
      </c>
      <c r="N1141" s="38" t="s">
        <v>28</v>
      </c>
      <c r="O1141" s="38">
        <v>4</v>
      </c>
      <c r="P1141" s="56" t="e">
        <f>IF(ISNUMBER(E1141),$A$2/E1141,"N/A")</f>
        <v>#VALUE!</v>
      </c>
      <c r="Q1141" s="57" t="e">
        <f>IF(ISNUMBER(E1141),E1141/$B$2,"N/A")</f>
        <v>#VALUE!</v>
      </c>
      <c r="R1141" s="58" t="e">
        <f>IF(J1141="?",IF(ISNUMBER(E1141),G1141/P1141,"N/A"),IF(ISNUMBER(J1141),J1141/$A$2*57.296,"N/A"))</f>
        <v>#VALUE!</v>
      </c>
      <c r="S1141" s="59" t="str">
        <f>S1140</f>
        <v>PUT TELESCOPE FOCAL LENGTH HERE</v>
      </c>
      <c r="T1141" s="60" t="str">
        <f>T1140</f>
        <v>PUT TELESCOPE F/RATIO HERE</v>
      </c>
    </row>
    <row r="1142" spans="1:20" s="33" customFormat="1" x14ac:dyDescent="0.3">
      <c r="A1142" s="13" t="s">
        <v>273</v>
      </c>
      <c r="B1142" s="13" t="s">
        <v>4</v>
      </c>
      <c r="C1142" s="13"/>
      <c r="D1142" s="13" t="s">
        <v>345</v>
      </c>
      <c r="E1142" s="34">
        <v>12.5</v>
      </c>
      <c r="F1142" s="13">
        <v>1.25</v>
      </c>
      <c r="G1142" s="38">
        <v>55</v>
      </c>
      <c r="H1142" s="37"/>
      <c r="I1142" s="41">
        <v>7.5</v>
      </c>
      <c r="J1142" s="41" t="s">
        <v>28</v>
      </c>
      <c r="K1142" s="55">
        <f>(G1142/57.2958)*E1142</f>
        <v>11.999134317000548</v>
      </c>
      <c r="L1142" s="55" t="s">
        <v>0</v>
      </c>
      <c r="M1142" s="38" t="s">
        <v>25</v>
      </c>
      <c r="N1142" s="38" t="s">
        <v>28</v>
      </c>
      <c r="O1142" s="38">
        <v>4</v>
      </c>
      <c r="P1142" s="56" t="e">
        <f>IF(ISNUMBER(E1142),$A$2/E1142,"N/A")</f>
        <v>#VALUE!</v>
      </c>
      <c r="Q1142" s="57" t="e">
        <f>IF(ISNUMBER(E1142),E1142/$B$2,"N/A")</f>
        <v>#VALUE!</v>
      </c>
      <c r="R1142" s="58" t="e">
        <f>IF(J1142="?",IF(ISNUMBER(E1142),G1142/P1142,"N/A"),IF(ISNUMBER(J1142),J1142/$A$2*57.296,"N/A"))</f>
        <v>#VALUE!</v>
      </c>
      <c r="S1142" s="59" t="str">
        <f>S1141</f>
        <v>PUT TELESCOPE FOCAL LENGTH HERE</v>
      </c>
      <c r="T1142" s="60" t="str">
        <f>T1141</f>
        <v>PUT TELESCOPE F/RATIO HERE</v>
      </c>
    </row>
    <row r="1143" spans="1:20" s="33" customFormat="1" x14ac:dyDescent="0.3">
      <c r="A1143" s="13" t="s">
        <v>273</v>
      </c>
      <c r="B1143" s="13" t="s">
        <v>4</v>
      </c>
      <c r="C1143" s="13"/>
      <c r="D1143" s="13" t="s">
        <v>345</v>
      </c>
      <c r="E1143" s="34">
        <v>30</v>
      </c>
      <c r="F1143" s="35">
        <v>2</v>
      </c>
      <c r="G1143" s="38">
        <v>55</v>
      </c>
      <c r="H1143" s="37"/>
      <c r="I1143" s="41">
        <v>18</v>
      </c>
      <c r="J1143" s="41" t="s">
        <v>28</v>
      </c>
      <c r="K1143" s="55">
        <f>(G1143/57.2958)*E1143</f>
        <v>28.797922360801316</v>
      </c>
      <c r="L1143" s="55" t="s">
        <v>0</v>
      </c>
      <c r="M1143" s="38" t="s">
        <v>25</v>
      </c>
      <c r="N1143" s="38" t="s">
        <v>28</v>
      </c>
      <c r="O1143" s="38">
        <v>4</v>
      </c>
      <c r="P1143" s="56" t="e">
        <f>IF(ISNUMBER(E1143),$A$2/E1143,"N/A")</f>
        <v>#VALUE!</v>
      </c>
      <c r="Q1143" s="57" t="e">
        <f>IF(ISNUMBER(E1143),E1143/$B$2,"N/A")</f>
        <v>#VALUE!</v>
      </c>
      <c r="R1143" s="58" t="e">
        <f>IF(J1143="?",IF(ISNUMBER(E1143),G1143/P1143,"N/A"),IF(ISNUMBER(J1143),J1143/$A$2*57.296,"N/A"))</f>
        <v>#VALUE!</v>
      </c>
      <c r="S1143" s="59" t="str">
        <f>S1142</f>
        <v>PUT TELESCOPE FOCAL LENGTH HERE</v>
      </c>
      <c r="T1143" s="60" t="str">
        <f>T1142</f>
        <v>PUT TELESCOPE F/RATIO HERE</v>
      </c>
    </row>
    <row r="1144" spans="1:20" s="33" customFormat="1" x14ac:dyDescent="0.3">
      <c r="A1144" s="13" t="s">
        <v>273</v>
      </c>
      <c r="B1144" s="13" t="s">
        <v>133</v>
      </c>
      <c r="C1144" s="13" t="s">
        <v>438</v>
      </c>
      <c r="D1144" s="13" t="s">
        <v>348</v>
      </c>
      <c r="E1144" s="34">
        <v>4</v>
      </c>
      <c r="F1144" s="35">
        <v>1.25</v>
      </c>
      <c r="G1144" s="38">
        <v>82</v>
      </c>
      <c r="H1144" s="37"/>
      <c r="I1144" s="41">
        <v>10</v>
      </c>
      <c r="J1144" s="41" t="s">
        <v>28</v>
      </c>
      <c r="K1144" s="55">
        <f>(G1144/57.2958)*E1144</f>
        <v>5.7246778996017156</v>
      </c>
      <c r="L1144" s="55" t="s">
        <v>0</v>
      </c>
      <c r="M1144" s="38" t="s">
        <v>25</v>
      </c>
      <c r="N1144" s="38" t="s">
        <v>0</v>
      </c>
      <c r="O1144" s="38">
        <v>7</v>
      </c>
      <c r="P1144" s="56" t="e">
        <f>IF(ISNUMBER(E1144),$A$2/E1144,"N/A")</f>
        <v>#VALUE!</v>
      </c>
      <c r="Q1144" s="57" t="e">
        <f>IF(ISNUMBER(E1144),E1144/$B$2,"N/A")</f>
        <v>#VALUE!</v>
      </c>
      <c r="R1144" s="58" t="e">
        <f>IF(J1144="?",IF(ISNUMBER(E1144),G1144/P1144,"N/A"),IF(ISNUMBER(J1144),J1144/$A$2*57.296,"N/A"))</f>
        <v>#VALUE!</v>
      </c>
      <c r="S1144" s="59" t="str">
        <f>S1143</f>
        <v>PUT TELESCOPE FOCAL LENGTH HERE</v>
      </c>
      <c r="T1144" s="60" t="str">
        <f>T1143</f>
        <v>PUT TELESCOPE F/RATIO HERE</v>
      </c>
    </row>
    <row r="1145" spans="1:20" s="33" customFormat="1" x14ac:dyDescent="0.3">
      <c r="A1145" s="13" t="s">
        <v>273</v>
      </c>
      <c r="B1145" s="13" t="s">
        <v>133</v>
      </c>
      <c r="C1145" s="13" t="s">
        <v>438</v>
      </c>
      <c r="D1145" s="13" t="s">
        <v>348</v>
      </c>
      <c r="E1145" s="34">
        <v>7</v>
      </c>
      <c r="F1145" s="35">
        <v>1.25</v>
      </c>
      <c r="G1145" s="38">
        <v>82</v>
      </c>
      <c r="H1145" s="37"/>
      <c r="I1145" s="41">
        <v>10</v>
      </c>
      <c r="J1145" s="41" t="s">
        <v>28</v>
      </c>
      <c r="K1145" s="55">
        <f>(G1145/57.2958)*E1145</f>
        <v>10.018186324303002</v>
      </c>
      <c r="L1145" s="55" t="s">
        <v>0</v>
      </c>
      <c r="M1145" s="38" t="s">
        <v>25</v>
      </c>
      <c r="N1145" s="38" t="s">
        <v>0</v>
      </c>
      <c r="O1145" s="38">
        <v>7</v>
      </c>
      <c r="P1145" s="56" t="e">
        <f>IF(ISNUMBER(E1145),$A$2/E1145,"N/A")</f>
        <v>#VALUE!</v>
      </c>
      <c r="Q1145" s="57" t="e">
        <f>IF(ISNUMBER(E1145),E1145/$B$2,"N/A")</f>
        <v>#VALUE!</v>
      </c>
      <c r="R1145" s="58" t="e">
        <f>IF(J1145="?",IF(ISNUMBER(E1145),G1145/P1145,"N/A"),IF(ISNUMBER(J1145),J1145/$A$2*57.296,"N/A"))</f>
        <v>#VALUE!</v>
      </c>
      <c r="S1145" s="59" t="str">
        <f>S1144</f>
        <v>PUT TELESCOPE FOCAL LENGTH HERE</v>
      </c>
      <c r="T1145" s="60" t="str">
        <f>T1144</f>
        <v>PUT TELESCOPE F/RATIO HERE</v>
      </c>
    </row>
    <row r="1146" spans="1:20" s="33" customFormat="1" x14ac:dyDescent="0.3">
      <c r="A1146" s="13" t="s">
        <v>273</v>
      </c>
      <c r="B1146" s="13" t="s">
        <v>133</v>
      </c>
      <c r="C1146" s="13" t="s">
        <v>438</v>
      </c>
      <c r="D1146" s="13" t="s">
        <v>348</v>
      </c>
      <c r="E1146" s="34">
        <v>10</v>
      </c>
      <c r="F1146" s="35">
        <v>1.25</v>
      </c>
      <c r="G1146" s="38">
        <v>82</v>
      </c>
      <c r="H1146" s="37"/>
      <c r="I1146" s="41">
        <v>10</v>
      </c>
      <c r="J1146" s="41" t="s">
        <v>28</v>
      </c>
      <c r="K1146" s="55">
        <f>(G1146/57.2958)*E1146</f>
        <v>14.311694749004289</v>
      </c>
      <c r="L1146" s="55" t="s">
        <v>0</v>
      </c>
      <c r="M1146" s="38" t="s">
        <v>25</v>
      </c>
      <c r="N1146" s="38" t="s">
        <v>0</v>
      </c>
      <c r="O1146" s="38">
        <v>7</v>
      </c>
      <c r="P1146" s="56" t="e">
        <f>IF(ISNUMBER(E1146),$A$2/E1146,"N/A")</f>
        <v>#VALUE!</v>
      </c>
      <c r="Q1146" s="57" t="e">
        <f>IF(ISNUMBER(E1146),E1146/$B$2,"N/A")</f>
        <v>#VALUE!</v>
      </c>
      <c r="R1146" s="58" t="e">
        <f>IF(J1146="?",IF(ISNUMBER(E1146),G1146/P1146,"N/A"),IF(ISNUMBER(J1146),J1146/$A$2*57.296,"N/A"))</f>
        <v>#VALUE!</v>
      </c>
      <c r="S1146" s="59" t="str">
        <f>S1145</f>
        <v>PUT TELESCOPE FOCAL LENGTH HERE</v>
      </c>
      <c r="T1146" s="60" t="str">
        <f>T1145</f>
        <v>PUT TELESCOPE F/RATIO HERE</v>
      </c>
    </row>
    <row r="1147" spans="1:20" s="33" customFormat="1" x14ac:dyDescent="0.3">
      <c r="A1147" s="13" t="s">
        <v>273</v>
      </c>
      <c r="B1147" s="13" t="s">
        <v>133</v>
      </c>
      <c r="C1147" s="13" t="s">
        <v>438</v>
      </c>
      <c r="D1147" s="13" t="s">
        <v>348</v>
      </c>
      <c r="E1147" s="34">
        <v>13</v>
      </c>
      <c r="F1147" s="35">
        <v>1.25</v>
      </c>
      <c r="G1147" s="38">
        <v>82</v>
      </c>
      <c r="H1147" s="37"/>
      <c r="I1147" s="41">
        <v>12</v>
      </c>
      <c r="J1147" s="41" t="s">
        <v>28</v>
      </c>
      <c r="K1147" s="55">
        <f>(G1147/57.2958)*E1147</f>
        <v>18.605203173705576</v>
      </c>
      <c r="L1147" s="55" t="s">
        <v>0</v>
      </c>
      <c r="M1147" s="38" t="s">
        <v>25</v>
      </c>
      <c r="N1147" s="38" t="s">
        <v>0</v>
      </c>
      <c r="O1147" s="38">
        <v>7</v>
      </c>
      <c r="P1147" s="56" t="e">
        <f>IF(ISNUMBER(E1147),$A$2/E1147,"N/A")</f>
        <v>#VALUE!</v>
      </c>
      <c r="Q1147" s="57" t="e">
        <f>IF(ISNUMBER(E1147),E1147/$B$2,"N/A")</f>
        <v>#VALUE!</v>
      </c>
      <c r="R1147" s="58" t="e">
        <f>IF(J1147="?",IF(ISNUMBER(E1147),G1147/P1147,"N/A"),IF(ISNUMBER(J1147),J1147/$A$2*57.296,"N/A"))</f>
        <v>#VALUE!</v>
      </c>
      <c r="S1147" s="59" t="str">
        <f>S1146</f>
        <v>PUT TELESCOPE FOCAL LENGTH HERE</v>
      </c>
      <c r="T1147" s="60" t="str">
        <f>T1146</f>
        <v>PUT TELESCOPE F/RATIO HERE</v>
      </c>
    </row>
    <row r="1148" spans="1:20" s="33" customFormat="1" x14ac:dyDescent="0.3">
      <c r="A1148" s="13" t="s">
        <v>273</v>
      </c>
      <c r="B1148" s="13" t="s">
        <v>133</v>
      </c>
      <c r="C1148" s="13" t="s">
        <v>438</v>
      </c>
      <c r="D1148" s="13" t="s">
        <v>348</v>
      </c>
      <c r="E1148" s="34">
        <v>16</v>
      </c>
      <c r="F1148" s="35">
        <v>1.25</v>
      </c>
      <c r="G1148" s="38">
        <v>82</v>
      </c>
      <c r="H1148" s="37"/>
      <c r="I1148" s="41">
        <v>12</v>
      </c>
      <c r="J1148" s="41" t="s">
        <v>28</v>
      </c>
      <c r="K1148" s="55">
        <f>(G1148/57.2958)*E1148</f>
        <v>22.898711598406862</v>
      </c>
      <c r="L1148" s="55" t="s">
        <v>0</v>
      </c>
      <c r="M1148" s="38" t="s">
        <v>25</v>
      </c>
      <c r="N1148" s="38" t="s">
        <v>0</v>
      </c>
      <c r="O1148" s="38">
        <v>7</v>
      </c>
      <c r="P1148" s="56" t="e">
        <f>IF(ISNUMBER(E1148),$A$2/E1148,"N/A")</f>
        <v>#VALUE!</v>
      </c>
      <c r="Q1148" s="57" t="e">
        <f>IF(ISNUMBER(E1148),E1148/$B$2,"N/A")</f>
        <v>#VALUE!</v>
      </c>
      <c r="R1148" s="58" t="e">
        <f>IF(J1148="?",IF(ISNUMBER(E1148),G1148/P1148,"N/A"),IF(ISNUMBER(J1148),J1148/$A$2*57.296,"N/A"))</f>
        <v>#VALUE!</v>
      </c>
      <c r="S1148" s="59" t="str">
        <f>S1147</f>
        <v>PUT TELESCOPE FOCAL LENGTH HERE</v>
      </c>
      <c r="T1148" s="60" t="str">
        <f>T1147</f>
        <v>PUT TELESCOPE F/RATIO HERE</v>
      </c>
    </row>
    <row r="1149" spans="1:20" s="33" customFormat="1" x14ac:dyDescent="0.3">
      <c r="A1149" s="13" t="s">
        <v>333</v>
      </c>
      <c r="B1149" s="13" t="s">
        <v>300</v>
      </c>
      <c r="C1149" s="13" t="s">
        <v>438</v>
      </c>
      <c r="D1149" s="13" t="s">
        <v>346</v>
      </c>
      <c r="E1149" s="34">
        <v>5.5</v>
      </c>
      <c r="F1149" s="35">
        <v>1.25</v>
      </c>
      <c r="G1149" s="38">
        <v>60</v>
      </c>
      <c r="H1149" s="37">
        <v>91</v>
      </c>
      <c r="I1149" s="41">
        <v>16</v>
      </c>
      <c r="J1149" s="41">
        <v>6.4</v>
      </c>
      <c r="K1149" s="55">
        <f>(G1149/57.2958)*E1149</f>
        <v>5.7595844721602631</v>
      </c>
      <c r="L1149" s="55" t="s">
        <v>0</v>
      </c>
      <c r="M1149" s="38" t="s">
        <v>25</v>
      </c>
      <c r="N1149" s="38" t="s">
        <v>0</v>
      </c>
      <c r="O1149" s="38">
        <v>6</v>
      </c>
      <c r="P1149" s="56" t="e">
        <f>IF(ISNUMBER(E1149),$A$2/E1149,"N/A")</f>
        <v>#VALUE!</v>
      </c>
      <c r="Q1149" s="57" t="e">
        <f>IF(ISNUMBER(E1149),E1149/$B$2,"N/A")</f>
        <v>#VALUE!</v>
      </c>
      <c r="R1149" s="58" t="e">
        <f>IF(J1149="?",IF(ISNUMBER(E1149),G1149/P1149,"N/A"),IF(ISNUMBER(J1149),J1149/$A$2*57.296,"N/A"))</f>
        <v>#VALUE!</v>
      </c>
      <c r="S1149" s="59" t="str">
        <f>S1148</f>
        <v>PUT TELESCOPE FOCAL LENGTH HERE</v>
      </c>
      <c r="T1149" s="60" t="str">
        <f>T1148</f>
        <v>PUT TELESCOPE F/RATIO HERE</v>
      </c>
    </row>
    <row r="1150" spans="1:20" s="33" customFormat="1" x14ac:dyDescent="0.3">
      <c r="A1150" s="13" t="s">
        <v>333</v>
      </c>
      <c r="B1150" s="13" t="s">
        <v>300</v>
      </c>
      <c r="C1150" s="13" t="s">
        <v>438</v>
      </c>
      <c r="D1150" s="13" t="s">
        <v>346</v>
      </c>
      <c r="E1150" s="34">
        <v>10.5</v>
      </c>
      <c r="F1150" s="35">
        <v>1.25</v>
      </c>
      <c r="G1150" s="38">
        <v>60</v>
      </c>
      <c r="H1150" s="37">
        <v>83</v>
      </c>
      <c r="I1150" s="41">
        <v>16</v>
      </c>
      <c r="J1150" s="41">
        <v>11.7</v>
      </c>
      <c r="K1150" s="55">
        <f>(G1150/57.2958)*E1150</f>
        <v>10.99557035594232</v>
      </c>
      <c r="L1150" s="55" t="s">
        <v>0</v>
      </c>
      <c r="M1150" s="38" t="s">
        <v>25</v>
      </c>
      <c r="N1150" s="38" t="s">
        <v>0</v>
      </c>
      <c r="O1150" s="38">
        <v>6</v>
      </c>
      <c r="P1150" s="56" t="e">
        <f>IF(ISNUMBER(E1150),$A$2/E1150,"N/A")</f>
        <v>#VALUE!</v>
      </c>
      <c r="Q1150" s="57" t="e">
        <f>IF(ISNUMBER(E1150),E1150/$B$2,"N/A")</f>
        <v>#VALUE!</v>
      </c>
      <c r="R1150" s="58" t="e">
        <f>IF(J1150="?",IF(ISNUMBER(E1150),G1150/P1150,"N/A"),IF(ISNUMBER(J1150),J1150/$A$2*57.296,"N/A"))</f>
        <v>#VALUE!</v>
      </c>
      <c r="S1150" s="59" t="str">
        <f>S1149</f>
        <v>PUT TELESCOPE FOCAL LENGTH HERE</v>
      </c>
      <c r="T1150" s="60" t="str">
        <f>T1149</f>
        <v>PUT TELESCOPE F/RATIO HERE</v>
      </c>
    </row>
    <row r="1151" spans="1:20" s="33" customFormat="1" x14ac:dyDescent="0.3">
      <c r="A1151" s="13" t="s">
        <v>333</v>
      </c>
      <c r="B1151" s="13" t="s">
        <v>300</v>
      </c>
      <c r="C1151" s="13" t="s">
        <v>438</v>
      </c>
      <c r="D1151" s="13" t="s">
        <v>347</v>
      </c>
      <c r="E1151" s="34">
        <v>15.5</v>
      </c>
      <c r="F1151" s="35">
        <v>1.25</v>
      </c>
      <c r="G1151" s="38">
        <v>65</v>
      </c>
      <c r="H1151" s="37">
        <v>82</v>
      </c>
      <c r="I1151" s="41">
        <v>16</v>
      </c>
      <c r="J1151" s="41">
        <v>17.399999999999999</v>
      </c>
      <c r="K1151" s="55">
        <f>(G1151/57.2958)*E1151</f>
        <v>17.584185926368075</v>
      </c>
      <c r="L1151" s="55" t="s">
        <v>0</v>
      </c>
      <c r="M1151" s="38" t="s">
        <v>25</v>
      </c>
      <c r="N1151" s="38" t="s">
        <v>0</v>
      </c>
      <c r="O1151" s="38">
        <v>5</v>
      </c>
      <c r="P1151" s="56" t="e">
        <f>IF(ISNUMBER(E1151),$A$2/E1151,"N/A")</f>
        <v>#VALUE!</v>
      </c>
      <c r="Q1151" s="57" t="e">
        <f>IF(ISNUMBER(E1151),E1151/$B$2,"N/A")</f>
        <v>#VALUE!</v>
      </c>
      <c r="R1151" s="58" t="e">
        <f>IF(J1151="?",IF(ISNUMBER(E1151),G1151/P1151,"N/A"),IF(ISNUMBER(J1151),J1151/$A$2*57.296,"N/A"))</f>
        <v>#VALUE!</v>
      </c>
      <c r="S1151" s="59" t="str">
        <f>S1150</f>
        <v>PUT TELESCOPE FOCAL LENGTH HERE</v>
      </c>
      <c r="T1151" s="60" t="str">
        <f>T1150</f>
        <v>PUT TELESCOPE F/RATIO HERE</v>
      </c>
    </row>
    <row r="1152" spans="1:20" s="33" customFormat="1" x14ac:dyDescent="0.3">
      <c r="A1152" s="13" t="s">
        <v>333</v>
      </c>
      <c r="B1152" s="13" t="s">
        <v>300</v>
      </c>
      <c r="C1152" s="13" t="s">
        <v>438</v>
      </c>
      <c r="D1152" s="13" t="s">
        <v>347</v>
      </c>
      <c r="E1152" s="34">
        <v>19</v>
      </c>
      <c r="F1152" s="35">
        <v>1.25</v>
      </c>
      <c r="G1152" s="38">
        <v>65</v>
      </c>
      <c r="H1152" s="37">
        <v>92</v>
      </c>
      <c r="I1152" s="41">
        <v>20</v>
      </c>
      <c r="J1152" s="41">
        <v>20.3</v>
      </c>
      <c r="K1152" s="55">
        <f>(G1152/57.2958)*E1152</f>
        <v>21.554808554902802</v>
      </c>
      <c r="L1152" s="55" t="s">
        <v>0</v>
      </c>
      <c r="M1152" s="38" t="s">
        <v>25</v>
      </c>
      <c r="N1152" s="38" t="s">
        <v>0</v>
      </c>
      <c r="O1152" s="38">
        <v>5</v>
      </c>
      <c r="P1152" s="56" t="e">
        <f>IF(ISNUMBER(E1152),$A$2/E1152,"N/A")</f>
        <v>#VALUE!</v>
      </c>
      <c r="Q1152" s="57" t="e">
        <f>IF(ISNUMBER(E1152),E1152/$B$2,"N/A")</f>
        <v>#VALUE!</v>
      </c>
      <c r="R1152" s="58" t="e">
        <f>IF(J1152="?",IF(ISNUMBER(E1152),G1152/P1152,"N/A"),IF(ISNUMBER(J1152),J1152/$A$2*57.296,"N/A"))</f>
        <v>#VALUE!</v>
      </c>
      <c r="S1152" s="59" t="str">
        <f>S1151</f>
        <v>PUT TELESCOPE FOCAL LENGTH HERE</v>
      </c>
      <c r="T1152" s="60" t="str">
        <f>T1151</f>
        <v>PUT TELESCOPE F/RATIO HERE</v>
      </c>
    </row>
    <row r="1153" spans="1:20" s="33" customFormat="1" x14ac:dyDescent="0.3">
      <c r="A1153" s="13" t="s">
        <v>333</v>
      </c>
      <c r="B1153" s="13" t="s">
        <v>300</v>
      </c>
      <c r="C1153" s="13" t="s">
        <v>438</v>
      </c>
      <c r="D1153" s="13" t="s">
        <v>347</v>
      </c>
      <c r="E1153" s="34">
        <v>25</v>
      </c>
      <c r="F1153" s="35">
        <v>1.25</v>
      </c>
      <c r="G1153" s="38">
        <v>65</v>
      </c>
      <c r="H1153" s="37">
        <v>80</v>
      </c>
      <c r="I1153" s="41">
        <v>23</v>
      </c>
      <c r="J1153" s="41">
        <v>25.9</v>
      </c>
      <c r="K1153" s="55">
        <f>(G1153/57.2958)*E1153</f>
        <v>28.361590203819475</v>
      </c>
      <c r="L1153" s="55" t="s">
        <v>0</v>
      </c>
      <c r="M1153" s="38" t="s">
        <v>25</v>
      </c>
      <c r="N1153" s="38" t="s">
        <v>0</v>
      </c>
      <c r="O1153" s="38">
        <v>4</v>
      </c>
      <c r="P1153" s="56" t="e">
        <f>IF(ISNUMBER(E1153),$A$2/E1153,"N/A")</f>
        <v>#VALUE!</v>
      </c>
      <c r="Q1153" s="57" t="e">
        <f>IF(ISNUMBER(E1153),E1153/$B$2,"N/A")</f>
        <v>#VALUE!</v>
      </c>
      <c r="R1153" s="58" t="e">
        <f>IF(J1153="?",IF(ISNUMBER(E1153),G1153/P1153,"N/A"),IF(ISNUMBER(J1153),J1153/$A$2*57.296,"N/A"))</f>
        <v>#VALUE!</v>
      </c>
      <c r="S1153" s="59" t="str">
        <f>S1152</f>
        <v>PUT TELESCOPE FOCAL LENGTH HERE</v>
      </c>
      <c r="T1153" s="60" t="str">
        <f>T1152</f>
        <v>PUT TELESCOPE F/RATIO HERE</v>
      </c>
    </row>
    <row r="1154" spans="1:20" s="33" customFormat="1" x14ac:dyDescent="0.3">
      <c r="A1154" s="13" t="s">
        <v>333</v>
      </c>
      <c r="B1154" s="13" t="s">
        <v>159</v>
      </c>
      <c r="C1154" s="13" t="s">
        <v>438</v>
      </c>
      <c r="D1154" s="13" t="s">
        <v>347</v>
      </c>
      <c r="E1154" s="34">
        <v>15</v>
      </c>
      <c r="F1154" s="35">
        <v>1.25</v>
      </c>
      <c r="G1154" s="38">
        <v>70</v>
      </c>
      <c r="H1154" s="37"/>
      <c r="I1154" s="41">
        <v>13</v>
      </c>
      <c r="J1154" s="41">
        <v>18.8</v>
      </c>
      <c r="K1154" s="55">
        <f>(G1154/57.2958)*E1154</f>
        <v>18.325950593237199</v>
      </c>
      <c r="L1154" s="55" t="s">
        <v>0</v>
      </c>
      <c r="M1154" s="38" t="s">
        <v>25</v>
      </c>
      <c r="N1154" s="38" t="s">
        <v>0</v>
      </c>
      <c r="O1154" s="38">
        <v>5</v>
      </c>
      <c r="P1154" s="56" t="e">
        <f>IF(ISNUMBER(E1154),$A$2/E1154,"N/A")</f>
        <v>#VALUE!</v>
      </c>
      <c r="Q1154" s="57" t="e">
        <f>IF(ISNUMBER(E1154),E1154/$B$2,"N/A")</f>
        <v>#VALUE!</v>
      </c>
      <c r="R1154" s="58" t="e">
        <f>IF(J1154="?",IF(ISNUMBER(E1154),G1154/P1154,"N/A"),IF(ISNUMBER(J1154),J1154/$A$2*57.296,"N/A"))</f>
        <v>#VALUE!</v>
      </c>
      <c r="S1154" s="59" t="str">
        <f>S1153</f>
        <v>PUT TELESCOPE FOCAL LENGTH HERE</v>
      </c>
      <c r="T1154" s="60" t="str">
        <f>T1153</f>
        <v>PUT TELESCOPE F/RATIO HERE</v>
      </c>
    </row>
    <row r="1155" spans="1:20" s="33" customFormat="1" x14ac:dyDescent="0.3">
      <c r="A1155" s="13" t="s">
        <v>333</v>
      </c>
      <c r="B1155" s="13" t="s">
        <v>193</v>
      </c>
      <c r="C1155" s="13" t="s">
        <v>438</v>
      </c>
      <c r="D1155" s="13" t="s">
        <v>346</v>
      </c>
      <c r="E1155" s="34">
        <v>10</v>
      </c>
      <c r="F1155" s="35">
        <v>1.25</v>
      </c>
      <c r="G1155" s="38">
        <v>60</v>
      </c>
      <c r="H1155" s="37"/>
      <c r="I1155" s="41">
        <v>15.5</v>
      </c>
      <c r="J1155" s="41">
        <v>11.2</v>
      </c>
      <c r="K1155" s="55">
        <f>(G1155/57.2958)*E1155</f>
        <v>10.471971767564114</v>
      </c>
      <c r="L1155" s="55" t="s">
        <v>0</v>
      </c>
      <c r="M1155" s="38" t="s">
        <v>25</v>
      </c>
      <c r="N1155" s="38" t="s">
        <v>0</v>
      </c>
      <c r="O1155" s="38">
        <v>5</v>
      </c>
      <c r="P1155" s="56" t="e">
        <f>IF(ISNUMBER(E1155),$A$2/E1155,"N/A")</f>
        <v>#VALUE!</v>
      </c>
      <c r="Q1155" s="57" t="e">
        <f>IF(ISNUMBER(E1155),E1155/$B$2,"N/A")</f>
        <v>#VALUE!</v>
      </c>
      <c r="R1155" s="58" t="e">
        <f>IF(J1155="?",IF(ISNUMBER(E1155),G1155/P1155,"N/A"),IF(ISNUMBER(J1155),J1155/$A$2*57.296,"N/A"))</f>
        <v>#VALUE!</v>
      </c>
      <c r="S1155" s="59" t="str">
        <f>S1154</f>
        <v>PUT TELESCOPE FOCAL LENGTH HERE</v>
      </c>
      <c r="T1155" s="60" t="str">
        <f>T1154</f>
        <v>PUT TELESCOPE F/RATIO HERE</v>
      </c>
    </row>
    <row r="1156" spans="1:20" s="33" customFormat="1" x14ac:dyDescent="0.3">
      <c r="A1156" s="13" t="s">
        <v>333</v>
      </c>
      <c r="B1156" s="13" t="s">
        <v>193</v>
      </c>
      <c r="C1156" s="13" t="s">
        <v>438</v>
      </c>
      <c r="D1156" s="13" t="s">
        <v>347</v>
      </c>
      <c r="E1156" s="34">
        <v>15</v>
      </c>
      <c r="F1156" s="35">
        <v>1.25</v>
      </c>
      <c r="G1156" s="38">
        <v>65</v>
      </c>
      <c r="H1156" s="37"/>
      <c r="I1156" s="41">
        <v>16</v>
      </c>
      <c r="J1156" s="41">
        <v>18.2</v>
      </c>
      <c r="K1156" s="55">
        <f>(G1156/57.2958)*E1156</f>
        <v>17.016954122291686</v>
      </c>
      <c r="L1156" s="55" t="s">
        <v>0</v>
      </c>
      <c r="M1156" s="38" t="s">
        <v>25</v>
      </c>
      <c r="N1156" s="38" t="s">
        <v>0</v>
      </c>
      <c r="O1156" s="38">
        <v>8</v>
      </c>
      <c r="P1156" s="56" t="e">
        <f>IF(ISNUMBER(E1156),$A$2/E1156,"N/A")</f>
        <v>#VALUE!</v>
      </c>
      <c r="Q1156" s="57" t="e">
        <f>IF(ISNUMBER(E1156),E1156/$B$2,"N/A")</f>
        <v>#VALUE!</v>
      </c>
      <c r="R1156" s="58" t="e">
        <f>IF(J1156="?",IF(ISNUMBER(E1156),G1156/P1156,"N/A"),IF(ISNUMBER(J1156),J1156/$A$2*57.296,"N/A"))</f>
        <v>#VALUE!</v>
      </c>
      <c r="S1156" s="59" t="str">
        <f>S1155</f>
        <v>PUT TELESCOPE FOCAL LENGTH HERE</v>
      </c>
      <c r="T1156" s="60" t="str">
        <f>T1155</f>
        <v>PUT TELESCOPE F/RATIO HERE</v>
      </c>
    </row>
    <row r="1157" spans="1:20" s="33" customFormat="1" x14ac:dyDescent="0.3">
      <c r="A1157" s="13" t="s">
        <v>333</v>
      </c>
      <c r="B1157" s="13" t="s">
        <v>193</v>
      </c>
      <c r="C1157" s="13" t="s">
        <v>438</v>
      </c>
      <c r="D1157" s="13" t="s">
        <v>347</v>
      </c>
      <c r="E1157" s="34">
        <v>18</v>
      </c>
      <c r="F1157" s="35">
        <v>1.25</v>
      </c>
      <c r="G1157" s="38">
        <v>65</v>
      </c>
      <c r="H1157" s="37"/>
      <c r="I1157" s="41">
        <v>20</v>
      </c>
      <c r="J1157" s="41">
        <v>21.7</v>
      </c>
      <c r="K1157" s="55">
        <f>(G1157/57.2958)*E1157</f>
        <v>20.420344946750021</v>
      </c>
      <c r="L1157" s="55" t="s">
        <v>0</v>
      </c>
      <c r="M1157" s="38" t="s">
        <v>25</v>
      </c>
      <c r="N1157" s="38" t="s">
        <v>0</v>
      </c>
      <c r="O1157" s="38">
        <v>8</v>
      </c>
      <c r="P1157" s="56" t="e">
        <f>IF(ISNUMBER(E1157),$A$2/E1157,"N/A")</f>
        <v>#VALUE!</v>
      </c>
      <c r="Q1157" s="57" t="e">
        <f>IF(ISNUMBER(E1157),E1157/$B$2,"N/A")</f>
        <v>#VALUE!</v>
      </c>
      <c r="R1157" s="58" t="e">
        <f>IF(J1157="?",IF(ISNUMBER(E1157),G1157/P1157,"N/A"),IF(ISNUMBER(J1157),J1157/$A$2*57.296,"N/A"))</f>
        <v>#VALUE!</v>
      </c>
      <c r="S1157" s="59" t="str">
        <f>S1156</f>
        <v>PUT TELESCOPE FOCAL LENGTH HERE</v>
      </c>
      <c r="T1157" s="60" t="str">
        <f>T1156</f>
        <v>PUT TELESCOPE F/RATIO HERE</v>
      </c>
    </row>
    <row r="1158" spans="1:20" s="33" customFormat="1" x14ac:dyDescent="0.3">
      <c r="A1158" s="13" t="s">
        <v>333</v>
      </c>
      <c r="B1158" s="13" t="s">
        <v>193</v>
      </c>
      <c r="C1158" s="13" t="s">
        <v>438</v>
      </c>
      <c r="D1158" s="13" t="s">
        <v>347</v>
      </c>
      <c r="E1158" s="34">
        <v>24</v>
      </c>
      <c r="F1158" s="35">
        <v>1.25</v>
      </c>
      <c r="G1158" s="38">
        <v>65</v>
      </c>
      <c r="H1158" s="37"/>
      <c r="I1158" s="41">
        <v>29</v>
      </c>
      <c r="J1158" s="41">
        <v>27.6</v>
      </c>
      <c r="K1158" s="55">
        <f>(G1158/57.2958)*E1158</f>
        <v>27.227126595666697</v>
      </c>
      <c r="L1158" s="55" t="s">
        <v>0</v>
      </c>
      <c r="M1158" s="38" t="s">
        <v>25</v>
      </c>
      <c r="N1158" s="38" t="s">
        <v>0</v>
      </c>
      <c r="O1158" s="38">
        <v>8</v>
      </c>
      <c r="P1158" s="56" t="e">
        <f>IF(ISNUMBER(E1158),$A$2/E1158,"N/A")</f>
        <v>#VALUE!</v>
      </c>
      <c r="Q1158" s="57" t="e">
        <f>IF(ISNUMBER(E1158),E1158/$B$2,"N/A")</f>
        <v>#VALUE!</v>
      </c>
      <c r="R1158" s="58" t="e">
        <f>IF(J1158="?",IF(ISNUMBER(E1158),G1158/P1158,"N/A"),IF(ISNUMBER(J1158),J1158/$A$2*57.296,"N/A"))</f>
        <v>#VALUE!</v>
      </c>
      <c r="S1158" s="59" t="str">
        <f>S1157</f>
        <v>PUT TELESCOPE FOCAL LENGTH HERE</v>
      </c>
      <c r="T1158" s="60" t="str">
        <f>T1157</f>
        <v>PUT TELESCOPE F/RATIO HERE</v>
      </c>
    </row>
    <row r="1159" spans="1:20" s="33" customFormat="1" x14ac:dyDescent="0.3">
      <c r="A1159" s="13" t="s">
        <v>333</v>
      </c>
      <c r="B1159" s="13" t="s">
        <v>193</v>
      </c>
      <c r="C1159" s="13" t="s">
        <v>438</v>
      </c>
      <c r="D1159" s="13" t="s">
        <v>347</v>
      </c>
      <c r="E1159" s="34">
        <v>30</v>
      </c>
      <c r="F1159" s="35">
        <v>2</v>
      </c>
      <c r="G1159" s="38">
        <v>70</v>
      </c>
      <c r="H1159" s="37"/>
      <c r="I1159" s="41">
        <v>18</v>
      </c>
      <c r="J1159" s="41">
        <v>36.299999999999997</v>
      </c>
      <c r="K1159" s="55">
        <f>(G1159/57.2958)*E1159</f>
        <v>36.651901186474397</v>
      </c>
      <c r="L1159" s="55" t="s">
        <v>0</v>
      </c>
      <c r="M1159" s="38" t="s">
        <v>25</v>
      </c>
      <c r="N1159" s="38" t="s">
        <v>0</v>
      </c>
      <c r="O1159" s="38">
        <v>9</v>
      </c>
      <c r="P1159" s="56" t="e">
        <f>IF(ISNUMBER(E1159),$A$2/E1159,"N/A")</f>
        <v>#VALUE!</v>
      </c>
      <c r="Q1159" s="57" t="e">
        <f>IF(ISNUMBER(E1159),E1159/$B$2,"N/A")</f>
        <v>#VALUE!</v>
      </c>
      <c r="R1159" s="58" t="e">
        <f>IF(J1159="?",IF(ISNUMBER(E1159),G1159/P1159,"N/A"),IF(ISNUMBER(J1159),J1159/$A$2*57.296,"N/A"))</f>
        <v>#VALUE!</v>
      </c>
      <c r="S1159" s="59" t="str">
        <f>S1158</f>
        <v>PUT TELESCOPE FOCAL LENGTH HERE</v>
      </c>
      <c r="T1159" s="60" t="str">
        <f>T1158</f>
        <v>PUT TELESCOPE F/RATIO HERE</v>
      </c>
    </row>
    <row r="1160" spans="1:20" s="33" customFormat="1" x14ac:dyDescent="0.3">
      <c r="A1160" s="13" t="s">
        <v>333</v>
      </c>
      <c r="B1160" s="13" t="s">
        <v>133</v>
      </c>
      <c r="C1160" s="13" t="s">
        <v>438</v>
      </c>
      <c r="D1160" s="13" t="s">
        <v>348</v>
      </c>
      <c r="E1160" s="34">
        <v>4</v>
      </c>
      <c r="F1160" s="35">
        <v>1.25</v>
      </c>
      <c r="G1160" s="38">
        <v>82</v>
      </c>
      <c r="H1160" s="37"/>
      <c r="I1160" s="41">
        <v>10</v>
      </c>
      <c r="J1160" s="41" t="s">
        <v>28</v>
      </c>
      <c r="K1160" s="55">
        <f>(G1160/57.2958)*E1160</f>
        <v>5.7246778996017156</v>
      </c>
      <c r="L1160" s="55" t="s">
        <v>0</v>
      </c>
      <c r="M1160" s="38" t="s">
        <v>25</v>
      </c>
      <c r="N1160" s="38" t="s">
        <v>0</v>
      </c>
      <c r="O1160" s="38">
        <v>7</v>
      </c>
      <c r="P1160" s="56" t="e">
        <f>IF(ISNUMBER(E1160),$A$2/E1160,"N/A")</f>
        <v>#VALUE!</v>
      </c>
      <c r="Q1160" s="57" t="e">
        <f>IF(ISNUMBER(E1160),E1160/$B$2,"N/A")</f>
        <v>#VALUE!</v>
      </c>
      <c r="R1160" s="58" t="e">
        <f>IF(J1160="?",IF(ISNUMBER(E1160),G1160/P1160,"N/A"),IF(ISNUMBER(J1160),J1160/$A$2*57.296,"N/A"))</f>
        <v>#VALUE!</v>
      </c>
      <c r="S1160" s="59" t="str">
        <f>S1159</f>
        <v>PUT TELESCOPE FOCAL LENGTH HERE</v>
      </c>
      <c r="T1160" s="60" t="str">
        <f>T1159</f>
        <v>PUT TELESCOPE F/RATIO HERE</v>
      </c>
    </row>
    <row r="1161" spans="1:20" s="33" customFormat="1" x14ac:dyDescent="0.3">
      <c r="A1161" s="13" t="s">
        <v>333</v>
      </c>
      <c r="B1161" s="13" t="s">
        <v>133</v>
      </c>
      <c r="C1161" s="13" t="s">
        <v>438</v>
      </c>
      <c r="D1161" s="13" t="s">
        <v>348</v>
      </c>
      <c r="E1161" s="34">
        <v>7</v>
      </c>
      <c r="F1161" s="35">
        <v>1.25</v>
      </c>
      <c r="G1161" s="38">
        <v>82</v>
      </c>
      <c r="H1161" s="37"/>
      <c r="I1161" s="41">
        <v>10</v>
      </c>
      <c r="J1161" s="41" t="s">
        <v>28</v>
      </c>
      <c r="K1161" s="55">
        <f>(G1161/57.2958)*E1161</f>
        <v>10.018186324303002</v>
      </c>
      <c r="L1161" s="55" t="s">
        <v>0</v>
      </c>
      <c r="M1161" s="38" t="s">
        <v>25</v>
      </c>
      <c r="N1161" s="38" t="s">
        <v>0</v>
      </c>
      <c r="O1161" s="38">
        <v>7</v>
      </c>
      <c r="P1161" s="56" t="e">
        <f>IF(ISNUMBER(E1161),$A$2/E1161,"N/A")</f>
        <v>#VALUE!</v>
      </c>
      <c r="Q1161" s="57" t="e">
        <f>IF(ISNUMBER(E1161),E1161/$B$2,"N/A")</f>
        <v>#VALUE!</v>
      </c>
      <c r="R1161" s="58" t="e">
        <f>IF(J1161="?",IF(ISNUMBER(E1161),G1161/P1161,"N/A"),IF(ISNUMBER(J1161),J1161/$A$2*57.296,"N/A"))</f>
        <v>#VALUE!</v>
      </c>
      <c r="S1161" s="59" t="str">
        <f>S1160</f>
        <v>PUT TELESCOPE FOCAL LENGTH HERE</v>
      </c>
      <c r="T1161" s="60" t="str">
        <f>T1160</f>
        <v>PUT TELESCOPE F/RATIO HERE</v>
      </c>
    </row>
    <row r="1162" spans="1:20" s="33" customFormat="1" x14ac:dyDescent="0.3">
      <c r="A1162" s="13" t="s">
        <v>333</v>
      </c>
      <c r="B1162" s="13" t="s">
        <v>133</v>
      </c>
      <c r="C1162" s="13" t="s">
        <v>438</v>
      </c>
      <c r="D1162" s="13" t="s">
        <v>348</v>
      </c>
      <c r="E1162" s="34">
        <v>10</v>
      </c>
      <c r="F1162" s="35">
        <v>1.25</v>
      </c>
      <c r="G1162" s="38">
        <v>82</v>
      </c>
      <c r="H1162" s="37"/>
      <c r="I1162" s="41">
        <v>10</v>
      </c>
      <c r="J1162" s="41" t="s">
        <v>28</v>
      </c>
      <c r="K1162" s="55">
        <f>(G1162/57.2958)*E1162</f>
        <v>14.311694749004289</v>
      </c>
      <c r="L1162" s="55" t="s">
        <v>0</v>
      </c>
      <c r="M1162" s="38" t="s">
        <v>25</v>
      </c>
      <c r="N1162" s="38" t="s">
        <v>0</v>
      </c>
      <c r="O1162" s="38">
        <v>7</v>
      </c>
      <c r="P1162" s="56" t="e">
        <f>IF(ISNUMBER(E1162),$A$2/E1162,"N/A")</f>
        <v>#VALUE!</v>
      </c>
      <c r="Q1162" s="57" t="e">
        <f>IF(ISNUMBER(E1162),E1162/$B$2,"N/A")</f>
        <v>#VALUE!</v>
      </c>
      <c r="R1162" s="58" t="e">
        <f>IF(J1162="?",IF(ISNUMBER(E1162),G1162/P1162,"N/A"),IF(ISNUMBER(J1162),J1162/$A$2*57.296,"N/A"))</f>
        <v>#VALUE!</v>
      </c>
      <c r="S1162" s="59" t="str">
        <f>S1161</f>
        <v>PUT TELESCOPE FOCAL LENGTH HERE</v>
      </c>
      <c r="T1162" s="60" t="str">
        <f>T1161</f>
        <v>PUT TELESCOPE F/RATIO HERE</v>
      </c>
    </row>
    <row r="1163" spans="1:20" s="33" customFormat="1" x14ac:dyDescent="0.3">
      <c r="A1163" s="13" t="s">
        <v>333</v>
      </c>
      <c r="B1163" s="13" t="s">
        <v>133</v>
      </c>
      <c r="C1163" s="13" t="s">
        <v>438</v>
      </c>
      <c r="D1163" s="13" t="s">
        <v>348</v>
      </c>
      <c r="E1163" s="34">
        <v>13</v>
      </c>
      <c r="F1163" s="35">
        <v>1.25</v>
      </c>
      <c r="G1163" s="38">
        <v>82</v>
      </c>
      <c r="H1163" s="37"/>
      <c r="I1163" s="41">
        <v>12</v>
      </c>
      <c r="J1163" s="41" t="s">
        <v>28</v>
      </c>
      <c r="K1163" s="55">
        <f>(G1163/57.2958)*E1163</f>
        <v>18.605203173705576</v>
      </c>
      <c r="L1163" s="55" t="s">
        <v>0</v>
      </c>
      <c r="M1163" s="38" t="s">
        <v>25</v>
      </c>
      <c r="N1163" s="38" t="s">
        <v>0</v>
      </c>
      <c r="O1163" s="38">
        <v>7</v>
      </c>
      <c r="P1163" s="56" t="e">
        <f>IF(ISNUMBER(E1163),$A$2/E1163,"N/A")</f>
        <v>#VALUE!</v>
      </c>
      <c r="Q1163" s="57" t="e">
        <f>IF(ISNUMBER(E1163),E1163/$B$2,"N/A")</f>
        <v>#VALUE!</v>
      </c>
      <c r="R1163" s="58" t="e">
        <f>IF(J1163="?",IF(ISNUMBER(E1163),G1163/P1163,"N/A"),IF(ISNUMBER(J1163),J1163/$A$2*57.296,"N/A"))</f>
        <v>#VALUE!</v>
      </c>
      <c r="S1163" s="59" t="str">
        <f>S1162</f>
        <v>PUT TELESCOPE FOCAL LENGTH HERE</v>
      </c>
      <c r="T1163" s="60" t="str">
        <f>T1162</f>
        <v>PUT TELESCOPE F/RATIO HERE</v>
      </c>
    </row>
    <row r="1164" spans="1:20" s="33" customFormat="1" x14ac:dyDescent="0.3">
      <c r="A1164" s="13" t="s">
        <v>333</v>
      </c>
      <c r="B1164" s="13" t="s">
        <v>133</v>
      </c>
      <c r="C1164" s="13" t="s">
        <v>438</v>
      </c>
      <c r="D1164" s="13" t="s">
        <v>348</v>
      </c>
      <c r="E1164" s="34">
        <v>16</v>
      </c>
      <c r="F1164" s="35">
        <v>1.25</v>
      </c>
      <c r="G1164" s="38">
        <v>82</v>
      </c>
      <c r="H1164" s="37"/>
      <c r="I1164" s="41">
        <v>12</v>
      </c>
      <c r="J1164" s="41" t="s">
        <v>28</v>
      </c>
      <c r="K1164" s="55">
        <f>(G1164/57.2958)*E1164</f>
        <v>22.898711598406862</v>
      </c>
      <c r="L1164" s="55" t="s">
        <v>0</v>
      </c>
      <c r="M1164" s="38" t="s">
        <v>25</v>
      </c>
      <c r="N1164" s="38" t="s">
        <v>0</v>
      </c>
      <c r="O1164" s="38">
        <v>7</v>
      </c>
      <c r="P1164" s="56" t="e">
        <f>IF(ISNUMBER(E1164),$A$2/E1164,"N/A")</f>
        <v>#VALUE!</v>
      </c>
      <c r="Q1164" s="57" t="e">
        <f>IF(ISNUMBER(E1164),E1164/$B$2,"N/A")</f>
        <v>#VALUE!</v>
      </c>
      <c r="R1164" s="58" t="e">
        <f>IF(J1164="?",IF(ISNUMBER(E1164),G1164/P1164,"N/A"),IF(ISNUMBER(J1164),J1164/$A$2*57.296,"N/A"))</f>
        <v>#VALUE!</v>
      </c>
      <c r="S1164" s="59" t="str">
        <f>S1163</f>
        <v>PUT TELESCOPE FOCAL LENGTH HERE</v>
      </c>
      <c r="T1164" s="60" t="str">
        <f>T1163</f>
        <v>PUT TELESCOPE F/RATIO HERE</v>
      </c>
    </row>
    <row r="1165" spans="1:20" x14ac:dyDescent="0.3">
      <c r="A1165" s="13" t="s">
        <v>333</v>
      </c>
      <c r="B1165" s="13" t="s">
        <v>133</v>
      </c>
      <c r="C1165" s="13" t="s">
        <v>438</v>
      </c>
      <c r="D1165" s="13" t="s">
        <v>348</v>
      </c>
      <c r="E1165" s="34">
        <v>28</v>
      </c>
      <c r="F1165" s="35">
        <v>2</v>
      </c>
      <c r="G1165" s="38">
        <v>82</v>
      </c>
      <c r="I1165" s="41">
        <v>15.5</v>
      </c>
      <c r="J1165" s="41">
        <v>40.799999999999997</v>
      </c>
      <c r="K1165" s="55">
        <f>(G1165/57.2958)*E1165</f>
        <v>40.072745297212009</v>
      </c>
      <c r="L1165" s="55" t="s">
        <v>0</v>
      </c>
      <c r="M1165" s="38" t="s">
        <v>25</v>
      </c>
      <c r="N1165" s="38" t="s">
        <v>0</v>
      </c>
      <c r="O1165" s="38">
        <v>7</v>
      </c>
      <c r="P1165" s="56" t="e">
        <f>IF(ISNUMBER(E1165),$A$2/E1165,"N/A")</f>
        <v>#VALUE!</v>
      </c>
      <c r="Q1165" s="57" t="e">
        <f>IF(ISNUMBER(E1165),E1165/$B$2,"N/A")</f>
        <v>#VALUE!</v>
      </c>
      <c r="R1165" s="58" t="e">
        <f>IF(J1165="?",IF(ISNUMBER(E1165),G1165/P1165,"N/A"),IF(ISNUMBER(J1165),J1165/$A$2*57.296,"N/A"))</f>
        <v>#VALUE!</v>
      </c>
      <c r="S1165" s="59" t="str">
        <f>S1164</f>
        <v>PUT TELESCOPE FOCAL LENGTH HERE</v>
      </c>
      <c r="T1165" s="60" t="str">
        <f>T1164</f>
        <v>PUT TELESCOPE F/RATIO HERE</v>
      </c>
    </row>
    <row r="1166" spans="1:20" s="33" customFormat="1" x14ac:dyDescent="0.3">
      <c r="A1166" s="13" t="s">
        <v>333</v>
      </c>
      <c r="B1166" s="13" t="s">
        <v>367</v>
      </c>
      <c r="C1166" s="13" t="s">
        <v>438</v>
      </c>
      <c r="D1166" s="13" t="s">
        <v>346</v>
      </c>
      <c r="E1166" s="34">
        <v>8</v>
      </c>
      <c r="F1166" s="35">
        <v>1.25</v>
      </c>
      <c r="G1166" s="38">
        <v>60</v>
      </c>
      <c r="H1166" s="37"/>
      <c r="I1166" s="41">
        <v>17</v>
      </c>
      <c r="J1166" s="41" t="s">
        <v>28</v>
      </c>
      <c r="K1166" s="55">
        <f>(G1166/57.2958)*E1166</f>
        <v>8.3775774140512915</v>
      </c>
      <c r="L1166" s="55" t="s">
        <v>0</v>
      </c>
      <c r="M1166" s="38" t="s">
        <v>25</v>
      </c>
      <c r="N1166" s="38" t="s">
        <v>0</v>
      </c>
      <c r="O1166" s="38">
        <v>4</v>
      </c>
      <c r="P1166" s="56" t="e">
        <f>IF(ISNUMBER(E1166),$A$2/E1166,"N/A")</f>
        <v>#VALUE!</v>
      </c>
      <c r="Q1166" s="57" t="e">
        <f>IF(ISNUMBER(E1166),E1166/$B$2,"N/A")</f>
        <v>#VALUE!</v>
      </c>
      <c r="R1166" s="58" t="e">
        <f>IF(J1166="?",IF(ISNUMBER(E1166),G1166/P1166,"N/A"),IF(ISNUMBER(J1166),J1166/$A$2*57.296,"N/A"))</f>
        <v>#VALUE!</v>
      </c>
      <c r="S1166" s="59" t="str">
        <f>S1165</f>
        <v>PUT TELESCOPE FOCAL LENGTH HERE</v>
      </c>
      <c r="T1166" s="60" t="str">
        <f>T1165</f>
        <v>PUT TELESCOPE F/RATIO HERE</v>
      </c>
    </row>
    <row r="1167" spans="1:20" s="33" customFormat="1" x14ac:dyDescent="0.3">
      <c r="A1167" s="13" t="s">
        <v>333</v>
      </c>
      <c r="B1167" s="13" t="s">
        <v>367</v>
      </c>
      <c r="C1167" s="13" t="s">
        <v>438</v>
      </c>
      <c r="D1167" s="13" t="s">
        <v>346</v>
      </c>
      <c r="E1167" s="34">
        <v>12</v>
      </c>
      <c r="F1167" s="35">
        <v>1.25</v>
      </c>
      <c r="G1167" s="38">
        <v>60</v>
      </c>
      <c r="H1167" s="37"/>
      <c r="I1167" s="41">
        <v>17</v>
      </c>
      <c r="J1167" s="41" t="s">
        <v>28</v>
      </c>
      <c r="K1167" s="55">
        <f>(G1167/57.2958)*E1167</f>
        <v>12.566366121076937</v>
      </c>
      <c r="L1167" s="55" t="s">
        <v>0</v>
      </c>
      <c r="M1167" s="38" t="s">
        <v>25</v>
      </c>
      <c r="N1167" s="38" t="s">
        <v>0</v>
      </c>
      <c r="O1167" s="38">
        <v>4</v>
      </c>
      <c r="P1167" s="56" t="e">
        <f>IF(ISNUMBER(E1167),$A$2/E1167,"N/A")</f>
        <v>#VALUE!</v>
      </c>
      <c r="Q1167" s="57" t="e">
        <f>IF(ISNUMBER(E1167),E1167/$B$2,"N/A")</f>
        <v>#VALUE!</v>
      </c>
      <c r="R1167" s="58" t="e">
        <f>IF(J1167="?",IF(ISNUMBER(E1167),G1167/P1167,"N/A"),IF(ISNUMBER(J1167),J1167/$A$2*57.296,"N/A"))</f>
        <v>#VALUE!</v>
      </c>
      <c r="S1167" s="59" t="str">
        <f>S1166</f>
        <v>PUT TELESCOPE FOCAL LENGTH HERE</v>
      </c>
      <c r="T1167" s="60" t="str">
        <f>T1166</f>
        <v>PUT TELESCOPE F/RATIO HERE</v>
      </c>
    </row>
    <row r="1168" spans="1:20" s="33" customFormat="1" x14ac:dyDescent="0.3">
      <c r="A1168" s="13" t="s">
        <v>333</v>
      </c>
      <c r="B1168" s="13" t="s">
        <v>367</v>
      </c>
      <c r="C1168" s="13" t="s">
        <v>438</v>
      </c>
      <c r="D1168" s="13" t="s">
        <v>346</v>
      </c>
      <c r="E1168" s="34">
        <v>17</v>
      </c>
      <c r="F1168" s="35">
        <v>1.25</v>
      </c>
      <c r="G1168" s="38">
        <v>60</v>
      </c>
      <c r="H1168" s="37"/>
      <c r="I1168" s="41">
        <v>17</v>
      </c>
      <c r="J1168" s="41" t="s">
        <v>28</v>
      </c>
      <c r="K1168" s="55">
        <f>(G1168/57.2958)*E1168</f>
        <v>17.802352004858996</v>
      </c>
      <c r="L1168" s="55" t="s">
        <v>0</v>
      </c>
      <c r="M1168" s="38" t="s">
        <v>25</v>
      </c>
      <c r="N1168" s="38" t="s">
        <v>0</v>
      </c>
      <c r="O1168" s="38">
        <v>4</v>
      </c>
      <c r="P1168" s="56" t="e">
        <f>IF(ISNUMBER(E1168),$A$2/E1168,"N/A")</f>
        <v>#VALUE!</v>
      </c>
      <c r="Q1168" s="57" t="e">
        <f>IF(ISNUMBER(E1168),E1168/$B$2,"N/A")</f>
        <v>#VALUE!</v>
      </c>
      <c r="R1168" s="58" t="e">
        <f>IF(J1168="?",IF(ISNUMBER(E1168),G1168/P1168,"N/A"),IF(ISNUMBER(J1168),J1168/$A$2*57.296,"N/A"))</f>
        <v>#VALUE!</v>
      </c>
      <c r="S1168" s="59" t="str">
        <f>S1167</f>
        <v>PUT TELESCOPE FOCAL LENGTH HERE</v>
      </c>
      <c r="T1168" s="60" t="str">
        <f>T1167</f>
        <v>PUT TELESCOPE F/RATIO HERE</v>
      </c>
    </row>
    <row r="1169" spans="1:20" s="33" customFormat="1" x14ac:dyDescent="0.3">
      <c r="A1169" s="13" t="s">
        <v>333</v>
      </c>
      <c r="B1169" s="13" t="s">
        <v>367</v>
      </c>
      <c r="C1169" s="13" t="s">
        <v>438</v>
      </c>
      <c r="D1169" s="13" t="s">
        <v>346</v>
      </c>
      <c r="E1169" s="34">
        <v>20</v>
      </c>
      <c r="F1169" s="35">
        <v>1.25</v>
      </c>
      <c r="G1169" s="38">
        <v>60</v>
      </c>
      <c r="H1169" s="37"/>
      <c r="I1169" s="41">
        <v>17</v>
      </c>
      <c r="J1169" s="41" t="s">
        <v>28</v>
      </c>
      <c r="K1169" s="55">
        <f>(G1169/57.2958)*E1169</f>
        <v>20.943943535128227</v>
      </c>
      <c r="L1169" s="55" t="s">
        <v>0</v>
      </c>
      <c r="M1169" s="38" t="s">
        <v>25</v>
      </c>
      <c r="N1169" s="38" t="s">
        <v>0</v>
      </c>
      <c r="O1169" s="38">
        <v>4</v>
      </c>
      <c r="P1169" s="56" t="e">
        <f>IF(ISNUMBER(E1169),$A$2/E1169,"N/A")</f>
        <v>#VALUE!</v>
      </c>
      <c r="Q1169" s="57" t="e">
        <f>IF(ISNUMBER(E1169),E1169/$B$2,"N/A")</f>
        <v>#VALUE!</v>
      </c>
      <c r="R1169" s="58" t="e">
        <f>IF(J1169="?",IF(ISNUMBER(E1169),G1169/P1169,"N/A"),IF(ISNUMBER(J1169),J1169/$A$2*57.296,"N/A"))</f>
        <v>#VALUE!</v>
      </c>
      <c r="S1169" s="59" t="str">
        <f>S1168</f>
        <v>PUT TELESCOPE FOCAL LENGTH HERE</v>
      </c>
      <c r="T1169" s="60" t="str">
        <f>T1168</f>
        <v>PUT TELESCOPE F/RATIO HERE</v>
      </c>
    </row>
    <row r="1170" spans="1:20" s="33" customFormat="1" x14ac:dyDescent="0.3">
      <c r="A1170" s="13" t="s">
        <v>333</v>
      </c>
      <c r="B1170" s="13" t="s">
        <v>151</v>
      </c>
      <c r="C1170" s="13" t="s">
        <v>438</v>
      </c>
      <c r="D1170" s="13" t="s">
        <v>349</v>
      </c>
      <c r="E1170" s="34">
        <v>3.5</v>
      </c>
      <c r="F1170" s="35" t="s">
        <v>368</v>
      </c>
      <c r="G1170" s="38">
        <v>110</v>
      </c>
      <c r="H1170" s="37"/>
      <c r="I1170" s="41">
        <v>15</v>
      </c>
      <c r="J1170" s="41">
        <v>6.71</v>
      </c>
      <c r="K1170" s="55">
        <f>(G1170/57.2958)*E1170</f>
        <v>6.719515217520307</v>
      </c>
      <c r="L1170" s="55" t="s">
        <v>0</v>
      </c>
      <c r="M1170" s="38" t="s">
        <v>25</v>
      </c>
      <c r="N1170" s="38" t="s">
        <v>0</v>
      </c>
      <c r="O1170" s="38">
        <v>9</v>
      </c>
      <c r="P1170" s="56" t="e">
        <f>IF(ISNUMBER(E1170),$A$2/E1170,"N/A")</f>
        <v>#VALUE!</v>
      </c>
      <c r="Q1170" s="57" t="e">
        <f>IF(ISNUMBER(E1170),E1170/$B$2,"N/A")</f>
        <v>#VALUE!</v>
      </c>
      <c r="R1170" s="58" t="e">
        <f>IF(J1170="?",IF(ISNUMBER(E1170),G1170/P1170,"N/A"),IF(ISNUMBER(J1170),J1170/$A$2*57.296,"N/A"))</f>
        <v>#VALUE!</v>
      </c>
      <c r="S1170" s="59" t="str">
        <f>S1169</f>
        <v>PUT TELESCOPE FOCAL LENGTH HERE</v>
      </c>
      <c r="T1170" s="60" t="str">
        <f>T1169</f>
        <v>PUT TELESCOPE F/RATIO HERE</v>
      </c>
    </row>
    <row r="1171" spans="1:20" s="33" customFormat="1" x14ac:dyDescent="0.3">
      <c r="A1171" s="13" t="s">
        <v>333</v>
      </c>
      <c r="B1171" s="13" t="s">
        <v>151</v>
      </c>
      <c r="C1171" s="13" t="s">
        <v>438</v>
      </c>
      <c r="D1171" s="13" t="s">
        <v>349</v>
      </c>
      <c r="E1171" s="34">
        <v>4.8</v>
      </c>
      <c r="F1171" s="35" t="s">
        <v>368</v>
      </c>
      <c r="G1171" s="38">
        <v>110</v>
      </c>
      <c r="H1171" s="37"/>
      <c r="I1171" s="41">
        <v>12</v>
      </c>
      <c r="J1171" s="41">
        <v>9.09</v>
      </c>
      <c r="K1171" s="55">
        <f>(G1171/57.2958)*E1171</f>
        <v>9.2153351554564207</v>
      </c>
      <c r="L1171" s="55" t="s">
        <v>0</v>
      </c>
      <c r="M1171" s="38" t="s">
        <v>25</v>
      </c>
      <c r="N1171" s="38" t="s">
        <v>0</v>
      </c>
      <c r="O1171" s="38">
        <v>9</v>
      </c>
      <c r="P1171" s="56" t="e">
        <f>IF(ISNUMBER(E1171),$A$2/E1171,"N/A")</f>
        <v>#VALUE!</v>
      </c>
      <c r="Q1171" s="57" t="e">
        <f>IF(ISNUMBER(E1171),E1171/$B$2,"N/A")</f>
        <v>#VALUE!</v>
      </c>
      <c r="R1171" s="58" t="e">
        <f>IF(J1171="?",IF(ISNUMBER(E1171),G1171/P1171,"N/A"),IF(ISNUMBER(J1171),J1171/$A$2*57.296,"N/A"))</f>
        <v>#VALUE!</v>
      </c>
      <c r="S1171" s="59" t="str">
        <f>S1170</f>
        <v>PUT TELESCOPE FOCAL LENGTH HERE</v>
      </c>
      <c r="T1171" s="60" t="str">
        <f>T1170</f>
        <v>PUT TELESCOPE F/RATIO HERE</v>
      </c>
    </row>
    <row r="1172" spans="1:20" s="33" customFormat="1" x14ac:dyDescent="0.3">
      <c r="A1172" s="13" t="s">
        <v>333</v>
      </c>
      <c r="B1172" s="13" t="s">
        <v>151</v>
      </c>
      <c r="C1172" s="13" t="s">
        <v>438</v>
      </c>
      <c r="D1172" s="13" t="s">
        <v>349</v>
      </c>
      <c r="E1172" s="34">
        <v>7</v>
      </c>
      <c r="F1172" s="35" t="s">
        <v>368</v>
      </c>
      <c r="G1172" s="38">
        <v>100</v>
      </c>
      <c r="H1172" s="37"/>
      <c r="I1172" s="41">
        <v>13</v>
      </c>
      <c r="J1172" s="41">
        <v>12.31</v>
      </c>
      <c r="K1172" s="55">
        <f>(G1172/57.2958)*E1172</f>
        <v>12.217300395491467</v>
      </c>
      <c r="L1172" s="55" t="s">
        <v>0</v>
      </c>
      <c r="M1172" s="38" t="s">
        <v>25</v>
      </c>
      <c r="N1172" s="38" t="s">
        <v>0</v>
      </c>
      <c r="O1172" s="38">
        <v>9</v>
      </c>
      <c r="P1172" s="56" t="e">
        <f>IF(ISNUMBER(E1172),$A$2/E1172,"N/A")</f>
        <v>#VALUE!</v>
      </c>
      <c r="Q1172" s="57" t="e">
        <f>IF(ISNUMBER(E1172),E1172/$B$2,"N/A")</f>
        <v>#VALUE!</v>
      </c>
      <c r="R1172" s="58" t="e">
        <f>IF(J1172="?",IF(ISNUMBER(E1172),G1172/P1172,"N/A"),IF(ISNUMBER(J1172),J1172/$A$2*57.296,"N/A"))</f>
        <v>#VALUE!</v>
      </c>
      <c r="S1172" s="59" t="str">
        <f>S1171</f>
        <v>PUT TELESCOPE FOCAL LENGTH HERE</v>
      </c>
      <c r="T1172" s="60" t="str">
        <f>T1171</f>
        <v>PUT TELESCOPE F/RATIO HERE</v>
      </c>
    </row>
    <row r="1173" spans="1:20" s="33" customFormat="1" x14ac:dyDescent="0.3">
      <c r="A1173" s="13" t="s">
        <v>333</v>
      </c>
      <c r="B1173" s="13" t="s">
        <v>151</v>
      </c>
      <c r="C1173" s="13" t="s">
        <v>438</v>
      </c>
      <c r="D1173" s="13" t="s">
        <v>349</v>
      </c>
      <c r="E1173" s="34">
        <v>9</v>
      </c>
      <c r="F1173" s="35" t="s">
        <v>368</v>
      </c>
      <c r="G1173" s="38">
        <v>100</v>
      </c>
      <c r="H1173" s="37"/>
      <c r="I1173" s="41">
        <v>13</v>
      </c>
      <c r="J1173" s="41">
        <v>15.72</v>
      </c>
      <c r="K1173" s="55">
        <f>(G1173/57.2958)*E1173</f>
        <v>15.707957651346174</v>
      </c>
      <c r="L1173" s="55" t="s">
        <v>0</v>
      </c>
      <c r="M1173" s="38" t="s">
        <v>25</v>
      </c>
      <c r="N1173" s="38" t="s">
        <v>0</v>
      </c>
      <c r="O1173" s="38">
        <v>9</v>
      </c>
      <c r="P1173" s="56" t="e">
        <f>IF(ISNUMBER(E1173),$A$2/E1173,"N/A")</f>
        <v>#VALUE!</v>
      </c>
      <c r="Q1173" s="57" t="e">
        <f>IF(ISNUMBER(E1173),E1173/$B$2,"N/A")</f>
        <v>#VALUE!</v>
      </c>
      <c r="R1173" s="58" t="e">
        <f>IF(J1173="?",IF(ISNUMBER(E1173),G1173/P1173,"N/A"),IF(ISNUMBER(J1173),J1173/$A$2*57.296,"N/A"))</f>
        <v>#VALUE!</v>
      </c>
      <c r="S1173" s="59" t="str">
        <f>S1172</f>
        <v>PUT TELESCOPE FOCAL LENGTH HERE</v>
      </c>
      <c r="T1173" s="60" t="str">
        <f>T1172</f>
        <v>PUT TELESCOPE F/RATIO HERE</v>
      </c>
    </row>
    <row r="1174" spans="1:20" s="33" customFormat="1" x14ac:dyDescent="0.3">
      <c r="A1174" s="13" t="s">
        <v>333</v>
      </c>
      <c r="B1174" s="13" t="s">
        <v>151</v>
      </c>
      <c r="C1174" s="13" t="s">
        <v>438</v>
      </c>
      <c r="D1174" s="13" t="s">
        <v>349</v>
      </c>
      <c r="E1174" s="34">
        <v>13</v>
      </c>
      <c r="F1174" s="35" t="s">
        <v>368</v>
      </c>
      <c r="G1174" s="38">
        <v>100</v>
      </c>
      <c r="H1174" s="37"/>
      <c r="I1174" s="41">
        <v>15</v>
      </c>
      <c r="J1174" s="41">
        <v>22.6</v>
      </c>
      <c r="K1174" s="55">
        <f>(G1174/57.2958)*E1174</f>
        <v>22.689272163055584</v>
      </c>
      <c r="L1174" s="55" t="s">
        <v>0</v>
      </c>
      <c r="M1174" s="38" t="s">
        <v>25</v>
      </c>
      <c r="N1174" s="38" t="s">
        <v>0</v>
      </c>
      <c r="O1174" s="38">
        <v>9</v>
      </c>
      <c r="P1174" s="56" t="e">
        <f>IF(ISNUMBER(E1174),$A$2/E1174,"N/A")</f>
        <v>#VALUE!</v>
      </c>
      <c r="Q1174" s="57" t="e">
        <f>IF(ISNUMBER(E1174),E1174/$B$2,"N/A")</f>
        <v>#VALUE!</v>
      </c>
      <c r="R1174" s="58" t="e">
        <f>IF(J1174="?",IF(ISNUMBER(E1174),G1174/P1174,"N/A"),IF(ISNUMBER(J1174),J1174/$A$2*57.296,"N/A"))</f>
        <v>#VALUE!</v>
      </c>
      <c r="S1174" s="59" t="str">
        <f>S1173</f>
        <v>PUT TELESCOPE FOCAL LENGTH HERE</v>
      </c>
      <c r="T1174" s="60" t="str">
        <f>T1173</f>
        <v>PUT TELESCOPE F/RATIO HERE</v>
      </c>
    </row>
    <row r="1175" spans="1:20" s="33" customFormat="1" x14ac:dyDescent="0.3">
      <c r="A1175" s="13" t="s">
        <v>333</v>
      </c>
      <c r="B1175" s="13" t="s">
        <v>151</v>
      </c>
      <c r="C1175" s="13" t="s">
        <v>438</v>
      </c>
      <c r="D1175" s="13" t="s">
        <v>349</v>
      </c>
      <c r="E1175" s="34">
        <v>20</v>
      </c>
      <c r="F1175" s="35">
        <v>2</v>
      </c>
      <c r="G1175" s="38">
        <v>100</v>
      </c>
      <c r="H1175" s="37"/>
      <c r="I1175" s="41">
        <v>15</v>
      </c>
      <c r="J1175" s="41">
        <v>34.799999999999997</v>
      </c>
      <c r="K1175" s="55">
        <f>(G1175/57.2958)*E1175</f>
        <v>34.906572558547055</v>
      </c>
      <c r="L1175" s="55" t="s">
        <v>0</v>
      </c>
      <c r="M1175" s="38" t="s">
        <v>25</v>
      </c>
      <c r="N1175" s="38" t="s">
        <v>0</v>
      </c>
      <c r="O1175" s="38">
        <v>9</v>
      </c>
      <c r="P1175" s="56" t="e">
        <f>IF(ISNUMBER(E1175),$A$2/E1175,"N/A")</f>
        <v>#VALUE!</v>
      </c>
      <c r="Q1175" s="57" t="e">
        <f>IF(ISNUMBER(E1175),E1175/$B$2,"N/A")</f>
        <v>#VALUE!</v>
      </c>
      <c r="R1175" s="58" t="e">
        <f>IF(J1175="?",IF(ISNUMBER(E1175),G1175/P1175,"N/A"),IF(ISNUMBER(J1175),J1175/$A$2*57.296,"N/A"))</f>
        <v>#VALUE!</v>
      </c>
      <c r="S1175" s="59" t="str">
        <f>S1174</f>
        <v>PUT TELESCOPE FOCAL LENGTH HERE</v>
      </c>
      <c r="T1175" s="60" t="str">
        <f>T1174</f>
        <v>PUT TELESCOPE F/RATIO HERE</v>
      </c>
    </row>
    <row r="1176" spans="1:20" s="33" customFormat="1" x14ac:dyDescent="0.3">
      <c r="A1176" s="13" t="s">
        <v>185</v>
      </c>
      <c r="B1176" s="13" t="s">
        <v>381</v>
      </c>
      <c r="C1176" s="13"/>
      <c r="D1176" s="35" t="s">
        <v>346</v>
      </c>
      <c r="E1176" s="34">
        <v>28</v>
      </c>
      <c r="F1176" s="35">
        <v>2</v>
      </c>
      <c r="G1176" s="38">
        <v>56</v>
      </c>
      <c r="H1176" s="37"/>
      <c r="I1176" s="41">
        <v>20</v>
      </c>
      <c r="J1176" s="41" t="s">
        <v>28</v>
      </c>
      <c r="K1176" s="55">
        <f>(G1176/57.2958)*E1176</f>
        <v>27.366752885900887</v>
      </c>
      <c r="L1176" s="55" t="s">
        <v>0</v>
      </c>
      <c r="M1176" s="38" t="s">
        <v>27</v>
      </c>
      <c r="N1176" s="38" t="s">
        <v>28</v>
      </c>
      <c r="O1176" s="36" t="s">
        <v>28</v>
      </c>
      <c r="P1176" s="56" t="e">
        <f>IF(ISNUMBER(E1176),$A$2/E1176,"N/A")</f>
        <v>#VALUE!</v>
      </c>
      <c r="Q1176" s="57" t="e">
        <f>IF(ISNUMBER(E1176),E1176/$B$2,"N/A")</f>
        <v>#VALUE!</v>
      </c>
      <c r="R1176" s="58" t="e">
        <f>IF(J1176="?",IF(ISNUMBER(E1176),G1176/P1176,"N/A"),IF(ISNUMBER(J1176),J1176/$A$2*57.296,"N/A"))</f>
        <v>#VALUE!</v>
      </c>
      <c r="S1176" s="59" t="str">
        <f>S1175</f>
        <v>PUT TELESCOPE FOCAL LENGTH HERE</v>
      </c>
      <c r="T1176" s="60" t="str">
        <f>T1175</f>
        <v>PUT TELESCOPE F/RATIO HERE</v>
      </c>
    </row>
    <row r="1177" spans="1:20" s="33" customFormat="1" x14ac:dyDescent="0.3">
      <c r="A1177" s="13" t="s">
        <v>185</v>
      </c>
      <c r="B1177" s="13" t="s">
        <v>381</v>
      </c>
      <c r="C1177" s="13"/>
      <c r="D1177" s="35" t="s">
        <v>346</v>
      </c>
      <c r="E1177" s="34">
        <v>35</v>
      </c>
      <c r="F1177" s="35">
        <v>2</v>
      </c>
      <c r="G1177" s="38">
        <v>56</v>
      </c>
      <c r="H1177" s="37"/>
      <c r="I1177" s="41">
        <v>20</v>
      </c>
      <c r="J1177" s="41" t="s">
        <v>28</v>
      </c>
      <c r="K1177" s="55">
        <f>(G1177/57.2958)*E1177</f>
        <v>34.20844110737611</v>
      </c>
      <c r="L1177" s="55" t="s">
        <v>0</v>
      </c>
      <c r="M1177" s="38" t="s">
        <v>27</v>
      </c>
      <c r="N1177" s="38" t="s">
        <v>28</v>
      </c>
      <c r="O1177" s="36" t="s">
        <v>28</v>
      </c>
      <c r="P1177" s="56" t="e">
        <f>IF(ISNUMBER(E1177),$A$2/E1177,"N/A")</f>
        <v>#VALUE!</v>
      </c>
      <c r="Q1177" s="57" t="e">
        <f>IF(ISNUMBER(E1177),E1177/$B$2,"N/A")</f>
        <v>#VALUE!</v>
      </c>
      <c r="R1177" s="58" t="e">
        <f>IF(J1177="?",IF(ISNUMBER(E1177),G1177/P1177,"N/A"),IF(ISNUMBER(J1177),J1177/$A$2*57.296,"N/A"))</f>
        <v>#VALUE!</v>
      </c>
      <c r="S1177" s="59" t="str">
        <f>S1176</f>
        <v>PUT TELESCOPE FOCAL LENGTH HERE</v>
      </c>
      <c r="T1177" s="60" t="str">
        <f>T1176</f>
        <v>PUT TELESCOPE F/RATIO HERE</v>
      </c>
    </row>
    <row r="1178" spans="1:20" s="33" customFormat="1" x14ac:dyDescent="0.3">
      <c r="A1178" s="13" t="s">
        <v>185</v>
      </c>
      <c r="B1178" s="13" t="s">
        <v>381</v>
      </c>
      <c r="C1178" s="13"/>
      <c r="D1178" s="35" t="s">
        <v>345</v>
      </c>
      <c r="E1178" s="34">
        <v>42</v>
      </c>
      <c r="F1178" s="35">
        <v>2</v>
      </c>
      <c r="G1178" s="38">
        <v>52</v>
      </c>
      <c r="H1178" s="37"/>
      <c r="I1178" s="41">
        <v>20</v>
      </c>
      <c r="J1178" s="41" t="s">
        <v>28</v>
      </c>
      <c r="K1178" s="55">
        <f>(G1178/57.2958)*E1178</f>
        <v>38.117977233933381</v>
      </c>
      <c r="L1178" s="55" t="s">
        <v>0</v>
      </c>
      <c r="M1178" s="38" t="s">
        <v>27</v>
      </c>
      <c r="N1178" s="38" t="s">
        <v>28</v>
      </c>
      <c r="O1178" s="36" t="s">
        <v>28</v>
      </c>
      <c r="P1178" s="56" t="e">
        <f>IF(ISNUMBER(E1178),$A$2/E1178,"N/A")</f>
        <v>#VALUE!</v>
      </c>
      <c r="Q1178" s="57" t="e">
        <f>IF(ISNUMBER(E1178),E1178/$B$2,"N/A")</f>
        <v>#VALUE!</v>
      </c>
      <c r="R1178" s="58" t="e">
        <f>IF(J1178="?",IF(ISNUMBER(E1178),G1178/P1178,"N/A"),IF(ISNUMBER(J1178),J1178/$A$2*57.296,"N/A"))</f>
        <v>#VALUE!</v>
      </c>
      <c r="S1178" s="59" t="str">
        <f>S1177</f>
        <v>PUT TELESCOPE FOCAL LENGTH HERE</v>
      </c>
      <c r="T1178" s="60" t="str">
        <f>T1177</f>
        <v>PUT TELESCOPE F/RATIO HERE</v>
      </c>
    </row>
    <row r="1179" spans="1:20" s="33" customFormat="1" x14ac:dyDescent="0.3">
      <c r="A1179" s="13" t="s">
        <v>185</v>
      </c>
      <c r="B1179" s="13" t="s">
        <v>141</v>
      </c>
      <c r="C1179" s="13" t="s">
        <v>437</v>
      </c>
      <c r="D1179" s="13" t="s">
        <v>346</v>
      </c>
      <c r="E1179" s="34">
        <v>16</v>
      </c>
      <c r="F1179" s="35">
        <v>1.25</v>
      </c>
      <c r="G1179" s="38">
        <v>60</v>
      </c>
      <c r="H1179" s="37"/>
      <c r="I1179" s="41">
        <v>17</v>
      </c>
      <c r="J1179" s="41" t="s">
        <v>28</v>
      </c>
      <c r="K1179" s="55">
        <f>(G1179/57.2958)*E1179</f>
        <v>16.755154828102583</v>
      </c>
      <c r="L1179" s="55" t="s">
        <v>0</v>
      </c>
      <c r="M1179" s="38" t="s">
        <v>25</v>
      </c>
      <c r="N1179" s="38" t="s">
        <v>28</v>
      </c>
      <c r="O1179" s="38">
        <v>6</v>
      </c>
      <c r="P1179" s="56" t="e">
        <f>IF(ISNUMBER(E1179),$A$2/E1179,"N/A")</f>
        <v>#VALUE!</v>
      </c>
      <c r="Q1179" s="57" t="e">
        <f>IF(ISNUMBER(E1179),E1179/$B$2,"N/A")</f>
        <v>#VALUE!</v>
      </c>
      <c r="R1179" s="58" t="e">
        <f>IF(J1179="?",IF(ISNUMBER(E1179),G1179/P1179,"N/A"),IF(ISNUMBER(J1179),J1179/$A$2*57.296,"N/A"))</f>
        <v>#VALUE!</v>
      </c>
      <c r="S1179" s="59" t="str">
        <f>S1178</f>
        <v>PUT TELESCOPE FOCAL LENGTH HERE</v>
      </c>
      <c r="T1179" s="60" t="str">
        <f>T1178</f>
        <v>PUT TELESCOPE F/RATIO HERE</v>
      </c>
    </row>
    <row r="1180" spans="1:20" s="33" customFormat="1" x14ac:dyDescent="0.3">
      <c r="A1180" s="13" t="s">
        <v>185</v>
      </c>
      <c r="B1180" s="13" t="s">
        <v>141</v>
      </c>
      <c r="C1180" s="13" t="s">
        <v>437</v>
      </c>
      <c r="D1180" s="35" t="s">
        <v>347</v>
      </c>
      <c r="E1180" s="34">
        <v>19</v>
      </c>
      <c r="F1180" s="35">
        <v>1.25</v>
      </c>
      <c r="G1180" s="38">
        <v>65</v>
      </c>
      <c r="H1180" s="37"/>
      <c r="I1180" s="41">
        <v>19</v>
      </c>
      <c r="J1180" s="41" t="s">
        <v>28</v>
      </c>
      <c r="K1180" s="55">
        <f>(G1180/57.2958)*E1180</f>
        <v>21.554808554902802</v>
      </c>
      <c r="L1180" s="55" t="s">
        <v>0</v>
      </c>
      <c r="M1180" s="38" t="s">
        <v>25</v>
      </c>
      <c r="N1180" s="38" t="s">
        <v>28</v>
      </c>
      <c r="O1180" s="38">
        <v>5</v>
      </c>
      <c r="P1180" s="56" t="e">
        <f>IF(ISNUMBER(E1180),$A$2/E1180,"N/A")</f>
        <v>#VALUE!</v>
      </c>
      <c r="Q1180" s="57" t="e">
        <f>IF(ISNUMBER(E1180),E1180/$B$2,"N/A")</f>
        <v>#VALUE!</v>
      </c>
      <c r="R1180" s="58" t="e">
        <f>IF(J1180="?",IF(ISNUMBER(E1180),G1180/P1180,"N/A"),IF(ISNUMBER(J1180),J1180/$A$2*57.296,"N/A"))</f>
        <v>#VALUE!</v>
      </c>
      <c r="S1180" s="59" t="str">
        <f>S1179</f>
        <v>PUT TELESCOPE FOCAL LENGTH HERE</v>
      </c>
      <c r="T1180" s="60" t="str">
        <f>T1179</f>
        <v>PUT TELESCOPE F/RATIO HERE</v>
      </c>
    </row>
    <row r="1181" spans="1:20" s="33" customFormat="1" x14ac:dyDescent="0.3">
      <c r="A1181" s="13" t="s">
        <v>185</v>
      </c>
      <c r="B1181" s="13" t="s">
        <v>141</v>
      </c>
      <c r="C1181" s="13" t="s">
        <v>437</v>
      </c>
      <c r="D1181" s="13" t="s">
        <v>345</v>
      </c>
      <c r="E1181" s="34">
        <v>27</v>
      </c>
      <c r="F1181" s="35">
        <v>1.25</v>
      </c>
      <c r="G1181" s="38">
        <v>53</v>
      </c>
      <c r="H1181" s="37"/>
      <c r="I1181" s="41">
        <v>23</v>
      </c>
      <c r="J1181" s="41" t="s">
        <v>28</v>
      </c>
      <c r="K1181" s="55">
        <f>(G1181/57.2958)*E1181</f>
        <v>24.975652665640414</v>
      </c>
      <c r="L1181" s="55" t="s">
        <v>0</v>
      </c>
      <c r="M1181" s="38" t="s">
        <v>25</v>
      </c>
      <c r="N1181" s="38" t="s">
        <v>28</v>
      </c>
      <c r="O1181" s="38">
        <v>5</v>
      </c>
      <c r="P1181" s="56" t="e">
        <f>IF(ISNUMBER(E1181),$A$2/E1181,"N/A")</f>
        <v>#VALUE!</v>
      </c>
      <c r="Q1181" s="57" t="e">
        <f>IF(ISNUMBER(E1181),E1181/$B$2,"N/A")</f>
        <v>#VALUE!</v>
      </c>
      <c r="R1181" s="58" t="e">
        <f>IF(J1181="?",IF(ISNUMBER(E1181),G1181/P1181,"N/A"),IF(ISNUMBER(J1181),J1181/$A$2*57.296,"N/A"))</f>
        <v>#VALUE!</v>
      </c>
      <c r="S1181" s="59" t="str">
        <f>S1180</f>
        <v>PUT TELESCOPE FOCAL LENGTH HERE</v>
      </c>
      <c r="T1181" s="60" t="str">
        <f>T1180</f>
        <v>PUT TELESCOPE F/RATIO HERE</v>
      </c>
    </row>
    <row r="1182" spans="1:20" s="33" customFormat="1" x14ac:dyDescent="0.3">
      <c r="A1182" s="13" t="s">
        <v>185</v>
      </c>
      <c r="B1182" s="13" t="s">
        <v>9</v>
      </c>
      <c r="C1182" s="13"/>
      <c r="D1182" s="35" t="s">
        <v>345</v>
      </c>
      <c r="E1182" s="34">
        <v>6.3</v>
      </c>
      <c r="F1182" s="35">
        <v>1.25</v>
      </c>
      <c r="G1182" s="38">
        <v>50</v>
      </c>
      <c r="H1182" s="37"/>
      <c r="I1182" s="41" t="s">
        <v>28</v>
      </c>
      <c r="J1182" s="41" t="s">
        <v>28</v>
      </c>
      <c r="K1182" s="55">
        <f>(G1182/57.2958)*E1182</f>
        <v>5.49778517797116</v>
      </c>
      <c r="L1182" s="55" t="s">
        <v>53</v>
      </c>
      <c r="M1182" s="38" t="s">
        <v>98</v>
      </c>
      <c r="N1182" s="38" t="s">
        <v>53</v>
      </c>
      <c r="O1182" s="38">
        <v>3</v>
      </c>
      <c r="P1182" s="56" t="e">
        <f>IF(ISNUMBER(E1182),$A$2/E1182,"N/A")</f>
        <v>#VALUE!</v>
      </c>
      <c r="Q1182" s="57" t="e">
        <f>IF(ISNUMBER(E1182),E1182/$B$2,"N/A")</f>
        <v>#VALUE!</v>
      </c>
      <c r="R1182" s="58" t="e">
        <f>IF(J1182="?",IF(ISNUMBER(E1182),G1182/P1182,"N/A"),IF(ISNUMBER(J1182),J1182/$A$2*57.296,"N/A"))</f>
        <v>#VALUE!</v>
      </c>
      <c r="S1182" s="59" t="str">
        <f>S1181</f>
        <v>PUT TELESCOPE FOCAL LENGTH HERE</v>
      </c>
      <c r="T1182" s="60" t="str">
        <f>T1181</f>
        <v>PUT TELESCOPE F/RATIO HERE</v>
      </c>
    </row>
    <row r="1183" spans="1:20" s="33" customFormat="1" x14ac:dyDescent="0.3">
      <c r="A1183" s="13" t="s">
        <v>185</v>
      </c>
      <c r="B1183" s="13" t="s">
        <v>9</v>
      </c>
      <c r="C1183" s="13"/>
      <c r="D1183" s="35" t="s">
        <v>345</v>
      </c>
      <c r="E1183" s="34">
        <v>10</v>
      </c>
      <c r="F1183" s="35">
        <v>1.25</v>
      </c>
      <c r="G1183" s="38">
        <v>50</v>
      </c>
      <c r="H1183" s="37"/>
      <c r="I1183" s="41" t="s">
        <v>28</v>
      </c>
      <c r="J1183" s="41" t="s">
        <v>28</v>
      </c>
      <c r="K1183" s="55">
        <f>(G1183/57.2958)*E1183</f>
        <v>8.7266431396367636</v>
      </c>
      <c r="L1183" s="55" t="s">
        <v>53</v>
      </c>
      <c r="M1183" s="38" t="s">
        <v>98</v>
      </c>
      <c r="N1183" s="38" t="s">
        <v>53</v>
      </c>
      <c r="O1183" s="38">
        <v>3</v>
      </c>
      <c r="P1183" s="56" t="e">
        <f>IF(ISNUMBER(E1183),$A$2/E1183,"N/A")</f>
        <v>#VALUE!</v>
      </c>
      <c r="Q1183" s="57" t="e">
        <f>IF(ISNUMBER(E1183),E1183/$B$2,"N/A")</f>
        <v>#VALUE!</v>
      </c>
      <c r="R1183" s="58" t="e">
        <f>IF(J1183="?",IF(ISNUMBER(E1183),G1183/P1183,"N/A"),IF(ISNUMBER(J1183),J1183/$A$2*57.296,"N/A"))</f>
        <v>#VALUE!</v>
      </c>
      <c r="S1183" s="59" t="str">
        <f>S1182</f>
        <v>PUT TELESCOPE FOCAL LENGTH HERE</v>
      </c>
      <c r="T1183" s="60" t="str">
        <f>T1182</f>
        <v>PUT TELESCOPE F/RATIO HERE</v>
      </c>
    </row>
    <row r="1184" spans="1:20" s="33" customFormat="1" x14ac:dyDescent="0.3">
      <c r="A1184" s="13" t="s">
        <v>185</v>
      </c>
      <c r="B1184" s="13" t="s">
        <v>9</v>
      </c>
      <c r="C1184" s="13"/>
      <c r="D1184" s="35" t="s">
        <v>345</v>
      </c>
      <c r="E1184" s="34">
        <v>12.5</v>
      </c>
      <c r="F1184" s="35">
        <v>1.25</v>
      </c>
      <c r="G1184" s="38">
        <v>50</v>
      </c>
      <c r="H1184" s="37"/>
      <c r="I1184" s="41" t="s">
        <v>28</v>
      </c>
      <c r="J1184" s="41" t="s">
        <v>28</v>
      </c>
      <c r="K1184" s="55">
        <f>(G1184/57.2958)*E1184</f>
        <v>10.908303924545953</v>
      </c>
      <c r="L1184" s="55" t="s">
        <v>53</v>
      </c>
      <c r="M1184" s="38" t="s">
        <v>98</v>
      </c>
      <c r="N1184" s="38" t="s">
        <v>53</v>
      </c>
      <c r="O1184" s="38">
        <v>3</v>
      </c>
      <c r="P1184" s="56" t="e">
        <f>IF(ISNUMBER(E1184),$A$2/E1184,"N/A")</f>
        <v>#VALUE!</v>
      </c>
      <c r="Q1184" s="57" t="e">
        <f>IF(ISNUMBER(E1184),E1184/$B$2,"N/A")</f>
        <v>#VALUE!</v>
      </c>
      <c r="R1184" s="58" t="e">
        <f>IF(J1184="?",IF(ISNUMBER(E1184),G1184/P1184,"N/A"),IF(ISNUMBER(J1184),J1184/$A$2*57.296,"N/A"))</f>
        <v>#VALUE!</v>
      </c>
      <c r="S1184" s="59" t="str">
        <f>S1183</f>
        <v>PUT TELESCOPE FOCAL LENGTH HERE</v>
      </c>
      <c r="T1184" s="60" t="str">
        <f>T1183</f>
        <v>PUT TELESCOPE F/RATIO HERE</v>
      </c>
    </row>
    <row r="1185" spans="1:20" s="33" customFormat="1" x14ac:dyDescent="0.3">
      <c r="A1185" s="13" t="s">
        <v>185</v>
      </c>
      <c r="B1185" s="13" t="s">
        <v>9</v>
      </c>
      <c r="C1185" s="13"/>
      <c r="D1185" s="35" t="s">
        <v>345</v>
      </c>
      <c r="E1185" s="34">
        <v>17</v>
      </c>
      <c r="F1185" s="35">
        <v>1.25</v>
      </c>
      <c r="G1185" s="38">
        <v>50</v>
      </c>
      <c r="H1185" s="37"/>
      <c r="I1185" s="41" t="s">
        <v>28</v>
      </c>
      <c r="J1185" s="41" t="s">
        <v>28</v>
      </c>
      <c r="K1185" s="55">
        <f>(G1185/57.2958)*E1185</f>
        <v>14.835293337382497</v>
      </c>
      <c r="L1185" s="55" t="s">
        <v>53</v>
      </c>
      <c r="M1185" s="38" t="s">
        <v>98</v>
      </c>
      <c r="N1185" s="38" t="s">
        <v>53</v>
      </c>
      <c r="O1185" s="38">
        <v>3</v>
      </c>
      <c r="P1185" s="56" t="e">
        <f>IF(ISNUMBER(E1185),$A$2/E1185,"N/A")</f>
        <v>#VALUE!</v>
      </c>
      <c r="Q1185" s="57" t="e">
        <f>IF(ISNUMBER(E1185),E1185/$B$2,"N/A")</f>
        <v>#VALUE!</v>
      </c>
      <c r="R1185" s="58" t="e">
        <f>IF(J1185="?",IF(ISNUMBER(E1185),G1185/P1185,"N/A"),IF(ISNUMBER(J1185),J1185/$A$2*57.296,"N/A"))</f>
        <v>#VALUE!</v>
      </c>
      <c r="S1185" s="59" t="str">
        <f>S1184</f>
        <v>PUT TELESCOPE FOCAL LENGTH HERE</v>
      </c>
      <c r="T1185" s="60" t="str">
        <f>T1184</f>
        <v>PUT TELESCOPE F/RATIO HERE</v>
      </c>
    </row>
    <row r="1186" spans="1:20" s="33" customFormat="1" x14ac:dyDescent="0.3">
      <c r="A1186" s="13" t="s">
        <v>185</v>
      </c>
      <c r="B1186" s="13" t="s">
        <v>9</v>
      </c>
      <c r="C1186" s="13"/>
      <c r="D1186" s="35" t="s">
        <v>345</v>
      </c>
      <c r="E1186" s="34">
        <v>25</v>
      </c>
      <c r="F1186" s="35">
        <v>1.25</v>
      </c>
      <c r="G1186" s="38">
        <v>50</v>
      </c>
      <c r="H1186" s="37"/>
      <c r="I1186" s="41" t="s">
        <v>28</v>
      </c>
      <c r="J1186" s="41" t="s">
        <v>28</v>
      </c>
      <c r="K1186" s="55">
        <f>(G1186/57.2958)*E1186</f>
        <v>21.816607849091906</v>
      </c>
      <c r="L1186" s="55" t="s">
        <v>53</v>
      </c>
      <c r="M1186" s="38" t="s">
        <v>98</v>
      </c>
      <c r="N1186" s="38" t="s">
        <v>53</v>
      </c>
      <c r="O1186" s="38">
        <v>3</v>
      </c>
      <c r="P1186" s="56" t="e">
        <f>IF(ISNUMBER(E1186),$A$2/E1186,"N/A")</f>
        <v>#VALUE!</v>
      </c>
      <c r="Q1186" s="57" t="e">
        <f>IF(ISNUMBER(E1186),E1186/$B$2,"N/A")</f>
        <v>#VALUE!</v>
      </c>
      <c r="R1186" s="58" t="e">
        <f>IF(J1186="?",IF(ISNUMBER(E1186),G1186/P1186,"N/A"),IF(ISNUMBER(J1186),J1186/$A$2*57.296,"N/A"))</f>
        <v>#VALUE!</v>
      </c>
      <c r="S1186" s="59" t="str">
        <f>S1185</f>
        <v>PUT TELESCOPE FOCAL LENGTH HERE</v>
      </c>
      <c r="T1186" s="60" t="str">
        <f>T1185</f>
        <v>PUT TELESCOPE F/RATIO HERE</v>
      </c>
    </row>
    <row r="1187" spans="1:20" s="33" customFormat="1" x14ac:dyDescent="0.3">
      <c r="A1187" s="13" t="s">
        <v>185</v>
      </c>
      <c r="B1187" s="13" t="s">
        <v>383</v>
      </c>
      <c r="C1187" s="13"/>
      <c r="D1187" s="35" t="s">
        <v>346</v>
      </c>
      <c r="E1187" s="34">
        <v>28</v>
      </c>
      <c r="F1187" s="35">
        <v>2</v>
      </c>
      <c r="G1187" s="38">
        <v>56</v>
      </c>
      <c r="H1187" s="37"/>
      <c r="I1187" s="41">
        <v>20</v>
      </c>
      <c r="J1187" s="41" t="s">
        <v>28</v>
      </c>
      <c r="K1187" s="55">
        <f>(G1187/57.2958)*E1187</f>
        <v>27.366752885900887</v>
      </c>
      <c r="L1187" s="55" t="s">
        <v>0</v>
      </c>
      <c r="M1187" s="38" t="s">
        <v>27</v>
      </c>
      <c r="N1187" s="38" t="s">
        <v>28</v>
      </c>
      <c r="O1187" s="36" t="s">
        <v>28</v>
      </c>
      <c r="P1187" s="56" t="e">
        <f>IF(ISNUMBER(E1187),$A$2/E1187,"N/A")</f>
        <v>#VALUE!</v>
      </c>
      <c r="Q1187" s="57" t="e">
        <f>IF(ISNUMBER(E1187),E1187/$B$2,"N/A")</f>
        <v>#VALUE!</v>
      </c>
      <c r="R1187" s="58" t="e">
        <f>IF(J1187="?",IF(ISNUMBER(E1187),G1187/P1187,"N/A"),IF(ISNUMBER(J1187),J1187/$A$2*57.296,"N/A"))</f>
        <v>#VALUE!</v>
      </c>
      <c r="S1187" s="59" t="str">
        <f>S1186</f>
        <v>PUT TELESCOPE FOCAL LENGTH HERE</v>
      </c>
      <c r="T1187" s="60" t="str">
        <f>T1186</f>
        <v>PUT TELESCOPE F/RATIO HERE</v>
      </c>
    </row>
    <row r="1188" spans="1:20" s="33" customFormat="1" x14ac:dyDescent="0.3">
      <c r="A1188" s="13" t="s">
        <v>185</v>
      </c>
      <c r="B1188" s="13" t="s">
        <v>383</v>
      </c>
      <c r="C1188" s="13"/>
      <c r="D1188" s="35" t="s">
        <v>346</v>
      </c>
      <c r="E1188" s="34">
        <v>35</v>
      </c>
      <c r="F1188" s="35">
        <v>2</v>
      </c>
      <c r="G1188" s="38">
        <v>56</v>
      </c>
      <c r="H1188" s="37"/>
      <c r="I1188" s="41">
        <v>20</v>
      </c>
      <c r="J1188" s="41" t="s">
        <v>28</v>
      </c>
      <c r="K1188" s="55">
        <f>(G1188/57.2958)*E1188</f>
        <v>34.20844110737611</v>
      </c>
      <c r="L1188" s="55" t="s">
        <v>0</v>
      </c>
      <c r="M1188" s="38" t="s">
        <v>27</v>
      </c>
      <c r="N1188" s="38" t="s">
        <v>28</v>
      </c>
      <c r="O1188" s="36" t="s">
        <v>28</v>
      </c>
      <c r="P1188" s="56" t="e">
        <f>IF(ISNUMBER(E1188),$A$2/E1188,"N/A")</f>
        <v>#VALUE!</v>
      </c>
      <c r="Q1188" s="57" t="e">
        <f>IF(ISNUMBER(E1188),E1188/$B$2,"N/A")</f>
        <v>#VALUE!</v>
      </c>
      <c r="R1188" s="58" t="e">
        <f>IF(J1188="?",IF(ISNUMBER(E1188),G1188/P1188,"N/A"),IF(ISNUMBER(J1188),J1188/$A$2*57.296,"N/A"))</f>
        <v>#VALUE!</v>
      </c>
      <c r="S1188" s="59" t="str">
        <f>S1187</f>
        <v>PUT TELESCOPE FOCAL LENGTH HERE</v>
      </c>
      <c r="T1188" s="60" t="str">
        <f>T1187</f>
        <v>PUT TELESCOPE F/RATIO HERE</v>
      </c>
    </row>
    <row r="1189" spans="1:20" s="33" customFormat="1" x14ac:dyDescent="0.3">
      <c r="A1189" s="13" t="s">
        <v>185</v>
      </c>
      <c r="B1189" s="13" t="s">
        <v>383</v>
      </c>
      <c r="C1189" s="13"/>
      <c r="D1189" s="35" t="s">
        <v>345</v>
      </c>
      <c r="E1189" s="34">
        <v>42</v>
      </c>
      <c r="F1189" s="35">
        <v>2</v>
      </c>
      <c r="G1189" s="38">
        <v>52</v>
      </c>
      <c r="H1189" s="37"/>
      <c r="I1189" s="41">
        <v>20</v>
      </c>
      <c r="J1189" s="41" t="s">
        <v>28</v>
      </c>
      <c r="K1189" s="55">
        <f>(G1189/57.2958)*E1189</f>
        <v>38.117977233933381</v>
      </c>
      <c r="L1189" s="55" t="s">
        <v>0</v>
      </c>
      <c r="M1189" s="38" t="s">
        <v>27</v>
      </c>
      <c r="N1189" s="38" t="s">
        <v>28</v>
      </c>
      <c r="O1189" s="36" t="s">
        <v>28</v>
      </c>
      <c r="P1189" s="56" t="e">
        <f>IF(ISNUMBER(E1189),$A$2/E1189,"N/A")</f>
        <v>#VALUE!</v>
      </c>
      <c r="Q1189" s="57" t="e">
        <f>IF(ISNUMBER(E1189),E1189/$B$2,"N/A")</f>
        <v>#VALUE!</v>
      </c>
      <c r="R1189" s="58" t="e">
        <f>IF(J1189="?",IF(ISNUMBER(E1189),G1189/P1189,"N/A"),IF(ISNUMBER(J1189),J1189/$A$2*57.296,"N/A"))</f>
        <v>#VALUE!</v>
      </c>
      <c r="S1189" s="59" t="str">
        <f>S1188</f>
        <v>PUT TELESCOPE FOCAL LENGTH HERE</v>
      </c>
      <c r="T1189" s="60" t="str">
        <f>T1188</f>
        <v>PUT TELESCOPE F/RATIO HERE</v>
      </c>
    </row>
    <row r="1190" spans="1:20" s="33" customFormat="1" x14ac:dyDescent="0.3">
      <c r="A1190" s="13" t="s">
        <v>185</v>
      </c>
      <c r="B1190" s="13" t="s">
        <v>382</v>
      </c>
      <c r="C1190" s="13"/>
      <c r="D1190" s="35" t="s">
        <v>345</v>
      </c>
      <c r="E1190" s="34">
        <v>2</v>
      </c>
      <c r="F1190" s="35">
        <v>1.25</v>
      </c>
      <c r="G1190" s="38">
        <v>45</v>
      </c>
      <c r="H1190" s="37"/>
      <c r="I1190" s="41" t="s">
        <v>28</v>
      </c>
      <c r="J1190" s="41" t="s">
        <v>28</v>
      </c>
      <c r="K1190" s="55">
        <f>(G1190/57.2958)*E1190</f>
        <v>1.5707957651346172</v>
      </c>
      <c r="L1190" s="55" t="s">
        <v>0</v>
      </c>
      <c r="M1190" s="38" t="s">
        <v>98</v>
      </c>
      <c r="N1190" s="38" t="s">
        <v>28</v>
      </c>
      <c r="O1190" s="36" t="s">
        <v>28</v>
      </c>
      <c r="P1190" s="56" t="e">
        <f>IF(ISNUMBER(E1190),$A$2/E1190,"N/A")</f>
        <v>#VALUE!</v>
      </c>
      <c r="Q1190" s="57" t="e">
        <f>IF(ISNUMBER(E1190),E1190/$B$2,"N/A")</f>
        <v>#VALUE!</v>
      </c>
      <c r="R1190" s="58" t="e">
        <f>IF(J1190="?",IF(ISNUMBER(E1190),G1190/P1190,"N/A"),IF(ISNUMBER(J1190),J1190/$A$2*57.296,"N/A"))</f>
        <v>#VALUE!</v>
      </c>
      <c r="S1190" s="59" t="str">
        <f>S1189</f>
        <v>PUT TELESCOPE FOCAL LENGTH HERE</v>
      </c>
      <c r="T1190" s="60" t="str">
        <f>T1189</f>
        <v>PUT TELESCOPE F/RATIO HERE</v>
      </c>
    </row>
    <row r="1191" spans="1:20" s="33" customFormat="1" x14ac:dyDescent="0.3">
      <c r="A1191" s="13" t="s">
        <v>185</v>
      </c>
      <c r="B1191" s="13" t="s">
        <v>382</v>
      </c>
      <c r="C1191" s="13"/>
      <c r="D1191" s="35" t="s">
        <v>345</v>
      </c>
      <c r="E1191" s="34">
        <v>5</v>
      </c>
      <c r="F1191" s="35">
        <v>1.25</v>
      </c>
      <c r="G1191" s="38">
        <v>50</v>
      </c>
      <c r="H1191" s="37"/>
      <c r="I1191" s="41" t="s">
        <v>28</v>
      </c>
      <c r="J1191" s="41" t="s">
        <v>28</v>
      </c>
      <c r="K1191" s="55">
        <f>(G1191/57.2958)*E1191</f>
        <v>4.3633215698183818</v>
      </c>
      <c r="L1191" s="55" t="s">
        <v>0</v>
      </c>
      <c r="M1191" s="38" t="s">
        <v>98</v>
      </c>
      <c r="N1191" s="38" t="s">
        <v>28</v>
      </c>
      <c r="O1191" s="36" t="s">
        <v>28</v>
      </c>
      <c r="P1191" s="56" t="e">
        <f>IF(ISNUMBER(E1191),$A$2/E1191,"N/A")</f>
        <v>#VALUE!</v>
      </c>
      <c r="Q1191" s="57" t="e">
        <f>IF(ISNUMBER(E1191),E1191/$B$2,"N/A")</f>
        <v>#VALUE!</v>
      </c>
      <c r="R1191" s="58" t="e">
        <f>IF(J1191="?",IF(ISNUMBER(E1191),G1191/P1191,"N/A"),IF(ISNUMBER(J1191),J1191/$A$2*57.296,"N/A"))</f>
        <v>#VALUE!</v>
      </c>
      <c r="S1191" s="59" t="str">
        <f>S1190</f>
        <v>PUT TELESCOPE FOCAL LENGTH HERE</v>
      </c>
      <c r="T1191" s="60" t="str">
        <f>T1190</f>
        <v>PUT TELESCOPE F/RATIO HERE</v>
      </c>
    </row>
    <row r="1192" spans="1:20" s="33" customFormat="1" x14ac:dyDescent="0.3">
      <c r="A1192" s="13" t="s">
        <v>185</v>
      </c>
      <c r="B1192" s="13" t="s">
        <v>382</v>
      </c>
      <c r="C1192" s="13"/>
      <c r="D1192" s="35" t="s">
        <v>345</v>
      </c>
      <c r="E1192" s="34">
        <v>9</v>
      </c>
      <c r="F1192" s="35">
        <v>1.25</v>
      </c>
      <c r="G1192" s="38">
        <v>50</v>
      </c>
      <c r="H1192" s="37"/>
      <c r="I1192" s="41" t="s">
        <v>28</v>
      </c>
      <c r="J1192" s="41" t="s">
        <v>28</v>
      </c>
      <c r="K1192" s="55">
        <f>(G1192/57.2958)*E1192</f>
        <v>7.8539788256730869</v>
      </c>
      <c r="L1192" s="55" t="s">
        <v>0</v>
      </c>
      <c r="M1192" s="38" t="s">
        <v>98</v>
      </c>
      <c r="N1192" s="38" t="s">
        <v>28</v>
      </c>
      <c r="O1192" s="36" t="s">
        <v>28</v>
      </c>
      <c r="P1192" s="56" t="e">
        <f>IF(ISNUMBER(E1192),$A$2/E1192,"N/A")</f>
        <v>#VALUE!</v>
      </c>
      <c r="Q1192" s="57" t="e">
        <f>IF(ISNUMBER(E1192),E1192/$B$2,"N/A")</f>
        <v>#VALUE!</v>
      </c>
      <c r="R1192" s="58" t="e">
        <f>IF(J1192="?",IF(ISNUMBER(E1192),G1192/P1192,"N/A"),IF(ISNUMBER(J1192),J1192/$A$2*57.296,"N/A"))</f>
        <v>#VALUE!</v>
      </c>
      <c r="S1192" s="59" t="str">
        <f>S1191</f>
        <v>PUT TELESCOPE FOCAL LENGTH HERE</v>
      </c>
      <c r="T1192" s="60" t="str">
        <f>T1191</f>
        <v>PUT TELESCOPE F/RATIO HERE</v>
      </c>
    </row>
    <row r="1193" spans="1:20" s="33" customFormat="1" x14ac:dyDescent="0.3">
      <c r="A1193" s="13" t="s">
        <v>185</v>
      </c>
      <c r="B1193" s="13" t="s">
        <v>382</v>
      </c>
      <c r="C1193" s="13"/>
      <c r="D1193" s="35" t="s">
        <v>345</v>
      </c>
      <c r="E1193" s="34">
        <v>15</v>
      </c>
      <c r="F1193" s="35">
        <v>1.25</v>
      </c>
      <c r="G1193" s="38">
        <v>50</v>
      </c>
      <c r="H1193" s="37"/>
      <c r="I1193" s="41" t="s">
        <v>28</v>
      </c>
      <c r="J1193" s="41" t="s">
        <v>28</v>
      </c>
      <c r="K1193" s="55">
        <f>(G1193/57.2958)*E1193</f>
        <v>13.089964709455144</v>
      </c>
      <c r="L1193" s="55" t="s">
        <v>0</v>
      </c>
      <c r="M1193" s="38" t="s">
        <v>98</v>
      </c>
      <c r="N1193" s="38" t="s">
        <v>28</v>
      </c>
      <c r="O1193" s="36" t="s">
        <v>28</v>
      </c>
      <c r="P1193" s="56" t="e">
        <f>IF(ISNUMBER(E1193),$A$2/E1193,"N/A")</f>
        <v>#VALUE!</v>
      </c>
      <c r="Q1193" s="57" t="e">
        <f>IF(ISNUMBER(E1193),E1193/$B$2,"N/A")</f>
        <v>#VALUE!</v>
      </c>
      <c r="R1193" s="58" t="e">
        <f>IF(J1193="?",IF(ISNUMBER(E1193),G1193/P1193,"N/A"),IF(ISNUMBER(J1193),J1193/$A$2*57.296,"N/A"))</f>
        <v>#VALUE!</v>
      </c>
      <c r="S1193" s="59" t="str">
        <f>S1192</f>
        <v>PUT TELESCOPE FOCAL LENGTH HERE</v>
      </c>
      <c r="T1193" s="60" t="str">
        <f>T1192</f>
        <v>PUT TELESCOPE F/RATIO HERE</v>
      </c>
    </row>
    <row r="1194" spans="1:20" s="33" customFormat="1" x14ac:dyDescent="0.3">
      <c r="A1194" s="13" t="s">
        <v>185</v>
      </c>
      <c r="B1194" s="13" t="s">
        <v>382</v>
      </c>
      <c r="C1194" s="13"/>
      <c r="D1194" s="35" t="s">
        <v>345</v>
      </c>
      <c r="E1194" s="34">
        <v>20</v>
      </c>
      <c r="F1194" s="35">
        <v>1.25</v>
      </c>
      <c r="G1194" s="38">
        <v>50</v>
      </c>
      <c r="H1194" s="37"/>
      <c r="I1194" s="41" t="s">
        <v>28</v>
      </c>
      <c r="J1194" s="41" t="s">
        <v>28</v>
      </c>
      <c r="K1194" s="55">
        <f>(G1194/57.2958)*E1194</f>
        <v>17.453286279273527</v>
      </c>
      <c r="L1194" s="55" t="s">
        <v>0</v>
      </c>
      <c r="M1194" s="38" t="s">
        <v>98</v>
      </c>
      <c r="N1194" s="38" t="s">
        <v>28</v>
      </c>
      <c r="O1194" s="36" t="s">
        <v>28</v>
      </c>
      <c r="P1194" s="56" t="e">
        <f>IF(ISNUMBER(E1194),$A$2/E1194,"N/A")</f>
        <v>#VALUE!</v>
      </c>
      <c r="Q1194" s="57" t="e">
        <f>IF(ISNUMBER(E1194),E1194/$B$2,"N/A")</f>
        <v>#VALUE!</v>
      </c>
      <c r="R1194" s="58" t="e">
        <f>IF(J1194="?",IF(ISNUMBER(E1194),G1194/P1194,"N/A"),IF(ISNUMBER(J1194),J1194/$A$2*57.296,"N/A"))</f>
        <v>#VALUE!</v>
      </c>
      <c r="S1194" s="59" t="str">
        <f>S1193</f>
        <v>PUT TELESCOPE FOCAL LENGTH HERE</v>
      </c>
      <c r="T1194" s="60" t="str">
        <f>T1193</f>
        <v>PUT TELESCOPE F/RATIO HERE</v>
      </c>
    </row>
    <row r="1195" spans="1:20" s="33" customFormat="1" x14ac:dyDescent="0.3">
      <c r="A1195" s="13" t="s">
        <v>185</v>
      </c>
      <c r="B1195" s="13" t="s">
        <v>382</v>
      </c>
      <c r="C1195" s="13"/>
      <c r="D1195" s="35" t="s">
        <v>345</v>
      </c>
      <c r="E1195" s="34">
        <v>25</v>
      </c>
      <c r="F1195" s="35">
        <v>1.25</v>
      </c>
      <c r="G1195" s="38">
        <v>50</v>
      </c>
      <c r="H1195" s="37"/>
      <c r="I1195" s="41" t="s">
        <v>28</v>
      </c>
      <c r="J1195" s="41" t="s">
        <v>28</v>
      </c>
      <c r="K1195" s="55">
        <f>(G1195/57.2958)*E1195</f>
        <v>21.816607849091906</v>
      </c>
      <c r="L1195" s="55" t="s">
        <v>0</v>
      </c>
      <c r="M1195" s="38" t="s">
        <v>98</v>
      </c>
      <c r="N1195" s="38" t="s">
        <v>28</v>
      </c>
      <c r="O1195" s="36" t="s">
        <v>28</v>
      </c>
      <c r="P1195" s="56" t="e">
        <f>IF(ISNUMBER(E1195),$A$2/E1195,"N/A")</f>
        <v>#VALUE!</v>
      </c>
      <c r="Q1195" s="57" t="e">
        <f>IF(ISNUMBER(E1195),E1195/$B$2,"N/A")</f>
        <v>#VALUE!</v>
      </c>
      <c r="R1195" s="58" t="e">
        <f>IF(J1195="?",IF(ISNUMBER(E1195),G1195/P1195,"N/A"),IF(ISNUMBER(J1195),J1195/$A$2*57.296,"N/A"))</f>
        <v>#VALUE!</v>
      </c>
      <c r="S1195" s="59" t="str">
        <f>S1194</f>
        <v>PUT TELESCOPE FOCAL LENGTH HERE</v>
      </c>
      <c r="T1195" s="60" t="str">
        <f>T1194</f>
        <v>PUT TELESCOPE F/RATIO HERE</v>
      </c>
    </row>
    <row r="1196" spans="1:20" s="33" customFormat="1" x14ac:dyDescent="0.3">
      <c r="A1196" s="13" t="s">
        <v>185</v>
      </c>
      <c r="B1196" s="13" t="s">
        <v>142</v>
      </c>
      <c r="C1196" s="13" t="s">
        <v>438</v>
      </c>
      <c r="D1196" s="35" t="s">
        <v>348</v>
      </c>
      <c r="E1196" s="34">
        <v>4</v>
      </c>
      <c r="F1196" s="35">
        <v>1.25</v>
      </c>
      <c r="G1196" s="38">
        <v>82</v>
      </c>
      <c r="H1196" s="37"/>
      <c r="I1196" s="41">
        <v>12</v>
      </c>
      <c r="J1196" s="41">
        <v>7.5</v>
      </c>
      <c r="K1196" s="55">
        <f>(G1196/57.2958)*E1196</f>
        <v>5.7246778996017156</v>
      </c>
      <c r="L1196" s="55" t="s">
        <v>0</v>
      </c>
      <c r="M1196" s="38" t="s">
        <v>25</v>
      </c>
      <c r="N1196" s="38" t="s">
        <v>0</v>
      </c>
      <c r="O1196" s="38">
        <v>7</v>
      </c>
      <c r="P1196" s="56" t="e">
        <f>IF(ISNUMBER(E1196),$A$2/E1196,"N/A")</f>
        <v>#VALUE!</v>
      </c>
      <c r="Q1196" s="57" t="e">
        <f>IF(ISNUMBER(E1196),E1196/$B$2,"N/A")</f>
        <v>#VALUE!</v>
      </c>
      <c r="R1196" s="58" t="e">
        <f>IF(J1196="?",IF(ISNUMBER(E1196),G1196/P1196,"N/A"),IF(ISNUMBER(J1196),J1196/$A$2*57.296,"N/A"))</f>
        <v>#VALUE!</v>
      </c>
      <c r="S1196" s="59" t="str">
        <f>S1195</f>
        <v>PUT TELESCOPE FOCAL LENGTH HERE</v>
      </c>
      <c r="T1196" s="60" t="str">
        <f>T1195</f>
        <v>PUT TELESCOPE F/RATIO HERE</v>
      </c>
    </row>
    <row r="1197" spans="1:20" s="33" customFormat="1" x14ac:dyDescent="0.3">
      <c r="A1197" s="13" t="s">
        <v>185</v>
      </c>
      <c r="B1197" s="13" t="s">
        <v>142</v>
      </c>
      <c r="C1197" s="13" t="s">
        <v>438</v>
      </c>
      <c r="D1197" s="35" t="s">
        <v>348</v>
      </c>
      <c r="E1197" s="34">
        <v>7</v>
      </c>
      <c r="F1197" s="35">
        <v>1.25</v>
      </c>
      <c r="G1197" s="38">
        <v>82</v>
      </c>
      <c r="H1197" s="37"/>
      <c r="I1197" s="41">
        <v>12</v>
      </c>
      <c r="J1197" s="41" t="s">
        <v>28</v>
      </c>
      <c r="K1197" s="55">
        <f>(G1197/57.2958)*E1197</f>
        <v>10.018186324303002</v>
      </c>
      <c r="L1197" s="55" t="s">
        <v>0</v>
      </c>
      <c r="M1197" s="38" t="s">
        <v>25</v>
      </c>
      <c r="N1197" s="38" t="s">
        <v>0</v>
      </c>
      <c r="O1197" s="38">
        <v>7</v>
      </c>
      <c r="P1197" s="56" t="e">
        <f>IF(ISNUMBER(E1197),$A$2/E1197,"N/A")</f>
        <v>#VALUE!</v>
      </c>
      <c r="Q1197" s="57" t="e">
        <f>IF(ISNUMBER(E1197),E1197/$B$2,"N/A")</f>
        <v>#VALUE!</v>
      </c>
      <c r="R1197" s="58" t="e">
        <f>IF(J1197="?",IF(ISNUMBER(E1197),G1197/P1197,"N/A"),IF(ISNUMBER(J1197),J1197/$A$2*57.296,"N/A"))</f>
        <v>#VALUE!</v>
      </c>
      <c r="S1197" s="59" t="str">
        <f>S1196</f>
        <v>PUT TELESCOPE FOCAL LENGTH HERE</v>
      </c>
      <c r="T1197" s="60" t="str">
        <f>T1196</f>
        <v>PUT TELESCOPE F/RATIO HERE</v>
      </c>
    </row>
    <row r="1198" spans="1:20" s="33" customFormat="1" x14ac:dyDescent="0.3">
      <c r="A1198" s="13" t="s">
        <v>185</v>
      </c>
      <c r="B1198" s="13" t="s">
        <v>142</v>
      </c>
      <c r="C1198" s="13" t="s">
        <v>438</v>
      </c>
      <c r="D1198" s="35" t="s">
        <v>348</v>
      </c>
      <c r="E1198" s="34">
        <v>16</v>
      </c>
      <c r="F1198" s="35">
        <v>1.25</v>
      </c>
      <c r="G1198" s="38">
        <v>82</v>
      </c>
      <c r="H1198" s="37"/>
      <c r="I1198" s="41">
        <v>12</v>
      </c>
      <c r="J1198" s="41">
        <v>21.18</v>
      </c>
      <c r="K1198" s="55">
        <f>(G1198/57.2958)*E1198</f>
        <v>22.898711598406862</v>
      </c>
      <c r="L1198" s="55" t="s">
        <v>0</v>
      </c>
      <c r="M1198" s="38" t="s">
        <v>25</v>
      </c>
      <c r="N1198" s="38" t="s">
        <v>0</v>
      </c>
      <c r="O1198" s="38">
        <v>7</v>
      </c>
      <c r="P1198" s="56" t="e">
        <f>IF(ISNUMBER(E1198),$A$2/E1198,"N/A")</f>
        <v>#VALUE!</v>
      </c>
      <c r="Q1198" s="57" t="e">
        <f>IF(ISNUMBER(E1198),E1198/$B$2,"N/A")</f>
        <v>#VALUE!</v>
      </c>
      <c r="R1198" s="58" t="e">
        <f>IF(J1198="?",IF(ISNUMBER(E1198),G1198/P1198,"N/A"),IF(ISNUMBER(J1198),J1198/$A$2*57.296,"N/A"))</f>
        <v>#VALUE!</v>
      </c>
      <c r="S1198" s="59" t="str">
        <f>S1197</f>
        <v>PUT TELESCOPE FOCAL LENGTH HERE</v>
      </c>
      <c r="T1198" s="60" t="str">
        <f>T1197</f>
        <v>PUT TELESCOPE F/RATIO HERE</v>
      </c>
    </row>
    <row r="1199" spans="1:20" s="33" customFormat="1" x14ac:dyDescent="0.3">
      <c r="A1199" s="13" t="s">
        <v>185</v>
      </c>
      <c r="B1199" s="13" t="s">
        <v>138</v>
      </c>
      <c r="C1199" s="13"/>
      <c r="D1199" s="35" t="s">
        <v>347</v>
      </c>
      <c r="E1199" s="34">
        <v>26</v>
      </c>
      <c r="F1199" s="35">
        <v>2</v>
      </c>
      <c r="G1199" s="38">
        <v>70</v>
      </c>
      <c r="H1199" s="37"/>
      <c r="I1199" s="41">
        <v>20</v>
      </c>
      <c r="J1199" s="41" t="s">
        <v>28</v>
      </c>
      <c r="K1199" s="55">
        <f>(G1199/57.2958)*E1199</f>
        <v>31.764981028277813</v>
      </c>
      <c r="L1199" s="55" t="s">
        <v>0</v>
      </c>
      <c r="M1199" s="38" t="s">
        <v>25</v>
      </c>
      <c r="N1199" s="38" t="s">
        <v>0</v>
      </c>
      <c r="O1199" s="38">
        <v>5</v>
      </c>
      <c r="P1199" s="56" t="e">
        <f>IF(ISNUMBER(E1199),$A$2/E1199,"N/A")</f>
        <v>#VALUE!</v>
      </c>
      <c r="Q1199" s="57" t="e">
        <f>IF(ISNUMBER(E1199),E1199/$B$2,"N/A")</f>
        <v>#VALUE!</v>
      </c>
      <c r="R1199" s="58" t="e">
        <f>IF(J1199="?",IF(ISNUMBER(E1199),G1199/P1199,"N/A"),IF(ISNUMBER(J1199),J1199/$A$2*57.296,"N/A"))</f>
        <v>#VALUE!</v>
      </c>
      <c r="S1199" s="59" t="str">
        <f>S1198</f>
        <v>PUT TELESCOPE FOCAL LENGTH HERE</v>
      </c>
      <c r="T1199" s="60" t="str">
        <f>T1198</f>
        <v>PUT TELESCOPE F/RATIO HERE</v>
      </c>
    </row>
    <row r="1200" spans="1:20" s="33" customFormat="1" x14ac:dyDescent="0.3">
      <c r="A1200" s="13" t="s">
        <v>185</v>
      </c>
      <c r="B1200" s="13" t="s">
        <v>138</v>
      </c>
      <c r="C1200" s="13"/>
      <c r="D1200" s="35" t="s">
        <v>347</v>
      </c>
      <c r="E1200" s="34">
        <v>32</v>
      </c>
      <c r="F1200" s="35">
        <v>2</v>
      </c>
      <c r="G1200" s="38">
        <v>70</v>
      </c>
      <c r="H1200" s="37"/>
      <c r="I1200" s="41">
        <v>24</v>
      </c>
      <c r="J1200" s="41" t="s">
        <v>28</v>
      </c>
      <c r="K1200" s="55">
        <f>(G1200/57.2958)*E1200</f>
        <v>39.095361265572691</v>
      </c>
      <c r="L1200" s="55" t="s">
        <v>0</v>
      </c>
      <c r="M1200" s="38" t="s">
        <v>25</v>
      </c>
      <c r="N1200" s="38" t="s">
        <v>0</v>
      </c>
      <c r="O1200" s="38">
        <v>5</v>
      </c>
      <c r="P1200" s="56" t="e">
        <f>IF(ISNUMBER(E1200),$A$2/E1200,"N/A")</f>
        <v>#VALUE!</v>
      </c>
      <c r="Q1200" s="57" t="e">
        <f>IF(ISNUMBER(E1200),E1200/$B$2,"N/A")</f>
        <v>#VALUE!</v>
      </c>
      <c r="R1200" s="58" t="e">
        <f>IF(J1200="?",IF(ISNUMBER(E1200),G1200/P1200,"N/A"),IF(ISNUMBER(J1200),J1200/$A$2*57.296,"N/A"))</f>
        <v>#VALUE!</v>
      </c>
      <c r="S1200" s="59" t="str">
        <f>S1199</f>
        <v>PUT TELESCOPE FOCAL LENGTH HERE</v>
      </c>
      <c r="T1200" s="60" t="str">
        <f>T1199</f>
        <v>PUT TELESCOPE F/RATIO HERE</v>
      </c>
    </row>
    <row r="1201" spans="1:20" s="33" customFormat="1" x14ac:dyDescent="0.3">
      <c r="A1201" s="13" t="s">
        <v>185</v>
      </c>
      <c r="B1201" s="13" t="s">
        <v>138</v>
      </c>
      <c r="C1201" s="13"/>
      <c r="D1201" s="35" t="s">
        <v>347</v>
      </c>
      <c r="E1201" s="34">
        <v>38</v>
      </c>
      <c r="F1201" s="35">
        <v>2</v>
      </c>
      <c r="G1201" s="38">
        <v>70</v>
      </c>
      <c r="H1201" s="37"/>
      <c r="I1201" s="41">
        <v>28</v>
      </c>
      <c r="J1201" s="41" t="s">
        <v>28</v>
      </c>
      <c r="K1201" s="55">
        <f>(G1201/57.2958)*E1201</f>
        <v>46.425741502867574</v>
      </c>
      <c r="L1201" s="55" t="s">
        <v>0</v>
      </c>
      <c r="M1201" s="38" t="s">
        <v>25</v>
      </c>
      <c r="N1201" s="38" t="s">
        <v>0</v>
      </c>
      <c r="O1201" s="38">
        <v>5</v>
      </c>
      <c r="P1201" s="56" t="e">
        <f>IF(ISNUMBER(E1201),$A$2/E1201,"N/A")</f>
        <v>#VALUE!</v>
      </c>
      <c r="Q1201" s="57" t="e">
        <f>IF(ISNUMBER(E1201),E1201/$B$2,"N/A")</f>
        <v>#VALUE!</v>
      </c>
      <c r="R1201" s="58" t="e">
        <f>IF(J1201="?",IF(ISNUMBER(E1201),G1201/P1201,"N/A"),IF(ISNUMBER(J1201),J1201/$A$2*57.296,"N/A"))</f>
        <v>#VALUE!</v>
      </c>
      <c r="S1201" s="59" t="str">
        <f>S1200</f>
        <v>PUT TELESCOPE FOCAL LENGTH HERE</v>
      </c>
      <c r="T1201" s="60" t="str">
        <f>T1200</f>
        <v>PUT TELESCOPE F/RATIO HERE</v>
      </c>
    </row>
    <row r="1202" spans="1:20" s="33" customFormat="1" x14ac:dyDescent="0.3">
      <c r="A1202" s="13" t="s">
        <v>185</v>
      </c>
      <c r="B1202" s="13" t="s">
        <v>73</v>
      </c>
      <c r="C1202" s="13" t="s">
        <v>437</v>
      </c>
      <c r="D1202" s="13" t="s">
        <v>346</v>
      </c>
      <c r="E1202" s="34">
        <v>2.5</v>
      </c>
      <c r="F1202" s="35">
        <v>1.25</v>
      </c>
      <c r="G1202" s="38">
        <v>58</v>
      </c>
      <c r="H1202" s="37"/>
      <c r="I1202" s="41">
        <v>16</v>
      </c>
      <c r="J1202" s="41" t="s">
        <v>28</v>
      </c>
      <c r="K1202" s="55">
        <f>(G1202/57.2958)*E1202</f>
        <v>2.5307265104946608</v>
      </c>
      <c r="L1202" s="55" t="s">
        <v>0</v>
      </c>
      <c r="M1202" s="36" t="s">
        <v>98</v>
      </c>
      <c r="N1202" s="38" t="s">
        <v>28</v>
      </c>
      <c r="O1202" s="38">
        <v>5</v>
      </c>
      <c r="P1202" s="56" t="e">
        <f>IF(ISNUMBER(E1202),$A$2/E1202,"N/A")</f>
        <v>#VALUE!</v>
      </c>
      <c r="Q1202" s="57" t="e">
        <f>IF(ISNUMBER(E1202),E1202/$B$2,"N/A")</f>
        <v>#VALUE!</v>
      </c>
      <c r="R1202" s="58" t="e">
        <f>IF(J1202="?",IF(ISNUMBER(E1202),G1202/P1202,"N/A"),IF(ISNUMBER(J1202),J1202/$A$2*57.296,"N/A"))</f>
        <v>#VALUE!</v>
      </c>
      <c r="S1202" s="59" t="str">
        <f>S1201</f>
        <v>PUT TELESCOPE FOCAL LENGTH HERE</v>
      </c>
      <c r="T1202" s="60" t="str">
        <f>T1201</f>
        <v>PUT TELESCOPE F/RATIO HERE</v>
      </c>
    </row>
    <row r="1203" spans="1:20" s="33" customFormat="1" x14ac:dyDescent="0.3">
      <c r="A1203" s="13" t="s">
        <v>185</v>
      </c>
      <c r="B1203" s="13" t="s">
        <v>73</v>
      </c>
      <c r="C1203" s="13" t="s">
        <v>437</v>
      </c>
      <c r="D1203" s="13" t="s">
        <v>346</v>
      </c>
      <c r="E1203" s="34">
        <v>4</v>
      </c>
      <c r="F1203" s="35">
        <v>1.25</v>
      </c>
      <c r="G1203" s="38">
        <v>58</v>
      </c>
      <c r="H1203" s="37"/>
      <c r="I1203" s="41">
        <v>16</v>
      </c>
      <c r="J1203" s="41" t="s">
        <v>28</v>
      </c>
      <c r="K1203" s="55">
        <f>(G1203/57.2958)*E1203</f>
        <v>4.0491624167914573</v>
      </c>
      <c r="L1203" s="55" t="s">
        <v>0</v>
      </c>
      <c r="M1203" s="36" t="s">
        <v>98</v>
      </c>
      <c r="N1203" s="38" t="s">
        <v>28</v>
      </c>
      <c r="O1203" s="38">
        <v>5</v>
      </c>
      <c r="P1203" s="56" t="e">
        <f>IF(ISNUMBER(E1203),$A$2/E1203,"N/A")</f>
        <v>#VALUE!</v>
      </c>
      <c r="Q1203" s="57" t="e">
        <f>IF(ISNUMBER(E1203),E1203/$B$2,"N/A")</f>
        <v>#VALUE!</v>
      </c>
      <c r="R1203" s="58" t="e">
        <f>IF(J1203="?",IF(ISNUMBER(E1203),G1203/P1203,"N/A"),IF(ISNUMBER(J1203),J1203/$A$2*57.296,"N/A"))</f>
        <v>#VALUE!</v>
      </c>
      <c r="S1203" s="59" t="str">
        <f>S1202</f>
        <v>PUT TELESCOPE FOCAL LENGTH HERE</v>
      </c>
      <c r="T1203" s="60" t="str">
        <f>T1202</f>
        <v>PUT TELESCOPE F/RATIO HERE</v>
      </c>
    </row>
    <row r="1204" spans="1:20" s="33" customFormat="1" x14ac:dyDescent="0.3">
      <c r="A1204" s="13" t="s">
        <v>185</v>
      </c>
      <c r="B1204" s="13" t="s">
        <v>73</v>
      </c>
      <c r="C1204" s="13" t="s">
        <v>437</v>
      </c>
      <c r="D1204" s="13" t="s">
        <v>346</v>
      </c>
      <c r="E1204" s="34">
        <v>5</v>
      </c>
      <c r="F1204" s="35">
        <v>1.25</v>
      </c>
      <c r="G1204" s="38">
        <v>58</v>
      </c>
      <c r="H1204" s="37"/>
      <c r="I1204" s="41">
        <v>16</v>
      </c>
      <c r="J1204" s="41" t="s">
        <v>28</v>
      </c>
      <c r="K1204" s="55">
        <f>(G1204/57.2958)*E1204</f>
        <v>5.0614530209893216</v>
      </c>
      <c r="L1204" s="55" t="s">
        <v>0</v>
      </c>
      <c r="M1204" s="36" t="s">
        <v>98</v>
      </c>
      <c r="N1204" s="38" t="s">
        <v>28</v>
      </c>
      <c r="O1204" s="38">
        <v>5</v>
      </c>
      <c r="P1204" s="56" t="e">
        <f>IF(ISNUMBER(E1204),$A$2/E1204,"N/A")</f>
        <v>#VALUE!</v>
      </c>
      <c r="Q1204" s="57" t="e">
        <f>IF(ISNUMBER(E1204),E1204/$B$2,"N/A")</f>
        <v>#VALUE!</v>
      </c>
      <c r="R1204" s="58" t="e">
        <f>IF(J1204="?",IF(ISNUMBER(E1204),G1204/P1204,"N/A"),IF(ISNUMBER(J1204),J1204/$A$2*57.296,"N/A"))</f>
        <v>#VALUE!</v>
      </c>
      <c r="S1204" s="59" t="str">
        <f>S1203</f>
        <v>PUT TELESCOPE FOCAL LENGTH HERE</v>
      </c>
      <c r="T1204" s="60" t="str">
        <f>T1203</f>
        <v>PUT TELESCOPE F/RATIO HERE</v>
      </c>
    </row>
    <row r="1205" spans="1:20" s="33" customFormat="1" x14ac:dyDescent="0.3">
      <c r="A1205" s="13" t="s">
        <v>185</v>
      </c>
      <c r="B1205" s="13" t="s">
        <v>73</v>
      </c>
      <c r="C1205" s="13" t="s">
        <v>437</v>
      </c>
      <c r="D1205" s="13" t="s">
        <v>346</v>
      </c>
      <c r="E1205" s="34">
        <v>6</v>
      </c>
      <c r="F1205" s="35">
        <v>1.25</v>
      </c>
      <c r="G1205" s="38">
        <v>58</v>
      </c>
      <c r="H1205" s="37"/>
      <c r="I1205" s="41">
        <v>16</v>
      </c>
      <c r="J1205" s="41" t="s">
        <v>28</v>
      </c>
      <c r="K1205" s="55">
        <f>(G1205/57.2958)*E1205</f>
        <v>6.0737436251871859</v>
      </c>
      <c r="L1205" s="55" t="s">
        <v>0</v>
      </c>
      <c r="M1205" s="36" t="s">
        <v>98</v>
      </c>
      <c r="N1205" s="38" t="s">
        <v>28</v>
      </c>
      <c r="O1205" s="38">
        <v>5</v>
      </c>
      <c r="P1205" s="56" t="e">
        <f>IF(ISNUMBER(E1205),$A$2/E1205,"N/A")</f>
        <v>#VALUE!</v>
      </c>
      <c r="Q1205" s="57" t="e">
        <f>IF(ISNUMBER(E1205),E1205/$B$2,"N/A")</f>
        <v>#VALUE!</v>
      </c>
      <c r="R1205" s="58" t="e">
        <f>IF(J1205="?",IF(ISNUMBER(E1205),G1205/P1205,"N/A"),IF(ISNUMBER(J1205),J1205/$A$2*57.296,"N/A"))</f>
        <v>#VALUE!</v>
      </c>
      <c r="S1205" s="59" t="str">
        <f>S1204</f>
        <v>PUT TELESCOPE FOCAL LENGTH HERE</v>
      </c>
      <c r="T1205" s="60" t="str">
        <f>T1204</f>
        <v>PUT TELESCOPE F/RATIO HERE</v>
      </c>
    </row>
    <row r="1206" spans="1:20" s="33" customFormat="1" x14ac:dyDescent="0.3">
      <c r="A1206" s="13" t="s">
        <v>185</v>
      </c>
      <c r="B1206" s="13" t="s">
        <v>73</v>
      </c>
      <c r="C1206" s="13" t="s">
        <v>437</v>
      </c>
      <c r="D1206" s="13" t="s">
        <v>346</v>
      </c>
      <c r="E1206" s="34">
        <v>7</v>
      </c>
      <c r="F1206" s="35">
        <v>1.25</v>
      </c>
      <c r="G1206" s="38">
        <v>58</v>
      </c>
      <c r="H1206" s="37"/>
      <c r="I1206" s="41">
        <v>16</v>
      </c>
      <c r="J1206" s="41" t="s">
        <v>28</v>
      </c>
      <c r="K1206" s="55">
        <f>(G1206/57.2958)*E1206</f>
        <v>7.0860342293850502</v>
      </c>
      <c r="L1206" s="55" t="s">
        <v>0</v>
      </c>
      <c r="M1206" s="36" t="s">
        <v>98</v>
      </c>
      <c r="N1206" s="38" t="s">
        <v>28</v>
      </c>
      <c r="O1206" s="38">
        <v>5</v>
      </c>
      <c r="P1206" s="56" t="e">
        <f>IF(ISNUMBER(E1206),$A$2/E1206,"N/A")</f>
        <v>#VALUE!</v>
      </c>
      <c r="Q1206" s="57" t="e">
        <f>IF(ISNUMBER(E1206),E1206/$B$2,"N/A")</f>
        <v>#VALUE!</v>
      </c>
      <c r="R1206" s="58" t="e">
        <f>IF(J1206="?",IF(ISNUMBER(E1206),G1206/P1206,"N/A"),IF(ISNUMBER(J1206),J1206/$A$2*57.296,"N/A"))</f>
        <v>#VALUE!</v>
      </c>
      <c r="S1206" s="59" t="str">
        <f>S1205</f>
        <v>PUT TELESCOPE FOCAL LENGTH HERE</v>
      </c>
      <c r="T1206" s="60" t="str">
        <f>T1205</f>
        <v>PUT TELESCOPE F/RATIO HERE</v>
      </c>
    </row>
    <row r="1207" spans="1:20" s="33" customFormat="1" x14ac:dyDescent="0.3">
      <c r="A1207" s="13" t="s">
        <v>185</v>
      </c>
      <c r="B1207" s="13" t="s">
        <v>73</v>
      </c>
      <c r="C1207" s="13" t="s">
        <v>437</v>
      </c>
      <c r="D1207" s="13" t="s">
        <v>346</v>
      </c>
      <c r="E1207" s="34">
        <v>9</v>
      </c>
      <c r="F1207" s="35">
        <v>1.25</v>
      </c>
      <c r="G1207" s="38">
        <v>58</v>
      </c>
      <c r="H1207" s="37"/>
      <c r="I1207" s="41">
        <v>16</v>
      </c>
      <c r="J1207" s="41" t="s">
        <v>28</v>
      </c>
      <c r="K1207" s="55">
        <f>(G1207/57.2958)*E1207</f>
        <v>9.1106154377807798</v>
      </c>
      <c r="L1207" s="55" t="s">
        <v>0</v>
      </c>
      <c r="M1207" s="36" t="s">
        <v>98</v>
      </c>
      <c r="N1207" s="38" t="s">
        <v>28</v>
      </c>
      <c r="O1207" s="38">
        <v>5</v>
      </c>
      <c r="P1207" s="56" t="e">
        <f>IF(ISNUMBER(E1207),$A$2/E1207,"N/A")</f>
        <v>#VALUE!</v>
      </c>
      <c r="Q1207" s="57" t="e">
        <f>IF(ISNUMBER(E1207),E1207/$B$2,"N/A")</f>
        <v>#VALUE!</v>
      </c>
      <c r="R1207" s="58" t="e">
        <f>IF(J1207="?",IF(ISNUMBER(E1207),G1207/P1207,"N/A"),IF(ISNUMBER(J1207),J1207/$A$2*57.296,"N/A"))</f>
        <v>#VALUE!</v>
      </c>
      <c r="S1207" s="59" t="str">
        <f>S1206</f>
        <v>PUT TELESCOPE FOCAL LENGTH HERE</v>
      </c>
      <c r="T1207" s="60" t="str">
        <f>T1206</f>
        <v>PUT TELESCOPE F/RATIO HERE</v>
      </c>
    </row>
    <row r="1208" spans="1:20" s="33" customFormat="1" x14ac:dyDescent="0.3">
      <c r="A1208" s="13" t="s">
        <v>185</v>
      </c>
      <c r="B1208" s="13" t="s">
        <v>163</v>
      </c>
      <c r="C1208" s="13"/>
      <c r="D1208" s="35" t="s">
        <v>348</v>
      </c>
      <c r="E1208" s="34">
        <v>7</v>
      </c>
      <c r="F1208" s="35">
        <v>1.25</v>
      </c>
      <c r="G1208" s="38">
        <v>82</v>
      </c>
      <c r="H1208" s="37">
        <v>350</v>
      </c>
      <c r="I1208" s="41" t="s">
        <v>28</v>
      </c>
      <c r="J1208" s="41" t="s">
        <v>28</v>
      </c>
      <c r="K1208" s="55">
        <f>(G1208/57.2958)*E1208</f>
        <v>10.018186324303002</v>
      </c>
      <c r="L1208" s="55" t="s">
        <v>0</v>
      </c>
      <c r="M1208" s="36" t="s">
        <v>25</v>
      </c>
      <c r="N1208" s="38" t="s">
        <v>0</v>
      </c>
      <c r="O1208" s="38">
        <v>7</v>
      </c>
      <c r="P1208" s="56" t="e">
        <f>IF(ISNUMBER(E1208),$A$2/E1208,"N/A")</f>
        <v>#VALUE!</v>
      </c>
      <c r="Q1208" s="57" t="e">
        <f>IF(ISNUMBER(E1208),E1208/$B$2,"N/A")</f>
        <v>#VALUE!</v>
      </c>
      <c r="R1208" s="58" t="e">
        <f>IF(J1208="?",IF(ISNUMBER(E1208),G1208/P1208,"N/A"),IF(ISNUMBER(J1208),J1208/$A$2*57.296,"N/A"))</f>
        <v>#VALUE!</v>
      </c>
      <c r="S1208" s="59" t="str">
        <f>S1207</f>
        <v>PUT TELESCOPE FOCAL LENGTH HERE</v>
      </c>
      <c r="T1208" s="60" t="str">
        <f>T1207</f>
        <v>PUT TELESCOPE F/RATIO HERE</v>
      </c>
    </row>
    <row r="1209" spans="1:20" s="33" customFormat="1" x14ac:dyDescent="0.3">
      <c r="A1209" s="13" t="s">
        <v>185</v>
      </c>
      <c r="B1209" s="13" t="s">
        <v>163</v>
      </c>
      <c r="C1209" s="13"/>
      <c r="D1209" s="35" t="s">
        <v>348</v>
      </c>
      <c r="E1209" s="34">
        <v>15</v>
      </c>
      <c r="F1209" s="35">
        <v>1.25</v>
      </c>
      <c r="G1209" s="38">
        <v>82</v>
      </c>
      <c r="H1209" s="37">
        <v>410</v>
      </c>
      <c r="I1209" s="41" t="s">
        <v>28</v>
      </c>
      <c r="J1209" s="41" t="s">
        <v>28</v>
      </c>
      <c r="K1209" s="55">
        <f>(G1209/57.2958)*E1209</f>
        <v>21.467542123506433</v>
      </c>
      <c r="L1209" s="55" t="s">
        <v>0</v>
      </c>
      <c r="M1209" s="36" t="s">
        <v>25</v>
      </c>
      <c r="N1209" s="38" t="s">
        <v>0</v>
      </c>
      <c r="O1209" s="38">
        <v>7</v>
      </c>
      <c r="P1209" s="56" t="e">
        <f>IF(ISNUMBER(E1209),$A$2/E1209,"N/A")</f>
        <v>#VALUE!</v>
      </c>
      <c r="Q1209" s="57" t="e">
        <f>IF(ISNUMBER(E1209),E1209/$B$2,"N/A")</f>
        <v>#VALUE!</v>
      </c>
      <c r="R1209" s="58" t="e">
        <f>IF(J1209="?",IF(ISNUMBER(E1209),G1209/P1209,"N/A"),IF(ISNUMBER(J1209),J1209/$A$2*57.296,"N/A"))</f>
        <v>#VALUE!</v>
      </c>
      <c r="S1209" s="59" t="str">
        <f>S1208</f>
        <v>PUT TELESCOPE FOCAL LENGTH HERE</v>
      </c>
      <c r="T1209" s="60" t="str">
        <f>T1208</f>
        <v>PUT TELESCOPE F/RATIO HERE</v>
      </c>
    </row>
    <row r="1210" spans="1:20" s="33" customFormat="1" x14ac:dyDescent="0.3">
      <c r="A1210" s="13" t="s">
        <v>185</v>
      </c>
      <c r="B1210" s="13" t="s">
        <v>163</v>
      </c>
      <c r="C1210" s="13"/>
      <c r="D1210" s="35" t="s">
        <v>348</v>
      </c>
      <c r="E1210" s="34">
        <v>23</v>
      </c>
      <c r="F1210" s="35">
        <v>2</v>
      </c>
      <c r="G1210" s="38">
        <v>82</v>
      </c>
      <c r="H1210" s="37">
        <v>830</v>
      </c>
      <c r="I1210" s="41">
        <v>18</v>
      </c>
      <c r="J1210" s="41" t="s">
        <v>28</v>
      </c>
      <c r="K1210" s="55">
        <f>(G1210/57.2958)*E1210</f>
        <v>32.916897922709865</v>
      </c>
      <c r="L1210" s="55" t="s">
        <v>0</v>
      </c>
      <c r="M1210" s="38" t="s">
        <v>25</v>
      </c>
      <c r="N1210" s="38" t="s">
        <v>0</v>
      </c>
      <c r="O1210" s="38">
        <v>7</v>
      </c>
      <c r="P1210" s="56" t="e">
        <f>IF(ISNUMBER(E1210),$A$2/E1210,"N/A")</f>
        <v>#VALUE!</v>
      </c>
      <c r="Q1210" s="57" t="e">
        <f>IF(ISNUMBER(E1210),E1210/$B$2,"N/A")</f>
        <v>#VALUE!</v>
      </c>
      <c r="R1210" s="58" t="e">
        <f>IF(J1210="?",IF(ISNUMBER(E1210),G1210/P1210,"N/A"),IF(ISNUMBER(J1210),J1210/$A$2*57.296,"N/A"))</f>
        <v>#VALUE!</v>
      </c>
      <c r="S1210" s="59" t="str">
        <f>S1209</f>
        <v>PUT TELESCOPE FOCAL LENGTH HERE</v>
      </c>
      <c r="T1210" s="60" t="str">
        <f>T1209</f>
        <v>PUT TELESCOPE F/RATIO HERE</v>
      </c>
    </row>
    <row r="1211" spans="1:20" s="33" customFormat="1" x14ac:dyDescent="0.3">
      <c r="A1211" s="13" t="s">
        <v>185</v>
      </c>
      <c r="B1211" s="13" t="s">
        <v>240</v>
      </c>
      <c r="C1211" s="13"/>
      <c r="D1211" s="13" t="s">
        <v>345</v>
      </c>
      <c r="E1211" s="34">
        <v>3.6</v>
      </c>
      <c r="F1211" s="35">
        <v>1.25</v>
      </c>
      <c r="G1211" s="38">
        <v>40</v>
      </c>
      <c r="H1211" s="37"/>
      <c r="I1211" s="41" t="s">
        <v>28</v>
      </c>
      <c r="J1211" s="41" t="s">
        <v>28</v>
      </c>
      <c r="K1211" s="55">
        <f>(G1211/57.2958)*E1211</f>
        <v>2.5132732242153875</v>
      </c>
      <c r="L1211" s="55" t="s">
        <v>53</v>
      </c>
      <c r="M1211" s="38" t="s">
        <v>98</v>
      </c>
      <c r="N1211" s="38" t="s">
        <v>28</v>
      </c>
      <c r="O1211" s="38">
        <v>3</v>
      </c>
      <c r="P1211" s="56" t="e">
        <f>IF(ISNUMBER(E1211),$A$2/E1211,"N/A")</f>
        <v>#VALUE!</v>
      </c>
      <c r="Q1211" s="57" t="e">
        <f>IF(ISNUMBER(E1211),E1211/$B$2,"N/A")</f>
        <v>#VALUE!</v>
      </c>
      <c r="R1211" s="58" t="e">
        <f>IF(J1211="?",IF(ISNUMBER(E1211),G1211/P1211,"N/A"),IF(ISNUMBER(J1211),J1211/$A$2*57.296,"N/A"))</f>
        <v>#VALUE!</v>
      </c>
      <c r="S1211" s="59" t="str">
        <f>S1210</f>
        <v>PUT TELESCOPE FOCAL LENGTH HERE</v>
      </c>
      <c r="T1211" s="60" t="str">
        <f>T1210</f>
        <v>PUT TELESCOPE F/RATIO HERE</v>
      </c>
    </row>
    <row r="1212" spans="1:20" s="33" customFormat="1" x14ac:dyDescent="0.3">
      <c r="A1212" s="13" t="s">
        <v>185</v>
      </c>
      <c r="B1212" s="13" t="s">
        <v>240</v>
      </c>
      <c r="C1212" s="13"/>
      <c r="D1212" s="13" t="s">
        <v>345</v>
      </c>
      <c r="E1212" s="34">
        <v>10</v>
      </c>
      <c r="F1212" s="35">
        <v>1.25</v>
      </c>
      <c r="G1212" s="38">
        <v>52</v>
      </c>
      <c r="H1212" s="37"/>
      <c r="I1212" s="41" t="s">
        <v>28</v>
      </c>
      <c r="J1212" s="41" t="s">
        <v>28</v>
      </c>
      <c r="K1212" s="55">
        <f>(G1212/57.2958)*E1212</f>
        <v>9.0757088652222322</v>
      </c>
      <c r="L1212" s="55" t="s">
        <v>53</v>
      </c>
      <c r="M1212" s="38" t="s">
        <v>98</v>
      </c>
      <c r="N1212" s="38" t="s">
        <v>28</v>
      </c>
      <c r="O1212" s="38">
        <v>3</v>
      </c>
      <c r="P1212" s="56" t="e">
        <f>IF(ISNUMBER(E1212),$A$2/E1212,"N/A")</f>
        <v>#VALUE!</v>
      </c>
      <c r="Q1212" s="57" t="e">
        <f>IF(ISNUMBER(E1212),E1212/$B$2,"N/A")</f>
        <v>#VALUE!</v>
      </c>
      <c r="R1212" s="58" t="e">
        <f>IF(J1212="?",IF(ISNUMBER(E1212),G1212/P1212,"N/A"),IF(ISNUMBER(J1212),J1212/$A$2*57.296,"N/A"))</f>
        <v>#VALUE!</v>
      </c>
      <c r="S1212" s="59" t="str">
        <f>S1211</f>
        <v>PUT TELESCOPE FOCAL LENGTH HERE</v>
      </c>
      <c r="T1212" s="60" t="str">
        <f>T1211</f>
        <v>PUT TELESCOPE F/RATIO HERE</v>
      </c>
    </row>
    <row r="1213" spans="1:20" s="33" customFormat="1" x14ac:dyDescent="0.3">
      <c r="A1213" s="13" t="s">
        <v>185</v>
      </c>
      <c r="B1213" s="13" t="s">
        <v>240</v>
      </c>
      <c r="C1213" s="13"/>
      <c r="D1213" s="13" t="s">
        <v>345</v>
      </c>
      <c r="E1213" s="34">
        <v>25</v>
      </c>
      <c r="F1213" s="35">
        <v>1.25</v>
      </c>
      <c r="G1213" s="38">
        <v>50</v>
      </c>
      <c r="H1213" s="37"/>
      <c r="I1213" s="41" t="s">
        <v>28</v>
      </c>
      <c r="J1213" s="41" t="s">
        <v>28</v>
      </c>
      <c r="K1213" s="55">
        <f>(G1213/57.2958)*E1213</f>
        <v>21.816607849091906</v>
      </c>
      <c r="L1213" s="55" t="s">
        <v>53</v>
      </c>
      <c r="M1213" s="38" t="s">
        <v>98</v>
      </c>
      <c r="N1213" s="38" t="s">
        <v>28</v>
      </c>
      <c r="O1213" s="38">
        <v>3</v>
      </c>
      <c r="P1213" s="56" t="e">
        <f>IF(ISNUMBER(E1213),$A$2/E1213,"N/A")</f>
        <v>#VALUE!</v>
      </c>
      <c r="Q1213" s="57" t="e">
        <f>IF(ISNUMBER(E1213),E1213/$B$2,"N/A")</f>
        <v>#VALUE!</v>
      </c>
      <c r="R1213" s="58" t="e">
        <f>IF(J1213="?",IF(ISNUMBER(E1213),G1213/P1213,"N/A"),IF(ISNUMBER(J1213),J1213/$A$2*57.296,"N/A"))</f>
        <v>#VALUE!</v>
      </c>
      <c r="S1213" s="59" t="str">
        <f>S1212</f>
        <v>PUT TELESCOPE FOCAL LENGTH HERE</v>
      </c>
      <c r="T1213" s="60" t="str">
        <f>T1212</f>
        <v>PUT TELESCOPE F/RATIO HERE</v>
      </c>
    </row>
    <row r="1214" spans="1:20" s="33" customFormat="1" x14ac:dyDescent="0.3">
      <c r="A1214" s="13" t="s">
        <v>185</v>
      </c>
      <c r="B1214" s="13" t="s">
        <v>49</v>
      </c>
      <c r="C1214" s="13"/>
      <c r="D1214" s="13" t="s">
        <v>345</v>
      </c>
      <c r="E1214" s="34">
        <v>6.3</v>
      </c>
      <c r="F1214" s="35">
        <v>1.25</v>
      </c>
      <c r="G1214" s="38">
        <v>52</v>
      </c>
      <c r="H1214" s="37"/>
      <c r="I1214" s="41">
        <f>E1214*0.7</f>
        <v>4.4099999999999993</v>
      </c>
      <c r="J1214" s="41" t="s">
        <v>28</v>
      </c>
      <c r="K1214" s="55">
        <f>(G1214/57.2958)*E1214</f>
        <v>5.7176965850900068</v>
      </c>
      <c r="L1214" s="55" t="s">
        <v>53</v>
      </c>
      <c r="M1214" s="38" t="s">
        <v>27</v>
      </c>
      <c r="N1214" s="38" t="s">
        <v>0</v>
      </c>
      <c r="O1214" s="38">
        <v>4</v>
      </c>
      <c r="P1214" s="56" t="e">
        <f>IF(ISNUMBER(E1214),$A$2/E1214,"N/A")</f>
        <v>#VALUE!</v>
      </c>
      <c r="Q1214" s="57" t="e">
        <f>IF(ISNUMBER(E1214),E1214/$B$2,"N/A")</f>
        <v>#VALUE!</v>
      </c>
      <c r="R1214" s="58" t="e">
        <f>IF(J1214="?",IF(ISNUMBER(E1214),G1214/P1214,"N/A"),IF(ISNUMBER(J1214),J1214/$A$2*57.296,"N/A"))</f>
        <v>#VALUE!</v>
      </c>
      <c r="S1214" s="59" t="str">
        <f>S1213</f>
        <v>PUT TELESCOPE FOCAL LENGTH HERE</v>
      </c>
      <c r="T1214" s="60" t="str">
        <f>T1213</f>
        <v>PUT TELESCOPE F/RATIO HERE</v>
      </c>
    </row>
    <row r="1215" spans="1:20" s="33" customFormat="1" x14ac:dyDescent="0.3">
      <c r="A1215" s="13" t="s">
        <v>185</v>
      </c>
      <c r="B1215" s="13" t="s">
        <v>49</v>
      </c>
      <c r="C1215" s="13"/>
      <c r="D1215" s="13" t="s">
        <v>345</v>
      </c>
      <c r="E1215" s="34">
        <v>7.5</v>
      </c>
      <c r="F1215" s="35">
        <v>1.25</v>
      </c>
      <c r="G1215" s="38">
        <v>52</v>
      </c>
      <c r="H1215" s="37"/>
      <c r="I1215" s="41">
        <f>E1215*0.7</f>
        <v>5.25</v>
      </c>
      <c r="J1215" s="41" t="s">
        <v>28</v>
      </c>
      <c r="K1215" s="55">
        <f>(G1215/57.2958)*E1215</f>
        <v>6.806781648916675</v>
      </c>
      <c r="L1215" s="55" t="s">
        <v>53</v>
      </c>
      <c r="M1215" s="38" t="s">
        <v>27</v>
      </c>
      <c r="N1215" s="38" t="s">
        <v>0</v>
      </c>
      <c r="O1215" s="38">
        <v>4</v>
      </c>
      <c r="P1215" s="56" t="e">
        <f>IF(ISNUMBER(E1215),$A$2/E1215,"N/A")</f>
        <v>#VALUE!</v>
      </c>
      <c r="Q1215" s="57" t="e">
        <f>IF(ISNUMBER(E1215),E1215/$B$2,"N/A")</f>
        <v>#VALUE!</v>
      </c>
      <c r="R1215" s="58" t="e">
        <f>IF(J1215="?",IF(ISNUMBER(E1215),G1215/P1215,"N/A"),IF(ISNUMBER(J1215),J1215/$A$2*57.296,"N/A"))</f>
        <v>#VALUE!</v>
      </c>
      <c r="S1215" s="59" t="str">
        <f>S1214</f>
        <v>PUT TELESCOPE FOCAL LENGTH HERE</v>
      </c>
      <c r="T1215" s="60" t="str">
        <f>T1214</f>
        <v>PUT TELESCOPE F/RATIO HERE</v>
      </c>
    </row>
    <row r="1216" spans="1:20" s="33" customFormat="1" x14ac:dyDescent="0.3">
      <c r="A1216" s="13" t="s">
        <v>185</v>
      </c>
      <c r="B1216" s="13" t="s">
        <v>49</v>
      </c>
      <c r="C1216" s="13"/>
      <c r="D1216" s="13" t="s">
        <v>345</v>
      </c>
      <c r="E1216" s="34">
        <v>10</v>
      </c>
      <c r="F1216" s="35">
        <v>1.25</v>
      </c>
      <c r="G1216" s="38">
        <v>52</v>
      </c>
      <c r="H1216" s="37"/>
      <c r="I1216" s="41">
        <f>E1216*0.7</f>
        <v>7</v>
      </c>
      <c r="J1216" s="41" t="s">
        <v>28</v>
      </c>
      <c r="K1216" s="55">
        <f>(G1216/57.2958)*E1216</f>
        <v>9.0757088652222322</v>
      </c>
      <c r="L1216" s="55" t="s">
        <v>53</v>
      </c>
      <c r="M1216" s="38" t="s">
        <v>27</v>
      </c>
      <c r="N1216" s="38" t="s">
        <v>0</v>
      </c>
      <c r="O1216" s="38">
        <v>4</v>
      </c>
      <c r="P1216" s="56" t="e">
        <f>IF(ISNUMBER(E1216),$A$2/E1216,"N/A")</f>
        <v>#VALUE!</v>
      </c>
      <c r="Q1216" s="57" t="e">
        <f>IF(ISNUMBER(E1216),E1216/$B$2,"N/A")</f>
        <v>#VALUE!</v>
      </c>
      <c r="R1216" s="58" t="e">
        <f>IF(J1216="?",IF(ISNUMBER(E1216),G1216/P1216,"N/A"),IF(ISNUMBER(J1216),J1216/$A$2*57.296,"N/A"))</f>
        <v>#VALUE!</v>
      </c>
      <c r="S1216" s="59" t="str">
        <f>S1215</f>
        <v>PUT TELESCOPE FOCAL LENGTH HERE</v>
      </c>
      <c r="T1216" s="60" t="str">
        <f>T1215</f>
        <v>PUT TELESCOPE F/RATIO HERE</v>
      </c>
    </row>
    <row r="1217" spans="1:20" s="33" customFormat="1" x14ac:dyDescent="0.3">
      <c r="A1217" s="13" t="s">
        <v>185</v>
      </c>
      <c r="B1217" s="13" t="s">
        <v>49</v>
      </c>
      <c r="C1217" s="13"/>
      <c r="D1217" s="13" t="s">
        <v>345</v>
      </c>
      <c r="E1217" s="34">
        <v>12.5</v>
      </c>
      <c r="F1217" s="35">
        <v>1.25</v>
      </c>
      <c r="G1217" s="38">
        <v>52</v>
      </c>
      <c r="H1217" s="37"/>
      <c r="I1217" s="41">
        <f>E1217*0.7</f>
        <v>8.75</v>
      </c>
      <c r="J1217" s="41" t="s">
        <v>28</v>
      </c>
      <c r="K1217" s="55">
        <f>(G1217/57.2958)*E1217</f>
        <v>11.34463608152779</v>
      </c>
      <c r="L1217" s="55" t="s">
        <v>53</v>
      </c>
      <c r="M1217" s="38" t="s">
        <v>27</v>
      </c>
      <c r="N1217" s="38" t="s">
        <v>0</v>
      </c>
      <c r="O1217" s="38">
        <v>4</v>
      </c>
      <c r="P1217" s="56" t="e">
        <f>IF(ISNUMBER(E1217),$A$2/E1217,"N/A")</f>
        <v>#VALUE!</v>
      </c>
      <c r="Q1217" s="57" t="e">
        <f>IF(ISNUMBER(E1217),E1217/$B$2,"N/A")</f>
        <v>#VALUE!</v>
      </c>
      <c r="R1217" s="58" t="e">
        <f>IF(J1217="?",IF(ISNUMBER(E1217),G1217/P1217,"N/A"),IF(ISNUMBER(J1217),J1217/$A$2*57.296,"N/A"))</f>
        <v>#VALUE!</v>
      </c>
      <c r="S1217" s="59" t="str">
        <f>S1216</f>
        <v>PUT TELESCOPE FOCAL LENGTH HERE</v>
      </c>
      <c r="T1217" s="60" t="str">
        <f>T1216</f>
        <v>PUT TELESCOPE F/RATIO HERE</v>
      </c>
    </row>
    <row r="1218" spans="1:20" s="33" customFormat="1" x14ac:dyDescent="0.3">
      <c r="A1218" s="13" t="s">
        <v>185</v>
      </c>
      <c r="B1218" s="13" t="s">
        <v>49</v>
      </c>
      <c r="C1218" s="13"/>
      <c r="D1218" s="13" t="s">
        <v>345</v>
      </c>
      <c r="E1218" s="34">
        <v>17</v>
      </c>
      <c r="F1218" s="35">
        <v>1.25</v>
      </c>
      <c r="G1218" s="38">
        <v>52</v>
      </c>
      <c r="H1218" s="37"/>
      <c r="I1218" s="41">
        <f>E1218*0.7</f>
        <v>11.899999999999999</v>
      </c>
      <c r="J1218" s="41" t="s">
        <v>28</v>
      </c>
      <c r="K1218" s="55">
        <f>(G1218/57.2958)*E1218</f>
        <v>15.428705070877795</v>
      </c>
      <c r="L1218" s="55" t="s">
        <v>53</v>
      </c>
      <c r="M1218" s="38" t="s">
        <v>27</v>
      </c>
      <c r="N1218" s="38" t="s">
        <v>0</v>
      </c>
      <c r="O1218" s="38">
        <v>4</v>
      </c>
      <c r="P1218" s="56" t="e">
        <f>IF(ISNUMBER(E1218),$A$2/E1218,"N/A")</f>
        <v>#VALUE!</v>
      </c>
      <c r="Q1218" s="57" t="e">
        <f>IF(ISNUMBER(E1218),E1218/$B$2,"N/A")</f>
        <v>#VALUE!</v>
      </c>
      <c r="R1218" s="58" t="e">
        <f>IF(J1218="?",IF(ISNUMBER(E1218),G1218/P1218,"N/A"),IF(ISNUMBER(J1218),J1218/$A$2*57.296,"N/A"))</f>
        <v>#VALUE!</v>
      </c>
      <c r="S1218" s="59" t="str">
        <f>S1217</f>
        <v>PUT TELESCOPE FOCAL LENGTH HERE</v>
      </c>
      <c r="T1218" s="60" t="str">
        <f>T1217</f>
        <v>PUT TELESCOPE F/RATIO HERE</v>
      </c>
    </row>
    <row r="1219" spans="1:20" s="33" customFormat="1" x14ac:dyDescent="0.3">
      <c r="A1219" s="13" t="s">
        <v>185</v>
      </c>
      <c r="B1219" s="13" t="s">
        <v>49</v>
      </c>
      <c r="C1219" s="13"/>
      <c r="D1219" s="13" t="s">
        <v>345</v>
      </c>
      <c r="E1219" s="34">
        <v>20</v>
      </c>
      <c r="F1219" s="35">
        <v>1.25</v>
      </c>
      <c r="G1219" s="38">
        <v>52</v>
      </c>
      <c r="H1219" s="37"/>
      <c r="I1219" s="41">
        <f>E1219*0.7</f>
        <v>14</v>
      </c>
      <c r="J1219" s="41" t="s">
        <v>28</v>
      </c>
      <c r="K1219" s="55">
        <f>(G1219/57.2958)*E1219</f>
        <v>18.151417730444464</v>
      </c>
      <c r="L1219" s="55" t="s">
        <v>53</v>
      </c>
      <c r="M1219" s="38" t="s">
        <v>27</v>
      </c>
      <c r="N1219" s="38" t="s">
        <v>0</v>
      </c>
      <c r="O1219" s="38">
        <v>4</v>
      </c>
      <c r="P1219" s="56" t="e">
        <f>IF(ISNUMBER(E1219),$A$2/E1219,"N/A")</f>
        <v>#VALUE!</v>
      </c>
      <c r="Q1219" s="57" t="e">
        <f>IF(ISNUMBER(E1219),E1219/$B$2,"N/A")</f>
        <v>#VALUE!</v>
      </c>
      <c r="R1219" s="58" t="e">
        <f>IF(J1219="?",IF(ISNUMBER(E1219),G1219/P1219,"N/A"),IF(ISNUMBER(J1219),J1219/$A$2*57.296,"N/A"))</f>
        <v>#VALUE!</v>
      </c>
      <c r="S1219" s="59" t="str">
        <f>S1218</f>
        <v>PUT TELESCOPE FOCAL LENGTH HERE</v>
      </c>
      <c r="T1219" s="60" t="str">
        <f>T1218</f>
        <v>PUT TELESCOPE F/RATIO HERE</v>
      </c>
    </row>
    <row r="1220" spans="1:20" s="33" customFormat="1" x14ac:dyDescent="0.3">
      <c r="A1220" s="13" t="s">
        <v>185</v>
      </c>
      <c r="B1220" s="13" t="s">
        <v>49</v>
      </c>
      <c r="C1220" s="13"/>
      <c r="D1220" s="13" t="s">
        <v>345</v>
      </c>
      <c r="E1220" s="34">
        <v>25</v>
      </c>
      <c r="F1220" s="35">
        <v>1.25</v>
      </c>
      <c r="G1220" s="38">
        <v>52</v>
      </c>
      <c r="H1220" s="37"/>
      <c r="I1220" s="41">
        <f>E1220*0.7</f>
        <v>17.5</v>
      </c>
      <c r="J1220" s="41" t="s">
        <v>28</v>
      </c>
      <c r="K1220" s="55">
        <f>(G1220/57.2958)*E1220</f>
        <v>22.68927216305558</v>
      </c>
      <c r="L1220" s="55" t="s">
        <v>53</v>
      </c>
      <c r="M1220" s="38" t="s">
        <v>27</v>
      </c>
      <c r="N1220" s="38" t="s">
        <v>0</v>
      </c>
      <c r="O1220" s="38">
        <v>4</v>
      </c>
      <c r="P1220" s="56" t="e">
        <f>IF(ISNUMBER(E1220),$A$2/E1220,"N/A")</f>
        <v>#VALUE!</v>
      </c>
      <c r="Q1220" s="57" t="e">
        <f>IF(ISNUMBER(E1220),E1220/$B$2,"N/A")</f>
        <v>#VALUE!</v>
      </c>
      <c r="R1220" s="58" t="e">
        <f>IF(J1220="?",IF(ISNUMBER(E1220),G1220/P1220,"N/A"),IF(ISNUMBER(J1220),J1220/$A$2*57.296,"N/A"))</f>
        <v>#VALUE!</v>
      </c>
      <c r="S1220" s="59" t="str">
        <f>S1219</f>
        <v>PUT TELESCOPE FOCAL LENGTH HERE</v>
      </c>
      <c r="T1220" s="60" t="str">
        <f>T1219</f>
        <v>PUT TELESCOPE F/RATIO HERE</v>
      </c>
    </row>
    <row r="1221" spans="1:20" s="33" customFormat="1" x14ac:dyDescent="0.3">
      <c r="A1221" s="13" t="s">
        <v>185</v>
      </c>
      <c r="B1221" s="13" t="s">
        <v>49</v>
      </c>
      <c r="C1221" s="13"/>
      <c r="D1221" s="13" t="s">
        <v>345</v>
      </c>
      <c r="E1221" s="34">
        <v>32</v>
      </c>
      <c r="F1221" s="35">
        <v>1.25</v>
      </c>
      <c r="G1221" s="38">
        <v>50</v>
      </c>
      <c r="H1221" s="37"/>
      <c r="I1221" s="41">
        <f>E1221*0.7</f>
        <v>22.4</v>
      </c>
      <c r="J1221" s="41" t="s">
        <v>28</v>
      </c>
      <c r="K1221" s="55">
        <f>(G1221/57.2958)*E1221</f>
        <v>27.925258046837641</v>
      </c>
      <c r="L1221" s="55" t="s">
        <v>53</v>
      </c>
      <c r="M1221" s="38" t="s">
        <v>27</v>
      </c>
      <c r="N1221" s="38" t="s">
        <v>0</v>
      </c>
      <c r="O1221" s="38">
        <v>4</v>
      </c>
      <c r="P1221" s="56" t="e">
        <f>IF(ISNUMBER(E1221),$A$2/E1221,"N/A")</f>
        <v>#VALUE!</v>
      </c>
      <c r="Q1221" s="57" t="e">
        <f>IF(ISNUMBER(E1221),E1221/$B$2,"N/A")</f>
        <v>#VALUE!</v>
      </c>
      <c r="R1221" s="58" t="e">
        <f>IF(J1221="?",IF(ISNUMBER(E1221),G1221/P1221,"N/A"),IF(ISNUMBER(J1221),J1221/$A$2*57.296,"N/A"))</f>
        <v>#VALUE!</v>
      </c>
      <c r="S1221" s="59" t="str">
        <f>S1220</f>
        <v>PUT TELESCOPE FOCAL LENGTH HERE</v>
      </c>
      <c r="T1221" s="60" t="str">
        <f>T1220</f>
        <v>PUT TELESCOPE F/RATIO HERE</v>
      </c>
    </row>
    <row r="1222" spans="1:20" s="33" customFormat="1" x14ac:dyDescent="0.3">
      <c r="A1222" s="13" t="s">
        <v>185</v>
      </c>
      <c r="B1222" s="13" t="s">
        <v>49</v>
      </c>
      <c r="C1222" s="13"/>
      <c r="D1222" s="13" t="s">
        <v>345</v>
      </c>
      <c r="E1222" s="34">
        <v>40</v>
      </c>
      <c r="F1222" s="35">
        <v>1.25</v>
      </c>
      <c r="G1222" s="38">
        <v>40</v>
      </c>
      <c r="H1222" s="37"/>
      <c r="I1222" s="41">
        <f>E1222*0.7</f>
        <v>28</v>
      </c>
      <c r="J1222" s="41" t="s">
        <v>28</v>
      </c>
      <c r="K1222" s="55">
        <f>(G1222/57.2958)*E1222</f>
        <v>27.925258046837641</v>
      </c>
      <c r="L1222" s="55" t="s">
        <v>53</v>
      </c>
      <c r="M1222" s="38" t="s">
        <v>27</v>
      </c>
      <c r="N1222" s="38" t="s">
        <v>0</v>
      </c>
      <c r="O1222" s="38">
        <v>4</v>
      </c>
      <c r="P1222" s="56" t="e">
        <f>IF(ISNUMBER(E1222),$A$2/E1222,"N/A")</f>
        <v>#VALUE!</v>
      </c>
      <c r="Q1222" s="57" t="e">
        <f>IF(ISNUMBER(E1222),E1222/$B$2,"N/A")</f>
        <v>#VALUE!</v>
      </c>
      <c r="R1222" s="58" t="e">
        <f>IF(J1222="?",IF(ISNUMBER(E1222),G1222/P1222,"N/A"),IF(ISNUMBER(J1222),J1222/$A$2*57.296,"N/A"))</f>
        <v>#VALUE!</v>
      </c>
      <c r="S1222" s="59" t="str">
        <f>S1221</f>
        <v>PUT TELESCOPE FOCAL LENGTH HERE</v>
      </c>
      <c r="T1222" s="60" t="str">
        <f>T1221</f>
        <v>PUT TELESCOPE F/RATIO HERE</v>
      </c>
    </row>
    <row r="1223" spans="1:20" s="33" customFormat="1" x14ac:dyDescent="0.3">
      <c r="A1223" s="13" t="s">
        <v>185</v>
      </c>
      <c r="B1223" s="13" t="s">
        <v>186</v>
      </c>
      <c r="C1223" s="13"/>
      <c r="D1223" s="35" t="s">
        <v>347</v>
      </c>
      <c r="E1223" s="34">
        <v>6</v>
      </c>
      <c r="F1223" s="35">
        <v>1.25</v>
      </c>
      <c r="G1223" s="38">
        <v>66</v>
      </c>
      <c r="H1223" s="37"/>
      <c r="I1223" s="41">
        <v>14.8</v>
      </c>
      <c r="J1223" s="41" t="s">
        <v>28</v>
      </c>
      <c r="K1223" s="55">
        <f>(G1223/57.2958)*E1223</f>
        <v>6.9115013665923151</v>
      </c>
      <c r="L1223" s="55" t="s">
        <v>0</v>
      </c>
      <c r="M1223" s="38" t="s">
        <v>27</v>
      </c>
      <c r="N1223" s="38" t="s">
        <v>28</v>
      </c>
      <c r="O1223" s="36" t="s">
        <v>28</v>
      </c>
      <c r="P1223" s="56" t="e">
        <f>IF(ISNUMBER(E1223),$A$2/E1223,"N/A")</f>
        <v>#VALUE!</v>
      </c>
      <c r="Q1223" s="57" t="e">
        <f>IF(ISNUMBER(E1223),E1223/$B$2,"N/A")</f>
        <v>#VALUE!</v>
      </c>
      <c r="R1223" s="58" t="e">
        <f>IF(J1223="?",IF(ISNUMBER(E1223),G1223/P1223,"N/A"),IF(ISNUMBER(J1223),J1223/$A$2*57.296,"N/A"))</f>
        <v>#VALUE!</v>
      </c>
      <c r="S1223" s="59" t="str">
        <f>S1222</f>
        <v>PUT TELESCOPE FOCAL LENGTH HERE</v>
      </c>
      <c r="T1223" s="60" t="str">
        <f>T1222</f>
        <v>PUT TELESCOPE F/RATIO HERE</v>
      </c>
    </row>
    <row r="1224" spans="1:20" s="33" customFormat="1" x14ac:dyDescent="0.3">
      <c r="A1224" s="13" t="s">
        <v>185</v>
      </c>
      <c r="B1224" s="13" t="s">
        <v>186</v>
      </c>
      <c r="C1224" s="13"/>
      <c r="D1224" s="35" t="s">
        <v>347</v>
      </c>
      <c r="E1224" s="34">
        <v>9</v>
      </c>
      <c r="F1224" s="35">
        <v>1.25</v>
      </c>
      <c r="G1224" s="38">
        <v>66</v>
      </c>
      <c r="H1224" s="37"/>
      <c r="I1224" s="41">
        <v>15</v>
      </c>
      <c r="J1224" s="41" t="s">
        <v>28</v>
      </c>
      <c r="K1224" s="55">
        <f>(G1224/57.2958)*E1224</f>
        <v>10.367252049888473</v>
      </c>
      <c r="L1224" s="55" t="s">
        <v>0</v>
      </c>
      <c r="M1224" s="38" t="s">
        <v>27</v>
      </c>
      <c r="N1224" s="38" t="s">
        <v>28</v>
      </c>
      <c r="O1224" s="36" t="s">
        <v>28</v>
      </c>
      <c r="P1224" s="56" t="e">
        <f>IF(ISNUMBER(E1224),$A$2/E1224,"N/A")</f>
        <v>#VALUE!</v>
      </c>
      <c r="Q1224" s="57" t="e">
        <f>IF(ISNUMBER(E1224),E1224/$B$2,"N/A")</f>
        <v>#VALUE!</v>
      </c>
      <c r="R1224" s="58" t="e">
        <f>IF(J1224="?",IF(ISNUMBER(E1224),G1224/P1224,"N/A"),IF(ISNUMBER(J1224),J1224/$A$2*57.296,"N/A"))</f>
        <v>#VALUE!</v>
      </c>
      <c r="S1224" s="59" t="str">
        <f>S1223</f>
        <v>PUT TELESCOPE FOCAL LENGTH HERE</v>
      </c>
      <c r="T1224" s="60" t="str">
        <f>T1223</f>
        <v>PUT TELESCOPE F/RATIO HERE</v>
      </c>
    </row>
    <row r="1225" spans="1:20" s="33" customFormat="1" x14ac:dyDescent="0.3">
      <c r="A1225" s="13" t="s">
        <v>185</v>
      </c>
      <c r="B1225" s="13" t="s">
        <v>186</v>
      </c>
      <c r="C1225" s="13"/>
      <c r="D1225" s="35" t="s">
        <v>347</v>
      </c>
      <c r="E1225" s="34">
        <v>15</v>
      </c>
      <c r="F1225" s="35">
        <v>1.25</v>
      </c>
      <c r="G1225" s="38">
        <v>66</v>
      </c>
      <c r="H1225" s="37"/>
      <c r="I1225" s="41">
        <v>13</v>
      </c>
      <c r="J1225" s="41" t="s">
        <v>28</v>
      </c>
      <c r="K1225" s="55">
        <f>(G1225/57.2958)*E1225</f>
        <v>17.278753416480789</v>
      </c>
      <c r="L1225" s="55" t="s">
        <v>0</v>
      </c>
      <c r="M1225" s="38" t="s">
        <v>27</v>
      </c>
      <c r="N1225" s="38" t="s">
        <v>28</v>
      </c>
      <c r="O1225" s="36" t="s">
        <v>28</v>
      </c>
      <c r="P1225" s="56" t="e">
        <f>IF(ISNUMBER(E1225),$A$2/E1225,"N/A")</f>
        <v>#VALUE!</v>
      </c>
      <c r="Q1225" s="57" t="e">
        <f>IF(ISNUMBER(E1225),E1225/$B$2,"N/A")</f>
        <v>#VALUE!</v>
      </c>
      <c r="R1225" s="58" t="e">
        <f>IF(J1225="?",IF(ISNUMBER(E1225),G1225/P1225,"N/A"),IF(ISNUMBER(J1225),J1225/$A$2*57.296,"N/A"))</f>
        <v>#VALUE!</v>
      </c>
      <c r="S1225" s="59" t="str">
        <f>S1224</f>
        <v>PUT TELESCOPE FOCAL LENGTH HERE</v>
      </c>
      <c r="T1225" s="60" t="str">
        <f>T1224</f>
        <v>PUT TELESCOPE F/RATIO HERE</v>
      </c>
    </row>
    <row r="1226" spans="1:20" s="33" customFormat="1" x14ac:dyDescent="0.3">
      <c r="A1226" s="13" t="s">
        <v>185</v>
      </c>
      <c r="B1226" s="13" t="s">
        <v>186</v>
      </c>
      <c r="C1226" s="13"/>
      <c r="D1226" s="35" t="s">
        <v>347</v>
      </c>
      <c r="E1226" s="34">
        <v>20</v>
      </c>
      <c r="F1226" s="35">
        <v>1.25</v>
      </c>
      <c r="G1226" s="38">
        <v>66</v>
      </c>
      <c r="H1226" s="37"/>
      <c r="I1226" s="41">
        <v>18</v>
      </c>
      <c r="J1226" s="41" t="s">
        <v>28</v>
      </c>
      <c r="K1226" s="55">
        <f>(G1226/57.2958)*E1226</f>
        <v>23.038337888641053</v>
      </c>
      <c r="L1226" s="55" t="s">
        <v>0</v>
      </c>
      <c r="M1226" s="38" t="s">
        <v>27</v>
      </c>
      <c r="N1226" s="38" t="s">
        <v>28</v>
      </c>
      <c r="O1226" s="36" t="s">
        <v>28</v>
      </c>
      <c r="P1226" s="56" t="e">
        <f>IF(ISNUMBER(E1226),$A$2/E1226,"N/A")</f>
        <v>#VALUE!</v>
      </c>
      <c r="Q1226" s="57" t="e">
        <f>IF(ISNUMBER(E1226),E1226/$B$2,"N/A")</f>
        <v>#VALUE!</v>
      </c>
      <c r="R1226" s="58" t="e">
        <f>IF(J1226="?",IF(ISNUMBER(E1226),G1226/P1226,"N/A"),IF(ISNUMBER(J1226),J1226/$A$2*57.296,"N/A"))</f>
        <v>#VALUE!</v>
      </c>
      <c r="S1226" s="59" t="str">
        <f>S1225</f>
        <v>PUT TELESCOPE FOCAL LENGTH HERE</v>
      </c>
      <c r="T1226" s="60" t="str">
        <f>T1225</f>
        <v>PUT TELESCOPE F/RATIO HERE</v>
      </c>
    </row>
    <row r="1227" spans="1:20" s="33" customFormat="1" x14ac:dyDescent="0.3">
      <c r="A1227" s="13" t="s">
        <v>290</v>
      </c>
      <c r="B1227" s="13" t="s">
        <v>313</v>
      </c>
      <c r="C1227" s="13" t="s">
        <v>440</v>
      </c>
      <c r="D1227" s="35" t="s">
        <v>347</v>
      </c>
      <c r="E1227" s="34">
        <v>7</v>
      </c>
      <c r="F1227" s="35">
        <v>1.25</v>
      </c>
      <c r="G1227" s="38">
        <v>68</v>
      </c>
      <c r="H1227" s="37">
        <v>326</v>
      </c>
      <c r="I1227" s="41">
        <v>15</v>
      </c>
      <c r="J1227" s="41">
        <v>7.5</v>
      </c>
      <c r="K1227" s="55">
        <f>(G1227/57.2958)*E1227</f>
        <v>8.3077642689341982</v>
      </c>
      <c r="L1227" s="55" t="s">
        <v>0</v>
      </c>
      <c r="M1227" s="38" t="s">
        <v>25</v>
      </c>
      <c r="N1227" s="38" t="s">
        <v>0</v>
      </c>
      <c r="O1227" s="38">
        <v>8</v>
      </c>
      <c r="P1227" s="56" t="e">
        <f>IF(ISNUMBER(E1227),$A$2/E1227,"N/A")</f>
        <v>#VALUE!</v>
      </c>
      <c r="Q1227" s="57" t="e">
        <f>IF(ISNUMBER(E1227),E1227/$B$2,"N/A")</f>
        <v>#VALUE!</v>
      </c>
      <c r="R1227" s="58" t="e">
        <f>IF(J1227="?",IF(ISNUMBER(E1227),G1227/P1227,"N/A"),IF(ISNUMBER(J1227),J1227/$A$2*57.296,"N/A"))</f>
        <v>#VALUE!</v>
      </c>
      <c r="S1227" s="59" t="str">
        <f>S1209</f>
        <v>PUT TELESCOPE FOCAL LENGTH HERE</v>
      </c>
      <c r="T1227" s="60" t="str">
        <f>T1209</f>
        <v>PUT TELESCOPE F/RATIO HERE</v>
      </c>
    </row>
    <row r="1228" spans="1:20" s="33" customFormat="1" x14ac:dyDescent="0.3">
      <c r="A1228" s="13" t="s">
        <v>290</v>
      </c>
      <c r="B1228" s="13" t="s">
        <v>313</v>
      </c>
      <c r="C1228" s="13" t="s">
        <v>440</v>
      </c>
      <c r="D1228" s="35" t="s">
        <v>347</v>
      </c>
      <c r="E1228" s="34">
        <v>9</v>
      </c>
      <c r="F1228" s="35">
        <v>1.25</v>
      </c>
      <c r="G1228" s="38">
        <v>68</v>
      </c>
      <c r="H1228" s="37">
        <v>320</v>
      </c>
      <c r="I1228" s="41">
        <v>15</v>
      </c>
      <c r="J1228" s="41">
        <v>8.3000000000000007</v>
      </c>
      <c r="K1228" s="55">
        <f>(G1228/57.2958)*E1228</f>
        <v>10.681411202915397</v>
      </c>
      <c r="L1228" s="55" t="s">
        <v>0</v>
      </c>
      <c r="M1228" s="38" t="s">
        <v>25</v>
      </c>
      <c r="N1228" s="38" t="s">
        <v>0</v>
      </c>
      <c r="O1228" s="38">
        <v>8</v>
      </c>
      <c r="P1228" s="56" t="e">
        <f>IF(ISNUMBER(E1228),$A$2/E1228,"N/A")</f>
        <v>#VALUE!</v>
      </c>
      <c r="Q1228" s="57" t="e">
        <f>IF(ISNUMBER(E1228),E1228/$B$2,"N/A")</f>
        <v>#VALUE!</v>
      </c>
      <c r="R1228" s="58" t="e">
        <f>IF(J1228="?",IF(ISNUMBER(E1228),G1228/P1228,"N/A"),IF(ISNUMBER(J1228),J1228/$A$2*57.296,"N/A"))</f>
        <v>#VALUE!</v>
      </c>
      <c r="S1228" s="59" t="str">
        <f>S1227</f>
        <v>PUT TELESCOPE FOCAL LENGTH HERE</v>
      </c>
      <c r="T1228" s="60" t="str">
        <f>T1227</f>
        <v>PUT TELESCOPE F/RATIO HERE</v>
      </c>
    </row>
    <row r="1229" spans="1:20" s="33" customFormat="1" x14ac:dyDescent="0.3">
      <c r="A1229" s="13" t="s">
        <v>290</v>
      </c>
      <c r="B1229" s="13" t="s">
        <v>313</v>
      </c>
      <c r="C1229" s="13" t="s">
        <v>440</v>
      </c>
      <c r="D1229" s="35" t="s">
        <v>347</v>
      </c>
      <c r="E1229" s="34">
        <v>12</v>
      </c>
      <c r="F1229" s="35">
        <v>1.25</v>
      </c>
      <c r="G1229" s="38">
        <v>66.5</v>
      </c>
      <c r="H1229" s="37">
        <v>315</v>
      </c>
      <c r="I1229" s="41">
        <v>16</v>
      </c>
      <c r="J1229" s="41">
        <v>13.2</v>
      </c>
      <c r="K1229" s="55">
        <f>(G1229/57.2958)*E1229</f>
        <v>13.927722450860273</v>
      </c>
      <c r="L1229" s="55" t="s">
        <v>0</v>
      </c>
      <c r="M1229" s="38" t="s">
        <v>25</v>
      </c>
      <c r="N1229" s="38" t="s">
        <v>0</v>
      </c>
      <c r="O1229" s="38">
        <v>8</v>
      </c>
      <c r="P1229" s="56" t="e">
        <f>IF(ISNUMBER(E1229),$A$2/E1229,"N/A")</f>
        <v>#VALUE!</v>
      </c>
      <c r="Q1229" s="57" t="e">
        <f>IF(ISNUMBER(E1229),E1229/$B$2,"N/A")</f>
        <v>#VALUE!</v>
      </c>
      <c r="R1229" s="58" t="e">
        <f>IF(J1229="?",IF(ISNUMBER(E1229),G1229/P1229,"N/A"),IF(ISNUMBER(J1229),J1229/$A$2*57.296,"N/A"))</f>
        <v>#VALUE!</v>
      </c>
      <c r="S1229" s="59" t="str">
        <f>S1228</f>
        <v>PUT TELESCOPE FOCAL LENGTH HERE</v>
      </c>
      <c r="T1229" s="60" t="str">
        <f>T1228</f>
        <v>PUT TELESCOPE F/RATIO HERE</v>
      </c>
    </row>
    <row r="1230" spans="1:20" s="33" customFormat="1" x14ac:dyDescent="0.3">
      <c r="A1230" s="13" t="s">
        <v>290</v>
      </c>
      <c r="B1230" s="13" t="s">
        <v>313</v>
      </c>
      <c r="C1230" s="13" t="s">
        <v>440</v>
      </c>
      <c r="D1230" s="35" t="s">
        <v>347</v>
      </c>
      <c r="E1230" s="34">
        <v>14.5</v>
      </c>
      <c r="F1230" s="35">
        <v>1.25</v>
      </c>
      <c r="G1230" s="38">
        <v>69</v>
      </c>
      <c r="H1230" s="37">
        <v>306</v>
      </c>
      <c r="I1230" s="41">
        <v>15.5</v>
      </c>
      <c r="J1230" s="41">
        <v>17</v>
      </c>
      <c r="K1230" s="55">
        <f>(G1230/57.2958)*E1230</f>
        <v>17.462012922413162</v>
      </c>
      <c r="L1230" s="55" t="s">
        <v>0</v>
      </c>
      <c r="M1230" s="38" t="s">
        <v>25</v>
      </c>
      <c r="N1230" s="38" t="s">
        <v>0</v>
      </c>
      <c r="O1230" s="38">
        <v>8</v>
      </c>
      <c r="P1230" s="56" t="e">
        <f>IF(ISNUMBER(E1230),$A$2/E1230,"N/A")</f>
        <v>#VALUE!</v>
      </c>
      <c r="Q1230" s="57" t="e">
        <f>IF(ISNUMBER(E1230),E1230/$B$2,"N/A")</f>
        <v>#VALUE!</v>
      </c>
      <c r="R1230" s="58" t="e">
        <f>IF(J1230="?",IF(ISNUMBER(E1230),G1230/P1230,"N/A"),IF(ISNUMBER(J1230),J1230/$A$2*57.296,"N/A"))</f>
        <v>#VALUE!</v>
      </c>
      <c r="S1230" s="59" t="str">
        <f>S1229</f>
        <v>PUT TELESCOPE FOCAL LENGTH HERE</v>
      </c>
      <c r="T1230" s="60" t="str">
        <f>T1229</f>
        <v>PUT TELESCOPE F/RATIO HERE</v>
      </c>
    </row>
    <row r="1231" spans="1:20" s="33" customFormat="1" x14ac:dyDescent="0.3">
      <c r="A1231" s="13" t="s">
        <v>290</v>
      </c>
      <c r="B1231" s="13" t="s">
        <v>313</v>
      </c>
      <c r="C1231" s="13" t="s">
        <v>440</v>
      </c>
      <c r="D1231" s="35" t="s">
        <v>347</v>
      </c>
      <c r="E1231" s="34">
        <v>18</v>
      </c>
      <c r="F1231" s="35">
        <v>1.25</v>
      </c>
      <c r="G1231" s="38">
        <v>65</v>
      </c>
      <c r="H1231" s="37">
        <v>304</v>
      </c>
      <c r="I1231" s="41">
        <v>18</v>
      </c>
      <c r="J1231" s="41">
        <v>19.2</v>
      </c>
      <c r="K1231" s="55">
        <f>(G1231/57.2958)*E1231</f>
        <v>20.420344946750021</v>
      </c>
      <c r="L1231" s="55" t="s">
        <v>0</v>
      </c>
      <c r="M1231" s="38" t="s">
        <v>25</v>
      </c>
      <c r="N1231" s="38" t="s">
        <v>0</v>
      </c>
      <c r="O1231" s="38">
        <v>8</v>
      </c>
      <c r="P1231" s="56" t="e">
        <f>IF(ISNUMBER(E1231),$A$2/E1231,"N/A")</f>
        <v>#VALUE!</v>
      </c>
      <c r="Q1231" s="57" t="e">
        <f>IF(ISNUMBER(E1231),E1231/$B$2,"N/A")</f>
        <v>#VALUE!</v>
      </c>
      <c r="R1231" s="58" t="e">
        <f>IF(J1231="?",IF(ISNUMBER(E1231),G1231/P1231,"N/A"),IF(ISNUMBER(J1231),J1231/$A$2*57.296,"N/A"))</f>
        <v>#VALUE!</v>
      </c>
      <c r="S1231" s="59" t="str">
        <f>S1230</f>
        <v>PUT TELESCOPE FOCAL LENGTH HERE</v>
      </c>
      <c r="T1231" s="60" t="str">
        <f>T1230</f>
        <v>PUT TELESCOPE F/RATIO HERE</v>
      </c>
    </row>
    <row r="1232" spans="1:20" s="33" customFormat="1" x14ac:dyDescent="0.3">
      <c r="A1232" s="13" t="s">
        <v>290</v>
      </c>
      <c r="B1232" s="13" t="s">
        <v>312</v>
      </c>
      <c r="C1232" s="13" t="s">
        <v>440</v>
      </c>
      <c r="D1232" s="35" t="s">
        <v>348</v>
      </c>
      <c r="E1232" s="34">
        <v>4</v>
      </c>
      <c r="F1232" s="35">
        <v>1.25</v>
      </c>
      <c r="G1232" s="38">
        <v>80</v>
      </c>
      <c r="H1232" s="37"/>
      <c r="I1232" s="41">
        <v>20</v>
      </c>
      <c r="J1232" s="41" t="s">
        <v>28</v>
      </c>
      <c r="K1232" s="55">
        <f>(G1232/57.2958)*E1232</f>
        <v>5.585051609367528</v>
      </c>
      <c r="L1232" s="55" t="s">
        <v>0</v>
      </c>
      <c r="M1232" s="38" t="s">
        <v>25</v>
      </c>
      <c r="N1232" s="38" t="s">
        <v>0</v>
      </c>
      <c r="O1232" s="38">
        <v>8</v>
      </c>
      <c r="P1232" s="56" t="e">
        <f>IF(ISNUMBER(E1232),$A$2/E1232,"N/A")</f>
        <v>#VALUE!</v>
      </c>
      <c r="Q1232" s="57" t="e">
        <f>IF(ISNUMBER(E1232),E1232/$B$2,"N/A")</f>
        <v>#VALUE!</v>
      </c>
      <c r="R1232" s="58" t="e">
        <f>IF(J1232="?",IF(ISNUMBER(E1232),G1232/P1232,"N/A"),IF(ISNUMBER(J1232),J1232/$A$2*57.296,"N/A"))</f>
        <v>#VALUE!</v>
      </c>
      <c r="S1232" s="59" t="str">
        <f>S1231</f>
        <v>PUT TELESCOPE FOCAL LENGTH HERE</v>
      </c>
      <c r="T1232" s="60" t="str">
        <f>T1231</f>
        <v>PUT TELESCOPE F/RATIO HERE</v>
      </c>
    </row>
    <row r="1233" spans="1:20" s="33" customFormat="1" x14ac:dyDescent="0.3">
      <c r="A1233" s="13" t="s">
        <v>290</v>
      </c>
      <c r="B1233" s="13" t="s">
        <v>312</v>
      </c>
      <c r="C1233" s="13" t="s">
        <v>440</v>
      </c>
      <c r="D1233" s="35" t="s">
        <v>348</v>
      </c>
      <c r="E1233" s="34">
        <v>6</v>
      </c>
      <c r="F1233" s="35">
        <v>1.25</v>
      </c>
      <c r="G1233" s="38">
        <v>80</v>
      </c>
      <c r="H1233" s="37"/>
      <c r="I1233" s="41">
        <v>20</v>
      </c>
      <c r="J1233" s="41" t="s">
        <v>28</v>
      </c>
      <c r="K1233" s="55">
        <f>(G1233/57.2958)*E1233</f>
        <v>8.3775774140512915</v>
      </c>
      <c r="L1233" s="55" t="s">
        <v>0</v>
      </c>
      <c r="M1233" s="38" t="s">
        <v>25</v>
      </c>
      <c r="N1233" s="38" t="s">
        <v>0</v>
      </c>
      <c r="O1233" s="38">
        <v>8</v>
      </c>
      <c r="P1233" s="56" t="e">
        <f>IF(ISNUMBER(E1233),$A$2/E1233,"N/A")</f>
        <v>#VALUE!</v>
      </c>
      <c r="Q1233" s="57" t="e">
        <f>IF(ISNUMBER(E1233),E1233/$B$2,"N/A")</f>
        <v>#VALUE!</v>
      </c>
      <c r="R1233" s="58" t="e">
        <f>IF(J1233="?",IF(ISNUMBER(E1233),G1233/P1233,"N/A"),IF(ISNUMBER(J1233),J1233/$A$2*57.296,"N/A"))</f>
        <v>#VALUE!</v>
      </c>
      <c r="S1233" s="59" t="str">
        <f>S1232</f>
        <v>PUT TELESCOPE FOCAL LENGTH HERE</v>
      </c>
      <c r="T1233" s="60" t="str">
        <f>T1232</f>
        <v>PUT TELESCOPE F/RATIO HERE</v>
      </c>
    </row>
    <row r="1234" spans="1:20" s="33" customFormat="1" x14ac:dyDescent="0.3">
      <c r="A1234" s="13" t="s">
        <v>290</v>
      </c>
      <c r="B1234" s="13" t="s">
        <v>312</v>
      </c>
      <c r="C1234" s="13" t="s">
        <v>440</v>
      </c>
      <c r="D1234" s="35" t="s">
        <v>348</v>
      </c>
      <c r="E1234" s="34">
        <v>9</v>
      </c>
      <c r="F1234" s="35">
        <v>1.25</v>
      </c>
      <c r="G1234" s="38">
        <v>80</v>
      </c>
      <c r="H1234" s="37"/>
      <c r="I1234" s="41">
        <v>20</v>
      </c>
      <c r="J1234" s="41" t="s">
        <v>28</v>
      </c>
      <c r="K1234" s="55">
        <f>(G1234/57.2958)*E1234</f>
        <v>12.566366121076937</v>
      </c>
      <c r="L1234" s="55" t="s">
        <v>0</v>
      </c>
      <c r="M1234" s="38" t="s">
        <v>25</v>
      </c>
      <c r="N1234" s="38" t="s">
        <v>0</v>
      </c>
      <c r="O1234" s="38">
        <v>8</v>
      </c>
      <c r="P1234" s="56" t="e">
        <f>IF(ISNUMBER(E1234),$A$2/E1234,"N/A")</f>
        <v>#VALUE!</v>
      </c>
      <c r="Q1234" s="57" t="e">
        <f>IF(ISNUMBER(E1234),E1234/$B$2,"N/A")</f>
        <v>#VALUE!</v>
      </c>
      <c r="R1234" s="58" t="e">
        <f>IF(J1234="?",IF(ISNUMBER(E1234),G1234/P1234,"N/A"),IF(ISNUMBER(J1234),J1234/$A$2*57.296,"N/A"))</f>
        <v>#VALUE!</v>
      </c>
      <c r="S1234" s="59" t="str">
        <f>S1233</f>
        <v>PUT TELESCOPE FOCAL LENGTH HERE</v>
      </c>
      <c r="T1234" s="60" t="str">
        <f>T1233</f>
        <v>PUT TELESCOPE F/RATIO HERE</v>
      </c>
    </row>
    <row r="1235" spans="1:20" s="33" customFormat="1" x14ac:dyDescent="0.3">
      <c r="A1235" s="13" t="s">
        <v>290</v>
      </c>
      <c r="B1235" s="13" t="s">
        <v>312</v>
      </c>
      <c r="C1235" s="13" t="s">
        <v>440</v>
      </c>
      <c r="D1235" s="35" t="s">
        <v>348</v>
      </c>
      <c r="E1235" s="34">
        <v>14</v>
      </c>
      <c r="F1235" s="35">
        <v>2</v>
      </c>
      <c r="G1235" s="38">
        <v>80</v>
      </c>
      <c r="H1235" s="37"/>
      <c r="I1235" s="41">
        <v>20</v>
      </c>
      <c r="J1235" s="41" t="s">
        <v>28</v>
      </c>
      <c r="K1235" s="55">
        <f>(G1235/57.2958)*E1235</f>
        <v>19.547680632786349</v>
      </c>
      <c r="L1235" s="55" t="s">
        <v>0</v>
      </c>
      <c r="M1235" s="38" t="s">
        <v>25</v>
      </c>
      <c r="N1235" s="38" t="s">
        <v>0</v>
      </c>
      <c r="O1235" s="38">
        <v>8</v>
      </c>
      <c r="P1235" s="56" t="e">
        <f>IF(ISNUMBER(E1235),$A$2/E1235,"N/A")</f>
        <v>#VALUE!</v>
      </c>
      <c r="Q1235" s="57" t="e">
        <f>IF(ISNUMBER(E1235),E1235/$B$2,"N/A")</f>
        <v>#VALUE!</v>
      </c>
      <c r="R1235" s="58" t="e">
        <f>IF(J1235="?",IF(ISNUMBER(E1235),G1235/P1235,"N/A"),IF(ISNUMBER(J1235),J1235/$A$2*57.296,"N/A"))</f>
        <v>#VALUE!</v>
      </c>
      <c r="S1235" s="59" t="str">
        <f>S1234</f>
        <v>PUT TELESCOPE FOCAL LENGTH HERE</v>
      </c>
      <c r="T1235" s="60" t="str">
        <f>T1234</f>
        <v>PUT TELESCOPE F/RATIO HERE</v>
      </c>
    </row>
    <row r="1236" spans="1:20" s="33" customFormat="1" x14ac:dyDescent="0.3">
      <c r="A1236" s="13" t="s">
        <v>290</v>
      </c>
      <c r="B1236" s="13" t="s">
        <v>312</v>
      </c>
      <c r="C1236" s="13" t="s">
        <v>440</v>
      </c>
      <c r="D1236" s="35" t="s">
        <v>348</v>
      </c>
      <c r="E1236" s="34">
        <v>20</v>
      </c>
      <c r="F1236" s="35">
        <v>2</v>
      </c>
      <c r="G1236" s="38">
        <v>80</v>
      </c>
      <c r="H1236" s="37"/>
      <c r="I1236" s="41">
        <v>20</v>
      </c>
      <c r="J1236" s="41" t="s">
        <v>28</v>
      </c>
      <c r="K1236" s="55">
        <f>(G1236/57.2958)*E1236</f>
        <v>27.925258046837641</v>
      </c>
      <c r="L1236" s="55" t="s">
        <v>0</v>
      </c>
      <c r="M1236" s="38" t="s">
        <v>25</v>
      </c>
      <c r="N1236" s="38" t="s">
        <v>0</v>
      </c>
      <c r="O1236" s="38">
        <v>8</v>
      </c>
      <c r="P1236" s="56" t="e">
        <f>IF(ISNUMBER(E1236),$A$2/E1236,"N/A")</f>
        <v>#VALUE!</v>
      </c>
      <c r="Q1236" s="57" t="e">
        <f>IF(ISNUMBER(E1236),E1236/$B$2,"N/A")</f>
        <v>#VALUE!</v>
      </c>
      <c r="R1236" s="58" t="e">
        <f>IF(J1236="?",IF(ISNUMBER(E1236),G1236/P1236,"N/A"),IF(ISNUMBER(J1236),J1236/$A$2*57.296,"N/A"))</f>
        <v>#VALUE!</v>
      </c>
      <c r="S1236" s="59" t="str">
        <f>S1235</f>
        <v>PUT TELESCOPE FOCAL LENGTH HERE</v>
      </c>
      <c r="T1236" s="60" t="str">
        <f>T1235</f>
        <v>PUT TELESCOPE F/RATIO HERE</v>
      </c>
    </row>
    <row r="1237" spans="1:20" s="33" customFormat="1" x14ac:dyDescent="0.3">
      <c r="A1237" s="13" t="s">
        <v>290</v>
      </c>
      <c r="B1237" s="13" t="s">
        <v>90</v>
      </c>
      <c r="C1237" s="13" t="s">
        <v>440</v>
      </c>
      <c r="D1237" s="13" t="s">
        <v>345</v>
      </c>
      <c r="E1237" s="34">
        <v>3</v>
      </c>
      <c r="F1237" s="35">
        <v>1.25</v>
      </c>
      <c r="G1237" s="38">
        <v>55</v>
      </c>
      <c r="H1237" s="37"/>
      <c r="I1237" s="41">
        <v>20</v>
      </c>
      <c r="J1237" s="41" t="s">
        <v>28</v>
      </c>
      <c r="K1237" s="55">
        <f>(G1237/57.2958)*E1237</f>
        <v>2.8797922360801316</v>
      </c>
      <c r="L1237" s="55" t="s">
        <v>0</v>
      </c>
      <c r="M1237" s="38" t="s">
        <v>25</v>
      </c>
      <c r="N1237" s="38" t="s">
        <v>0</v>
      </c>
      <c r="O1237" s="38">
        <v>7</v>
      </c>
      <c r="P1237" s="56" t="e">
        <f>IF(ISNUMBER(E1237),$A$2/E1237,"N/A")</f>
        <v>#VALUE!</v>
      </c>
      <c r="Q1237" s="57" t="e">
        <f>IF(ISNUMBER(E1237),E1237/$B$2,"N/A")</f>
        <v>#VALUE!</v>
      </c>
      <c r="R1237" s="58" t="e">
        <f>IF(J1237="?",IF(ISNUMBER(E1237),G1237/P1237,"N/A"),IF(ISNUMBER(J1237),J1237/$A$2*57.296,"N/A"))</f>
        <v>#VALUE!</v>
      </c>
      <c r="S1237" s="59" t="str">
        <f>S1236</f>
        <v>PUT TELESCOPE FOCAL LENGTH HERE</v>
      </c>
      <c r="T1237" s="60" t="str">
        <f>T1236</f>
        <v>PUT TELESCOPE F/RATIO HERE</v>
      </c>
    </row>
    <row r="1238" spans="1:20" s="33" customFormat="1" x14ac:dyDescent="0.3">
      <c r="A1238" s="13" t="s">
        <v>290</v>
      </c>
      <c r="B1238" s="13" t="s">
        <v>90</v>
      </c>
      <c r="C1238" s="13" t="s">
        <v>440</v>
      </c>
      <c r="D1238" s="13" t="s">
        <v>345</v>
      </c>
      <c r="E1238" s="34">
        <v>5</v>
      </c>
      <c r="F1238" s="35">
        <v>1.25</v>
      </c>
      <c r="G1238" s="38">
        <v>55</v>
      </c>
      <c r="H1238" s="37"/>
      <c r="I1238" s="41">
        <v>20</v>
      </c>
      <c r="J1238" s="41" t="s">
        <v>28</v>
      </c>
      <c r="K1238" s="55">
        <f>(G1238/57.2958)*E1238</f>
        <v>4.7996537268002193</v>
      </c>
      <c r="L1238" s="55" t="s">
        <v>0</v>
      </c>
      <c r="M1238" s="38" t="s">
        <v>25</v>
      </c>
      <c r="N1238" s="38" t="s">
        <v>0</v>
      </c>
      <c r="O1238" s="38">
        <v>7</v>
      </c>
      <c r="P1238" s="56" t="e">
        <f>IF(ISNUMBER(E1238),$A$2/E1238,"N/A")</f>
        <v>#VALUE!</v>
      </c>
      <c r="Q1238" s="57" t="e">
        <f>IF(ISNUMBER(E1238),E1238/$B$2,"N/A")</f>
        <v>#VALUE!</v>
      </c>
      <c r="R1238" s="58" t="e">
        <f>IF(J1238="?",IF(ISNUMBER(E1238),G1238/P1238,"N/A"),IF(ISNUMBER(J1238),J1238/$A$2*57.296,"N/A"))</f>
        <v>#VALUE!</v>
      </c>
      <c r="S1238" s="59" t="str">
        <f>S1237</f>
        <v>PUT TELESCOPE FOCAL LENGTH HERE</v>
      </c>
      <c r="T1238" s="60" t="str">
        <f>T1237</f>
        <v>PUT TELESCOPE F/RATIO HERE</v>
      </c>
    </row>
    <row r="1239" spans="1:20" s="33" customFormat="1" x14ac:dyDescent="0.3">
      <c r="A1239" s="13" t="s">
        <v>290</v>
      </c>
      <c r="B1239" s="13" t="s">
        <v>90</v>
      </c>
      <c r="C1239" s="13" t="s">
        <v>440</v>
      </c>
      <c r="D1239" s="13" t="s">
        <v>345</v>
      </c>
      <c r="E1239" s="34">
        <v>6</v>
      </c>
      <c r="F1239" s="35">
        <v>1.25</v>
      </c>
      <c r="G1239" s="38">
        <v>55</v>
      </c>
      <c r="H1239" s="37"/>
      <c r="I1239" s="41">
        <v>20</v>
      </c>
      <c r="J1239" s="41" t="s">
        <v>28</v>
      </c>
      <c r="K1239" s="55">
        <f>(G1239/57.2958)*E1239</f>
        <v>5.7595844721602631</v>
      </c>
      <c r="L1239" s="55" t="s">
        <v>0</v>
      </c>
      <c r="M1239" s="38" t="s">
        <v>25</v>
      </c>
      <c r="N1239" s="38" t="s">
        <v>0</v>
      </c>
      <c r="O1239" s="38">
        <v>7</v>
      </c>
      <c r="P1239" s="56" t="e">
        <f>IF(ISNUMBER(E1239),$A$2/E1239,"N/A")</f>
        <v>#VALUE!</v>
      </c>
      <c r="Q1239" s="57" t="e">
        <f>IF(ISNUMBER(E1239),E1239/$B$2,"N/A")</f>
        <v>#VALUE!</v>
      </c>
      <c r="R1239" s="58" t="e">
        <f>IF(J1239="?",IF(ISNUMBER(E1239),G1239/P1239,"N/A"),IF(ISNUMBER(J1239),J1239/$A$2*57.296,"N/A"))</f>
        <v>#VALUE!</v>
      </c>
      <c r="S1239" s="59" t="str">
        <f>S1238</f>
        <v>PUT TELESCOPE FOCAL LENGTH HERE</v>
      </c>
      <c r="T1239" s="60" t="str">
        <f>T1238</f>
        <v>PUT TELESCOPE F/RATIO HERE</v>
      </c>
    </row>
    <row r="1240" spans="1:20" s="33" customFormat="1" x14ac:dyDescent="0.3">
      <c r="A1240" s="13" t="s">
        <v>290</v>
      </c>
      <c r="B1240" s="13" t="s">
        <v>90</v>
      </c>
      <c r="C1240" s="13" t="s">
        <v>440</v>
      </c>
      <c r="D1240" s="13" t="s">
        <v>345</v>
      </c>
      <c r="E1240" s="34">
        <v>9</v>
      </c>
      <c r="F1240" s="35">
        <v>1.25</v>
      </c>
      <c r="G1240" s="38">
        <v>55</v>
      </c>
      <c r="H1240" s="37"/>
      <c r="I1240" s="41">
        <v>20</v>
      </c>
      <c r="J1240" s="41" t="s">
        <v>28</v>
      </c>
      <c r="K1240" s="55">
        <f>(G1240/57.2958)*E1240</f>
        <v>8.6393767082403947</v>
      </c>
      <c r="L1240" s="55" t="s">
        <v>0</v>
      </c>
      <c r="M1240" s="38" t="s">
        <v>25</v>
      </c>
      <c r="N1240" s="38" t="s">
        <v>0</v>
      </c>
      <c r="O1240" s="38">
        <v>7</v>
      </c>
      <c r="P1240" s="56" t="e">
        <f>IF(ISNUMBER(E1240),$A$2/E1240,"N/A")</f>
        <v>#VALUE!</v>
      </c>
      <c r="Q1240" s="57" t="e">
        <f>IF(ISNUMBER(E1240),E1240/$B$2,"N/A")</f>
        <v>#VALUE!</v>
      </c>
      <c r="R1240" s="58" t="e">
        <f>IF(J1240="?",IF(ISNUMBER(E1240),G1240/P1240,"N/A"),IF(ISNUMBER(J1240),J1240/$A$2*57.296,"N/A"))</f>
        <v>#VALUE!</v>
      </c>
      <c r="S1240" s="59" t="str">
        <f>S1239</f>
        <v>PUT TELESCOPE FOCAL LENGTH HERE</v>
      </c>
      <c r="T1240" s="60" t="str">
        <f>T1239</f>
        <v>PUT TELESCOPE F/RATIO HERE</v>
      </c>
    </row>
    <row r="1241" spans="1:20" s="33" customFormat="1" x14ac:dyDescent="0.3">
      <c r="A1241" s="13" t="s">
        <v>290</v>
      </c>
      <c r="B1241" s="13" t="s">
        <v>90</v>
      </c>
      <c r="C1241" s="13" t="s">
        <v>440</v>
      </c>
      <c r="D1241" s="13" t="s">
        <v>345</v>
      </c>
      <c r="E1241" s="34">
        <v>12.5</v>
      </c>
      <c r="F1241" s="35">
        <v>1.25</v>
      </c>
      <c r="G1241" s="38">
        <v>55</v>
      </c>
      <c r="H1241" s="37"/>
      <c r="I1241" s="41">
        <v>20</v>
      </c>
      <c r="J1241" s="41" t="s">
        <v>28</v>
      </c>
      <c r="K1241" s="55">
        <f>(G1241/57.2958)*E1241</f>
        <v>11.999134317000548</v>
      </c>
      <c r="L1241" s="55" t="s">
        <v>0</v>
      </c>
      <c r="M1241" s="38" t="s">
        <v>25</v>
      </c>
      <c r="N1241" s="38" t="s">
        <v>0</v>
      </c>
      <c r="O1241" s="38">
        <v>7</v>
      </c>
      <c r="P1241" s="56" t="e">
        <f>IF(ISNUMBER(E1241),$A$2/E1241,"N/A")</f>
        <v>#VALUE!</v>
      </c>
      <c r="Q1241" s="57" t="e">
        <f>IF(ISNUMBER(E1241),E1241/$B$2,"N/A")</f>
        <v>#VALUE!</v>
      </c>
      <c r="R1241" s="58" t="e">
        <f>IF(J1241="?",IF(ISNUMBER(E1241),G1241/P1241,"N/A"),IF(ISNUMBER(J1241),J1241/$A$2*57.296,"N/A"))</f>
        <v>#VALUE!</v>
      </c>
      <c r="S1241" s="59" t="str">
        <f>S1240</f>
        <v>PUT TELESCOPE FOCAL LENGTH HERE</v>
      </c>
      <c r="T1241" s="60" t="str">
        <f>T1240</f>
        <v>PUT TELESCOPE F/RATIO HERE</v>
      </c>
    </row>
    <row r="1242" spans="1:20" s="33" customFormat="1" x14ac:dyDescent="0.3">
      <c r="A1242" s="13" t="s">
        <v>290</v>
      </c>
      <c r="B1242" s="35" t="s">
        <v>181</v>
      </c>
      <c r="C1242" s="13" t="s">
        <v>440</v>
      </c>
      <c r="D1242" s="13" t="s">
        <v>346</v>
      </c>
      <c r="E1242" s="34">
        <v>18</v>
      </c>
      <c r="F1242" s="35">
        <v>1.25</v>
      </c>
      <c r="G1242" s="38">
        <v>62</v>
      </c>
      <c r="H1242" s="37"/>
      <c r="I1242" s="41">
        <v>9</v>
      </c>
      <c r="J1242" s="41" t="s">
        <v>28</v>
      </c>
      <c r="K1242" s="55">
        <f>(G1242/57.2958)*E1242</f>
        <v>19.477867487669254</v>
      </c>
      <c r="L1242" s="55" t="s">
        <v>0</v>
      </c>
      <c r="M1242" s="38" t="s">
        <v>25</v>
      </c>
      <c r="N1242" s="38" t="s">
        <v>28</v>
      </c>
      <c r="O1242" s="38">
        <v>4</v>
      </c>
      <c r="P1242" s="56" t="e">
        <f>IF(ISNUMBER(E1242),$A$2/E1242,"N/A")</f>
        <v>#VALUE!</v>
      </c>
      <c r="Q1242" s="57" t="e">
        <f>IF(ISNUMBER(E1242),E1242/$B$2,"N/A")</f>
        <v>#VALUE!</v>
      </c>
      <c r="R1242" s="58" t="e">
        <f>IF(J1242="?",IF(ISNUMBER(E1242),G1242/P1242,"N/A"),IF(ISNUMBER(J1242),J1242/$A$2*57.296,"N/A"))</f>
        <v>#VALUE!</v>
      </c>
      <c r="S1242" s="59" t="str">
        <f>S1241</f>
        <v>PUT TELESCOPE FOCAL LENGTH HERE</v>
      </c>
      <c r="T1242" s="60" t="str">
        <f>T1241</f>
        <v>PUT TELESCOPE F/RATIO HERE</v>
      </c>
    </row>
    <row r="1243" spans="1:20" s="33" customFormat="1" x14ac:dyDescent="0.3">
      <c r="A1243" s="13" t="s">
        <v>290</v>
      </c>
      <c r="B1243" s="35" t="s">
        <v>181</v>
      </c>
      <c r="C1243" s="13" t="s">
        <v>440</v>
      </c>
      <c r="D1243" s="13" t="s">
        <v>346</v>
      </c>
      <c r="E1243" s="34">
        <v>25</v>
      </c>
      <c r="F1243" s="35">
        <v>1.25</v>
      </c>
      <c r="G1243" s="38">
        <v>62</v>
      </c>
      <c r="H1243" s="37"/>
      <c r="I1243" s="41">
        <v>14</v>
      </c>
      <c r="J1243" s="41" t="s">
        <v>28</v>
      </c>
      <c r="K1243" s="55">
        <f>(G1243/57.2958)*E1243</f>
        <v>27.052593732873966</v>
      </c>
      <c r="L1243" s="55" t="s">
        <v>0</v>
      </c>
      <c r="M1243" s="38" t="s">
        <v>25</v>
      </c>
      <c r="N1243" s="38" t="s">
        <v>28</v>
      </c>
      <c r="O1243" s="38">
        <v>4</v>
      </c>
      <c r="P1243" s="56" t="e">
        <f>IF(ISNUMBER(E1243),$A$2/E1243,"N/A")</f>
        <v>#VALUE!</v>
      </c>
      <c r="Q1243" s="57" t="e">
        <f>IF(ISNUMBER(E1243),E1243/$B$2,"N/A")</f>
        <v>#VALUE!</v>
      </c>
      <c r="R1243" s="58" t="e">
        <f>IF(J1243="?",IF(ISNUMBER(E1243),G1243/P1243,"N/A"),IF(ISNUMBER(J1243),J1243/$A$2*57.296,"N/A"))</f>
        <v>#VALUE!</v>
      </c>
      <c r="S1243" s="59" t="str">
        <f>S1242</f>
        <v>PUT TELESCOPE FOCAL LENGTH HERE</v>
      </c>
      <c r="T1243" s="60" t="str">
        <f>T1242</f>
        <v>PUT TELESCOPE F/RATIO HERE</v>
      </c>
    </row>
    <row r="1244" spans="1:20" s="33" customFormat="1" x14ac:dyDescent="0.3">
      <c r="A1244" s="13" t="s">
        <v>290</v>
      </c>
      <c r="B1244" s="35" t="s">
        <v>181</v>
      </c>
      <c r="C1244" s="13" t="s">
        <v>440</v>
      </c>
      <c r="D1244" s="13" t="s">
        <v>346</v>
      </c>
      <c r="E1244" s="34">
        <v>30</v>
      </c>
      <c r="F1244" s="35">
        <v>2</v>
      </c>
      <c r="G1244" s="38">
        <v>62</v>
      </c>
      <c r="H1244" s="37"/>
      <c r="I1244" s="41">
        <v>15</v>
      </c>
      <c r="J1244" s="41" t="s">
        <v>28</v>
      </c>
      <c r="K1244" s="55">
        <f>(G1244/57.2958)*E1244</f>
        <v>32.463112479448753</v>
      </c>
      <c r="L1244" s="55" t="s">
        <v>0</v>
      </c>
      <c r="M1244" s="38" t="s">
        <v>25</v>
      </c>
      <c r="N1244" s="38" t="s">
        <v>28</v>
      </c>
      <c r="O1244" s="38">
        <v>4</v>
      </c>
      <c r="P1244" s="56" t="e">
        <f>IF(ISNUMBER(E1244),$A$2/E1244,"N/A")</f>
        <v>#VALUE!</v>
      </c>
      <c r="Q1244" s="57" t="e">
        <f>IF(ISNUMBER(E1244),E1244/$B$2,"N/A")</f>
        <v>#VALUE!</v>
      </c>
      <c r="R1244" s="58" t="e">
        <f>IF(J1244="?",IF(ISNUMBER(E1244),G1244/P1244,"N/A"),IF(ISNUMBER(J1244),J1244/$A$2*57.296,"N/A"))</f>
        <v>#VALUE!</v>
      </c>
      <c r="S1244" s="59" t="str">
        <f>S1243</f>
        <v>PUT TELESCOPE FOCAL LENGTH HERE</v>
      </c>
      <c r="T1244" s="60" t="str">
        <f>T1243</f>
        <v>PUT TELESCOPE F/RATIO HERE</v>
      </c>
    </row>
    <row r="1245" spans="1:20" s="33" customFormat="1" x14ac:dyDescent="0.3">
      <c r="A1245" s="13" t="s">
        <v>290</v>
      </c>
      <c r="B1245" s="35" t="s">
        <v>181</v>
      </c>
      <c r="C1245" s="13" t="s">
        <v>440</v>
      </c>
      <c r="D1245" s="35" t="s">
        <v>347</v>
      </c>
      <c r="E1245" s="34">
        <v>40</v>
      </c>
      <c r="F1245" s="35">
        <v>2</v>
      </c>
      <c r="G1245" s="38">
        <v>65</v>
      </c>
      <c r="H1245" s="37"/>
      <c r="I1245" s="41">
        <v>20</v>
      </c>
      <c r="J1245" s="41" t="s">
        <v>28</v>
      </c>
      <c r="K1245" s="55">
        <f>(G1245/57.2958)*E1245</f>
        <v>45.378544326111161</v>
      </c>
      <c r="L1245" s="55" t="s">
        <v>0</v>
      </c>
      <c r="M1245" s="38" t="s">
        <v>25</v>
      </c>
      <c r="N1245" s="38" t="s">
        <v>28</v>
      </c>
      <c r="O1245" s="38">
        <v>4</v>
      </c>
      <c r="P1245" s="56" t="e">
        <f>IF(ISNUMBER(E1245),$A$2/E1245,"N/A")</f>
        <v>#VALUE!</v>
      </c>
      <c r="Q1245" s="57" t="e">
        <f>IF(ISNUMBER(E1245),E1245/$B$2,"N/A")</f>
        <v>#VALUE!</v>
      </c>
      <c r="R1245" s="58" t="e">
        <f>IF(J1245="?",IF(ISNUMBER(E1245),G1245/P1245,"N/A"),IF(ISNUMBER(J1245),J1245/$A$2*57.296,"N/A"))</f>
        <v>#VALUE!</v>
      </c>
      <c r="S1245" s="59" t="str">
        <f>S1244</f>
        <v>PUT TELESCOPE FOCAL LENGTH HERE</v>
      </c>
      <c r="T1245" s="60" t="str">
        <f>T1244</f>
        <v>PUT TELESCOPE F/RATIO HERE</v>
      </c>
    </row>
    <row r="1246" spans="1:20" s="33" customFormat="1" x14ac:dyDescent="0.3">
      <c r="A1246" s="13" t="s">
        <v>290</v>
      </c>
      <c r="B1246" s="35" t="s">
        <v>181</v>
      </c>
      <c r="C1246" s="13" t="s">
        <v>440</v>
      </c>
      <c r="D1246" s="13" t="s">
        <v>346</v>
      </c>
      <c r="E1246" s="34">
        <v>45</v>
      </c>
      <c r="F1246" s="35">
        <v>2</v>
      </c>
      <c r="G1246" s="38">
        <v>62</v>
      </c>
      <c r="H1246" s="37"/>
      <c r="I1246" s="41">
        <v>22</v>
      </c>
      <c r="J1246" s="41" t="s">
        <v>28</v>
      </c>
      <c r="K1246" s="55">
        <f>(G1246/57.2958)*E1246</f>
        <v>48.694668719173137</v>
      </c>
      <c r="L1246" s="55" t="s">
        <v>0</v>
      </c>
      <c r="M1246" s="38" t="s">
        <v>25</v>
      </c>
      <c r="N1246" s="38" t="s">
        <v>28</v>
      </c>
      <c r="O1246" s="38">
        <v>4</v>
      </c>
      <c r="P1246" s="56" t="e">
        <f>IF(ISNUMBER(E1246),$A$2/E1246,"N/A")</f>
        <v>#VALUE!</v>
      </c>
      <c r="Q1246" s="57" t="e">
        <f>IF(ISNUMBER(E1246),E1246/$B$2,"N/A")</f>
        <v>#VALUE!</v>
      </c>
      <c r="R1246" s="58" t="e">
        <f>IF(J1246="?",IF(ISNUMBER(E1246),G1246/P1246,"N/A"),IF(ISNUMBER(J1246),J1246/$A$2*57.296,"N/A"))</f>
        <v>#VALUE!</v>
      </c>
      <c r="S1246" s="59" t="str">
        <f>S1245</f>
        <v>PUT TELESCOPE FOCAL LENGTH HERE</v>
      </c>
      <c r="T1246" s="60" t="str">
        <f>T1245</f>
        <v>PUT TELESCOPE F/RATIO HERE</v>
      </c>
    </row>
    <row r="1247" spans="1:20" s="33" customFormat="1" x14ac:dyDescent="0.3">
      <c r="A1247" s="13" t="s">
        <v>290</v>
      </c>
      <c r="B1247" s="13" t="s">
        <v>45</v>
      </c>
      <c r="C1247" s="13"/>
      <c r="D1247" s="35" t="s">
        <v>347</v>
      </c>
      <c r="E1247" s="34">
        <v>15</v>
      </c>
      <c r="F1247" s="35">
        <v>1.25</v>
      </c>
      <c r="G1247" s="38">
        <v>68</v>
      </c>
      <c r="H1247" s="37"/>
      <c r="I1247" s="41">
        <v>13</v>
      </c>
      <c r="J1247" s="41" t="s">
        <v>28</v>
      </c>
      <c r="K1247" s="55">
        <f>(G1247/57.2958)*E1247</f>
        <v>17.802352004858996</v>
      </c>
      <c r="L1247" s="55" t="s">
        <v>53</v>
      </c>
      <c r="M1247" s="38" t="s">
        <v>25</v>
      </c>
      <c r="N1247" s="38" t="s">
        <v>0</v>
      </c>
      <c r="O1247" s="38">
        <v>4</v>
      </c>
      <c r="P1247" s="56" t="e">
        <f>IF(ISNUMBER(E1247),$A$2/E1247,"N/A")</f>
        <v>#VALUE!</v>
      </c>
      <c r="Q1247" s="57" t="e">
        <f>IF(ISNUMBER(E1247),E1247/$B$2,"N/A")</f>
        <v>#VALUE!</v>
      </c>
      <c r="R1247" s="58" t="e">
        <f>IF(J1247="?",IF(ISNUMBER(E1247),G1247/P1247,"N/A"),IF(ISNUMBER(J1247),J1247/$A$2*57.296,"N/A"))</f>
        <v>#VALUE!</v>
      </c>
      <c r="S1247" s="59" t="str">
        <f>S1246</f>
        <v>PUT TELESCOPE FOCAL LENGTH HERE</v>
      </c>
      <c r="T1247" s="60" t="str">
        <f>T1246</f>
        <v>PUT TELESCOPE F/RATIO HERE</v>
      </c>
    </row>
    <row r="1248" spans="1:20" s="33" customFormat="1" x14ac:dyDescent="0.3">
      <c r="A1248" s="13" t="s">
        <v>290</v>
      </c>
      <c r="B1248" s="13" t="s">
        <v>45</v>
      </c>
      <c r="C1248" s="13"/>
      <c r="D1248" s="35" t="s">
        <v>347</v>
      </c>
      <c r="E1248" s="34">
        <v>20</v>
      </c>
      <c r="F1248" s="35">
        <v>1.25</v>
      </c>
      <c r="G1248" s="38">
        <v>68</v>
      </c>
      <c r="H1248" s="37"/>
      <c r="I1248" s="41">
        <v>18</v>
      </c>
      <c r="J1248" s="41" t="s">
        <v>28</v>
      </c>
      <c r="K1248" s="55">
        <f>(G1248/57.2958)*E1248</f>
        <v>23.736469339811993</v>
      </c>
      <c r="L1248" s="55" t="s">
        <v>53</v>
      </c>
      <c r="M1248" s="38" t="s">
        <v>25</v>
      </c>
      <c r="N1248" s="38" t="s">
        <v>0</v>
      </c>
      <c r="O1248" s="38">
        <v>5</v>
      </c>
      <c r="P1248" s="56" t="e">
        <f>IF(ISNUMBER(E1248),$A$2/E1248,"N/A")</f>
        <v>#VALUE!</v>
      </c>
      <c r="Q1248" s="57" t="e">
        <f>IF(ISNUMBER(E1248),E1248/$B$2,"N/A")</f>
        <v>#VALUE!</v>
      </c>
      <c r="R1248" s="58" t="e">
        <f>IF(J1248="?",IF(ISNUMBER(E1248),G1248/P1248,"N/A"),IF(ISNUMBER(J1248),J1248/$A$2*57.296,"N/A"))</f>
        <v>#VALUE!</v>
      </c>
      <c r="S1248" s="59" t="str">
        <f>S1247</f>
        <v>PUT TELESCOPE FOCAL LENGTH HERE</v>
      </c>
      <c r="T1248" s="60" t="str">
        <f>T1247</f>
        <v>PUT TELESCOPE F/RATIO HERE</v>
      </c>
    </row>
    <row r="1249" spans="1:20" s="33" customFormat="1" x14ac:dyDescent="0.3">
      <c r="A1249" s="13" t="s">
        <v>290</v>
      </c>
      <c r="B1249" s="13" t="s">
        <v>45</v>
      </c>
      <c r="C1249" s="13"/>
      <c r="D1249" s="35" t="s">
        <v>347</v>
      </c>
      <c r="E1249" s="34">
        <v>30</v>
      </c>
      <c r="F1249" s="35">
        <v>2</v>
      </c>
      <c r="G1249" s="38">
        <v>68</v>
      </c>
      <c r="H1249" s="37"/>
      <c r="I1249" s="41">
        <v>22</v>
      </c>
      <c r="J1249" s="41" t="s">
        <v>28</v>
      </c>
      <c r="K1249" s="55">
        <f>(G1249/57.2958)*E1249</f>
        <v>35.604704009717992</v>
      </c>
      <c r="L1249" s="55" t="s">
        <v>53</v>
      </c>
      <c r="M1249" s="38" t="s">
        <v>25</v>
      </c>
      <c r="N1249" s="38" t="s">
        <v>0</v>
      </c>
      <c r="O1249" s="38">
        <v>5</v>
      </c>
      <c r="P1249" s="56" t="e">
        <f>IF(ISNUMBER(E1249),$A$2/E1249,"N/A")</f>
        <v>#VALUE!</v>
      </c>
      <c r="Q1249" s="57" t="e">
        <f>IF(ISNUMBER(E1249),E1249/$B$2,"N/A")</f>
        <v>#VALUE!</v>
      </c>
      <c r="R1249" s="58" t="e">
        <f>IF(J1249="?",IF(ISNUMBER(E1249),G1249/P1249,"N/A"),IF(ISNUMBER(J1249),J1249/$A$2*57.296,"N/A"))</f>
        <v>#VALUE!</v>
      </c>
      <c r="S1249" s="59" t="str">
        <f>S1248</f>
        <v>PUT TELESCOPE FOCAL LENGTH HERE</v>
      </c>
      <c r="T1249" s="60" t="str">
        <f>T1248</f>
        <v>PUT TELESCOPE F/RATIO HERE</v>
      </c>
    </row>
    <row r="1250" spans="1:20" s="33" customFormat="1" x14ac:dyDescent="0.3">
      <c r="A1250" s="13" t="s">
        <v>290</v>
      </c>
      <c r="B1250" s="13" t="s">
        <v>45</v>
      </c>
      <c r="C1250" s="13"/>
      <c r="D1250" s="13" t="s">
        <v>346</v>
      </c>
      <c r="E1250" s="34">
        <v>42</v>
      </c>
      <c r="F1250" s="35">
        <v>2</v>
      </c>
      <c r="G1250" s="38">
        <v>58</v>
      </c>
      <c r="H1250" s="37"/>
      <c r="I1250" s="41">
        <v>30</v>
      </c>
      <c r="J1250" s="41" t="s">
        <v>28</v>
      </c>
      <c r="K1250" s="55">
        <f>(G1250/57.2958)*E1250</f>
        <v>42.516205376310303</v>
      </c>
      <c r="L1250" s="55" t="s">
        <v>53</v>
      </c>
      <c r="M1250" s="38" t="s">
        <v>25</v>
      </c>
      <c r="N1250" s="38" t="s">
        <v>0</v>
      </c>
      <c r="O1250" s="38">
        <v>5</v>
      </c>
      <c r="P1250" s="56" t="e">
        <f>IF(ISNUMBER(E1250),$A$2/E1250,"N/A")</f>
        <v>#VALUE!</v>
      </c>
      <c r="Q1250" s="57" t="e">
        <f>IF(ISNUMBER(E1250),E1250/$B$2,"N/A")</f>
        <v>#VALUE!</v>
      </c>
      <c r="R1250" s="58" t="e">
        <f>IF(J1250="?",IF(ISNUMBER(E1250),G1250/P1250,"N/A"),IF(ISNUMBER(J1250),J1250/$A$2*57.296,"N/A"))</f>
        <v>#VALUE!</v>
      </c>
      <c r="S1250" s="59" t="str">
        <f>S1249</f>
        <v>PUT TELESCOPE FOCAL LENGTH HERE</v>
      </c>
      <c r="T1250" s="60" t="str">
        <f>T1249</f>
        <v>PUT TELESCOPE F/RATIO HERE</v>
      </c>
    </row>
    <row r="1251" spans="1:20" s="33" customFormat="1" x14ac:dyDescent="0.3">
      <c r="A1251" s="13" t="s">
        <v>290</v>
      </c>
      <c r="B1251" s="13" t="s">
        <v>45</v>
      </c>
      <c r="C1251" s="13"/>
      <c r="D1251" s="13" t="s">
        <v>345</v>
      </c>
      <c r="E1251" s="34">
        <v>50</v>
      </c>
      <c r="F1251" s="35">
        <v>2</v>
      </c>
      <c r="G1251" s="38">
        <v>48</v>
      </c>
      <c r="H1251" s="37"/>
      <c r="I1251" s="41">
        <v>35</v>
      </c>
      <c r="J1251" s="41" t="s">
        <v>28</v>
      </c>
      <c r="K1251" s="55">
        <f>(G1251/57.2958)*E1251</f>
        <v>41.887887070256454</v>
      </c>
      <c r="L1251" s="55" t="s">
        <v>53</v>
      </c>
      <c r="M1251" s="38" t="s">
        <v>25</v>
      </c>
      <c r="N1251" s="38" t="s">
        <v>0</v>
      </c>
      <c r="O1251" s="38">
        <v>5</v>
      </c>
      <c r="P1251" s="56" t="e">
        <f>IF(ISNUMBER(E1251),$A$2/E1251,"N/A")</f>
        <v>#VALUE!</v>
      </c>
      <c r="Q1251" s="57" t="e">
        <f>IF(ISNUMBER(E1251),E1251/$B$2,"N/A")</f>
        <v>#VALUE!</v>
      </c>
      <c r="R1251" s="58" t="e">
        <f>IF(J1251="?",IF(ISNUMBER(E1251),G1251/P1251,"N/A"),IF(ISNUMBER(J1251),J1251/$A$2*57.296,"N/A"))</f>
        <v>#VALUE!</v>
      </c>
      <c r="S1251" s="59" t="str">
        <f>S1250</f>
        <v>PUT TELESCOPE FOCAL LENGTH HERE</v>
      </c>
      <c r="T1251" s="60" t="str">
        <f>T1250</f>
        <v>PUT TELESCOPE F/RATIO HERE</v>
      </c>
    </row>
    <row r="1252" spans="1:20" s="33" customFormat="1" x14ac:dyDescent="0.3">
      <c r="A1252" s="13" t="s">
        <v>290</v>
      </c>
      <c r="B1252" s="13" t="s">
        <v>239</v>
      </c>
      <c r="C1252" s="13" t="s">
        <v>438</v>
      </c>
      <c r="D1252" s="13" t="s">
        <v>346</v>
      </c>
      <c r="E1252" s="34">
        <v>10</v>
      </c>
      <c r="F1252" s="35">
        <v>1.25</v>
      </c>
      <c r="G1252" s="38">
        <v>60</v>
      </c>
      <c r="H1252" s="38">
        <v>80</v>
      </c>
      <c r="I1252" s="41">
        <v>15.5</v>
      </c>
      <c r="J1252" s="41">
        <v>10.8</v>
      </c>
      <c r="K1252" s="55">
        <f>(G1252/57.2958)*E1252</f>
        <v>10.471971767564114</v>
      </c>
      <c r="L1252" s="55" t="s">
        <v>53</v>
      </c>
      <c r="M1252" s="38" t="s">
        <v>25</v>
      </c>
      <c r="N1252" s="38" t="s">
        <v>0</v>
      </c>
      <c r="O1252" s="38">
        <v>5</v>
      </c>
      <c r="P1252" s="56" t="e">
        <f>IF(ISNUMBER(E1252),$A$2/E1252,"N/A")</f>
        <v>#VALUE!</v>
      </c>
      <c r="Q1252" s="57" t="e">
        <f>IF(ISNUMBER(E1252),E1252/$B$2,"N/A")</f>
        <v>#VALUE!</v>
      </c>
      <c r="R1252" s="58" t="e">
        <f>IF(J1252="?",IF(ISNUMBER(E1252),G1252/P1252,"N/A"),IF(ISNUMBER(J1252),J1252/$A$2*57.296,"N/A"))</f>
        <v>#VALUE!</v>
      </c>
      <c r="S1252" s="59" t="str">
        <f>S1251</f>
        <v>PUT TELESCOPE FOCAL LENGTH HERE</v>
      </c>
      <c r="T1252" s="60" t="str">
        <f>T1251</f>
        <v>PUT TELESCOPE F/RATIO HERE</v>
      </c>
    </row>
    <row r="1253" spans="1:20" s="33" customFormat="1" x14ac:dyDescent="0.3">
      <c r="A1253" s="13" t="s">
        <v>290</v>
      </c>
      <c r="B1253" s="13" t="s">
        <v>239</v>
      </c>
      <c r="C1253" s="13" t="s">
        <v>438</v>
      </c>
      <c r="D1253" s="35" t="s">
        <v>347</v>
      </c>
      <c r="E1253" s="34">
        <v>15</v>
      </c>
      <c r="F1253" s="35">
        <v>1.25</v>
      </c>
      <c r="G1253" s="38">
        <v>65</v>
      </c>
      <c r="H1253" s="38">
        <v>136</v>
      </c>
      <c r="I1253" s="41">
        <v>16</v>
      </c>
      <c r="J1253" s="41" t="s">
        <v>28</v>
      </c>
      <c r="K1253" s="55">
        <f>(G1253/57.2958)*E1253</f>
        <v>17.016954122291686</v>
      </c>
      <c r="L1253" s="55" t="s">
        <v>53</v>
      </c>
      <c r="M1253" s="38" t="s">
        <v>25</v>
      </c>
      <c r="N1253" s="38" t="s">
        <v>0</v>
      </c>
      <c r="O1253" s="38">
        <v>8</v>
      </c>
      <c r="P1253" s="56" t="e">
        <f>IF(ISNUMBER(E1253),$A$2/E1253,"N/A")</f>
        <v>#VALUE!</v>
      </c>
      <c r="Q1253" s="57" t="e">
        <f>IF(ISNUMBER(E1253),E1253/$B$2,"N/A")</f>
        <v>#VALUE!</v>
      </c>
      <c r="R1253" s="58" t="e">
        <f>IF(J1253="?",IF(ISNUMBER(E1253),G1253/P1253,"N/A"),IF(ISNUMBER(J1253),J1253/$A$2*57.296,"N/A"))</f>
        <v>#VALUE!</v>
      </c>
      <c r="S1253" s="59" t="str">
        <f>S1252</f>
        <v>PUT TELESCOPE FOCAL LENGTH HERE</v>
      </c>
      <c r="T1253" s="60" t="str">
        <f>T1252</f>
        <v>PUT TELESCOPE F/RATIO HERE</v>
      </c>
    </row>
    <row r="1254" spans="1:20" s="33" customFormat="1" x14ac:dyDescent="0.3">
      <c r="A1254" s="13" t="s">
        <v>290</v>
      </c>
      <c r="B1254" s="13" t="s">
        <v>239</v>
      </c>
      <c r="C1254" s="13" t="s">
        <v>438</v>
      </c>
      <c r="D1254" s="35" t="s">
        <v>347</v>
      </c>
      <c r="E1254" s="34">
        <v>18</v>
      </c>
      <c r="F1254" s="35">
        <v>1.25</v>
      </c>
      <c r="G1254" s="38">
        <v>65</v>
      </c>
      <c r="H1254" s="38">
        <v>206</v>
      </c>
      <c r="I1254" s="41">
        <v>20</v>
      </c>
      <c r="J1254" s="41" t="s">
        <v>28</v>
      </c>
      <c r="K1254" s="55">
        <f>(G1254/57.2958)*E1254</f>
        <v>20.420344946750021</v>
      </c>
      <c r="L1254" s="55" t="s">
        <v>53</v>
      </c>
      <c r="M1254" s="38" t="s">
        <v>25</v>
      </c>
      <c r="N1254" s="38" t="s">
        <v>0</v>
      </c>
      <c r="O1254" s="38">
        <v>8</v>
      </c>
      <c r="P1254" s="56" t="e">
        <f>IF(ISNUMBER(E1254),$A$2/E1254,"N/A")</f>
        <v>#VALUE!</v>
      </c>
      <c r="Q1254" s="57" t="e">
        <f>IF(ISNUMBER(E1254),E1254/$B$2,"N/A")</f>
        <v>#VALUE!</v>
      </c>
      <c r="R1254" s="58" t="e">
        <f>IF(J1254="?",IF(ISNUMBER(E1254),G1254/P1254,"N/A"),IF(ISNUMBER(J1254),J1254/$A$2*57.296,"N/A"))</f>
        <v>#VALUE!</v>
      </c>
      <c r="S1254" s="59" t="str">
        <f>S1253</f>
        <v>PUT TELESCOPE FOCAL LENGTH HERE</v>
      </c>
      <c r="T1254" s="60" t="str">
        <f>T1253</f>
        <v>PUT TELESCOPE F/RATIO HERE</v>
      </c>
    </row>
    <row r="1255" spans="1:20" s="33" customFormat="1" x14ac:dyDescent="0.3">
      <c r="A1255" s="13" t="s">
        <v>290</v>
      </c>
      <c r="B1255" s="13" t="s">
        <v>239</v>
      </c>
      <c r="C1255" s="13" t="s">
        <v>438</v>
      </c>
      <c r="D1255" s="35" t="s">
        <v>347</v>
      </c>
      <c r="E1255" s="34">
        <v>24</v>
      </c>
      <c r="F1255" s="35">
        <v>1.25</v>
      </c>
      <c r="G1255" s="38">
        <v>65</v>
      </c>
      <c r="H1255" s="38">
        <v>331</v>
      </c>
      <c r="I1255" s="41">
        <v>29</v>
      </c>
      <c r="J1255" s="41">
        <v>27.3</v>
      </c>
      <c r="K1255" s="55">
        <f>(G1255/57.2958)*E1255</f>
        <v>27.227126595666697</v>
      </c>
      <c r="L1255" s="55" t="s">
        <v>53</v>
      </c>
      <c r="M1255" s="38" t="s">
        <v>25</v>
      </c>
      <c r="N1255" s="38" t="s">
        <v>0</v>
      </c>
      <c r="O1255" s="38">
        <v>8</v>
      </c>
      <c r="P1255" s="56" t="e">
        <f>IF(ISNUMBER(E1255),$A$2/E1255,"N/A")</f>
        <v>#VALUE!</v>
      </c>
      <c r="Q1255" s="57" t="e">
        <f>IF(ISNUMBER(E1255),E1255/$B$2,"N/A")</f>
        <v>#VALUE!</v>
      </c>
      <c r="R1255" s="58" t="e">
        <f>IF(J1255="?",IF(ISNUMBER(E1255),G1255/P1255,"N/A"),IF(ISNUMBER(J1255),J1255/$A$2*57.296,"N/A"))</f>
        <v>#VALUE!</v>
      </c>
      <c r="S1255" s="59" t="str">
        <f>S1254</f>
        <v>PUT TELESCOPE FOCAL LENGTH HERE</v>
      </c>
      <c r="T1255" s="60" t="str">
        <f>T1254</f>
        <v>PUT TELESCOPE F/RATIO HERE</v>
      </c>
    </row>
    <row r="1256" spans="1:20" s="33" customFormat="1" x14ac:dyDescent="0.3">
      <c r="A1256" s="13" t="s">
        <v>290</v>
      </c>
      <c r="B1256" s="13" t="s">
        <v>239</v>
      </c>
      <c r="C1256" s="13" t="s">
        <v>438</v>
      </c>
      <c r="D1256" s="35" t="s">
        <v>347</v>
      </c>
      <c r="E1256" s="34">
        <v>30</v>
      </c>
      <c r="F1256" s="35">
        <v>2</v>
      </c>
      <c r="G1256" s="38">
        <v>70</v>
      </c>
      <c r="H1256" s="38">
        <v>556</v>
      </c>
      <c r="I1256" s="41">
        <v>18</v>
      </c>
      <c r="J1256" s="41">
        <v>36.299999999999997</v>
      </c>
      <c r="K1256" s="55">
        <f>(G1256/57.2958)*E1256</f>
        <v>36.651901186474397</v>
      </c>
      <c r="L1256" s="55" t="s">
        <v>53</v>
      </c>
      <c r="M1256" s="38" t="s">
        <v>25</v>
      </c>
      <c r="N1256" s="38" t="s">
        <v>0</v>
      </c>
      <c r="O1256" s="38">
        <v>9</v>
      </c>
      <c r="P1256" s="56" t="e">
        <f>IF(ISNUMBER(E1256),$A$2/E1256,"N/A")</f>
        <v>#VALUE!</v>
      </c>
      <c r="Q1256" s="57" t="e">
        <f>IF(ISNUMBER(E1256),E1256/$B$2,"N/A")</f>
        <v>#VALUE!</v>
      </c>
      <c r="R1256" s="58" t="e">
        <f>IF(J1256="?",IF(ISNUMBER(E1256),G1256/P1256,"N/A"),IF(ISNUMBER(J1256),J1256/$A$2*57.296,"N/A"))</f>
        <v>#VALUE!</v>
      </c>
      <c r="S1256" s="59" t="str">
        <f>S1255</f>
        <v>PUT TELESCOPE FOCAL LENGTH HERE</v>
      </c>
      <c r="T1256" s="60" t="str">
        <f>T1255</f>
        <v>PUT TELESCOPE F/RATIO HERE</v>
      </c>
    </row>
    <row r="1257" spans="1:20" s="33" customFormat="1" x14ac:dyDescent="0.3">
      <c r="A1257" s="13" t="s">
        <v>50</v>
      </c>
      <c r="B1257" s="13" t="s">
        <v>177</v>
      </c>
      <c r="C1257" s="13" t="s">
        <v>438</v>
      </c>
      <c r="D1257" s="13" t="s">
        <v>349</v>
      </c>
      <c r="E1257" s="34">
        <v>3.6</v>
      </c>
      <c r="F1257" s="35" t="s">
        <v>34</v>
      </c>
      <c r="G1257" s="38">
        <v>110</v>
      </c>
      <c r="H1257" s="37"/>
      <c r="I1257" s="41">
        <v>15</v>
      </c>
      <c r="J1257" s="41">
        <v>6.7</v>
      </c>
      <c r="K1257" s="55">
        <f>(G1257/57.2958)*E1257</f>
        <v>6.911501366592316</v>
      </c>
      <c r="L1257" s="55" t="s">
        <v>0</v>
      </c>
      <c r="M1257" s="38" t="s">
        <v>25</v>
      </c>
      <c r="N1257" s="38" t="s">
        <v>0</v>
      </c>
      <c r="O1257" s="38">
        <v>8</v>
      </c>
      <c r="P1257" s="56" t="e">
        <f>IF(ISNUMBER(E1257),$A$2/E1257,"N/A")</f>
        <v>#VALUE!</v>
      </c>
      <c r="Q1257" s="57" t="e">
        <f>IF(ISNUMBER(E1257),E1257/$B$2,"N/A")</f>
        <v>#VALUE!</v>
      </c>
      <c r="R1257" s="58" t="e">
        <f>IF(J1257="?",IF(ISNUMBER(E1257),G1257/P1257,"N/A"),IF(ISNUMBER(J1257),J1257/$A$2*57.296,"N/A"))</f>
        <v>#VALUE!</v>
      </c>
      <c r="S1257" s="59" t="str">
        <f>S1256</f>
        <v>PUT TELESCOPE FOCAL LENGTH HERE</v>
      </c>
      <c r="T1257" s="60" t="str">
        <f>T1256</f>
        <v>PUT TELESCOPE F/RATIO HERE</v>
      </c>
    </row>
    <row r="1258" spans="1:20" s="33" customFormat="1" x14ac:dyDescent="0.3">
      <c r="A1258" s="13" t="s">
        <v>50</v>
      </c>
      <c r="B1258" s="13" t="s">
        <v>177</v>
      </c>
      <c r="C1258" s="13" t="s">
        <v>438</v>
      </c>
      <c r="D1258" s="13" t="s">
        <v>349</v>
      </c>
      <c r="E1258" s="34">
        <v>4.7</v>
      </c>
      <c r="F1258" s="35" t="s">
        <v>34</v>
      </c>
      <c r="G1258" s="38">
        <v>110</v>
      </c>
      <c r="H1258" s="37"/>
      <c r="I1258" s="41">
        <v>15</v>
      </c>
      <c r="J1258" s="41">
        <v>9.1999999999999993</v>
      </c>
      <c r="K1258" s="55">
        <f>(G1258/57.2958)*E1258</f>
        <v>9.0233490063844126</v>
      </c>
      <c r="L1258" s="55" t="s">
        <v>0</v>
      </c>
      <c r="M1258" s="38" t="s">
        <v>25</v>
      </c>
      <c r="N1258" s="38" t="s">
        <v>0</v>
      </c>
      <c r="O1258" s="38">
        <v>8</v>
      </c>
      <c r="P1258" s="56" t="e">
        <f>IF(ISNUMBER(E1258),$A$2/E1258,"N/A")</f>
        <v>#VALUE!</v>
      </c>
      <c r="Q1258" s="57" t="e">
        <f>IF(ISNUMBER(E1258),E1258/$B$2,"N/A")</f>
        <v>#VALUE!</v>
      </c>
      <c r="R1258" s="58" t="e">
        <f>IF(J1258="?",IF(ISNUMBER(E1258),G1258/P1258,"N/A"),IF(ISNUMBER(J1258),J1258/$A$2*57.296,"N/A"))</f>
        <v>#VALUE!</v>
      </c>
      <c r="S1258" s="59" t="str">
        <f>S1257</f>
        <v>PUT TELESCOPE FOCAL LENGTH HERE</v>
      </c>
      <c r="T1258" s="60" t="str">
        <f>T1257</f>
        <v>PUT TELESCOPE F/RATIO HERE</v>
      </c>
    </row>
    <row r="1259" spans="1:20" s="33" customFormat="1" x14ac:dyDescent="0.3">
      <c r="A1259" s="13" t="s">
        <v>50</v>
      </c>
      <c r="B1259" s="13" t="s">
        <v>177</v>
      </c>
      <c r="C1259" s="13" t="s">
        <v>438</v>
      </c>
      <c r="D1259" s="13" t="s">
        <v>349</v>
      </c>
      <c r="E1259" s="34">
        <v>9</v>
      </c>
      <c r="F1259" s="35" t="s">
        <v>34</v>
      </c>
      <c r="G1259" s="38">
        <v>100</v>
      </c>
      <c r="H1259" s="37"/>
      <c r="I1259" s="41">
        <v>15</v>
      </c>
      <c r="J1259" s="41">
        <v>15.7</v>
      </c>
      <c r="K1259" s="55">
        <f>(G1259/57.2958)*E1259</f>
        <v>15.707957651346174</v>
      </c>
      <c r="L1259" s="55" t="s">
        <v>0</v>
      </c>
      <c r="M1259" s="38" t="s">
        <v>25</v>
      </c>
      <c r="N1259" s="38" t="s">
        <v>0</v>
      </c>
      <c r="O1259" s="38">
        <v>9</v>
      </c>
      <c r="P1259" s="56" t="e">
        <f>IF(ISNUMBER(E1259),$A$2/E1259,"N/A")</f>
        <v>#VALUE!</v>
      </c>
      <c r="Q1259" s="57" t="e">
        <f>IF(ISNUMBER(E1259),E1259/$B$2,"N/A")</f>
        <v>#VALUE!</v>
      </c>
      <c r="R1259" s="58" t="e">
        <f>IF(J1259="?",IF(ISNUMBER(E1259),G1259/P1259,"N/A"),IF(ISNUMBER(J1259),J1259/$A$2*57.296,"N/A"))</f>
        <v>#VALUE!</v>
      </c>
      <c r="S1259" s="59" t="str">
        <f>S1258</f>
        <v>PUT TELESCOPE FOCAL LENGTH HERE</v>
      </c>
      <c r="T1259" s="60" t="str">
        <f>T1258</f>
        <v>PUT TELESCOPE F/RATIO HERE</v>
      </c>
    </row>
    <row r="1260" spans="1:20" s="33" customFormat="1" x14ac:dyDescent="0.3">
      <c r="A1260" s="13" t="s">
        <v>50</v>
      </c>
      <c r="B1260" s="13" t="s">
        <v>177</v>
      </c>
      <c r="C1260" s="13" t="s">
        <v>438</v>
      </c>
      <c r="D1260" s="13" t="s">
        <v>349</v>
      </c>
      <c r="E1260" s="34">
        <v>13.5</v>
      </c>
      <c r="F1260" s="35" t="s">
        <v>34</v>
      </c>
      <c r="G1260" s="38">
        <v>100</v>
      </c>
      <c r="H1260" s="37"/>
      <c r="I1260" s="41">
        <v>15</v>
      </c>
      <c r="J1260" s="41">
        <v>22.6</v>
      </c>
      <c r="K1260" s="55">
        <f>(G1260/57.2958)*E1260</f>
        <v>23.561936477019259</v>
      </c>
      <c r="L1260" s="55" t="s">
        <v>0</v>
      </c>
      <c r="M1260" s="38" t="s">
        <v>25</v>
      </c>
      <c r="N1260" s="38" t="s">
        <v>0</v>
      </c>
      <c r="O1260" s="38">
        <v>8</v>
      </c>
      <c r="P1260" s="56" t="e">
        <f>IF(ISNUMBER(E1260),$A$2/E1260,"N/A")</f>
        <v>#VALUE!</v>
      </c>
      <c r="Q1260" s="57" t="e">
        <f>IF(ISNUMBER(E1260),E1260/$B$2,"N/A")</f>
        <v>#VALUE!</v>
      </c>
      <c r="R1260" s="58" t="e">
        <f>IF(J1260="?",IF(ISNUMBER(E1260),G1260/P1260,"N/A"),IF(ISNUMBER(J1260),J1260/$A$2*57.296,"N/A"))</f>
        <v>#VALUE!</v>
      </c>
      <c r="S1260" s="59" t="str">
        <f>S1259</f>
        <v>PUT TELESCOPE FOCAL LENGTH HERE</v>
      </c>
      <c r="T1260" s="60" t="str">
        <f>T1259</f>
        <v>PUT TELESCOPE F/RATIO HERE</v>
      </c>
    </row>
    <row r="1261" spans="1:20" s="33" customFormat="1" x14ac:dyDescent="0.3">
      <c r="A1261" s="13" t="s">
        <v>50</v>
      </c>
      <c r="B1261" s="13" t="s">
        <v>177</v>
      </c>
      <c r="C1261" s="13" t="s">
        <v>438</v>
      </c>
      <c r="D1261" s="13" t="s">
        <v>349</v>
      </c>
      <c r="E1261" s="34">
        <v>20</v>
      </c>
      <c r="F1261" s="35">
        <v>2</v>
      </c>
      <c r="G1261" s="38">
        <v>100</v>
      </c>
      <c r="H1261" s="37"/>
      <c r="I1261" s="41">
        <v>15</v>
      </c>
      <c r="J1261" s="41">
        <v>34.799999999999997</v>
      </c>
      <c r="K1261" s="55">
        <f>(G1261/57.2958)*E1261</f>
        <v>34.906572558547055</v>
      </c>
      <c r="L1261" s="55" t="s">
        <v>0</v>
      </c>
      <c r="M1261" s="38" t="s">
        <v>25</v>
      </c>
      <c r="N1261" s="38" t="s">
        <v>0</v>
      </c>
      <c r="O1261" s="38">
        <v>9</v>
      </c>
      <c r="P1261" s="56" t="e">
        <f>IF(ISNUMBER(E1261),$A$2/E1261,"N/A")</f>
        <v>#VALUE!</v>
      </c>
      <c r="Q1261" s="57" t="e">
        <f>IF(ISNUMBER(E1261),E1261/$B$2,"N/A")</f>
        <v>#VALUE!</v>
      </c>
      <c r="R1261" s="58" t="e">
        <f>IF(J1261="?",IF(ISNUMBER(E1261),G1261/P1261,"N/A"),IF(ISNUMBER(J1261),J1261/$A$2*57.296,"N/A"))</f>
        <v>#VALUE!</v>
      </c>
      <c r="S1261" s="59" t="str">
        <f>S1260</f>
        <v>PUT TELESCOPE FOCAL LENGTH HERE</v>
      </c>
      <c r="T1261" s="60" t="str">
        <f>T1260</f>
        <v>PUT TELESCOPE F/RATIO HERE</v>
      </c>
    </row>
    <row r="1262" spans="1:20" s="33" customFormat="1" x14ac:dyDescent="0.3">
      <c r="A1262" s="13" t="s">
        <v>50</v>
      </c>
      <c r="B1262" s="13" t="s">
        <v>119</v>
      </c>
      <c r="C1262" s="13" t="s">
        <v>440</v>
      </c>
      <c r="D1262" s="13" t="s">
        <v>345</v>
      </c>
      <c r="E1262" s="34">
        <v>4.9000000000000004</v>
      </c>
      <c r="F1262" s="35">
        <v>1.25</v>
      </c>
      <c r="G1262" s="38">
        <v>55</v>
      </c>
      <c r="H1262" s="37"/>
      <c r="I1262" s="41">
        <v>20</v>
      </c>
      <c r="J1262" s="41" t="s">
        <v>28</v>
      </c>
      <c r="K1262" s="55">
        <f>(G1262/57.2958)*E1262</f>
        <v>4.7036606522642153</v>
      </c>
      <c r="L1262" s="55" t="s">
        <v>0</v>
      </c>
      <c r="M1262" s="38" t="s">
        <v>25</v>
      </c>
      <c r="N1262" s="38" t="s">
        <v>0</v>
      </c>
      <c r="O1262" s="38">
        <v>7</v>
      </c>
      <c r="P1262" s="56" t="e">
        <f>IF(ISNUMBER(E1262),$A$2/E1262,"N/A")</f>
        <v>#VALUE!</v>
      </c>
      <c r="Q1262" s="57" t="e">
        <f>IF(ISNUMBER(E1262),E1262/$B$2,"N/A")</f>
        <v>#VALUE!</v>
      </c>
      <c r="R1262" s="58" t="e">
        <f>IF(J1262="?",IF(ISNUMBER(E1262),G1262/P1262,"N/A"),IF(ISNUMBER(J1262),J1262/$A$2*57.296,"N/A"))</f>
        <v>#VALUE!</v>
      </c>
      <c r="S1262" s="59" t="str">
        <f>S1261</f>
        <v>PUT TELESCOPE FOCAL LENGTH HERE</v>
      </c>
      <c r="T1262" s="60" t="str">
        <f>T1261</f>
        <v>PUT TELESCOPE F/RATIO HERE</v>
      </c>
    </row>
    <row r="1263" spans="1:20" s="33" customFormat="1" x14ac:dyDescent="0.3">
      <c r="A1263" s="13" t="s">
        <v>50</v>
      </c>
      <c r="B1263" s="13" t="s">
        <v>119</v>
      </c>
      <c r="C1263" s="13" t="s">
        <v>440</v>
      </c>
      <c r="D1263" s="13" t="s">
        <v>345</v>
      </c>
      <c r="E1263" s="34">
        <v>6.1</v>
      </c>
      <c r="F1263" s="35">
        <v>1.25</v>
      </c>
      <c r="G1263" s="38">
        <v>55</v>
      </c>
      <c r="H1263" s="37"/>
      <c r="I1263" s="41">
        <v>20</v>
      </c>
      <c r="J1263" s="41" t="s">
        <v>28</v>
      </c>
      <c r="K1263" s="55">
        <f>(G1263/57.2958)*E1263</f>
        <v>5.8555775466962672</v>
      </c>
      <c r="L1263" s="55" t="s">
        <v>0</v>
      </c>
      <c r="M1263" s="38" t="s">
        <v>25</v>
      </c>
      <c r="N1263" s="38" t="s">
        <v>0</v>
      </c>
      <c r="O1263" s="38">
        <v>7</v>
      </c>
      <c r="P1263" s="56" t="e">
        <f>IF(ISNUMBER(E1263),$A$2/E1263,"N/A")</f>
        <v>#VALUE!</v>
      </c>
      <c r="Q1263" s="57" t="e">
        <f>IF(ISNUMBER(E1263),E1263/$B$2,"N/A")</f>
        <v>#VALUE!</v>
      </c>
      <c r="R1263" s="58" t="e">
        <f>IF(J1263="?",IF(ISNUMBER(E1263),G1263/P1263,"N/A"),IF(ISNUMBER(J1263),J1263/$A$2*57.296,"N/A"))</f>
        <v>#VALUE!</v>
      </c>
      <c r="S1263" s="59" t="str">
        <f>S1262</f>
        <v>PUT TELESCOPE FOCAL LENGTH HERE</v>
      </c>
      <c r="T1263" s="60" t="str">
        <f>T1262</f>
        <v>PUT TELESCOPE F/RATIO HERE</v>
      </c>
    </row>
    <row r="1264" spans="1:20" s="33" customFormat="1" x14ac:dyDescent="0.3">
      <c r="A1264" s="13" t="s">
        <v>50</v>
      </c>
      <c r="B1264" s="13" t="s">
        <v>133</v>
      </c>
      <c r="C1264" s="13" t="s">
        <v>438</v>
      </c>
      <c r="D1264" s="35" t="s">
        <v>348</v>
      </c>
      <c r="E1264" s="34">
        <v>4</v>
      </c>
      <c r="F1264" s="35">
        <v>1.25</v>
      </c>
      <c r="G1264" s="38">
        <v>82</v>
      </c>
      <c r="H1264" s="37"/>
      <c r="I1264" s="41">
        <v>12</v>
      </c>
      <c r="J1264" s="41" t="s">
        <v>28</v>
      </c>
      <c r="K1264" s="55">
        <f>(G1264/57.2958)*E1264</f>
        <v>5.7246778996017156</v>
      </c>
      <c r="L1264" s="55" t="s">
        <v>0</v>
      </c>
      <c r="M1264" s="38" t="s">
        <v>25</v>
      </c>
      <c r="N1264" s="38" t="s">
        <v>0</v>
      </c>
      <c r="O1264" s="38">
        <v>7</v>
      </c>
      <c r="P1264" s="56" t="e">
        <f>IF(ISNUMBER(E1264),$A$2/E1264,"N/A")</f>
        <v>#VALUE!</v>
      </c>
      <c r="Q1264" s="57" t="e">
        <f>IF(ISNUMBER(E1264),E1264/$B$2,"N/A")</f>
        <v>#VALUE!</v>
      </c>
      <c r="R1264" s="58" t="e">
        <f>IF(J1264="?",IF(ISNUMBER(E1264),G1264/P1264,"N/A"),IF(ISNUMBER(J1264),J1264/$A$2*57.296,"N/A"))</f>
        <v>#VALUE!</v>
      </c>
      <c r="S1264" s="59" t="str">
        <f>S1263</f>
        <v>PUT TELESCOPE FOCAL LENGTH HERE</v>
      </c>
      <c r="T1264" s="60" t="str">
        <f>T1263</f>
        <v>PUT TELESCOPE F/RATIO HERE</v>
      </c>
    </row>
    <row r="1265" spans="1:20" s="33" customFormat="1" x14ac:dyDescent="0.3">
      <c r="A1265" s="13" t="s">
        <v>50</v>
      </c>
      <c r="B1265" s="13" t="s">
        <v>133</v>
      </c>
      <c r="C1265" s="13" t="s">
        <v>438</v>
      </c>
      <c r="D1265" s="35" t="s">
        <v>348</v>
      </c>
      <c r="E1265" s="34">
        <v>8</v>
      </c>
      <c r="F1265" s="35">
        <v>1.25</v>
      </c>
      <c r="G1265" s="38">
        <v>82</v>
      </c>
      <c r="H1265" s="37"/>
      <c r="I1265" s="41">
        <v>12</v>
      </c>
      <c r="J1265" s="41" t="s">
        <v>28</v>
      </c>
      <c r="K1265" s="55">
        <f>(G1265/57.2958)*E1265</f>
        <v>11.449355799203431</v>
      </c>
      <c r="L1265" s="55" t="s">
        <v>0</v>
      </c>
      <c r="M1265" s="38" t="s">
        <v>25</v>
      </c>
      <c r="N1265" s="38" t="s">
        <v>0</v>
      </c>
      <c r="O1265" s="38">
        <v>7</v>
      </c>
      <c r="P1265" s="56" t="e">
        <f>IF(ISNUMBER(E1265),$A$2/E1265,"N/A")</f>
        <v>#VALUE!</v>
      </c>
      <c r="Q1265" s="57" t="e">
        <f>IF(ISNUMBER(E1265),E1265/$B$2,"N/A")</f>
        <v>#VALUE!</v>
      </c>
      <c r="R1265" s="58" t="e">
        <f>IF(J1265="?",IF(ISNUMBER(E1265),G1265/P1265,"N/A"),IF(ISNUMBER(J1265),J1265/$A$2*57.296,"N/A"))</f>
        <v>#VALUE!</v>
      </c>
      <c r="S1265" s="59" t="str">
        <f>S1264</f>
        <v>PUT TELESCOPE FOCAL LENGTH HERE</v>
      </c>
      <c r="T1265" s="60" t="str">
        <f>T1264</f>
        <v>PUT TELESCOPE F/RATIO HERE</v>
      </c>
    </row>
    <row r="1266" spans="1:20" s="33" customFormat="1" x14ac:dyDescent="0.3">
      <c r="A1266" s="13" t="s">
        <v>50</v>
      </c>
      <c r="B1266" s="13" t="s">
        <v>133</v>
      </c>
      <c r="C1266" s="13" t="s">
        <v>438</v>
      </c>
      <c r="D1266" s="35" t="s">
        <v>348</v>
      </c>
      <c r="E1266" s="34">
        <v>15</v>
      </c>
      <c r="F1266" s="35">
        <v>1.25</v>
      </c>
      <c r="G1266" s="38">
        <v>82</v>
      </c>
      <c r="H1266" s="37"/>
      <c r="I1266" s="41">
        <v>12</v>
      </c>
      <c r="J1266" s="41" t="s">
        <v>28</v>
      </c>
      <c r="K1266" s="55">
        <f>(G1266/57.2958)*E1266</f>
        <v>21.467542123506433</v>
      </c>
      <c r="L1266" s="55" t="s">
        <v>0</v>
      </c>
      <c r="M1266" s="38" t="s">
        <v>25</v>
      </c>
      <c r="N1266" s="38" t="s">
        <v>0</v>
      </c>
      <c r="O1266" s="38">
        <v>7</v>
      </c>
      <c r="P1266" s="56" t="e">
        <f>IF(ISNUMBER(E1266),$A$2/E1266,"N/A")</f>
        <v>#VALUE!</v>
      </c>
      <c r="Q1266" s="57" t="e">
        <f>IF(ISNUMBER(E1266),E1266/$B$2,"N/A")</f>
        <v>#VALUE!</v>
      </c>
      <c r="R1266" s="58" t="e">
        <f>IF(J1266="?",IF(ISNUMBER(E1266),G1266/P1266,"N/A"),IF(ISNUMBER(J1266),J1266/$A$2*57.296,"N/A"))</f>
        <v>#VALUE!</v>
      </c>
      <c r="S1266" s="59" t="str">
        <f>S1265</f>
        <v>PUT TELESCOPE FOCAL LENGTH HERE</v>
      </c>
      <c r="T1266" s="60" t="str">
        <f>T1265</f>
        <v>PUT TELESCOPE F/RATIO HERE</v>
      </c>
    </row>
    <row r="1267" spans="1:20" s="33" customFormat="1" x14ac:dyDescent="0.3">
      <c r="A1267" s="13" t="s">
        <v>50</v>
      </c>
      <c r="B1267" s="13" t="s">
        <v>133</v>
      </c>
      <c r="C1267" s="13" t="s">
        <v>438</v>
      </c>
      <c r="D1267" s="35" t="s">
        <v>348</v>
      </c>
      <c r="E1267" s="34">
        <v>28</v>
      </c>
      <c r="F1267" s="35">
        <v>2</v>
      </c>
      <c r="G1267" s="38">
        <v>82</v>
      </c>
      <c r="H1267" s="37"/>
      <c r="I1267" s="41">
        <v>15</v>
      </c>
      <c r="J1267" s="41">
        <v>40.799999999999997</v>
      </c>
      <c r="K1267" s="55">
        <f>(G1267/57.2958)*E1267</f>
        <v>40.072745297212009</v>
      </c>
      <c r="L1267" s="55" t="s">
        <v>0</v>
      </c>
      <c r="M1267" s="38" t="s">
        <v>25</v>
      </c>
      <c r="N1267" s="38" t="s">
        <v>0</v>
      </c>
      <c r="O1267" s="38">
        <v>7</v>
      </c>
      <c r="P1267" s="56" t="e">
        <f>IF(ISNUMBER(E1267),$A$2/E1267,"N/A")</f>
        <v>#VALUE!</v>
      </c>
      <c r="Q1267" s="57" t="e">
        <f>IF(ISNUMBER(E1267),E1267/$B$2,"N/A")</f>
        <v>#VALUE!</v>
      </c>
      <c r="R1267" s="58" t="e">
        <f>IF(J1267="?",IF(ISNUMBER(E1267),G1267/P1267,"N/A"),IF(ISNUMBER(J1267),J1267/$A$2*57.296,"N/A"))</f>
        <v>#VALUE!</v>
      </c>
      <c r="S1267" s="59" t="str">
        <f>S1266</f>
        <v>PUT TELESCOPE FOCAL LENGTH HERE</v>
      </c>
      <c r="T1267" s="60" t="str">
        <f>T1266</f>
        <v>PUT TELESCOPE F/RATIO HERE</v>
      </c>
    </row>
    <row r="1268" spans="1:20" s="33" customFormat="1" x14ac:dyDescent="0.3">
      <c r="A1268" s="13" t="s">
        <v>402</v>
      </c>
      <c r="B1268" s="13" t="s">
        <v>187</v>
      </c>
      <c r="C1268" s="13"/>
      <c r="D1268" s="13"/>
      <c r="E1268" s="34" t="s">
        <v>189</v>
      </c>
      <c r="F1268" s="35" t="s">
        <v>188</v>
      </c>
      <c r="G1268" s="36" t="s">
        <v>188</v>
      </c>
      <c r="H1268" s="37"/>
      <c r="I1268" s="41" t="s">
        <v>188</v>
      </c>
      <c r="J1268" s="41" t="s">
        <v>188</v>
      </c>
      <c r="K1268" s="55" t="s">
        <v>22</v>
      </c>
      <c r="L1268" s="55"/>
      <c r="M1268" s="38" t="s">
        <v>188</v>
      </c>
      <c r="N1268" s="38" t="s">
        <v>28</v>
      </c>
      <c r="O1268" s="36" t="s">
        <v>188</v>
      </c>
      <c r="P1268" s="56" t="str">
        <f>IF(ISNUMBER(E1268),$A$2/E1268,"N/A")</f>
        <v>N/A</v>
      </c>
      <c r="Q1268" s="57" t="str">
        <f>IF(ISNUMBER(E1268),E1268/$B$2,"N/A")</f>
        <v>N/A</v>
      </c>
      <c r="R1268" s="58" t="str">
        <f>IF(J1268="?",IF(ISNUMBER(E1268),G1268/P1268,"N/A"),IF(ISNUMBER(J1268),J1268/$A$2*57.296,"N/A"))</f>
        <v>N/A</v>
      </c>
      <c r="S1268" s="59" t="str">
        <f>S1267</f>
        <v>PUT TELESCOPE FOCAL LENGTH HERE</v>
      </c>
      <c r="T1268" s="60" t="str">
        <f>T1267</f>
        <v>PUT TELESCOPE F/RATIO HERE</v>
      </c>
    </row>
    <row r="1269" spans="1:20" s="33" customFormat="1" x14ac:dyDescent="0.3">
      <c r="A1269" s="13" t="s">
        <v>212</v>
      </c>
      <c r="B1269" s="68" t="s">
        <v>409</v>
      </c>
      <c r="C1269" s="68"/>
      <c r="D1269" s="68" t="s">
        <v>346</v>
      </c>
      <c r="E1269" s="34">
        <v>4</v>
      </c>
      <c r="F1269" s="35">
        <v>1.25</v>
      </c>
      <c r="G1269" s="38">
        <v>62</v>
      </c>
      <c r="H1269" s="37">
        <v>42</v>
      </c>
      <c r="I1269" s="41" t="s">
        <v>28</v>
      </c>
      <c r="J1269" s="41" t="s">
        <v>28</v>
      </c>
      <c r="K1269" s="55">
        <f>(G1269/57.2958)*E1269</f>
        <v>4.3284149972598343</v>
      </c>
      <c r="L1269" s="55" t="s">
        <v>0</v>
      </c>
      <c r="M1269" s="38" t="s">
        <v>98</v>
      </c>
      <c r="N1269" s="38" t="s">
        <v>28</v>
      </c>
      <c r="O1269" s="36" t="s">
        <v>28</v>
      </c>
      <c r="P1269" s="56" t="e">
        <f>IF(ISNUMBER(E1269),$A$2/E1269,"N/A")</f>
        <v>#VALUE!</v>
      </c>
      <c r="Q1269" s="57" t="e">
        <f>IF(ISNUMBER(E1269),E1269/$B$2,"N/A")</f>
        <v>#VALUE!</v>
      </c>
      <c r="R1269" s="58" t="e">
        <f>IF(J1269="?",IF(ISNUMBER(E1269),G1269/P1269,"N/A"),IF(ISNUMBER(J1269),J1269/$A$2*57.296,"N/A"))</f>
        <v>#VALUE!</v>
      </c>
      <c r="S1269" s="59" t="str">
        <f>S1268</f>
        <v>PUT TELESCOPE FOCAL LENGTH HERE</v>
      </c>
      <c r="T1269" s="60" t="str">
        <f>T1268</f>
        <v>PUT TELESCOPE F/RATIO HERE</v>
      </c>
    </row>
    <row r="1270" spans="1:20" s="33" customFormat="1" x14ac:dyDescent="0.3">
      <c r="A1270" s="13" t="s">
        <v>212</v>
      </c>
      <c r="B1270" s="68" t="s">
        <v>409</v>
      </c>
      <c r="C1270" s="68"/>
      <c r="D1270" s="68" t="s">
        <v>346</v>
      </c>
      <c r="E1270" s="34">
        <v>10</v>
      </c>
      <c r="F1270" s="35">
        <v>1.25</v>
      </c>
      <c r="G1270" s="38">
        <v>62</v>
      </c>
      <c r="H1270" s="37">
        <v>27.5</v>
      </c>
      <c r="I1270" s="41" t="s">
        <v>28</v>
      </c>
      <c r="J1270" s="41" t="s">
        <v>28</v>
      </c>
      <c r="K1270" s="55">
        <f>(G1270/57.2958)*E1270</f>
        <v>10.821037493149586</v>
      </c>
      <c r="L1270" s="55" t="s">
        <v>0</v>
      </c>
      <c r="M1270" s="38" t="s">
        <v>98</v>
      </c>
      <c r="N1270" s="38" t="s">
        <v>28</v>
      </c>
      <c r="O1270" s="36" t="s">
        <v>28</v>
      </c>
      <c r="P1270" s="56" t="e">
        <f>IF(ISNUMBER(E1270),$A$2/E1270,"N/A")</f>
        <v>#VALUE!</v>
      </c>
      <c r="Q1270" s="57" t="e">
        <f>IF(ISNUMBER(E1270),E1270/$B$2,"N/A")</f>
        <v>#VALUE!</v>
      </c>
      <c r="R1270" s="58" t="e">
        <f>IF(J1270="?",IF(ISNUMBER(E1270),G1270/P1270,"N/A"),IF(ISNUMBER(J1270),J1270/$A$2*57.296,"N/A"))</f>
        <v>#VALUE!</v>
      </c>
      <c r="S1270" s="59" t="str">
        <f>S1269</f>
        <v>PUT TELESCOPE FOCAL LENGTH HERE</v>
      </c>
      <c r="T1270" s="60" t="str">
        <f>T1269</f>
        <v>PUT TELESCOPE F/RATIO HERE</v>
      </c>
    </row>
    <row r="1271" spans="1:20" s="33" customFormat="1" x14ac:dyDescent="0.3">
      <c r="A1271" s="13" t="s">
        <v>212</v>
      </c>
      <c r="B1271" s="68" t="s">
        <v>409</v>
      </c>
      <c r="C1271" s="68"/>
      <c r="D1271" s="68" t="s">
        <v>346</v>
      </c>
      <c r="E1271" s="34">
        <v>23</v>
      </c>
      <c r="F1271" s="35">
        <v>1.25</v>
      </c>
      <c r="G1271" s="38">
        <v>62</v>
      </c>
      <c r="H1271" s="37">
        <v>48</v>
      </c>
      <c r="I1271" s="41" t="s">
        <v>28</v>
      </c>
      <c r="J1271" s="41" t="s">
        <v>28</v>
      </c>
      <c r="K1271" s="55">
        <f>(G1271/57.2958)*E1271</f>
        <v>24.888386234244045</v>
      </c>
      <c r="L1271" s="55" t="s">
        <v>0</v>
      </c>
      <c r="M1271" s="38" t="s">
        <v>98</v>
      </c>
      <c r="N1271" s="38" t="s">
        <v>28</v>
      </c>
      <c r="O1271" s="36" t="s">
        <v>28</v>
      </c>
      <c r="P1271" s="56" t="e">
        <f>IF(ISNUMBER(E1271),$A$2/E1271,"N/A")</f>
        <v>#VALUE!</v>
      </c>
      <c r="Q1271" s="57" t="e">
        <f>IF(ISNUMBER(E1271),E1271/$B$2,"N/A")</f>
        <v>#VALUE!</v>
      </c>
      <c r="R1271" s="58" t="e">
        <f>IF(J1271="?",IF(ISNUMBER(E1271),G1271/P1271,"N/A"),IF(ISNUMBER(J1271),J1271/$A$2*57.296,"N/A"))</f>
        <v>#VALUE!</v>
      </c>
      <c r="S1271" s="59" t="str">
        <f>S1270</f>
        <v>PUT TELESCOPE FOCAL LENGTH HERE</v>
      </c>
      <c r="T1271" s="60" t="str">
        <f>T1270</f>
        <v>PUT TELESCOPE F/RATIO HERE</v>
      </c>
    </row>
    <row r="1272" spans="1:20" s="33" customFormat="1" x14ac:dyDescent="0.3">
      <c r="A1272" s="13" t="s">
        <v>212</v>
      </c>
      <c r="B1272" s="68" t="s">
        <v>410</v>
      </c>
      <c r="C1272" s="68"/>
      <c r="D1272" s="68" t="s">
        <v>347</v>
      </c>
      <c r="E1272" s="34">
        <v>6</v>
      </c>
      <c r="F1272" s="69">
        <v>1.25</v>
      </c>
      <c r="G1272" s="36">
        <v>66</v>
      </c>
      <c r="H1272" s="37"/>
      <c r="I1272" s="41">
        <v>14.8</v>
      </c>
      <c r="J1272" s="41">
        <v>8</v>
      </c>
      <c r="K1272" s="55">
        <f>(G1272/57.2958)*E1272</f>
        <v>6.9115013665923151</v>
      </c>
      <c r="L1272" s="55" t="s">
        <v>0</v>
      </c>
      <c r="M1272" s="38" t="s">
        <v>27</v>
      </c>
      <c r="N1272" s="36" t="s">
        <v>0</v>
      </c>
      <c r="O1272" s="36">
        <v>5</v>
      </c>
      <c r="P1272" s="56" t="e">
        <f>IF(ISNUMBER(E1272),$A$2/E1272,"N/A")</f>
        <v>#VALUE!</v>
      </c>
      <c r="Q1272" s="57" t="e">
        <f>IF(ISNUMBER(E1272),E1272/$B$2,"N/A")</f>
        <v>#VALUE!</v>
      </c>
      <c r="R1272" s="58" t="e">
        <f>IF(J1272="?",IF(ISNUMBER(E1272),G1272/P1272,"N/A"),IF(ISNUMBER(J1272),J1272/$A$2*57.296,"N/A"))</f>
        <v>#VALUE!</v>
      </c>
      <c r="S1272" s="59" t="str">
        <f>S1271</f>
        <v>PUT TELESCOPE FOCAL LENGTH HERE</v>
      </c>
      <c r="T1272" s="60" t="str">
        <f>T1271</f>
        <v>PUT TELESCOPE F/RATIO HERE</v>
      </c>
    </row>
    <row r="1273" spans="1:20" s="33" customFormat="1" x14ac:dyDescent="0.3">
      <c r="A1273" s="13" t="s">
        <v>212</v>
      </c>
      <c r="B1273" s="68" t="s">
        <v>410</v>
      </c>
      <c r="C1273" s="68"/>
      <c r="D1273" s="68" t="s">
        <v>347</v>
      </c>
      <c r="E1273" s="34">
        <v>9</v>
      </c>
      <c r="F1273" s="69">
        <v>1.25</v>
      </c>
      <c r="G1273" s="36">
        <v>66</v>
      </c>
      <c r="H1273" s="37"/>
      <c r="I1273" s="41">
        <v>15</v>
      </c>
      <c r="J1273" s="41">
        <v>15</v>
      </c>
      <c r="K1273" s="55">
        <f>(G1273/57.2958)*E1273</f>
        <v>10.367252049888473</v>
      </c>
      <c r="L1273" s="55" t="s">
        <v>0</v>
      </c>
      <c r="M1273" s="38" t="s">
        <v>27</v>
      </c>
      <c r="N1273" s="36" t="s">
        <v>0</v>
      </c>
      <c r="O1273" s="36">
        <v>6</v>
      </c>
      <c r="P1273" s="56" t="e">
        <f>IF(ISNUMBER(E1273),$A$2/E1273,"N/A")</f>
        <v>#VALUE!</v>
      </c>
      <c r="Q1273" s="57" t="e">
        <f>IF(ISNUMBER(E1273),E1273/$B$2,"N/A")</f>
        <v>#VALUE!</v>
      </c>
      <c r="R1273" s="58" t="e">
        <f>IF(J1273="?",IF(ISNUMBER(E1273),G1273/P1273,"N/A"),IF(ISNUMBER(J1273),J1273/$A$2*57.296,"N/A"))</f>
        <v>#VALUE!</v>
      </c>
      <c r="S1273" s="59" t="str">
        <f>S1272</f>
        <v>PUT TELESCOPE FOCAL LENGTH HERE</v>
      </c>
      <c r="T1273" s="60" t="str">
        <f>T1272</f>
        <v>PUT TELESCOPE F/RATIO HERE</v>
      </c>
    </row>
    <row r="1274" spans="1:20" s="33" customFormat="1" x14ac:dyDescent="0.3">
      <c r="A1274" s="13" t="s">
        <v>212</v>
      </c>
      <c r="B1274" s="68" t="s">
        <v>410</v>
      </c>
      <c r="C1274" s="68"/>
      <c r="D1274" s="68" t="s">
        <v>347</v>
      </c>
      <c r="E1274" s="34">
        <v>15</v>
      </c>
      <c r="F1274" s="69">
        <v>1.25</v>
      </c>
      <c r="G1274" s="36">
        <v>66</v>
      </c>
      <c r="H1274" s="37"/>
      <c r="I1274" s="41">
        <v>13</v>
      </c>
      <c r="J1274" s="41">
        <v>17</v>
      </c>
      <c r="K1274" s="55">
        <f>(G1274/57.2958)*E1274</f>
        <v>17.278753416480789</v>
      </c>
      <c r="L1274" s="55" t="s">
        <v>0</v>
      </c>
      <c r="M1274" s="38" t="s">
        <v>27</v>
      </c>
      <c r="N1274" s="36" t="s">
        <v>0</v>
      </c>
      <c r="O1274" s="36">
        <v>4</v>
      </c>
      <c r="P1274" s="56" t="e">
        <f>IF(ISNUMBER(E1274),$A$2/E1274,"N/A")</f>
        <v>#VALUE!</v>
      </c>
      <c r="Q1274" s="57" t="e">
        <f>IF(ISNUMBER(E1274),E1274/$B$2,"N/A")</f>
        <v>#VALUE!</v>
      </c>
      <c r="R1274" s="58" t="e">
        <f>IF(J1274="?",IF(ISNUMBER(E1274),G1274/P1274,"N/A"),IF(ISNUMBER(J1274),J1274/$A$2*57.296,"N/A"))</f>
        <v>#VALUE!</v>
      </c>
      <c r="S1274" s="59" t="str">
        <f>S1273</f>
        <v>PUT TELESCOPE FOCAL LENGTH HERE</v>
      </c>
      <c r="T1274" s="60" t="str">
        <f>T1273</f>
        <v>PUT TELESCOPE F/RATIO HERE</v>
      </c>
    </row>
    <row r="1275" spans="1:20" s="33" customFormat="1" x14ac:dyDescent="0.3">
      <c r="A1275" s="13" t="s">
        <v>212</v>
      </c>
      <c r="B1275" s="68" t="s">
        <v>410</v>
      </c>
      <c r="C1275" s="68"/>
      <c r="D1275" s="68" t="s">
        <v>347</v>
      </c>
      <c r="E1275" s="34">
        <v>20</v>
      </c>
      <c r="F1275" s="69">
        <v>1.25</v>
      </c>
      <c r="G1275" s="36">
        <v>66</v>
      </c>
      <c r="H1275" s="37"/>
      <c r="I1275" s="41">
        <v>18</v>
      </c>
      <c r="J1275" s="41">
        <v>23.5</v>
      </c>
      <c r="K1275" s="55">
        <f>(G1275/57.2958)*E1275</f>
        <v>23.038337888641053</v>
      </c>
      <c r="L1275" s="55" t="s">
        <v>0</v>
      </c>
      <c r="M1275" s="38" t="s">
        <v>27</v>
      </c>
      <c r="N1275" s="36" t="s">
        <v>0</v>
      </c>
      <c r="O1275" s="36">
        <v>4</v>
      </c>
      <c r="P1275" s="56" t="e">
        <f>IF(ISNUMBER(E1275),$A$2/E1275,"N/A")</f>
        <v>#VALUE!</v>
      </c>
      <c r="Q1275" s="57" t="e">
        <f>IF(ISNUMBER(E1275),E1275/$B$2,"N/A")</f>
        <v>#VALUE!</v>
      </c>
      <c r="R1275" s="58" t="e">
        <f>IF(J1275="?",IF(ISNUMBER(E1275),G1275/P1275,"N/A"),IF(ISNUMBER(J1275),J1275/$A$2*57.296,"N/A"))</f>
        <v>#VALUE!</v>
      </c>
      <c r="S1275" s="59" t="str">
        <f>S1274</f>
        <v>PUT TELESCOPE FOCAL LENGTH HERE</v>
      </c>
      <c r="T1275" s="60" t="str">
        <f>T1274</f>
        <v>PUT TELESCOPE F/RATIO HERE</v>
      </c>
    </row>
    <row r="1276" spans="1:20" s="33" customFormat="1" x14ac:dyDescent="0.3">
      <c r="A1276" s="13" t="s">
        <v>212</v>
      </c>
      <c r="B1276" s="68" t="s">
        <v>411</v>
      </c>
      <c r="C1276" s="68"/>
      <c r="D1276" s="68" t="s">
        <v>347</v>
      </c>
      <c r="E1276" s="34">
        <v>6</v>
      </c>
      <c r="F1276" s="35">
        <v>1.25</v>
      </c>
      <c r="G1276" s="38">
        <v>68</v>
      </c>
      <c r="H1276" s="37">
        <v>133</v>
      </c>
      <c r="I1276" s="41">
        <v>17</v>
      </c>
      <c r="J1276" s="41" t="s">
        <v>28</v>
      </c>
      <c r="K1276" s="55">
        <f>(G1276/57.2958)*E1276</f>
        <v>7.1209408019435987</v>
      </c>
      <c r="L1276" s="55" t="s">
        <v>0</v>
      </c>
      <c r="M1276" s="38" t="s">
        <v>25</v>
      </c>
      <c r="N1276" s="38" t="s">
        <v>0</v>
      </c>
      <c r="O1276" s="38">
        <v>5</v>
      </c>
      <c r="P1276" s="56" t="e">
        <f>IF(ISNUMBER(E1276),$A$2/E1276,"N/A")</f>
        <v>#VALUE!</v>
      </c>
      <c r="Q1276" s="57" t="e">
        <f>IF(ISNUMBER(E1276),E1276/$B$2,"N/A")</f>
        <v>#VALUE!</v>
      </c>
      <c r="R1276" s="58" t="e">
        <f>IF(J1276="?",IF(ISNUMBER(E1276),G1276/P1276,"N/A"),IF(ISNUMBER(J1276),J1276/$A$2*57.296,"N/A"))</f>
        <v>#VALUE!</v>
      </c>
      <c r="S1276" s="59" t="str">
        <f>S1275</f>
        <v>PUT TELESCOPE FOCAL LENGTH HERE</v>
      </c>
      <c r="T1276" s="60" t="str">
        <f>T1275</f>
        <v>PUT TELESCOPE F/RATIO HERE</v>
      </c>
    </row>
    <row r="1277" spans="1:20" s="33" customFormat="1" x14ac:dyDescent="0.3">
      <c r="A1277" s="13" t="s">
        <v>212</v>
      </c>
      <c r="B1277" s="68" t="s">
        <v>411</v>
      </c>
      <c r="C1277" s="68"/>
      <c r="D1277" s="68" t="s">
        <v>347</v>
      </c>
      <c r="E1277" s="34">
        <v>9</v>
      </c>
      <c r="F1277" s="35">
        <v>1.25</v>
      </c>
      <c r="G1277" s="38">
        <v>68</v>
      </c>
      <c r="H1277" s="37">
        <v>190</v>
      </c>
      <c r="I1277" s="41">
        <v>17</v>
      </c>
      <c r="J1277" s="41" t="s">
        <v>28</v>
      </c>
      <c r="K1277" s="55">
        <f>(G1277/57.2958)*E1277</f>
        <v>10.681411202915397</v>
      </c>
      <c r="L1277" s="55" t="s">
        <v>0</v>
      </c>
      <c r="M1277" s="38" t="s">
        <v>25</v>
      </c>
      <c r="N1277" s="38" t="s">
        <v>0</v>
      </c>
      <c r="O1277" s="38">
        <v>6</v>
      </c>
      <c r="P1277" s="56" t="e">
        <f>IF(ISNUMBER(E1277),$A$2/E1277,"N/A")</f>
        <v>#VALUE!</v>
      </c>
      <c r="Q1277" s="57" t="e">
        <f>IF(ISNUMBER(E1277),E1277/$B$2,"N/A")</f>
        <v>#VALUE!</v>
      </c>
      <c r="R1277" s="58" t="e">
        <f>IF(J1277="?",IF(ISNUMBER(E1277),G1277/P1277,"N/A"),IF(ISNUMBER(J1277),J1277/$A$2*57.296,"N/A"))</f>
        <v>#VALUE!</v>
      </c>
      <c r="S1277" s="59" t="str">
        <f>S1276</f>
        <v>PUT TELESCOPE FOCAL LENGTH HERE</v>
      </c>
      <c r="T1277" s="60" t="str">
        <f>T1276</f>
        <v>PUT TELESCOPE F/RATIO HERE</v>
      </c>
    </row>
    <row r="1278" spans="1:20" s="33" customFormat="1" x14ac:dyDescent="0.3">
      <c r="A1278" s="13" t="s">
        <v>212</v>
      </c>
      <c r="B1278" s="68" t="s">
        <v>411</v>
      </c>
      <c r="C1278" s="68"/>
      <c r="D1278" s="68" t="s">
        <v>347</v>
      </c>
      <c r="E1278" s="34">
        <v>15</v>
      </c>
      <c r="F1278" s="35">
        <v>1.25</v>
      </c>
      <c r="G1278" s="38">
        <v>68</v>
      </c>
      <c r="H1278" s="37">
        <v>170</v>
      </c>
      <c r="I1278" s="41">
        <v>17</v>
      </c>
      <c r="J1278" s="41" t="s">
        <v>28</v>
      </c>
      <c r="K1278" s="55">
        <f>(G1278/57.2958)*E1278</f>
        <v>17.802352004858996</v>
      </c>
      <c r="L1278" s="55" t="s">
        <v>0</v>
      </c>
      <c r="M1278" s="38" t="s">
        <v>25</v>
      </c>
      <c r="N1278" s="38" t="s">
        <v>0</v>
      </c>
      <c r="O1278" s="38">
        <v>4</v>
      </c>
      <c r="P1278" s="56" t="e">
        <f>IF(ISNUMBER(E1278),$A$2/E1278,"N/A")</f>
        <v>#VALUE!</v>
      </c>
      <c r="Q1278" s="57" t="e">
        <f>IF(ISNUMBER(E1278),E1278/$B$2,"N/A")</f>
        <v>#VALUE!</v>
      </c>
      <c r="R1278" s="58" t="e">
        <f>IF(J1278="?",IF(ISNUMBER(E1278),G1278/P1278,"N/A"),IF(ISNUMBER(J1278),J1278/$A$2*57.296,"N/A"))</f>
        <v>#VALUE!</v>
      </c>
      <c r="S1278" s="59" t="str">
        <f>S1277</f>
        <v>PUT TELESCOPE FOCAL LENGTH HERE</v>
      </c>
      <c r="T1278" s="60" t="str">
        <f>T1277</f>
        <v>PUT TELESCOPE F/RATIO HERE</v>
      </c>
    </row>
    <row r="1279" spans="1:20" s="33" customFormat="1" x14ac:dyDescent="0.3">
      <c r="A1279" s="13" t="s">
        <v>212</v>
      </c>
      <c r="B1279" s="68" t="s">
        <v>411</v>
      </c>
      <c r="C1279" s="68"/>
      <c r="D1279" s="68" t="s">
        <v>347</v>
      </c>
      <c r="E1279" s="34">
        <v>20</v>
      </c>
      <c r="F1279" s="35">
        <v>1.25</v>
      </c>
      <c r="G1279" s="38">
        <v>68</v>
      </c>
      <c r="H1279" s="37">
        <v>170</v>
      </c>
      <c r="I1279" s="41">
        <v>17</v>
      </c>
      <c r="J1279" s="41" t="s">
        <v>28</v>
      </c>
      <c r="K1279" s="55">
        <f>(G1279/57.2958)*E1279</f>
        <v>23.736469339811993</v>
      </c>
      <c r="L1279" s="55" t="s">
        <v>0</v>
      </c>
      <c r="M1279" s="38" t="s">
        <v>25</v>
      </c>
      <c r="N1279" s="38" t="s">
        <v>0</v>
      </c>
      <c r="O1279" s="38">
        <v>5</v>
      </c>
      <c r="P1279" s="56" t="e">
        <f>IF(ISNUMBER(E1279),$A$2/E1279,"N/A")</f>
        <v>#VALUE!</v>
      </c>
      <c r="Q1279" s="57" t="e">
        <f>IF(ISNUMBER(E1279),E1279/$B$2,"N/A")</f>
        <v>#VALUE!</v>
      </c>
      <c r="R1279" s="58" t="e">
        <f>IF(J1279="?",IF(ISNUMBER(E1279),G1279/P1279,"N/A"),IF(ISNUMBER(J1279),J1279/$A$2*57.296,"N/A"))</f>
        <v>#VALUE!</v>
      </c>
      <c r="S1279" s="59" t="str">
        <f>S1278</f>
        <v>PUT TELESCOPE FOCAL LENGTH HERE</v>
      </c>
      <c r="T1279" s="60" t="str">
        <f>T1278</f>
        <v>PUT TELESCOPE F/RATIO HERE</v>
      </c>
    </row>
    <row r="1280" spans="1:20" s="33" customFormat="1" x14ac:dyDescent="0.3">
      <c r="A1280" s="13" t="s">
        <v>212</v>
      </c>
      <c r="B1280" s="68" t="s">
        <v>73</v>
      </c>
      <c r="C1280" s="68" t="s">
        <v>437</v>
      </c>
      <c r="D1280" s="68" t="s">
        <v>346</v>
      </c>
      <c r="E1280" s="34">
        <v>2.5</v>
      </c>
      <c r="F1280" s="35">
        <v>1.25</v>
      </c>
      <c r="G1280" s="38">
        <v>58</v>
      </c>
      <c r="H1280" s="37">
        <v>164</v>
      </c>
      <c r="I1280" s="41">
        <v>16</v>
      </c>
      <c r="J1280" s="41" t="s">
        <v>28</v>
      </c>
      <c r="K1280" s="55">
        <f>(G1280/57.2958)*E1280</f>
        <v>2.5307265104946608</v>
      </c>
      <c r="L1280" s="55" t="s">
        <v>0</v>
      </c>
      <c r="M1280" s="38" t="s">
        <v>25</v>
      </c>
      <c r="N1280" s="38" t="s">
        <v>0</v>
      </c>
      <c r="O1280" s="38">
        <v>5</v>
      </c>
      <c r="P1280" s="56" t="e">
        <f>IF(ISNUMBER(E1280),$A$2/E1280,"N/A")</f>
        <v>#VALUE!</v>
      </c>
      <c r="Q1280" s="57" t="e">
        <f>IF(ISNUMBER(E1280),E1280/$B$2,"N/A")</f>
        <v>#VALUE!</v>
      </c>
      <c r="R1280" s="58" t="e">
        <f>IF(J1280="?",IF(ISNUMBER(E1280),G1280/P1280,"N/A"),IF(ISNUMBER(J1280),J1280/$A$2*57.296,"N/A"))</f>
        <v>#VALUE!</v>
      </c>
      <c r="S1280" s="59" t="str">
        <f>S1279</f>
        <v>PUT TELESCOPE FOCAL LENGTH HERE</v>
      </c>
      <c r="T1280" s="60" t="str">
        <f>T1279</f>
        <v>PUT TELESCOPE F/RATIO HERE</v>
      </c>
    </row>
    <row r="1281" spans="1:20" s="33" customFormat="1" x14ac:dyDescent="0.3">
      <c r="A1281" s="13" t="s">
        <v>212</v>
      </c>
      <c r="B1281" s="68" t="s">
        <v>73</v>
      </c>
      <c r="C1281" s="68" t="s">
        <v>437</v>
      </c>
      <c r="D1281" s="68" t="s">
        <v>346</v>
      </c>
      <c r="E1281" s="34">
        <v>4</v>
      </c>
      <c r="F1281" s="35">
        <v>1.25</v>
      </c>
      <c r="G1281" s="38">
        <v>58</v>
      </c>
      <c r="H1281" s="37"/>
      <c r="I1281" s="41">
        <v>16</v>
      </c>
      <c r="J1281" s="41" t="s">
        <v>28</v>
      </c>
      <c r="K1281" s="55">
        <f>(G1281/57.2958)*E1281</f>
        <v>4.0491624167914573</v>
      </c>
      <c r="L1281" s="55" t="s">
        <v>0</v>
      </c>
      <c r="M1281" s="38" t="s">
        <v>25</v>
      </c>
      <c r="N1281" s="38" t="s">
        <v>0</v>
      </c>
      <c r="O1281" s="38">
        <v>5</v>
      </c>
      <c r="P1281" s="56" t="e">
        <f>IF(ISNUMBER(E1281),$A$2/E1281,"N/A")</f>
        <v>#VALUE!</v>
      </c>
      <c r="Q1281" s="57" t="e">
        <f>IF(ISNUMBER(E1281),E1281/$B$2,"N/A")</f>
        <v>#VALUE!</v>
      </c>
      <c r="R1281" s="58" t="e">
        <f>IF(J1281="?",IF(ISNUMBER(E1281),G1281/P1281,"N/A"),IF(ISNUMBER(J1281),J1281/$A$2*57.296,"N/A"))</f>
        <v>#VALUE!</v>
      </c>
      <c r="S1281" s="59" t="str">
        <f>S1280</f>
        <v>PUT TELESCOPE FOCAL LENGTH HERE</v>
      </c>
      <c r="T1281" s="60" t="str">
        <f>T1280</f>
        <v>PUT TELESCOPE F/RATIO HERE</v>
      </c>
    </row>
    <row r="1282" spans="1:20" s="33" customFormat="1" x14ac:dyDescent="0.3">
      <c r="A1282" s="13" t="s">
        <v>212</v>
      </c>
      <c r="B1282" s="68" t="s">
        <v>4</v>
      </c>
      <c r="C1282" s="68"/>
      <c r="D1282" s="68" t="s">
        <v>345</v>
      </c>
      <c r="E1282" s="34">
        <v>4</v>
      </c>
      <c r="F1282" s="35">
        <v>1.25</v>
      </c>
      <c r="G1282" s="38">
        <v>48</v>
      </c>
      <c r="H1282" s="37">
        <v>63</v>
      </c>
      <c r="I1282" s="41" t="s">
        <v>28</v>
      </c>
      <c r="J1282" s="41" t="s">
        <v>28</v>
      </c>
      <c r="K1282" s="55">
        <f>(G1282/57.2958)*E1282</f>
        <v>3.3510309656205166</v>
      </c>
      <c r="L1282" s="55" t="s">
        <v>53</v>
      </c>
      <c r="M1282" s="38" t="s">
        <v>25</v>
      </c>
      <c r="N1282" s="38" t="s">
        <v>0</v>
      </c>
      <c r="O1282" s="38">
        <v>4</v>
      </c>
      <c r="P1282" s="56" t="e">
        <f>IF(ISNUMBER(E1282),$A$2/E1282,"N/A")</f>
        <v>#VALUE!</v>
      </c>
      <c r="Q1282" s="57" t="e">
        <f>IF(ISNUMBER(E1282),E1282/$B$2,"N/A")</f>
        <v>#VALUE!</v>
      </c>
      <c r="R1282" s="58" t="e">
        <f>IF(J1282="?",IF(ISNUMBER(E1282),G1282/P1282,"N/A"),IF(ISNUMBER(J1282),J1282/$A$2*57.296,"N/A"))</f>
        <v>#VALUE!</v>
      </c>
      <c r="S1282" s="59" t="str">
        <f>S1281</f>
        <v>PUT TELESCOPE FOCAL LENGTH HERE</v>
      </c>
      <c r="T1282" s="60" t="str">
        <f>T1281</f>
        <v>PUT TELESCOPE F/RATIO HERE</v>
      </c>
    </row>
    <row r="1283" spans="1:20" s="33" customFormat="1" x14ac:dyDescent="0.3">
      <c r="A1283" s="13" t="s">
        <v>212</v>
      </c>
      <c r="B1283" s="68" t="s">
        <v>4</v>
      </c>
      <c r="C1283" s="68"/>
      <c r="D1283" s="68" t="s">
        <v>345</v>
      </c>
      <c r="E1283" s="34">
        <v>6</v>
      </c>
      <c r="F1283" s="35">
        <v>1.25</v>
      </c>
      <c r="G1283" s="38">
        <v>48</v>
      </c>
      <c r="H1283" s="37">
        <v>48</v>
      </c>
      <c r="I1283" s="41">
        <v>3.5</v>
      </c>
      <c r="J1283" s="41">
        <v>5</v>
      </c>
      <c r="K1283" s="55">
        <f>(G1283/57.2958)*E1283</f>
        <v>5.0265464484307749</v>
      </c>
      <c r="L1283" s="55" t="s">
        <v>53</v>
      </c>
      <c r="M1283" s="38" t="s">
        <v>25</v>
      </c>
      <c r="N1283" s="38" t="s">
        <v>0</v>
      </c>
      <c r="O1283" s="38">
        <v>4</v>
      </c>
      <c r="P1283" s="56" t="e">
        <f>IF(ISNUMBER(E1283),$A$2/E1283,"N/A")</f>
        <v>#VALUE!</v>
      </c>
      <c r="Q1283" s="57" t="e">
        <f>IF(ISNUMBER(E1283),E1283/$B$2,"N/A")</f>
        <v>#VALUE!</v>
      </c>
      <c r="R1283" s="58" t="e">
        <f>IF(J1283="?",IF(ISNUMBER(E1283),G1283/P1283,"N/A"),IF(ISNUMBER(J1283),J1283/$A$2*57.296,"N/A"))</f>
        <v>#VALUE!</v>
      </c>
      <c r="S1283" s="59" t="str">
        <f>S1282</f>
        <v>PUT TELESCOPE FOCAL LENGTH HERE</v>
      </c>
      <c r="T1283" s="60" t="str">
        <f>T1282</f>
        <v>PUT TELESCOPE F/RATIO HERE</v>
      </c>
    </row>
    <row r="1284" spans="1:20" s="33" customFormat="1" x14ac:dyDescent="0.3">
      <c r="A1284" s="13" t="s">
        <v>212</v>
      </c>
      <c r="B1284" s="68" t="s">
        <v>4</v>
      </c>
      <c r="C1284" s="68"/>
      <c r="D1284" s="68" t="s">
        <v>345</v>
      </c>
      <c r="E1284" s="34">
        <v>8</v>
      </c>
      <c r="F1284" s="35">
        <v>1.25</v>
      </c>
      <c r="G1284" s="38">
        <v>50</v>
      </c>
      <c r="H1284" s="37">
        <v>78</v>
      </c>
      <c r="I1284" s="41">
        <v>4.5</v>
      </c>
      <c r="J1284" s="41">
        <v>6.8</v>
      </c>
      <c r="K1284" s="55">
        <f>(G1284/57.2958)*E1284</f>
        <v>6.9813145117094102</v>
      </c>
      <c r="L1284" s="55" t="s">
        <v>53</v>
      </c>
      <c r="M1284" s="38" t="s">
        <v>25</v>
      </c>
      <c r="N1284" s="38" t="s">
        <v>0</v>
      </c>
      <c r="O1284" s="38">
        <v>4</v>
      </c>
      <c r="P1284" s="56" t="e">
        <f>IF(ISNUMBER(E1284),$A$2/E1284,"N/A")</f>
        <v>#VALUE!</v>
      </c>
      <c r="Q1284" s="57" t="e">
        <f>IF(ISNUMBER(E1284),E1284/$B$2,"N/A")</f>
        <v>#VALUE!</v>
      </c>
      <c r="R1284" s="58" t="e">
        <f>IF(J1284="?",IF(ISNUMBER(E1284),G1284/P1284,"N/A"),IF(ISNUMBER(J1284),J1284/$A$2*57.296,"N/A"))</f>
        <v>#VALUE!</v>
      </c>
      <c r="S1284" s="59" t="str">
        <f>S1283</f>
        <v>PUT TELESCOPE FOCAL LENGTH HERE</v>
      </c>
      <c r="T1284" s="60" t="str">
        <f>T1283</f>
        <v>PUT TELESCOPE F/RATIO HERE</v>
      </c>
    </row>
    <row r="1285" spans="1:20" s="33" customFormat="1" x14ac:dyDescent="0.3">
      <c r="A1285" s="13" t="s">
        <v>212</v>
      </c>
      <c r="B1285" s="68" t="s">
        <v>4</v>
      </c>
      <c r="C1285" s="68"/>
      <c r="D1285" s="68" t="s">
        <v>345</v>
      </c>
      <c r="E1285" s="34">
        <v>9.6999999999999993</v>
      </c>
      <c r="F1285" s="35">
        <v>1.25</v>
      </c>
      <c r="G1285" s="38">
        <v>52</v>
      </c>
      <c r="H1285" s="37"/>
      <c r="I1285" s="41" t="s">
        <v>28</v>
      </c>
      <c r="J1285" s="41" t="s">
        <v>28</v>
      </c>
      <c r="K1285" s="55">
        <f>(G1285/57.2958)*E1285</f>
        <v>8.8034375992655658</v>
      </c>
      <c r="L1285" s="55" t="s">
        <v>53</v>
      </c>
      <c r="M1285" s="38" t="s">
        <v>25</v>
      </c>
      <c r="N1285" s="38" t="s">
        <v>0</v>
      </c>
      <c r="O1285" s="38">
        <v>4</v>
      </c>
      <c r="P1285" s="56" t="e">
        <f>IF(ISNUMBER(E1285),$A$2/E1285,"N/A")</f>
        <v>#VALUE!</v>
      </c>
      <c r="Q1285" s="57" t="e">
        <f>IF(ISNUMBER(E1285),E1285/$B$2,"N/A")</f>
        <v>#VALUE!</v>
      </c>
      <c r="R1285" s="58" t="e">
        <f>IF(J1285="?",IF(ISNUMBER(E1285),G1285/P1285,"N/A"),IF(ISNUMBER(J1285),J1285/$A$2*57.296,"N/A"))</f>
        <v>#VALUE!</v>
      </c>
      <c r="S1285" s="59" t="str">
        <f>S1284</f>
        <v>PUT TELESCOPE FOCAL LENGTH HERE</v>
      </c>
      <c r="T1285" s="60" t="str">
        <f>T1284</f>
        <v>PUT TELESCOPE F/RATIO HERE</v>
      </c>
    </row>
    <row r="1286" spans="1:20" s="33" customFormat="1" x14ac:dyDescent="0.3">
      <c r="A1286" s="13" t="s">
        <v>212</v>
      </c>
      <c r="B1286" s="68" t="s">
        <v>4</v>
      </c>
      <c r="C1286" s="68"/>
      <c r="D1286" s="68" t="s">
        <v>345</v>
      </c>
      <c r="E1286" s="34">
        <v>10</v>
      </c>
      <c r="F1286" s="35">
        <v>1.25</v>
      </c>
      <c r="G1286" s="38">
        <v>44</v>
      </c>
      <c r="H1286" s="37">
        <v>88</v>
      </c>
      <c r="I1286" s="41">
        <v>7.5</v>
      </c>
      <c r="J1286" s="41" t="s">
        <v>28</v>
      </c>
      <c r="K1286" s="55">
        <f>(G1286/57.2958)*E1286</f>
        <v>7.6794459628803509</v>
      </c>
      <c r="L1286" s="55" t="s">
        <v>53</v>
      </c>
      <c r="M1286" s="38" t="s">
        <v>25</v>
      </c>
      <c r="N1286" s="38" t="s">
        <v>0</v>
      </c>
      <c r="O1286" s="38">
        <v>4</v>
      </c>
      <c r="P1286" s="56" t="e">
        <f>IF(ISNUMBER(E1286),$A$2/E1286,"N/A")</f>
        <v>#VALUE!</v>
      </c>
      <c r="Q1286" s="57" t="e">
        <f>IF(ISNUMBER(E1286),E1286/$B$2,"N/A")</f>
        <v>#VALUE!</v>
      </c>
      <c r="R1286" s="58" t="e">
        <f>IF(J1286="?",IF(ISNUMBER(E1286),G1286/P1286,"N/A"),IF(ISNUMBER(J1286),J1286/$A$2*57.296,"N/A"))</f>
        <v>#VALUE!</v>
      </c>
      <c r="S1286" s="59" t="str">
        <f>S1285</f>
        <v>PUT TELESCOPE FOCAL LENGTH HERE</v>
      </c>
      <c r="T1286" s="60" t="str">
        <f>T1285</f>
        <v>PUT TELESCOPE F/RATIO HERE</v>
      </c>
    </row>
    <row r="1287" spans="1:20" s="33" customFormat="1" x14ac:dyDescent="0.3">
      <c r="A1287" s="13" t="s">
        <v>212</v>
      </c>
      <c r="B1287" s="68" t="s">
        <v>4</v>
      </c>
      <c r="C1287" s="68"/>
      <c r="D1287" s="68" t="s">
        <v>345</v>
      </c>
      <c r="E1287" s="34">
        <v>12</v>
      </c>
      <c r="F1287" s="35">
        <v>1.25</v>
      </c>
      <c r="G1287" s="38">
        <v>48</v>
      </c>
      <c r="H1287" s="37">
        <v>57</v>
      </c>
      <c r="I1287" s="41">
        <v>9</v>
      </c>
      <c r="J1287" s="41">
        <v>12</v>
      </c>
      <c r="K1287" s="55">
        <f>(G1287/57.2958)*E1287</f>
        <v>10.05309289686155</v>
      </c>
      <c r="L1287" s="55" t="s">
        <v>53</v>
      </c>
      <c r="M1287" s="38" t="s">
        <v>25</v>
      </c>
      <c r="N1287" s="38" t="s">
        <v>0</v>
      </c>
      <c r="O1287" s="38">
        <v>4</v>
      </c>
      <c r="P1287" s="56" t="e">
        <f>IF(ISNUMBER(E1287),$A$2/E1287,"N/A")</f>
        <v>#VALUE!</v>
      </c>
      <c r="Q1287" s="57" t="e">
        <f>IF(ISNUMBER(E1287),E1287/$B$2,"N/A")</f>
        <v>#VALUE!</v>
      </c>
      <c r="R1287" s="58" t="e">
        <f>IF(J1287="?",IF(ISNUMBER(E1287),G1287/P1287,"N/A"),IF(ISNUMBER(J1287),J1287/$A$2*57.296,"N/A"))</f>
        <v>#VALUE!</v>
      </c>
      <c r="S1287" s="59" t="str">
        <f>S1286</f>
        <v>PUT TELESCOPE FOCAL LENGTH HERE</v>
      </c>
      <c r="T1287" s="60" t="str">
        <f>T1286</f>
        <v>PUT TELESCOPE F/RATIO HERE</v>
      </c>
    </row>
    <row r="1288" spans="1:20" s="33" customFormat="1" x14ac:dyDescent="0.3">
      <c r="A1288" s="13" t="s">
        <v>212</v>
      </c>
      <c r="B1288" s="68" t="s">
        <v>4</v>
      </c>
      <c r="C1288" s="68"/>
      <c r="D1288" s="68" t="s">
        <v>345</v>
      </c>
      <c r="E1288" s="34">
        <v>15</v>
      </c>
      <c r="F1288" s="35">
        <v>1.25</v>
      </c>
      <c r="G1288" s="38">
        <v>50</v>
      </c>
      <c r="H1288" s="37">
        <v>100</v>
      </c>
      <c r="I1288" s="41">
        <v>11</v>
      </c>
      <c r="J1288" s="41">
        <v>12</v>
      </c>
      <c r="K1288" s="55">
        <f>(G1288/57.2958)*E1288</f>
        <v>13.089964709455144</v>
      </c>
      <c r="L1288" s="55" t="s">
        <v>53</v>
      </c>
      <c r="M1288" s="38" t="s">
        <v>25</v>
      </c>
      <c r="N1288" s="38" t="s">
        <v>0</v>
      </c>
      <c r="O1288" s="38">
        <v>4</v>
      </c>
      <c r="P1288" s="56" t="e">
        <f>IF(ISNUMBER(E1288),$A$2/E1288,"N/A")</f>
        <v>#VALUE!</v>
      </c>
      <c r="Q1288" s="57" t="e">
        <f>IF(ISNUMBER(E1288),E1288/$B$2,"N/A")</f>
        <v>#VALUE!</v>
      </c>
      <c r="R1288" s="58" t="e">
        <f>IF(J1288="?",IF(ISNUMBER(E1288),G1288/P1288,"N/A"),IF(ISNUMBER(J1288),J1288/$A$2*57.296,"N/A"))</f>
        <v>#VALUE!</v>
      </c>
      <c r="S1288" s="59" t="str">
        <f>S1287</f>
        <v>PUT TELESCOPE FOCAL LENGTH HERE</v>
      </c>
      <c r="T1288" s="60" t="str">
        <f>T1287</f>
        <v>PUT TELESCOPE F/RATIO HERE</v>
      </c>
    </row>
    <row r="1289" spans="1:20" s="33" customFormat="1" x14ac:dyDescent="0.3">
      <c r="A1289" s="13" t="s">
        <v>212</v>
      </c>
      <c r="B1289" s="68" t="s">
        <v>4</v>
      </c>
      <c r="C1289" s="68"/>
      <c r="D1289" s="68" t="s">
        <v>345</v>
      </c>
      <c r="E1289" s="34">
        <v>17</v>
      </c>
      <c r="F1289" s="35">
        <v>1.25</v>
      </c>
      <c r="G1289" s="38">
        <v>48</v>
      </c>
      <c r="H1289" s="37">
        <v>72</v>
      </c>
      <c r="I1289" s="41">
        <v>11</v>
      </c>
      <c r="J1289" s="41">
        <v>16</v>
      </c>
      <c r="K1289" s="55">
        <f>(G1289/57.2958)*E1289</f>
        <v>14.241881603887196</v>
      </c>
      <c r="L1289" s="55" t="s">
        <v>53</v>
      </c>
      <c r="M1289" s="38" t="s">
        <v>25</v>
      </c>
      <c r="N1289" s="38" t="s">
        <v>0</v>
      </c>
      <c r="O1289" s="38">
        <v>4</v>
      </c>
      <c r="P1289" s="56" t="e">
        <f>IF(ISNUMBER(E1289),$A$2/E1289,"N/A")</f>
        <v>#VALUE!</v>
      </c>
      <c r="Q1289" s="57" t="e">
        <f>IF(ISNUMBER(E1289),E1289/$B$2,"N/A")</f>
        <v>#VALUE!</v>
      </c>
      <c r="R1289" s="58" t="e">
        <f>IF(J1289="?",IF(ISNUMBER(E1289),G1289/P1289,"N/A"),IF(ISNUMBER(J1289),J1289/$A$2*57.296,"N/A"))</f>
        <v>#VALUE!</v>
      </c>
      <c r="S1289" s="59" t="str">
        <f>S1288</f>
        <v>PUT TELESCOPE FOCAL LENGTH HERE</v>
      </c>
      <c r="T1289" s="60" t="str">
        <f>T1288</f>
        <v>PUT TELESCOPE F/RATIO HERE</v>
      </c>
    </row>
    <row r="1290" spans="1:20" s="33" customFormat="1" x14ac:dyDescent="0.3">
      <c r="A1290" s="13" t="s">
        <v>212</v>
      </c>
      <c r="B1290" s="68" t="s">
        <v>4</v>
      </c>
      <c r="C1290" s="68"/>
      <c r="D1290" s="68" t="s">
        <v>345</v>
      </c>
      <c r="E1290" s="34">
        <v>25</v>
      </c>
      <c r="F1290" s="35">
        <v>1.25</v>
      </c>
      <c r="G1290" s="38">
        <v>40</v>
      </c>
      <c r="H1290" s="37">
        <v>79</v>
      </c>
      <c r="I1290" s="41" t="s">
        <v>28</v>
      </c>
      <c r="J1290" s="41" t="s">
        <v>28</v>
      </c>
      <c r="K1290" s="55">
        <f>(G1290/57.2958)*E1290</f>
        <v>17.453286279273524</v>
      </c>
      <c r="L1290" s="55" t="s">
        <v>0</v>
      </c>
      <c r="M1290" s="38" t="s">
        <v>25</v>
      </c>
      <c r="N1290" s="38" t="s">
        <v>0</v>
      </c>
      <c r="O1290" s="38">
        <v>4</v>
      </c>
      <c r="P1290" s="56" t="e">
        <f>IF(ISNUMBER(E1290),$A$2/E1290,"N/A")</f>
        <v>#VALUE!</v>
      </c>
      <c r="Q1290" s="57" t="e">
        <f>IF(ISNUMBER(E1290),E1290/$B$2,"N/A")</f>
        <v>#VALUE!</v>
      </c>
      <c r="R1290" s="58" t="e">
        <f>IF(J1290="?",IF(ISNUMBER(E1290),G1290/P1290,"N/A"),IF(ISNUMBER(J1290),J1290/$A$2*57.296,"N/A"))</f>
        <v>#VALUE!</v>
      </c>
      <c r="S1290" s="59" t="str">
        <f>S1289</f>
        <v>PUT TELESCOPE FOCAL LENGTH HERE</v>
      </c>
      <c r="T1290" s="60" t="str">
        <f>T1289</f>
        <v>PUT TELESCOPE F/RATIO HERE</v>
      </c>
    </row>
    <row r="1291" spans="1:20" s="33" customFormat="1" x14ac:dyDescent="0.3">
      <c r="A1291" s="13" t="s">
        <v>212</v>
      </c>
      <c r="B1291" s="68" t="s">
        <v>4</v>
      </c>
      <c r="C1291" s="68"/>
      <c r="D1291" s="68" t="s">
        <v>345</v>
      </c>
      <c r="E1291" s="34">
        <v>25</v>
      </c>
      <c r="F1291" s="35">
        <v>1.25</v>
      </c>
      <c r="G1291" s="38">
        <v>48</v>
      </c>
      <c r="H1291" s="37">
        <v>84</v>
      </c>
      <c r="I1291" s="41">
        <v>16</v>
      </c>
      <c r="J1291" s="41">
        <v>24</v>
      </c>
      <c r="K1291" s="55">
        <f>(G1291/57.2958)*E1291</f>
        <v>20.943943535128227</v>
      </c>
      <c r="L1291" s="55" t="s">
        <v>53</v>
      </c>
      <c r="M1291" s="38" t="s">
        <v>25</v>
      </c>
      <c r="N1291" s="38" t="s">
        <v>0</v>
      </c>
      <c r="O1291" s="38">
        <v>4</v>
      </c>
      <c r="P1291" s="56" t="e">
        <f>IF(ISNUMBER(E1291),$A$2/E1291,"N/A")</f>
        <v>#VALUE!</v>
      </c>
      <c r="Q1291" s="57" t="e">
        <f>IF(ISNUMBER(E1291),E1291/$B$2,"N/A")</f>
        <v>#VALUE!</v>
      </c>
      <c r="R1291" s="58" t="e">
        <f>IF(J1291="?",IF(ISNUMBER(E1291),G1291/P1291,"N/A"),IF(ISNUMBER(J1291),J1291/$A$2*57.296,"N/A"))</f>
        <v>#VALUE!</v>
      </c>
      <c r="S1291" s="59" t="str">
        <f>S1290</f>
        <v>PUT TELESCOPE FOCAL LENGTH HERE</v>
      </c>
      <c r="T1291" s="60" t="str">
        <f>T1290</f>
        <v>PUT TELESCOPE F/RATIO HERE</v>
      </c>
    </row>
    <row r="1292" spans="1:20" s="33" customFormat="1" x14ac:dyDescent="0.3">
      <c r="A1292" s="13" t="s">
        <v>212</v>
      </c>
      <c r="B1292" s="68" t="s">
        <v>4</v>
      </c>
      <c r="C1292" s="68"/>
      <c r="D1292" s="68" t="s">
        <v>345</v>
      </c>
      <c r="E1292" s="34">
        <v>25</v>
      </c>
      <c r="F1292" s="35">
        <v>1.25</v>
      </c>
      <c r="G1292" s="38">
        <v>50</v>
      </c>
      <c r="H1292" s="37">
        <v>130</v>
      </c>
      <c r="I1292" s="41">
        <v>19.5</v>
      </c>
      <c r="J1292" s="41">
        <v>20.399999999999999</v>
      </c>
      <c r="K1292" s="55">
        <f>(G1292/57.2958)*E1292</f>
        <v>21.816607849091906</v>
      </c>
      <c r="L1292" s="55" t="s">
        <v>53</v>
      </c>
      <c r="M1292" s="38" t="s">
        <v>25</v>
      </c>
      <c r="N1292" s="38" t="s">
        <v>0</v>
      </c>
      <c r="O1292" s="38">
        <v>4</v>
      </c>
      <c r="P1292" s="56" t="e">
        <f>IF(ISNUMBER(E1292),$A$2/E1292,"N/A")</f>
        <v>#VALUE!</v>
      </c>
      <c r="Q1292" s="57" t="e">
        <f>IF(ISNUMBER(E1292),E1292/$B$2,"N/A")</f>
        <v>#VALUE!</v>
      </c>
      <c r="R1292" s="58" t="e">
        <f>IF(J1292="?",IF(ISNUMBER(E1292),G1292/P1292,"N/A"),IF(ISNUMBER(J1292),J1292/$A$2*57.296,"N/A"))</f>
        <v>#VALUE!</v>
      </c>
      <c r="S1292" s="59" t="str">
        <f>S1291</f>
        <v>PUT TELESCOPE FOCAL LENGTH HERE</v>
      </c>
      <c r="T1292" s="60" t="str">
        <f>T1291</f>
        <v>PUT TELESCOPE F/RATIO HERE</v>
      </c>
    </row>
    <row r="1293" spans="1:20" s="33" customFormat="1" x14ac:dyDescent="0.3">
      <c r="A1293" s="13" t="s">
        <v>212</v>
      </c>
      <c r="B1293" s="68" t="s">
        <v>4</v>
      </c>
      <c r="C1293" s="68"/>
      <c r="D1293" s="68" t="s">
        <v>345</v>
      </c>
      <c r="E1293" s="34">
        <v>26</v>
      </c>
      <c r="F1293" s="35">
        <v>1.25</v>
      </c>
      <c r="G1293" s="38">
        <v>52</v>
      </c>
      <c r="H1293" s="37"/>
      <c r="I1293" s="41" t="s">
        <v>28</v>
      </c>
      <c r="J1293" s="41" t="s">
        <v>28</v>
      </c>
      <c r="K1293" s="55">
        <f>(G1293/57.2958)*E1293</f>
        <v>23.596843049577807</v>
      </c>
      <c r="L1293" s="55" t="s">
        <v>53</v>
      </c>
      <c r="M1293" s="38" t="s">
        <v>25</v>
      </c>
      <c r="N1293" s="38" t="s">
        <v>0</v>
      </c>
      <c r="O1293" s="38">
        <v>4</v>
      </c>
      <c r="P1293" s="56" t="e">
        <f>IF(ISNUMBER(E1293),$A$2/E1293,"N/A")</f>
        <v>#VALUE!</v>
      </c>
      <c r="Q1293" s="57" t="e">
        <f>IF(ISNUMBER(E1293),E1293/$B$2,"N/A")</f>
        <v>#VALUE!</v>
      </c>
      <c r="R1293" s="58" t="e">
        <f>IF(J1293="?",IF(ISNUMBER(E1293),G1293/P1293,"N/A"),IF(ISNUMBER(J1293),J1293/$A$2*57.296,"N/A"))</f>
        <v>#VALUE!</v>
      </c>
      <c r="S1293" s="59" t="str">
        <f>S1292</f>
        <v>PUT TELESCOPE FOCAL LENGTH HERE</v>
      </c>
      <c r="T1293" s="60" t="str">
        <f>T1292</f>
        <v>PUT TELESCOPE F/RATIO HERE</v>
      </c>
    </row>
    <row r="1294" spans="1:20" s="33" customFormat="1" x14ac:dyDescent="0.3">
      <c r="A1294" s="13" t="s">
        <v>212</v>
      </c>
      <c r="B1294" s="68" t="s">
        <v>4</v>
      </c>
      <c r="C1294" s="68"/>
      <c r="D1294" s="68" t="s">
        <v>345</v>
      </c>
      <c r="E1294" s="34">
        <v>30</v>
      </c>
      <c r="F1294" s="35">
        <v>1.25</v>
      </c>
      <c r="G1294" s="38">
        <v>50</v>
      </c>
      <c r="H1294" s="37">
        <v>120</v>
      </c>
      <c r="I1294" s="41">
        <v>24</v>
      </c>
      <c r="J1294" s="41">
        <v>24.5</v>
      </c>
      <c r="K1294" s="55">
        <f>(G1294/57.2958)*E1294</f>
        <v>26.179929418910287</v>
      </c>
      <c r="L1294" s="55" t="s">
        <v>53</v>
      </c>
      <c r="M1294" s="38" t="s">
        <v>25</v>
      </c>
      <c r="N1294" s="38" t="s">
        <v>0</v>
      </c>
      <c r="O1294" s="38">
        <v>4</v>
      </c>
      <c r="P1294" s="56" t="e">
        <f>IF(ISNUMBER(E1294),$A$2/E1294,"N/A")</f>
        <v>#VALUE!</v>
      </c>
      <c r="Q1294" s="57" t="e">
        <f>IF(ISNUMBER(E1294),E1294/$B$2,"N/A")</f>
        <v>#VALUE!</v>
      </c>
      <c r="R1294" s="58" t="e">
        <f>IF(J1294="?",IF(ISNUMBER(E1294),G1294/P1294,"N/A"),IF(ISNUMBER(J1294),J1294/$A$2*57.296,"N/A"))</f>
        <v>#VALUE!</v>
      </c>
      <c r="S1294" s="59" t="str">
        <f>S1293</f>
        <v>PUT TELESCOPE FOCAL LENGTH HERE</v>
      </c>
      <c r="T1294" s="60" t="str">
        <f>T1293</f>
        <v>PUT TELESCOPE F/RATIO HERE</v>
      </c>
    </row>
    <row r="1295" spans="1:20" s="33" customFormat="1" x14ac:dyDescent="0.3">
      <c r="A1295" s="13" t="s">
        <v>212</v>
      </c>
      <c r="B1295" s="68" t="s">
        <v>4</v>
      </c>
      <c r="C1295" s="68"/>
      <c r="D1295" s="68" t="s">
        <v>345</v>
      </c>
      <c r="E1295" s="34">
        <v>32</v>
      </c>
      <c r="F1295" s="35">
        <v>1.25</v>
      </c>
      <c r="G1295" s="38">
        <v>48</v>
      </c>
      <c r="H1295" s="37"/>
      <c r="I1295" s="41">
        <v>19</v>
      </c>
      <c r="J1295" s="41">
        <v>25</v>
      </c>
      <c r="K1295" s="55">
        <f>(G1295/57.2958)*E1295</f>
        <v>26.808247724964133</v>
      </c>
      <c r="L1295" s="55" t="s">
        <v>0</v>
      </c>
      <c r="M1295" s="38" t="s">
        <v>25</v>
      </c>
      <c r="N1295" s="38" t="s">
        <v>0</v>
      </c>
      <c r="O1295" s="38">
        <v>4</v>
      </c>
      <c r="P1295" s="56" t="e">
        <f>IF(ISNUMBER(E1295),$A$2/E1295,"N/A")</f>
        <v>#VALUE!</v>
      </c>
      <c r="Q1295" s="57" t="e">
        <f>IF(ISNUMBER(E1295),E1295/$B$2,"N/A")</f>
        <v>#VALUE!</v>
      </c>
      <c r="R1295" s="58" t="e">
        <f>IF(J1295="?",IF(ISNUMBER(E1295),G1295/P1295,"N/A"),IF(ISNUMBER(J1295),J1295/$A$2*57.296,"N/A"))</f>
        <v>#VALUE!</v>
      </c>
      <c r="S1295" s="59" t="str">
        <f>S1294</f>
        <v>PUT TELESCOPE FOCAL LENGTH HERE</v>
      </c>
      <c r="T1295" s="60" t="str">
        <f>T1294</f>
        <v>PUT TELESCOPE F/RATIO HERE</v>
      </c>
    </row>
    <row r="1296" spans="1:20" s="33" customFormat="1" x14ac:dyDescent="0.3">
      <c r="A1296" s="13" t="s">
        <v>212</v>
      </c>
      <c r="B1296" s="68" t="s">
        <v>4</v>
      </c>
      <c r="C1296" s="68"/>
      <c r="D1296" s="68" t="s">
        <v>345</v>
      </c>
      <c r="E1296" s="34">
        <v>40</v>
      </c>
      <c r="F1296" s="35">
        <v>1.25</v>
      </c>
      <c r="G1296" s="38">
        <v>40</v>
      </c>
      <c r="H1296" s="37">
        <v>143</v>
      </c>
      <c r="I1296" s="41">
        <v>22</v>
      </c>
      <c r="J1296" s="41">
        <v>25.6</v>
      </c>
      <c r="K1296" s="55">
        <f>(G1296/57.2958)*E1296</f>
        <v>27.925258046837641</v>
      </c>
      <c r="L1296" s="55" t="s">
        <v>53</v>
      </c>
      <c r="M1296" s="38" t="s">
        <v>25</v>
      </c>
      <c r="N1296" s="38" t="s">
        <v>0</v>
      </c>
      <c r="O1296" s="38">
        <v>4</v>
      </c>
      <c r="P1296" s="56" t="e">
        <f>IF(ISNUMBER(E1296),$A$2/E1296,"N/A")</f>
        <v>#VALUE!</v>
      </c>
      <c r="Q1296" s="57" t="e">
        <f>IF(ISNUMBER(E1296),E1296/$B$2,"N/A")</f>
        <v>#VALUE!</v>
      </c>
      <c r="R1296" s="58" t="e">
        <f>IF(J1296="?",IF(ISNUMBER(E1296),G1296/P1296,"N/A"),IF(ISNUMBER(J1296),J1296/$A$2*57.296,"N/A"))</f>
        <v>#VALUE!</v>
      </c>
      <c r="S1296" s="59" t="str">
        <f>S1295</f>
        <v>PUT TELESCOPE FOCAL LENGTH HERE</v>
      </c>
      <c r="T1296" s="60" t="str">
        <f>T1295</f>
        <v>PUT TELESCOPE F/RATIO HERE</v>
      </c>
    </row>
    <row r="1297" spans="1:20" s="33" customFormat="1" x14ac:dyDescent="0.3">
      <c r="A1297" s="13" t="s">
        <v>212</v>
      </c>
      <c r="B1297" s="68" t="s">
        <v>4</v>
      </c>
      <c r="C1297" s="68"/>
      <c r="D1297" s="68" t="s">
        <v>345</v>
      </c>
      <c r="E1297" s="34">
        <v>40</v>
      </c>
      <c r="F1297" s="35">
        <v>1.25</v>
      </c>
      <c r="G1297" s="38">
        <v>40</v>
      </c>
      <c r="H1297" s="37">
        <v>82</v>
      </c>
      <c r="I1297" s="41" t="s">
        <v>28</v>
      </c>
      <c r="J1297" s="41" t="s">
        <v>28</v>
      </c>
      <c r="K1297" s="55">
        <f>(G1297/57.2958)*E1297</f>
        <v>27.925258046837641</v>
      </c>
      <c r="L1297" s="55" t="s">
        <v>53</v>
      </c>
      <c r="M1297" s="38" t="s">
        <v>25</v>
      </c>
      <c r="N1297" s="38" t="s">
        <v>0</v>
      </c>
      <c r="O1297" s="38">
        <v>4</v>
      </c>
      <c r="P1297" s="56" t="e">
        <f>IF(ISNUMBER(E1297),$A$2/E1297,"N/A")</f>
        <v>#VALUE!</v>
      </c>
      <c r="Q1297" s="57" t="e">
        <f>IF(ISNUMBER(E1297),E1297/$B$2,"N/A")</f>
        <v>#VALUE!</v>
      </c>
      <c r="R1297" s="58" t="e">
        <f>IF(J1297="?",IF(ISNUMBER(E1297),G1297/P1297,"N/A"),IF(ISNUMBER(J1297),J1297/$A$2*57.296,"N/A"))</f>
        <v>#VALUE!</v>
      </c>
      <c r="S1297" s="59" t="str">
        <f>S1296</f>
        <v>PUT TELESCOPE FOCAL LENGTH HERE</v>
      </c>
      <c r="T1297" s="60" t="str">
        <f>T1296</f>
        <v>PUT TELESCOPE F/RATIO HERE</v>
      </c>
    </row>
    <row r="1298" spans="1:20" s="33" customFormat="1" x14ac:dyDescent="0.3">
      <c r="A1298" s="13" t="s">
        <v>212</v>
      </c>
      <c r="B1298" s="68" t="s">
        <v>281</v>
      </c>
      <c r="C1298" s="68"/>
      <c r="D1298" s="68" t="s">
        <v>347</v>
      </c>
      <c r="E1298" s="34">
        <v>9</v>
      </c>
      <c r="F1298" s="35">
        <v>1.25</v>
      </c>
      <c r="G1298" s="38">
        <v>72</v>
      </c>
      <c r="H1298" s="37"/>
      <c r="I1298" s="41">
        <v>7</v>
      </c>
      <c r="J1298" s="41">
        <v>12</v>
      </c>
      <c r="K1298" s="55">
        <f>(G1298/57.2958)*E1298</f>
        <v>11.309729508969244</v>
      </c>
      <c r="L1298" s="55" t="s">
        <v>0</v>
      </c>
      <c r="M1298" s="38" t="s">
        <v>25</v>
      </c>
      <c r="N1298" s="38" t="s">
        <v>0</v>
      </c>
      <c r="O1298" s="38">
        <v>5</v>
      </c>
      <c r="P1298" s="56" t="e">
        <f>IF(ISNUMBER(E1298),$A$2/E1298,"N/A")</f>
        <v>#VALUE!</v>
      </c>
      <c r="Q1298" s="57" t="e">
        <f>IF(ISNUMBER(E1298),E1298/$B$2,"N/A")</f>
        <v>#VALUE!</v>
      </c>
      <c r="R1298" s="58" t="e">
        <f>IF(J1298="?",IF(ISNUMBER(E1298),G1298/P1298,"N/A"),IF(ISNUMBER(J1298),J1298/$A$2*57.296,"N/A"))</f>
        <v>#VALUE!</v>
      </c>
      <c r="S1298" s="59" t="str">
        <f>S1297</f>
        <v>PUT TELESCOPE FOCAL LENGTH HERE</v>
      </c>
      <c r="T1298" s="60" t="str">
        <f>T1297</f>
        <v>PUT TELESCOPE F/RATIO HERE</v>
      </c>
    </row>
    <row r="1299" spans="1:20" s="33" customFormat="1" x14ac:dyDescent="0.3">
      <c r="A1299" s="13" t="s">
        <v>212</v>
      </c>
      <c r="B1299" s="68" t="s">
        <v>281</v>
      </c>
      <c r="C1299" s="68"/>
      <c r="D1299" s="68" t="s">
        <v>347</v>
      </c>
      <c r="E1299" s="34">
        <v>15</v>
      </c>
      <c r="F1299" s="35">
        <v>1.25</v>
      </c>
      <c r="G1299" s="38">
        <v>70</v>
      </c>
      <c r="H1299" s="37"/>
      <c r="I1299" s="41">
        <v>13</v>
      </c>
      <c r="J1299" s="41">
        <v>18.8</v>
      </c>
      <c r="K1299" s="55">
        <f>(G1299/57.2958)*E1299</f>
        <v>18.325950593237199</v>
      </c>
      <c r="L1299" s="55" t="s">
        <v>0</v>
      </c>
      <c r="M1299" s="38" t="s">
        <v>25</v>
      </c>
      <c r="N1299" s="38" t="s">
        <v>0</v>
      </c>
      <c r="O1299" s="38">
        <v>5</v>
      </c>
      <c r="P1299" s="56" t="e">
        <f>IF(ISNUMBER(E1299),$A$2/E1299,"N/A")</f>
        <v>#VALUE!</v>
      </c>
      <c r="Q1299" s="57" t="e">
        <f>IF(ISNUMBER(E1299),E1299/$B$2,"N/A")</f>
        <v>#VALUE!</v>
      </c>
      <c r="R1299" s="58" t="e">
        <f>IF(J1299="?",IF(ISNUMBER(E1299),G1299/P1299,"N/A"),IF(ISNUMBER(J1299),J1299/$A$2*57.296,"N/A"))</f>
        <v>#VALUE!</v>
      </c>
      <c r="S1299" s="59" t="str">
        <f>S1298</f>
        <v>PUT TELESCOPE FOCAL LENGTH HERE</v>
      </c>
      <c r="T1299" s="60" t="str">
        <f>T1298</f>
        <v>PUT TELESCOPE F/RATIO HERE</v>
      </c>
    </row>
    <row r="1300" spans="1:20" s="33" customFormat="1" x14ac:dyDescent="0.3">
      <c r="A1300" s="13" t="s">
        <v>212</v>
      </c>
      <c r="B1300" s="68" t="s">
        <v>281</v>
      </c>
      <c r="C1300" s="68"/>
      <c r="D1300" s="68" t="s">
        <v>347</v>
      </c>
      <c r="E1300" s="34">
        <v>18</v>
      </c>
      <c r="F1300" s="35">
        <v>1.25</v>
      </c>
      <c r="G1300" s="38">
        <v>72</v>
      </c>
      <c r="H1300" s="37"/>
      <c r="I1300" s="41">
        <v>10</v>
      </c>
      <c r="J1300" s="41">
        <v>19</v>
      </c>
      <c r="K1300" s="55">
        <f>(G1300/57.2958)*E1300</f>
        <v>22.619459017938489</v>
      </c>
      <c r="L1300" s="55" t="s">
        <v>0</v>
      </c>
      <c r="M1300" s="38" t="s">
        <v>25</v>
      </c>
      <c r="N1300" s="38" t="s">
        <v>0</v>
      </c>
      <c r="O1300" s="38">
        <v>5</v>
      </c>
      <c r="P1300" s="56" t="e">
        <f>IF(ISNUMBER(E1300),$A$2/E1300,"N/A")</f>
        <v>#VALUE!</v>
      </c>
      <c r="Q1300" s="57" t="e">
        <f>IF(ISNUMBER(E1300),E1300/$B$2,"N/A")</f>
        <v>#VALUE!</v>
      </c>
      <c r="R1300" s="58" t="e">
        <f>IF(J1300="?",IF(ISNUMBER(E1300),G1300/P1300,"N/A"),IF(ISNUMBER(J1300),J1300/$A$2*57.296,"N/A"))</f>
        <v>#VALUE!</v>
      </c>
      <c r="S1300" s="59" t="str">
        <f>S1299</f>
        <v>PUT TELESCOPE FOCAL LENGTH HERE</v>
      </c>
      <c r="T1300" s="60" t="str">
        <f>T1299</f>
        <v>PUT TELESCOPE F/RATIO HERE</v>
      </c>
    </row>
    <row r="1301" spans="1:20" s="33" customFormat="1" x14ac:dyDescent="0.3">
      <c r="A1301" s="13" t="s">
        <v>212</v>
      </c>
      <c r="B1301" s="68" t="s">
        <v>281</v>
      </c>
      <c r="C1301" s="68"/>
      <c r="D1301" s="68" t="s">
        <v>347</v>
      </c>
      <c r="E1301" s="34">
        <v>26</v>
      </c>
      <c r="F1301" s="35">
        <v>2</v>
      </c>
      <c r="G1301" s="38">
        <v>70</v>
      </c>
      <c r="H1301" s="37">
        <v>305</v>
      </c>
      <c r="I1301" s="41">
        <v>20</v>
      </c>
      <c r="J1301" s="41">
        <v>32.299999999999997</v>
      </c>
      <c r="K1301" s="55">
        <f>(G1301/57.2958)*E1301</f>
        <v>31.764981028277813</v>
      </c>
      <c r="L1301" s="55" t="s">
        <v>0</v>
      </c>
      <c r="M1301" s="38" t="s">
        <v>25</v>
      </c>
      <c r="N1301" s="38" t="s">
        <v>0</v>
      </c>
      <c r="O1301" s="38">
        <v>5</v>
      </c>
      <c r="P1301" s="56" t="e">
        <f>IF(ISNUMBER(E1301),$A$2/E1301,"N/A")</f>
        <v>#VALUE!</v>
      </c>
      <c r="Q1301" s="57" t="e">
        <f>IF(ISNUMBER(E1301),E1301/$B$2,"N/A")</f>
        <v>#VALUE!</v>
      </c>
      <c r="R1301" s="58" t="e">
        <f>IF(J1301="?",IF(ISNUMBER(E1301),G1301/P1301,"N/A"),IF(ISNUMBER(J1301),J1301/$A$2*57.296,"N/A"))</f>
        <v>#VALUE!</v>
      </c>
      <c r="S1301" s="59" t="str">
        <f>S1300</f>
        <v>PUT TELESCOPE FOCAL LENGTH HERE</v>
      </c>
      <c r="T1301" s="60" t="str">
        <f>T1300</f>
        <v>PUT TELESCOPE F/RATIO HERE</v>
      </c>
    </row>
    <row r="1302" spans="1:20" s="33" customFormat="1" x14ac:dyDescent="0.3">
      <c r="A1302" s="13" t="s">
        <v>212</v>
      </c>
      <c r="B1302" s="68" t="s">
        <v>281</v>
      </c>
      <c r="C1302" s="68"/>
      <c r="D1302" s="68" t="s">
        <v>347</v>
      </c>
      <c r="E1302" s="34">
        <v>34</v>
      </c>
      <c r="F1302" s="35">
        <v>2</v>
      </c>
      <c r="G1302" s="38">
        <v>72</v>
      </c>
      <c r="H1302" s="37"/>
      <c r="I1302" s="41">
        <v>24</v>
      </c>
      <c r="J1302" s="41">
        <v>40</v>
      </c>
      <c r="K1302" s="55">
        <f>(G1302/57.2958)*E1302</f>
        <v>42.725644811661589</v>
      </c>
      <c r="L1302" s="55" t="s">
        <v>0</v>
      </c>
      <c r="M1302" s="38" t="s">
        <v>25</v>
      </c>
      <c r="N1302" s="38" t="s">
        <v>28</v>
      </c>
      <c r="O1302" s="38">
        <v>5</v>
      </c>
      <c r="P1302" s="56" t="e">
        <f>IF(ISNUMBER(E1302),$A$2/E1302,"N/A")</f>
        <v>#VALUE!</v>
      </c>
      <c r="Q1302" s="57" t="e">
        <f>IF(ISNUMBER(E1302),E1302/$B$2,"N/A")</f>
        <v>#VALUE!</v>
      </c>
      <c r="R1302" s="58" t="e">
        <f>IF(J1302="?",IF(ISNUMBER(E1302),G1302/P1302,"N/A"),IF(ISNUMBER(J1302),J1302/$A$2*57.296,"N/A"))</f>
        <v>#VALUE!</v>
      </c>
      <c r="S1302" s="59" t="str">
        <f>S1301</f>
        <v>PUT TELESCOPE FOCAL LENGTH HERE</v>
      </c>
      <c r="T1302" s="60" t="str">
        <f>T1301</f>
        <v>PUT TELESCOPE F/RATIO HERE</v>
      </c>
    </row>
    <row r="1303" spans="1:20" s="33" customFormat="1" x14ac:dyDescent="0.3">
      <c r="A1303" s="13" t="s">
        <v>212</v>
      </c>
      <c r="B1303" s="68" t="s">
        <v>193</v>
      </c>
      <c r="C1303" s="68" t="s">
        <v>438</v>
      </c>
      <c r="D1303" s="68" t="s">
        <v>346</v>
      </c>
      <c r="E1303" s="34">
        <v>10</v>
      </c>
      <c r="F1303" s="35">
        <v>1.25</v>
      </c>
      <c r="G1303" s="38">
        <v>60</v>
      </c>
      <c r="H1303" s="38">
        <v>80</v>
      </c>
      <c r="I1303" s="41">
        <v>15.5</v>
      </c>
      <c r="J1303" s="41">
        <v>11.2</v>
      </c>
      <c r="K1303" s="55">
        <f>(G1303/57.2958)*E1303</f>
        <v>10.471971767564114</v>
      </c>
      <c r="L1303" s="55" t="s">
        <v>53</v>
      </c>
      <c r="M1303" s="38" t="s">
        <v>25</v>
      </c>
      <c r="N1303" s="38" t="s">
        <v>0</v>
      </c>
      <c r="O1303" s="38">
        <v>5</v>
      </c>
      <c r="P1303" s="56" t="e">
        <f>IF(ISNUMBER(E1303),$A$2/E1303,"N/A")</f>
        <v>#VALUE!</v>
      </c>
      <c r="Q1303" s="57" t="e">
        <f>IF(ISNUMBER(E1303),E1303/$B$2,"N/A")</f>
        <v>#VALUE!</v>
      </c>
      <c r="R1303" s="58" t="e">
        <f>IF(J1303="?",IF(ISNUMBER(E1303),G1303/P1303,"N/A"),IF(ISNUMBER(J1303),J1303/$A$2*57.296,"N/A"))</f>
        <v>#VALUE!</v>
      </c>
      <c r="S1303" s="59" t="str">
        <f>S1302</f>
        <v>PUT TELESCOPE FOCAL LENGTH HERE</v>
      </c>
      <c r="T1303" s="60" t="str">
        <f>T1302</f>
        <v>PUT TELESCOPE F/RATIO HERE</v>
      </c>
    </row>
    <row r="1304" spans="1:20" s="33" customFormat="1" x14ac:dyDescent="0.3">
      <c r="A1304" s="13" t="s">
        <v>212</v>
      </c>
      <c r="B1304" s="68" t="s">
        <v>193</v>
      </c>
      <c r="C1304" s="68" t="s">
        <v>438</v>
      </c>
      <c r="D1304" s="68" t="s">
        <v>347</v>
      </c>
      <c r="E1304" s="34">
        <v>18</v>
      </c>
      <c r="F1304" s="35">
        <v>1.25</v>
      </c>
      <c r="G1304" s="38">
        <v>65</v>
      </c>
      <c r="H1304" s="38">
        <v>206</v>
      </c>
      <c r="I1304" s="41">
        <v>20</v>
      </c>
      <c r="J1304" s="41">
        <v>21.7</v>
      </c>
      <c r="K1304" s="55">
        <f>(G1304/57.2958)*E1304</f>
        <v>20.420344946750021</v>
      </c>
      <c r="L1304" s="55" t="s">
        <v>53</v>
      </c>
      <c r="M1304" s="38" t="s">
        <v>25</v>
      </c>
      <c r="N1304" s="38" t="s">
        <v>0</v>
      </c>
      <c r="O1304" s="38">
        <v>8</v>
      </c>
      <c r="P1304" s="56" t="e">
        <f>IF(ISNUMBER(E1304),$A$2/E1304,"N/A")</f>
        <v>#VALUE!</v>
      </c>
      <c r="Q1304" s="57" t="e">
        <f>IF(ISNUMBER(E1304),E1304/$B$2,"N/A")</f>
        <v>#VALUE!</v>
      </c>
      <c r="R1304" s="58" t="e">
        <f>IF(J1304="?",IF(ISNUMBER(E1304),G1304/P1304,"N/A"),IF(ISNUMBER(J1304),J1304/$A$2*57.296,"N/A"))</f>
        <v>#VALUE!</v>
      </c>
      <c r="S1304" s="59" t="str">
        <f>S1303</f>
        <v>PUT TELESCOPE FOCAL LENGTH HERE</v>
      </c>
      <c r="T1304" s="60" t="str">
        <f>T1303</f>
        <v>PUT TELESCOPE F/RATIO HERE</v>
      </c>
    </row>
    <row r="1305" spans="1:20" s="33" customFormat="1" x14ac:dyDescent="0.3">
      <c r="A1305" s="13" t="s">
        <v>212</v>
      </c>
      <c r="B1305" s="68" t="s">
        <v>36</v>
      </c>
      <c r="C1305" s="68"/>
      <c r="D1305" s="68" t="s">
        <v>348</v>
      </c>
      <c r="E1305" s="34">
        <v>15</v>
      </c>
      <c r="F1305" s="35">
        <v>2</v>
      </c>
      <c r="G1305" s="38">
        <v>80</v>
      </c>
      <c r="H1305" s="37">
        <v>280</v>
      </c>
      <c r="I1305" s="41">
        <v>20</v>
      </c>
      <c r="J1305" s="41" t="s">
        <v>28</v>
      </c>
      <c r="K1305" s="55">
        <f>(G1305/57.2958)*E1305</f>
        <v>20.943943535128231</v>
      </c>
      <c r="L1305" s="55" t="s">
        <v>0</v>
      </c>
      <c r="M1305" s="38" t="s">
        <v>25</v>
      </c>
      <c r="N1305" s="38" t="s">
        <v>28</v>
      </c>
      <c r="O1305" s="38">
        <v>6</v>
      </c>
      <c r="P1305" s="56" t="e">
        <f>IF(ISNUMBER(E1305),$A$2/E1305,"N/A")</f>
        <v>#VALUE!</v>
      </c>
      <c r="Q1305" s="57" t="e">
        <f>IF(ISNUMBER(E1305),E1305/$B$2,"N/A")</f>
        <v>#VALUE!</v>
      </c>
      <c r="R1305" s="58" t="e">
        <f>IF(J1305="?",IF(ISNUMBER(E1305),G1305/P1305,"N/A"),IF(ISNUMBER(J1305),J1305/$A$2*57.296,"N/A"))</f>
        <v>#VALUE!</v>
      </c>
      <c r="S1305" s="59" t="str">
        <f>S1304</f>
        <v>PUT TELESCOPE FOCAL LENGTH HERE</v>
      </c>
      <c r="T1305" s="60" t="str">
        <f>T1304</f>
        <v>PUT TELESCOPE F/RATIO HERE</v>
      </c>
    </row>
    <row r="1306" spans="1:20" s="33" customFormat="1" x14ac:dyDescent="0.3">
      <c r="A1306" s="13" t="s">
        <v>212</v>
      </c>
      <c r="B1306" s="68" t="s">
        <v>47</v>
      </c>
      <c r="C1306" s="68"/>
      <c r="D1306" s="68" t="s">
        <v>346</v>
      </c>
      <c r="E1306" s="34">
        <v>6</v>
      </c>
      <c r="F1306" s="35">
        <v>1.25</v>
      </c>
      <c r="G1306" s="38">
        <v>60</v>
      </c>
      <c r="H1306" s="37">
        <v>120</v>
      </c>
      <c r="I1306" s="41" t="s">
        <v>28</v>
      </c>
      <c r="J1306" s="41" t="s">
        <v>28</v>
      </c>
      <c r="K1306" s="55">
        <f>(G1306/57.2958)*E1306</f>
        <v>6.2831830605384686</v>
      </c>
      <c r="L1306" s="55" t="s">
        <v>0</v>
      </c>
      <c r="M1306" s="38" t="s">
        <v>25</v>
      </c>
      <c r="N1306" s="38" t="s">
        <v>0</v>
      </c>
      <c r="O1306" s="38">
        <v>4</v>
      </c>
      <c r="P1306" s="56" t="e">
        <f>IF(ISNUMBER(E1306),$A$2/E1306,"N/A")</f>
        <v>#VALUE!</v>
      </c>
      <c r="Q1306" s="57" t="e">
        <f>IF(ISNUMBER(E1306),E1306/$B$2,"N/A")</f>
        <v>#VALUE!</v>
      </c>
      <c r="R1306" s="58" t="e">
        <f>IF(J1306="?",IF(ISNUMBER(E1306),G1306/P1306,"N/A"),IF(ISNUMBER(J1306),J1306/$A$2*57.296,"N/A"))</f>
        <v>#VALUE!</v>
      </c>
      <c r="S1306" s="59" t="str">
        <f>S1305</f>
        <v>PUT TELESCOPE FOCAL LENGTH HERE</v>
      </c>
      <c r="T1306" s="60" t="str">
        <f>T1305</f>
        <v>PUT TELESCOPE F/RATIO HERE</v>
      </c>
    </row>
    <row r="1307" spans="1:20" s="33" customFormat="1" x14ac:dyDescent="0.3">
      <c r="A1307" s="13" t="s">
        <v>212</v>
      </c>
      <c r="B1307" s="68" t="s">
        <v>47</v>
      </c>
      <c r="C1307" s="68"/>
      <c r="D1307" s="68" t="s">
        <v>346</v>
      </c>
      <c r="E1307" s="34">
        <v>9</v>
      </c>
      <c r="F1307" s="35">
        <v>1.25</v>
      </c>
      <c r="G1307" s="38">
        <v>60</v>
      </c>
      <c r="H1307" s="37">
        <v>135</v>
      </c>
      <c r="I1307" s="41" t="s">
        <v>28</v>
      </c>
      <c r="J1307" s="41" t="s">
        <v>28</v>
      </c>
      <c r="K1307" s="55">
        <f>(G1307/57.2958)*E1307</f>
        <v>9.4247745908077025</v>
      </c>
      <c r="L1307" s="55" t="s">
        <v>0</v>
      </c>
      <c r="M1307" s="38" t="s">
        <v>25</v>
      </c>
      <c r="N1307" s="38" t="s">
        <v>0</v>
      </c>
      <c r="O1307" s="38">
        <v>4</v>
      </c>
      <c r="P1307" s="56" t="e">
        <f>IF(ISNUMBER(E1307),$A$2/E1307,"N/A")</f>
        <v>#VALUE!</v>
      </c>
      <c r="Q1307" s="57" t="e">
        <f>IF(ISNUMBER(E1307),E1307/$B$2,"N/A")</f>
        <v>#VALUE!</v>
      </c>
      <c r="R1307" s="58" t="e">
        <f>IF(J1307="?",IF(ISNUMBER(E1307),G1307/P1307,"N/A"),IF(ISNUMBER(J1307),J1307/$A$2*57.296,"N/A"))</f>
        <v>#VALUE!</v>
      </c>
      <c r="S1307" s="59" t="str">
        <f>S1306</f>
        <v>PUT TELESCOPE FOCAL LENGTH HERE</v>
      </c>
      <c r="T1307" s="60" t="str">
        <f>T1306</f>
        <v>PUT TELESCOPE F/RATIO HERE</v>
      </c>
    </row>
    <row r="1308" spans="1:20" s="33" customFormat="1" x14ac:dyDescent="0.3">
      <c r="A1308" s="13" t="s">
        <v>212</v>
      </c>
      <c r="B1308" s="68" t="s">
        <v>47</v>
      </c>
      <c r="C1308" s="68"/>
      <c r="D1308" s="68" t="s">
        <v>347</v>
      </c>
      <c r="E1308" s="34">
        <v>15</v>
      </c>
      <c r="F1308" s="35">
        <v>1.25</v>
      </c>
      <c r="G1308" s="38">
        <v>65</v>
      </c>
      <c r="H1308" s="37">
        <v>150</v>
      </c>
      <c r="I1308" s="41" t="s">
        <v>28</v>
      </c>
      <c r="J1308" s="41" t="s">
        <v>28</v>
      </c>
      <c r="K1308" s="55">
        <f>(G1308/57.2958)*E1308</f>
        <v>17.016954122291686</v>
      </c>
      <c r="L1308" s="55" t="s">
        <v>0</v>
      </c>
      <c r="M1308" s="38" t="s">
        <v>25</v>
      </c>
      <c r="N1308" s="38" t="s">
        <v>0</v>
      </c>
      <c r="O1308" s="38">
        <v>4</v>
      </c>
      <c r="P1308" s="56" t="e">
        <f>IF(ISNUMBER(E1308),$A$2/E1308,"N/A")</f>
        <v>#VALUE!</v>
      </c>
      <c r="Q1308" s="57" t="e">
        <f>IF(ISNUMBER(E1308),E1308/$B$2,"N/A")</f>
        <v>#VALUE!</v>
      </c>
      <c r="R1308" s="58" t="e">
        <f>IF(J1308="?",IF(ISNUMBER(E1308),G1308/P1308,"N/A"),IF(ISNUMBER(J1308),J1308/$A$2*57.296,"N/A"))</f>
        <v>#VALUE!</v>
      </c>
      <c r="S1308" s="59" t="str">
        <f>S1307</f>
        <v>PUT TELESCOPE FOCAL LENGTH HERE</v>
      </c>
      <c r="T1308" s="60" t="str">
        <f>T1307</f>
        <v>PUT TELESCOPE F/RATIO HERE</v>
      </c>
    </row>
    <row r="1309" spans="1:20" s="33" customFormat="1" x14ac:dyDescent="0.3">
      <c r="A1309" s="13" t="s">
        <v>212</v>
      </c>
      <c r="B1309" s="68" t="s">
        <v>47</v>
      </c>
      <c r="C1309" s="68"/>
      <c r="D1309" s="68" t="s">
        <v>347</v>
      </c>
      <c r="E1309" s="34">
        <v>20</v>
      </c>
      <c r="F1309" s="35">
        <v>1.25</v>
      </c>
      <c r="G1309" s="38">
        <v>65</v>
      </c>
      <c r="H1309" s="37">
        <v>150</v>
      </c>
      <c r="I1309" s="41" t="s">
        <v>28</v>
      </c>
      <c r="J1309" s="41" t="s">
        <v>28</v>
      </c>
      <c r="K1309" s="55">
        <f>(G1309/57.2958)*E1309</f>
        <v>22.68927216305558</v>
      </c>
      <c r="L1309" s="55" t="s">
        <v>0</v>
      </c>
      <c r="M1309" s="38" t="s">
        <v>25</v>
      </c>
      <c r="N1309" s="38" t="s">
        <v>0</v>
      </c>
      <c r="O1309" s="38">
        <v>4</v>
      </c>
      <c r="P1309" s="56" t="e">
        <f>IF(ISNUMBER(E1309),$A$2/E1309,"N/A")</f>
        <v>#VALUE!</v>
      </c>
      <c r="Q1309" s="57" t="e">
        <f>IF(ISNUMBER(E1309),E1309/$B$2,"N/A")</f>
        <v>#VALUE!</v>
      </c>
      <c r="R1309" s="58" t="e">
        <f>IF(J1309="?",IF(ISNUMBER(E1309),G1309/P1309,"N/A"),IF(ISNUMBER(J1309),J1309/$A$2*57.296,"N/A"))</f>
        <v>#VALUE!</v>
      </c>
      <c r="S1309" s="59" t="str">
        <f>S1308</f>
        <v>PUT TELESCOPE FOCAL LENGTH HERE</v>
      </c>
      <c r="T1309" s="60" t="str">
        <f>T1308</f>
        <v>PUT TELESCOPE F/RATIO HERE</v>
      </c>
    </row>
    <row r="1310" spans="1:20" s="33" customFormat="1" x14ac:dyDescent="0.3">
      <c r="A1310" s="13" t="s">
        <v>17</v>
      </c>
      <c r="B1310" s="13" t="s">
        <v>338</v>
      </c>
      <c r="C1310" s="13" t="s">
        <v>444</v>
      </c>
      <c r="D1310" s="13" t="s">
        <v>345</v>
      </c>
      <c r="E1310" s="34">
        <v>4</v>
      </c>
      <c r="F1310" s="35">
        <v>1.25</v>
      </c>
      <c r="G1310" s="38">
        <v>44</v>
      </c>
      <c r="H1310" s="38"/>
      <c r="I1310" s="41">
        <f>E1310*0.8</f>
        <v>3.2</v>
      </c>
      <c r="J1310" s="41" t="s">
        <v>28</v>
      </c>
      <c r="K1310" s="55">
        <f>(G1310/57.2958)*E1310</f>
        <v>3.0717783851521405</v>
      </c>
      <c r="L1310" s="55" t="s">
        <v>53</v>
      </c>
      <c r="M1310" s="38" t="s">
        <v>25</v>
      </c>
      <c r="N1310" s="38" t="s">
        <v>28</v>
      </c>
      <c r="O1310" s="38">
        <v>4</v>
      </c>
      <c r="P1310" s="56" t="e">
        <f>IF(ISNUMBER(E1310),$A$2/E1310,"N/A")</f>
        <v>#VALUE!</v>
      </c>
      <c r="Q1310" s="57" t="e">
        <f>IF(ISNUMBER(E1310),E1310/$B$2,"N/A")</f>
        <v>#VALUE!</v>
      </c>
      <c r="R1310" s="58" t="e">
        <f>IF(J1310="?",IF(ISNUMBER(E1310),G1310/P1310,"N/A"),IF(ISNUMBER(J1310),J1310/$A$2*57.296,"N/A"))</f>
        <v>#VALUE!</v>
      </c>
      <c r="S1310" s="59" t="str">
        <f>S1269</f>
        <v>PUT TELESCOPE FOCAL LENGTH HERE</v>
      </c>
      <c r="T1310" s="60" t="str">
        <f>T1269</f>
        <v>PUT TELESCOPE F/RATIO HERE</v>
      </c>
    </row>
    <row r="1311" spans="1:20" s="33" customFormat="1" x14ac:dyDescent="0.3">
      <c r="A1311" s="13" t="s">
        <v>17</v>
      </c>
      <c r="B1311" s="13" t="s">
        <v>338</v>
      </c>
      <c r="C1311" s="13" t="s">
        <v>444</v>
      </c>
      <c r="D1311" s="13" t="s">
        <v>345</v>
      </c>
      <c r="E1311" s="34">
        <v>6</v>
      </c>
      <c r="F1311" s="35">
        <v>1.25</v>
      </c>
      <c r="G1311" s="38">
        <v>44</v>
      </c>
      <c r="H1311" s="38"/>
      <c r="I1311" s="41">
        <f>E1311*0.8</f>
        <v>4.8000000000000007</v>
      </c>
      <c r="J1311" s="41" t="s">
        <v>28</v>
      </c>
      <c r="K1311" s="55">
        <f>(G1311/57.2958)*E1311</f>
        <v>4.6076675777282112</v>
      </c>
      <c r="L1311" s="55" t="s">
        <v>53</v>
      </c>
      <c r="M1311" s="38" t="s">
        <v>25</v>
      </c>
      <c r="N1311" s="38" t="s">
        <v>28</v>
      </c>
      <c r="O1311" s="38">
        <v>4</v>
      </c>
      <c r="P1311" s="56" t="e">
        <f>IF(ISNUMBER(E1311),$A$2/E1311,"N/A")</f>
        <v>#VALUE!</v>
      </c>
      <c r="Q1311" s="57" t="e">
        <f>IF(ISNUMBER(E1311),E1311/$B$2,"N/A")</f>
        <v>#VALUE!</v>
      </c>
      <c r="R1311" s="58" t="e">
        <f>IF(J1311="?",IF(ISNUMBER(E1311),G1311/P1311,"N/A"),IF(ISNUMBER(J1311),J1311/$A$2*57.296,"N/A"))</f>
        <v>#VALUE!</v>
      </c>
      <c r="S1311" s="59" t="str">
        <f>S1310</f>
        <v>PUT TELESCOPE FOCAL LENGTH HERE</v>
      </c>
      <c r="T1311" s="60" t="str">
        <f>T1310</f>
        <v>PUT TELESCOPE F/RATIO HERE</v>
      </c>
    </row>
    <row r="1312" spans="1:20" s="33" customFormat="1" x14ac:dyDescent="0.3">
      <c r="A1312" s="13" t="s">
        <v>17</v>
      </c>
      <c r="B1312" s="13" t="s">
        <v>338</v>
      </c>
      <c r="C1312" s="13" t="s">
        <v>444</v>
      </c>
      <c r="D1312" s="13" t="s">
        <v>345</v>
      </c>
      <c r="E1312" s="34">
        <v>9</v>
      </c>
      <c r="F1312" s="35">
        <v>1.25</v>
      </c>
      <c r="G1312" s="38">
        <v>44</v>
      </c>
      <c r="H1312" s="38"/>
      <c r="I1312" s="41">
        <f>E1312*0.8</f>
        <v>7.2</v>
      </c>
      <c r="J1312" s="41" t="s">
        <v>28</v>
      </c>
      <c r="K1312" s="55">
        <f>(G1312/57.2958)*E1312</f>
        <v>6.911501366592316</v>
      </c>
      <c r="L1312" s="55" t="s">
        <v>53</v>
      </c>
      <c r="M1312" s="38" t="s">
        <v>25</v>
      </c>
      <c r="N1312" s="38" t="s">
        <v>28</v>
      </c>
      <c r="O1312" s="38">
        <v>4</v>
      </c>
      <c r="P1312" s="56" t="e">
        <f>IF(ISNUMBER(E1312),$A$2/E1312,"N/A")</f>
        <v>#VALUE!</v>
      </c>
      <c r="Q1312" s="57" t="e">
        <f>IF(ISNUMBER(E1312),E1312/$B$2,"N/A")</f>
        <v>#VALUE!</v>
      </c>
      <c r="R1312" s="58" t="e">
        <f>IF(J1312="?",IF(ISNUMBER(E1312),G1312/P1312,"N/A"),IF(ISNUMBER(J1312),J1312/$A$2*57.296,"N/A"))</f>
        <v>#VALUE!</v>
      </c>
      <c r="S1312" s="59" t="str">
        <f>S1311</f>
        <v>PUT TELESCOPE FOCAL LENGTH HERE</v>
      </c>
      <c r="T1312" s="60" t="str">
        <f>T1311</f>
        <v>PUT TELESCOPE F/RATIO HERE</v>
      </c>
    </row>
    <row r="1313" spans="1:20" s="33" customFormat="1" x14ac:dyDescent="0.3">
      <c r="A1313" s="13" t="s">
        <v>17</v>
      </c>
      <c r="B1313" s="13" t="s">
        <v>338</v>
      </c>
      <c r="C1313" s="13" t="s">
        <v>444</v>
      </c>
      <c r="D1313" s="13" t="s">
        <v>345</v>
      </c>
      <c r="E1313" s="34">
        <v>12.5</v>
      </c>
      <c r="F1313" s="35">
        <v>1.25</v>
      </c>
      <c r="G1313" s="38">
        <v>44</v>
      </c>
      <c r="H1313" s="38">
        <v>90</v>
      </c>
      <c r="I1313" s="41">
        <f>E1313*0.8</f>
        <v>10</v>
      </c>
      <c r="J1313" s="41" t="s">
        <v>28</v>
      </c>
      <c r="K1313" s="55">
        <f>(G1313/57.2958)*E1313</f>
        <v>9.5993074536004386</v>
      </c>
      <c r="L1313" s="55" t="s">
        <v>53</v>
      </c>
      <c r="M1313" s="38" t="s">
        <v>25</v>
      </c>
      <c r="N1313" s="38" t="s">
        <v>28</v>
      </c>
      <c r="O1313" s="38">
        <v>4</v>
      </c>
      <c r="P1313" s="56" t="e">
        <f>IF(ISNUMBER(E1313),$A$2/E1313,"N/A")</f>
        <v>#VALUE!</v>
      </c>
      <c r="Q1313" s="57" t="e">
        <f>IF(ISNUMBER(E1313),E1313/$B$2,"N/A")</f>
        <v>#VALUE!</v>
      </c>
      <c r="R1313" s="58" t="e">
        <f>IF(J1313="?",IF(ISNUMBER(E1313),G1313/P1313,"N/A"),IF(ISNUMBER(J1313),J1313/$A$2*57.296,"N/A"))</f>
        <v>#VALUE!</v>
      </c>
      <c r="S1313" s="59" t="str">
        <f>S1312</f>
        <v>PUT TELESCOPE FOCAL LENGTH HERE</v>
      </c>
      <c r="T1313" s="60" t="str">
        <f>T1312</f>
        <v>PUT TELESCOPE F/RATIO HERE</v>
      </c>
    </row>
    <row r="1314" spans="1:20" s="33" customFormat="1" x14ac:dyDescent="0.3">
      <c r="A1314" s="13" t="s">
        <v>17</v>
      </c>
      <c r="B1314" s="13" t="s">
        <v>338</v>
      </c>
      <c r="C1314" s="13" t="s">
        <v>444</v>
      </c>
      <c r="D1314" s="13" t="s">
        <v>345</v>
      </c>
      <c r="E1314" s="34">
        <v>18</v>
      </c>
      <c r="F1314" s="35">
        <v>1.25</v>
      </c>
      <c r="G1314" s="38">
        <v>44</v>
      </c>
      <c r="H1314" s="38"/>
      <c r="I1314" s="41">
        <f>E1314*0.8</f>
        <v>14.4</v>
      </c>
      <c r="J1314" s="41" t="s">
        <v>28</v>
      </c>
      <c r="K1314" s="55">
        <f>(G1314/57.2958)*E1314</f>
        <v>13.823002733184632</v>
      </c>
      <c r="L1314" s="55" t="s">
        <v>53</v>
      </c>
      <c r="M1314" s="38" t="s">
        <v>25</v>
      </c>
      <c r="N1314" s="38" t="s">
        <v>28</v>
      </c>
      <c r="O1314" s="38">
        <v>4</v>
      </c>
      <c r="P1314" s="56" t="e">
        <f>IF(ISNUMBER(E1314),$A$2/E1314,"N/A")</f>
        <v>#VALUE!</v>
      </c>
      <c r="Q1314" s="57" t="e">
        <f>IF(ISNUMBER(E1314),E1314/$B$2,"N/A")</f>
        <v>#VALUE!</v>
      </c>
      <c r="R1314" s="58" t="e">
        <f>IF(J1314="?",IF(ISNUMBER(E1314),G1314/P1314,"N/A"),IF(ISNUMBER(J1314),J1314/$A$2*57.296,"N/A"))</f>
        <v>#VALUE!</v>
      </c>
      <c r="S1314" s="59" t="str">
        <f>S1313</f>
        <v>PUT TELESCOPE FOCAL LENGTH HERE</v>
      </c>
      <c r="T1314" s="60" t="str">
        <f>T1313</f>
        <v>PUT TELESCOPE F/RATIO HERE</v>
      </c>
    </row>
    <row r="1315" spans="1:20" s="33" customFormat="1" x14ac:dyDescent="0.3">
      <c r="A1315" s="13" t="s">
        <v>17</v>
      </c>
      <c r="B1315" s="13" t="s">
        <v>338</v>
      </c>
      <c r="C1315" s="13" t="s">
        <v>444</v>
      </c>
      <c r="D1315" s="13" t="s">
        <v>345</v>
      </c>
      <c r="E1315" s="34">
        <v>25</v>
      </c>
      <c r="F1315" s="35">
        <v>1.25</v>
      </c>
      <c r="G1315" s="38">
        <v>44</v>
      </c>
      <c r="H1315" s="38"/>
      <c r="I1315" s="41">
        <f>E1315*0.8</f>
        <v>20</v>
      </c>
      <c r="J1315" s="41" t="s">
        <v>28</v>
      </c>
      <c r="K1315" s="55">
        <f>(G1315/57.2958)*E1315</f>
        <v>19.198614907200877</v>
      </c>
      <c r="L1315" s="55" t="s">
        <v>53</v>
      </c>
      <c r="M1315" s="38" t="s">
        <v>25</v>
      </c>
      <c r="N1315" s="38" t="s">
        <v>28</v>
      </c>
      <c r="O1315" s="38">
        <v>4</v>
      </c>
      <c r="P1315" s="56" t="e">
        <f>IF(ISNUMBER(E1315),$A$2/E1315,"N/A")</f>
        <v>#VALUE!</v>
      </c>
      <c r="Q1315" s="57" t="e">
        <f>IF(ISNUMBER(E1315),E1315/$B$2,"N/A")</f>
        <v>#VALUE!</v>
      </c>
      <c r="R1315" s="58" t="e">
        <f>IF(J1315="?",IF(ISNUMBER(E1315),G1315/P1315,"N/A"),IF(ISNUMBER(J1315),J1315/$A$2*57.296,"N/A"))</f>
        <v>#VALUE!</v>
      </c>
      <c r="S1315" s="59" t="str">
        <f>S1314</f>
        <v>PUT TELESCOPE FOCAL LENGTH HERE</v>
      </c>
      <c r="T1315" s="60" t="str">
        <f>T1314</f>
        <v>PUT TELESCOPE F/RATIO HERE</v>
      </c>
    </row>
    <row r="1316" spans="1:20" s="33" customFormat="1" x14ac:dyDescent="0.3">
      <c r="A1316" s="13" t="s">
        <v>17</v>
      </c>
      <c r="B1316" s="13" t="s">
        <v>338</v>
      </c>
      <c r="C1316" s="13" t="s">
        <v>444</v>
      </c>
      <c r="D1316" s="13" t="s">
        <v>345</v>
      </c>
      <c r="E1316" s="34">
        <v>32</v>
      </c>
      <c r="F1316" s="35">
        <v>1.25</v>
      </c>
      <c r="G1316" s="38">
        <v>44</v>
      </c>
      <c r="H1316" s="38"/>
      <c r="I1316" s="41">
        <f>E1316*0.8</f>
        <v>25.6</v>
      </c>
      <c r="J1316" s="41" t="s">
        <v>28</v>
      </c>
      <c r="K1316" s="55">
        <f>(G1316/57.2958)*E1316</f>
        <v>24.574227081217124</v>
      </c>
      <c r="L1316" s="55" t="s">
        <v>53</v>
      </c>
      <c r="M1316" s="38" t="s">
        <v>25</v>
      </c>
      <c r="N1316" s="38" t="s">
        <v>28</v>
      </c>
      <c r="O1316" s="38">
        <v>4</v>
      </c>
      <c r="P1316" s="56" t="e">
        <f>IF(ISNUMBER(E1316),$A$2/E1316,"N/A")</f>
        <v>#VALUE!</v>
      </c>
      <c r="Q1316" s="57" t="e">
        <f>IF(ISNUMBER(E1316),E1316/$B$2,"N/A")</f>
        <v>#VALUE!</v>
      </c>
      <c r="R1316" s="58" t="e">
        <f>IF(J1316="?",IF(ISNUMBER(E1316),G1316/P1316,"N/A"),IF(ISNUMBER(J1316),J1316/$A$2*57.296,"N/A"))</f>
        <v>#VALUE!</v>
      </c>
      <c r="S1316" s="59" t="str">
        <f>S1315</f>
        <v>PUT TELESCOPE FOCAL LENGTH HERE</v>
      </c>
      <c r="T1316" s="60" t="str">
        <f>T1315</f>
        <v>PUT TELESCOPE F/RATIO HERE</v>
      </c>
    </row>
    <row r="1317" spans="1:20" s="33" customFormat="1" x14ac:dyDescent="0.3">
      <c r="A1317" s="13" t="s">
        <v>17</v>
      </c>
      <c r="B1317" s="13" t="s">
        <v>339</v>
      </c>
      <c r="C1317" s="13"/>
      <c r="D1317" s="13" t="s">
        <v>345</v>
      </c>
      <c r="E1317" s="34">
        <v>5</v>
      </c>
      <c r="F1317" s="35">
        <v>1.25</v>
      </c>
      <c r="G1317" s="38">
        <v>52</v>
      </c>
      <c r="H1317" s="38">
        <v>130</v>
      </c>
      <c r="I1317" s="41">
        <v>10</v>
      </c>
      <c r="J1317" s="41" t="s">
        <v>28</v>
      </c>
      <c r="K1317" s="55">
        <f>(G1317/57.2958)*E1317</f>
        <v>4.5378544326111161</v>
      </c>
      <c r="L1317" s="55" t="s">
        <v>53</v>
      </c>
      <c r="M1317" s="38" t="s">
        <v>25</v>
      </c>
      <c r="N1317" s="38" t="s">
        <v>28</v>
      </c>
      <c r="O1317" s="38">
        <v>5</v>
      </c>
      <c r="P1317" s="56" t="e">
        <f>IF(ISNUMBER(E1317),$A$2/E1317,"N/A")</f>
        <v>#VALUE!</v>
      </c>
      <c r="Q1317" s="57" t="e">
        <f>IF(ISNUMBER(E1317),E1317/$B$2,"N/A")</f>
        <v>#VALUE!</v>
      </c>
      <c r="R1317" s="58" t="e">
        <f>IF(J1317="?",IF(ISNUMBER(E1317),G1317/P1317,"N/A"),IF(ISNUMBER(J1317),J1317/$A$2*57.296,"N/A"))</f>
        <v>#VALUE!</v>
      </c>
      <c r="S1317" s="59" t="str">
        <f>S1316</f>
        <v>PUT TELESCOPE FOCAL LENGTH HERE</v>
      </c>
      <c r="T1317" s="60" t="str">
        <f>T1316</f>
        <v>PUT TELESCOPE F/RATIO HERE</v>
      </c>
    </row>
    <row r="1318" spans="1:20" s="33" customFormat="1" x14ac:dyDescent="0.3">
      <c r="A1318" s="13" t="s">
        <v>17</v>
      </c>
      <c r="B1318" s="13" t="s">
        <v>339</v>
      </c>
      <c r="C1318" s="13"/>
      <c r="D1318" s="13" t="s">
        <v>345</v>
      </c>
      <c r="E1318" s="34">
        <v>7.5</v>
      </c>
      <c r="F1318" s="35">
        <v>1.25</v>
      </c>
      <c r="G1318" s="38">
        <v>52</v>
      </c>
      <c r="H1318" s="38">
        <v>115</v>
      </c>
      <c r="I1318" s="41">
        <v>10</v>
      </c>
      <c r="J1318" s="41">
        <v>6.8</v>
      </c>
      <c r="K1318" s="55">
        <f>(G1318/57.2958)*E1318</f>
        <v>6.806781648916675</v>
      </c>
      <c r="L1318" s="55" t="s">
        <v>53</v>
      </c>
      <c r="M1318" s="38" t="s">
        <v>25</v>
      </c>
      <c r="N1318" s="38" t="s">
        <v>28</v>
      </c>
      <c r="O1318" s="38">
        <v>5</v>
      </c>
      <c r="P1318" s="56" t="e">
        <f>IF(ISNUMBER(E1318),$A$2/E1318,"N/A")</f>
        <v>#VALUE!</v>
      </c>
      <c r="Q1318" s="57" t="e">
        <f>IF(ISNUMBER(E1318),E1318/$B$2,"N/A")</f>
        <v>#VALUE!</v>
      </c>
      <c r="R1318" s="58" t="e">
        <f>IF(J1318="?",IF(ISNUMBER(E1318),G1318/P1318,"N/A"),IF(ISNUMBER(J1318),J1318/$A$2*57.296,"N/A"))</f>
        <v>#VALUE!</v>
      </c>
      <c r="S1318" s="59" t="str">
        <f>S1317</f>
        <v>PUT TELESCOPE FOCAL LENGTH HERE</v>
      </c>
      <c r="T1318" s="60" t="str">
        <f>T1317</f>
        <v>PUT TELESCOPE F/RATIO HERE</v>
      </c>
    </row>
    <row r="1319" spans="1:20" s="33" customFormat="1" x14ac:dyDescent="0.3">
      <c r="A1319" s="13" t="s">
        <v>17</v>
      </c>
      <c r="B1319" s="13" t="s">
        <v>339</v>
      </c>
      <c r="C1319" s="13"/>
      <c r="D1319" s="13" t="s">
        <v>345</v>
      </c>
      <c r="E1319" s="34">
        <v>10</v>
      </c>
      <c r="F1319" s="35">
        <v>1.25</v>
      </c>
      <c r="G1319" s="38">
        <v>52</v>
      </c>
      <c r="H1319" s="38">
        <v>90</v>
      </c>
      <c r="I1319" s="41">
        <v>6.2</v>
      </c>
      <c r="J1319" s="41" t="s">
        <v>28</v>
      </c>
      <c r="K1319" s="55">
        <f>(G1319/57.2958)*E1319</f>
        <v>9.0757088652222322</v>
      </c>
      <c r="L1319" s="55" t="s">
        <v>53</v>
      </c>
      <c r="M1319" s="38" t="s">
        <v>25</v>
      </c>
      <c r="N1319" s="38" t="s">
        <v>28</v>
      </c>
      <c r="O1319" s="38">
        <v>5</v>
      </c>
      <c r="P1319" s="56" t="e">
        <f>IF(ISNUMBER(E1319),$A$2/E1319,"N/A")</f>
        <v>#VALUE!</v>
      </c>
      <c r="Q1319" s="57" t="e">
        <f>IF(ISNUMBER(E1319),E1319/$B$2,"N/A")</f>
        <v>#VALUE!</v>
      </c>
      <c r="R1319" s="58" t="e">
        <f>IF(J1319="?",IF(ISNUMBER(E1319),G1319/P1319,"N/A"),IF(ISNUMBER(J1319),J1319/$A$2*57.296,"N/A"))</f>
        <v>#VALUE!</v>
      </c>
      <c r="S1319" s="59" t="str">
        <f>S1318</f>
        <v>PUT TELESCOPE FOCAL LENGTH HERE</v>
      </c>
      <c r="T1319" s="60" t="str">
        <f>T1318</f>
        <v>PUT TELESCOPE F/RATIO HERE</v>
      </c>
    </row>
    <row r="1320" spans="1:20" s="33" customFormat="1" x14ac:dyDescent="0.3">
      <c r="A1320" s="13" t="s">
        <v>17</v>
      </c>
      <c r="B1320" s="13" t="s">
        <v>339</v>
      </c>
      <c r="C1320" s="13"/>
      <c r="D1320" s="13" t="s">
        <v>345</v>
      </c>
      <c r="E1320" s="34">
        <v>12.5</v>
      </c>
      <c r="F1320" s="35">
        <v>1.25</v>
      </c>
      <c r="G1320" s="38">
        <v>52</v>
      </c>
      <c r="H1320" s="38">
        <v>100</v>
      </c>
      <c r="I1320" s="41">
        <v>9</v>
      </c>
      <c r="J1320" s="41">
        <v>11</v>
      </c>
      <c r="K1320" s="55">
        <f>(G1320/57.2958)*E1320</f>
        <v>11.34463608152779</v>
      </c>
      <c r="L1320" s="55" t="s">
        <v>53</v>
      </c>
      <c r="M1320" s="38" t="s">
        <v>25</v>
      </c>
      <c r="N1320" s="38" t="s">
        <v>28</v>
      </c>
      <c r="O1320" s="38">
        <v>5</v>
      </c>
      <c r="P1320" s="56" t="e">
        <f>IF(ISNUMBER(E1320),$A$2/E1320,"N/A")</f>
        <v>#VALUE!</v>
      </c>
      <c r="Q1320" s="57" t="e">
        <f>IF(ISNUMBER(E1320),E1320/$B$2,"N/A")</f>
        <v>#VALUE!</v>
      </c>
      <c r="R1320" s="58" t="e">
        <f>IF(J1320="?",IF(ISNUMBER(E1320),G1320/P1320,"N/A"),IF(ISNUMBER(J1320),J1320/$A$2*57.296,"N/A"))</f>
        <v>#VALUE!</v>
      </c>
      <c r="S1320" s="59" t="str">
        <f>S1319</f>
        <v>PUT TELESCOPE FOCAL LENGTH HERE</v>
      </c>
      <c r="T1320" s="60" t="str">
        <f>T1319</f>
        <v>PUT TELESCOPE F/RATIO HERE</v>
      </c>
    </row>
    <row r="1321" spans="1:20" s="33" customFormat="1" x14ac:dyDescent="0.3">
      <c r="A1321" s="13" t="s">
        <v>17</v>
      </c>
      <c r="B1321" s="13" t="s">
        <v>339</v>
      </c>
      <c r="C1321" s="13"/>
      <c r="D1321" s="13" t="s">
        <v>345</v>
      </c>
      <c r="E1321" s="34">
        <v>18</v>
      </c>
      <c r="F1321" s="35">
        <v>1.25</v>
      </c>
      <c r="G1321" s="38">
        <v>52</v>
      </c>
      <c r="H1321" s="38">
        <v>125</v>
      </c>
      <c r="I1321" s="41">
        <v>13</v>
      </c>
      <c r="J1321" s="41">
        <v>15.9</v>
      </c>
      <c r="K1321" s="55">
        <f>(G1321/57.2958)*E1321</f>
        <v>16.336275957400019</v>
      </c>
      <c r="L1321" s="55" t="s">
        <v>53</v>
      </c>
      <c r="M1321" s="38" t="s">
        <v>25</v>
      </c>
      <c r="N1321" s="38" t="s">
        <v>28</v>
      </c>
      <c r="O1321" s="38">
        <v>5</v>
      </c>
      <c r="P1321" s="56" t="e">
        <f>IF(ISNUMBER(E1321),$A$2/E1321,"N/A")</f>
        <v>#VALUE!</v>
      </c>
      <c r="Q1321" s="57" t="e">
        <f>IF(ISNUMBER(E1321),E1321/$B$2,"N/A")</f>
        <v>#VALUE!</v>
      </c>
      <c r="R1321" s="58" t="e">
        <f>IF(J1321="?",IF(ISNUMBER(E1321),G1321/P1321,"N/A"),IF(ISNUMBER(J1321),J1321/$A$2*57.296,"N/A"))</f>
        <v>#VALUE!</v>
      </c>
      <c r="S1321" s="59" t="str">
        <f>S1320</f>
        <v>PUT TELESCOPE FOCAL LENGTH HERE</v>
      </c>
      <c r="T1321" s="60" t="str">
        <f>T1320</f>
        <v>PUT TELESCOPE F/RATIO HERE</v>
      </c>
    </row>
    <row r="1322" spans="1:20" s="33" customFormat="1" x14ac:dyDescent="0.3">
      <c r="A1322" s="13" t="s">
        <v>17</v>
      </c>
      <c r="B1322" s="13" t="s">
        <v>339</v>
      </c>
      <c r="C1322" s="13"/>
      <c r="D1322" s="13" t="s">
        <v>345</v>
      </c>
      <c r="E1322" s="34">
        <v>24</v>
      </c>
      <c r="F1322" s="35">
        <v>1.25</v>
      </c>
      <c r="G1322" s="38">
        <v>52</v>
      </c>
      <c r="H1322" s="38">
        <v>150</v>
      </c>
      <c r="I1322" s="41">
        <v>17</v>
      </c>
      <c r="J1322" s="41">
        <v>21.3</v>
      </c>
      <c r="K1322" s="55">
        <f>(G1322/57.2958)*E1322</f>
        <v>21.781701276533358</v>
      </c>
      <c r="L1322" s="55" t="s">
        <v>53</v>
      </c>
      <c r="M1322" s="38" t="s">
        <v>25</v>
      </c>
      <c r="N1322" s="38" t="s">
        <v>28</v>
      </c>
      <c r="O1322" s="38">
        <v>5</v>
      </c>
      <c r="P1322" s="56" t="e">
        <f>IF(ISNUMBER(E1322),$A$2/E1322,"N/A")</f>
        <v>#VALUE!</v>
      </c>
      <c r="Q1322" s="57" t="e">
        <f>IF(ISNUMBER(E1322),E1322/$B$2,"N/A")</f>
        <v>#VALUE!</v>
      </c>
      <c r="R1322" s="58" t="e">
        <f>IF(J1322="?",IF(ISNUMBER(E1322),G1322/P1322,"N/A"),IF(ISNUMBER(J1322),J1322/$A$2*57.296,"N/A"))</f>
        <v>#VALUE!</v>
      </c>
      <c r="S1322" s="59" t="str">
        <f>S1321</f>
        <v>PUT TELESCOPE FOCAL LENGTH HERE</v>
      </c>
      <c r="T1322" s="60" t="str">
        <f>T1321</f>
        <v>PUT TELESCOPE F/RATIO HERE</v>
      </c>
    </row>
    <row r="1323" spans="1:20" s="33" customFormat="1" x14ac:dyDescent="0.3">
      <c r="A1323" s="13" t="s">
        <v>17</v>
      </c>
      <c r="B1323" s="13" t="s">
        <v>339</v>
      </c>
      <c r="C1323" s="13"/>
      <c r="D1323" s="13" t="s">
        <v>345</v>
      </c>
      <c r="E1323" s="34">
        <v>30</v>
      </c>
      <c r="F1323" s="35">
        <v>1.25</v>
      </c>
      <c r="G1323" s="38">
        <v>52</v>
      </c>
      <c r="H1323" s="38">
        <v>170</v>
      </c>
      <c r="I1323" s="41">
        <v>20</v>
      </c>
      <c r="J1323" s="41" t="s">
        <v>28</v>
      </c>
      <c r="K1323" s="55">
        <f>(G1323/57.2958)*E1323</f>
        <v>27.2271265956667</v>
      </c>
      <c r="L1323" s="55" t="s">
        <v>53</v>
      </c>
      <c r="M1323" s="38" t="s">
        <v>25</v>
      </c>
      <c r="N1323" s="38" t="s">
        <v>28</v>
      </c>
      <c r="O1323" s="38">
        <v>5</v>
      </c>
      <c r="P1323" s="56" t="e">
        <f>IF(ISNUMBER(E1323),$A$2/E1323,"N/A")</f>
        <v>#VALUE!</v>
      </c>
      <c r="Q1323" s="57" t="e">
        <f>IF(ISNUMBER(E1323),E1323/$B$2,"N/A")</f>
        <v>#VALUE!</v>
      </c>
      <c r="R1323" s="58" t="e">
        <f>IF(J1323="?",IF(ISNUMBER(E1323),G1323/P1323,"N/A"),IF(ISNUMBER(J1323),J1323/$A$2*57.296,"N/A"))</f>
        <v>#VALUE!</v>
      </c>
      <c r="S1323" s="59" t="str">
        <f>S1322</f>
        <v>PUT TELESCOPE FOCAL LENGTH HERE</v>
      </c>
      <c r="T1323" s="60" t="str">
        <f>T1322</f>
        <v>PUT TELESCOPE F/RATIO HERE</v>
      </c>
    </row>
    <row r="1324" spans="1:20" s="33" customFormat="1" x14ac:dyDescent="0.3">
      <c r="A1324" s="13" t="s">
        <v>17</v>
      </c>
      <c r="B1324" s="13" t="s">
        <v>339</v>
      </c>
      <c r="C1324" s="13"/>
      <c r="D1324" s="13" t="s">
        <v>345</v>
      </c>
      <c r="E1324" s="34">
        <v>40</v>
      </c>
      <c r="F1324" s="35">
        <v>2</v>
      </c>
      <c r="G1324" s="38">
        <v>50</v>
      </c>
      <c r="H1324" s="38">
        <v>400</v>
      </c>
      <c r="I1324" s="41">
        <v>40</v>
      </c>
      <c r="J1324" s="41" t="s">
        <v>28</v>
      </c>
      <c r="K1324" s="55">
        <f>(G1324/57.2958)*E1324</f>
        <v>34.906572558547055</v>
      </c>
      <c r="L1324" s="55" t="s">
        <v>53</v>
      </c>
      <c r="M1324" s="38" t="s">
        <v>25</v>
      </c>
      <c r="N1324" s="38" t="s">
        <v>28</v>
      </c>
      <c r="O1324" s="38">
        <v>5</v>
      </c>
      <c r="P1324" s="56" t="e">
        <f>IF(ISNUMBER(E1324),$A$2/E1324,"N/A")</f>
        <v>#VALUE!</v>
      </c>
      <c r="Q1324" s="57" t="e">
        <f>IF(ISNUMBER(E1324),E1324/$B$2,"N/A")</f>
        <v>#VALUE!</v>
      </c>
      <c r="R1324" s="58" t="e">
        <f>IF(J1324="?",IF(ISNUMBER(E1324),G1324/P1324,"N/A"),IF(ISNUMBER(J1324),J1324/$A$2*57.296,"N/A"))</f>
        <v>#VALUE!</v>
      </c>
      <c r="S1324" s="59" t="str">
        <f>S1323</f>
        <v>PUT TELESCOPE FOCAL LENGTH HERE</v>
      </c>
      <c r="T1324" s="60" t="str">
        <f>T1323</f>
        <v>PUT TELESCOPE F/RATIO HERE</v>
      </c>
    </row>
    <row r="1325" spans="1:20" s="33" customFormat="1" x14ac:dyDescent="0.3">
      <c r="A1325" s="13" t="s">
        <v>17</v>
      </c>
      <c r="B1325" s="13" t="s">
        <v>339</v>
      </c>
      <c r="C1325" s="13"/>
      <c r="D1325" s="13" t="s">
        <v>345</v>
      </c>
      <c r="E1325" s="34">
        <v>50</v>
      </c>
      <c r="F1325" s="35">
        <v>2</v>
      </c>
      <c r="G1325" s="38">
        <v>50</v>
      </c>
      <c r="H1325" s="38">
        <v>530</v>
      </c>
      <c r="I1325" s="41">
        <v>40</v>
      </c>
      <c r="J1325" s="41">
        <v>43</v>
      </c>
      <c r="K1325" s="55">
        <f>(G1325/57.2958)*E1325</f>
        <v>43.633215698183811</v>
      </c>
      <c r="L1325" s="55" t="s">
        <v>53</v>
      </c>
      <c r="M1325" s="38" t="s">
        <v>25</v>
      </c>
      <c r="N1325" s="38" t="s">
        <v>28</v>
      </c>
      <c r="O1325" s="38">
        <v>5</v>
      </c>
      <c r="P1325" s="56" t="e">
        <f>IF(ISNUMBER(E1325),$A$2/E1325,"N/A")</f>
        <v>#VALUE!</v>
      </c>
      <c r="Q1325" s="57" t="e">
        <f>IF(ISNUMBER(E1325),E1325/$B$2,"N/A")</f>
        <v>#VALUE!</v>
      </c>
      <c r="R1325" s="58" t="e">
        <f>IF(J1325="?",IF(ISNUMBER(E1325),G1325/P1325,"N/A"),IF(ISNUMBER(J1325),J1325/$A$2*57.296,"N/A"))</f>
        <v>#VALUE!</v>
      </c>
      <c r="S1325" s="59" t="str">
        <f>S1324</f>
        <v>PUT TELESCOPE FOCAL LENGTH HERE</v>
      </c>
      <c r="T1325" s="60" t="str">
        <f>T1324</f>
        <v>PUT TELESCOPE F/RATIO HERE</v>
      </c>
    </row>
    <row r="1326" spans="1:20" s="33" customFormat="1" x14ac:dyDescent="0.3">
      <c r="A1326" s="13" t="s">
        <v>17</v>
      </c>
      <c r="B1326" s="13" t="s">
        <v>258</v>
      </c>
      <c r="C1326" s="13"/>
      <c r="D1326" s="13" t="s">
        <v>345</v>
      </c>
      <c r="E1326" s="34">
        <v>20</v>
      </c>
      <c r="F1326" s="35">
        <v>1.25</v>
      </c>
      <c r="G1326" s="38">
        <v>45</v>
      </c>
      <c r="H1326" s="38">
        <v>77</v>
      </c>
      <c r="I1326" s="41">
        <v>14</v>
      </c>
      <c r="J1326" s="41" t="s">
        <v>28</v>
      </c>
      <c r="K1326" s="55">
        <f>(G1326/57.2958)*E1326</f>
        <v>15.707957651346172</v>
      </c>
      <c r="L1326" s="55" t="s">
        <v>0</v>
      </c>
      <c r="M1326" s="38" t="s">
        <v>27</v>
      </c>
      <c r="N1326" s="38" t="s">
        <v>53</v>
      </c>
      <c r="O1326" s="38">
        <v>3</v>
      </c>
      <c r="P1326" s="56" t="e">
        <f>IF(ISNUMBER(E1326),$A$2/E1326,"N/A")</f>
        <v>#VALUE!</v>
      </c>
      <c r="Q1326" s="57" t="e">
        <f>IF(ISNUMBER(E1326),E1326/$B$2,"N/A")</f>
        <v>#VALUE!</v>
      </c>
      <c r="R1326" s="58" t="e">
        <f>IF(J1326="?",IF(ISNUMBER(E1326),G1326/P1326,"N/A"),IF(ISNUMBER(J1326),J1326/$A$2*57.296,"N/A"))</f>
        <v>#VALUE!</v>
      </c>
      <c r="S1326" s="59" t="str">
        <f>S1325</f>
        <v>PUT TELESCOPE FOCAL LENGTH HERE</v>
      </c>
      <c r="T1326" s="60" t="str">
        <f>T1325</f>
        <v>PUT TELESCOPE F/RATIO HERE</v>
      </c>
    </row>
    <row r="1327" spans="1:20" s="33" customFormat="1" x14ac:dyDescent="0.3">
      <c r="A1327" s="13" t="s">
        <v>17</v>
      </c>
      <c r="B1327" s="13" t="s">
        <v>258</v>
      </c>
      <c r="C1327" s="13"/>
      <c r="D1327" s="13" t="s">
        <v>345</v>
      </c>
      <c r="E1327" s="34">
        <v>25</v>
      </c>
      <c r="F1327" s="35">
        <v>1.25</v>
      </c>
      <c r="G1327" s="38">
        <v>45</v>
      </c>
      <c r="H1327" s="38">
        <v>77</v>
      </c>
      <c r="I1327" s="41">
        <v>18</v>
      </c>
      <c r="J1327" s="41" t="s">
        <v>28</v>
      </c>
      <c r="K1327" s="55">
        <f>(G1327/57.2958)*E1327</f>
        <v>19.634947064182715</v>
      </c>
      <c r="L1327" s="55" t="s">
        <v>0</v>
      </c>
      <c r="M1327" s="38" t="s">
        <v>27</v>
      </c>
      <c r="N1327" s="38" t="s">
        <v>53</v>
      </c>
      <c r="O1327" s="38">
        <v>3</v>
      </c>
      <c r="P1327" s="56" t="e">
        <f>IF(ISNUMBER(E1327),$A$2/E1327,"N/A")</f>
        <v>#VALUE!</v>
      </c>
      <c r="Q1327" s="57" t="e">
        <f>IF(ISNUMBER(E1327),E1327/$B$2,"N/A")</f>
        <v>#VALUE!</v>
      </c>
      <c r="R1327" s="58" t="e">
        <f>IF(J1327="?",IF(ISNUMBER(E1327),G1327/P1327,"N/A"),IF(ISNUMBER(J1327),J1327/$A$2*57.296,"N/A"))</f>
        <v>#VALUE!</v>
      </c>
      <c r="S1327" s="59" t="str">
        <f>S1326</f>
        <v>PUT TELESCOPE FOCAL LENGTH HERE</v>
      </c>
      <c r="T1327" s="60" t="str">
        <f>T1326</f>
        <v>PUT TELESCOPE F/RATIO HERE</v>
      </c>
    </row>
    <row r="1328" spans="1:20" s="33" customFormat="1" x14ac:dyDescent="0.3">
      <c r="A1328" s="13" t="s">
        <v>17</v>
      </c>
      <c r="B1328" s="13" t="s">
        <v>243</v>
      </c>
      <c r="C1328" s="13"/>
      <c r="D1328" s="13" t="s">
        <v>345</v>
      </c>
      <c r="E1328" s="34">
        <v>6</v>
      </c>
      <c r="F1328" s="35">
        <v>1.25</v>
      </c>
      <c r="G1328" s="38">
        <v>45</v>
      </c>
      <c r="H1328" s="38">
        <v>49</v>
      </c>
      <c r="I1328" s="41">
        <v>4</v>
      </c>
      <c r="J1328" s="41" t="s">
        <v>28</v>
      </c>
      <c r="K1328" s="55">
        <f>(G1328/57.2958)*E1328</f>
        <v>4.7123872954038513</v>
      </c>
      <c r="L1328" s="55" t="s">
        <v>0</v>
      </c>
      <c r="M1328" s="38" t="s">
        <v>98</v>
      </c>
      <c r="N1328" s="38" t="s">
        <v>28</v>
      </c>
      <c r="O1328" s="38">
        <v>4</v>
      </c>
      <c r="P1328" s="56" t="e">
        <f>IF(ISNUMBER(E1328),$A$2/E1328,"N/A")</f>
        <v>#VALUE!</v>
      </c>
      <c r="Q1328" s="57" t="e">
        <f>IF(ISNUMBER(E1328),E1328/$B$2,"N/A")</f>
        <v>#VALUE!</v>
      </c>
      <c r="R1328" s="58" t="e">
        <f>IF(J1328="?",IF(ISNUMBER(E1328),G1328/P1328,"N/A"),IF(ISNUMBER(J1328),J1328/$A$2*57.296,"N/A"))</f>
        <v>#VALUE!</v>
      </c>
      <c r="S1328" s="59" t="str">
        <f>S1327</f>
        <v>PUT TELESCOPE FOCAL LENGTH HERE</v>
      </c>
      <c r="T1328" s="60" t="str">
        <f>T1327</f>
        <v>PUT TELESCOPE F/RATIO HERE</v>
      </c>
    </row>
    <row r="1329" spans="1:20" s="33" customFormat="1" x14ac:dyDescent="0.3">
      <c r="A1329" s="13" t="s">
        <v>17</v>
      </c>
      <c r="B1329" s="13" t="s">
        <v>243</v>
      </c>
      <c r="C1329" s="13"/>
      <c r="D1329" s="13" t="s">
        <v>345</v>
      </c>
      <c r="E1329" s="34">
        <v>9</v>
      </c>
      <c r="F1329" s="35">
        <v>1.25</v>
      </c>
      <c r="G1329" s="38">
        <v>45</v>
      </c>
      <c r="H1329" s="38">
        <v>52</v>
      </c>
      <c r="I1329" s="41">
        <v>7</v>
      </c>
      <c r="J1329" s="41" t="s">
        <v>28</v>
      </c>
      <c r="K1329" s="55">
        <f>(G1329/57.2958)*E1329</f>
        <v>7.0685809431057773</v>
      </c>
      <c r="L1329" s="55" t="s">
        <v>0</v>
      </c>
      <c r="M1329" s="38" t="s">
        <v>98</v>
      </c>
      <c r="N1329" s="38" t="s">
        <v>28</v>
      </c>
      <c r="O1329" s="38">
        <v>4</v>
      </c>
      <c r="P1329" s="56" t="e">
        <f>IF(ISNUMBER(E1329),$A$2/E1329,"N/A")</f>
        <v>#VALUE!</v>
      </c>
      <c r="Q1329" s="57" t="e">
        <f>IF(ISNUMBER(E1329),E1329/$B$2,"N/A")</f>
        <v>#VALUE!</v>
      </c>
      <c r="R1329" s="58" t="e">
        <f>IF(J1329="?",IF(ISNUMBER(E1329),G1329/P1329,"N/A"),IF(ISNUMBER(J1329),J1329/$A$2*57.296,"N/A"))</f>
        <v>#VALUE!</v>
      </c>
      <c r="S1329" s="59" t="str">
        <f>S1328</f>
        <v>PUT TELESCOPE FOCAL LENGTH HERE</v>
      </c>
      <c r="T1329" s="60" t="str">
        <f>T1328</f>
        <v>PUT TELESCOPE F/RATIO HERE</v>
      </c>
    </row>
    <row r="1330" spans="1:20" s="33" customFormat="1" x14ac:dyDescent="0.3">
      <c r="A1330" s="13" t="s">
        <v>17</v>
      </c>
      <c r="B1330" s="13" t="s">
        <v>243</v>
      </c>
      <c r="C1330" s="13"/>
      <c r="D1330" s="13" t="s">
        <v>345</v>
      </c>
      <c r="E1330" s="34">
        <v>14</v>
      </c>
      <c r="F1330" s="35">
        <v>1.25</v>
      </c>
      <c r="G1330" s="38">
        <v>45</v>
      </c>
      <c r="H1330" s="38">
        <v>70</v>
      </c>
      <c r="I1330" s="41">
        <v>12</v>
      </c>
      <c r="J1330" s="41">
        <v>13.08</v>
      </c>
      <c r="K1330" s="55">
        <f>(G1330/57.2958)*E1330</f>
        <v>10.99557035594232</v>
      </c>
      <c r="L1330" s="55" t="s">
        <v>0</v>
      </c>
      <c r="M1330" s="38" t="s">
        <v>98</v>
      </c>
      <c r="N1330" s="38" t="s">
        <v>28</v>
      </c>
      <c r="O1330" s="38">
        <v>4</v>
      </c>
      <c r="P1330" s="56" t="e">
        <f>IF(ISNUMBER(E1330),$A$2/E1330,"N/A")</f>
        <v>#VALUE!</v>
      </c>
      <c r="Q1330" s="57" t="e">
        <f>IF(ISNUMBER(E1330),E1330/$B$2,"N/A")</f>
        <v>#VALUE!</v>
      </c>
      <c r="R1330" s="58" t="e">
        <f>IF(J1330="?",IF(ISNUMBER(E1330),G1330/P1330,"N/A"),IF(ISNUMBER(J1330),J1330/$A$2*57.296,"N/A"))</f>
        <v>#VALUE!</v>
      </c>
      <c r="S1330" s="59" t="str">
        <f>S1329</f>
        <v>PUT TELESCOPE FOCAL LENGTH HERE</v>
      </c>
      <c r="T1330" s="60" t="str">
        <f>T1329</f>
        <v>PUT TELESCOPE F/RATIO HERE</v>
      </c>
    </row>
    <row r="1331" spans="1:20" s="33" customFormat="1" x14ac:dyDescent="0.3">
      <c r="A1331" s="13" t="s">
        <v>17</v>
      </c>
      <c r="B1331" s="13" t="s">
        <v>243</v>
      </c>
      <c r="C1331" s="13"/>
      <c r="D1331" s="13" t="s">
        <v>345</v>
      </c>
      <c r="E1331" s="34">
        <v>18</v>
      </c>
      <c r="F1331" s="35">
        <v>1.25</v>
      </c>
      <c r="G1331" s="38">
        <v>45</v>
      </c>
      <c r="H1331" s="38">
        <v>82</v>
      </c>
      <c r="I1331" s="41">
        <v>13</v>
      </c>
      <c r="J1331" s="41" t="s">
        <v>28</v>
      </c>
      <c r="K1331" s="55">
        <f>(G1331/57.2958)*E1331</f>
        <v>14.137161886211555</v>
      </c>
      <c r="L1331" s="55" t="s">
        <v>0</v>
      </c>
      <c r="M1331" s="38" t="s">
        <v>98</v>
      </c>
      <c r="N1331" s="38" t="s">
        <v>28</v>
      </c>
      <c r="O1331" s="38">
        <v>4</v>
      </c>
      <c r="P1331" s="56" t="e">
        <f>IF(ISNUMBER(E1331),$A$2/E1331,"N/A")</f>
        <v>#VALUE!</v>
      </c>
      <c r="Q1331" s="57" t="e">
        <f>IF(ISNUMBER(E1331),E1331/$B$2,"N/A")</f>
        <v>#VALUE!</v>
      </c>
      <c r="R1331" s="58" t="e">
        <f>IF(J1331="?",IF(ISNUMBER(E1331),G1331/P1331,"N/A"),IF(ISNUMBER(J1331),J1331/$A$2*57.296,"N/A"))</f>
        <v>#VALUE!</v>
      </c>
      <c r="S1331" s="59" t="str">
        <f>S1330</f>
        <v>PUT TELESCOPE FOCAL LENGTH HERE</v>
      </c>
      <c r="T1331" s="60" t="str">
        <f>T1330</f>
        <v>PUT TELESCOPE F/RATIO HERE</v>
      </c>
    </row>
    <row r="1332" spans="1:20" s="33" customFormat="1" x14ac:dyDescent="0.3">
      <c r="A1332" s="13" t="s">
        <v>17</v>
      </c>
      <c r="B1332" s="13" t="s">
        <v>243</v>
      </c>
      <c r="C1332" s="13"/>
      <c r="D1332" s="13" t="s">
        <v>345</v>
      </c>
      <c r="E1332" s="34">
        <v>20</v>
      </c>
      <c r="F1332" s="35">
        <v>1.25</v>
      </c>
      <c r="G1332" s="38">
        <v>45</v>
      </c>
      <c r="H1332" s="38">
        <v>82</v>
      </c>
      <c r="I1332" s="41">
        <v>14</v>
      </c>
      <c r="J1332" s="41" t="s">
        <v>28</v>
      </c>
      <c r="K1332" s="55">
        <f>(G1332/57.2958)*E1332</f>
        <v>15.707957651346172</v>
      </c>
      <c r="L1332" s="55" t="s">
        <v>0</v>
      </c>
      <c r="M1332" s="38" t="s">
        <v>98</v>
      </c>
      <c r="N1332" s="38" t="s">
        <v>28</v>
      </c>
      <c r="O1332" s="38">
        <v>4</v>
      </c>
      <c r="P1332" s="56" t="e">
        <f>IF(ISNUMBER(E1332),$A$2/E1332,"N/A")</f>
        <v>#VALUE!</v>
      </c>
      <c r="Q1332" s="57" t="e">
        <f>IF(ISNUMBER(E1332),E1332/$B$2,"N/A")</f>
        <v>#VALUE!</v>
      </c>
      <c r="R1332" s="58" t="e">
        <f>IF(J1332="?",IF(ISNUMBER(E1332),G1332/P1332,"N/A"),IF(ISNUMBER(J1332),J1332/$A$2*57.296,"N/A"))</f>
        <v>#VALUE!</v>
      </c>
      <c r="S1332" s="59" t="str">
        <f>S1331</f>
        <v>PUT TELESCOPE FOCAL LENGTH HERE</v>
      </c>
      <c r="T1332" s="60" t="str">
        <f>T1331</f>
        <v>PUT TELESCOPE F/RATIO HERE</v>
      </c>
    </row>
    <row r="1333" spans="1:20" s="33" customFormat="1" x14ac:dyDescent="0.3">
      <c r="A1333" s="13" t="s">
        <v>17</v>
      </c>
      <c r="B1333" s="13" t="s">
        <v>337</v>
      </c>
      <c r="C1333" s="13"/>
      <c r="D1333" s="13" t="s">
        <v>345</v>
      </c>
      <c r="E1333" s="34">
        <v>2.5</v>
      </c>
      <c r="F1333" s="35">
        <v>1.25</v>
      </c>
      <c r="G1333" s="38">
        <v>52</v>
      </c>
      <c r="H1333" s="38">
        <v>145</v>
      </c>
      <c r="I1333" s="41">
        <v>10</v>
      </c>
      <c r="J1333" s="41" t="s">
        <v>28</v>
      </c>
      <c r="K1333" s="55">
        <f>(G1333/57.2958)*E1333</f>
        <v>2.268927216305558</v>
      </c>
      <c r="L1333" s="55" t="s">
        <v>53</v>
      </c>
      <c r="M1333" s="38" t="s">
        <v>25</v>
      </c>
      <c r="N1333" s="38" t="s">
        <v>28</v>
      </c>
      <c r="O1333" s="38">
        <v>6</v>
      </c>
      <c r="P1333" s="56" t="e">
        <f>IF(ISNUMBER(E1333),$A$2/E1333,"N/A")</f>
        <v>#VALUE!</v>
      </c>
      <c r="Q1333" s="57" t="e">
        <f>IF(ISNUMBER(E1333),E1333/$B$2,"N/A")</f>
        <v>#VALUE!</v>
      </c>
      <c r="R1333" s="58" t="e">
        <f>IF(J1333="?",IF(ISNUMBER(E1333),G1333/P1333,"N/A"),IF(ISNUMBER(J1333),J1333/$A$2*57.296,"N/A"))</f>
        <v>#VALUE!</v>
      </c>
      <c r="S1333" s="59" t="str">
        <f>S1332</f>
        <v>PUT TELESCOPE FOCAL LENGTH HERE</v>
      </c>
      <c r="T1333" s="60" t="str">
        <f>T1332</f>
        <v>PUT TELESCOPE F/RATIO HERE</v>
      </c>
    </row>
    <row r="1334" spans="1:20" s="33" customFormat="1" x14ac:dyDescent="0.3">
      <c r="A1334" s="13" t="s">
        <v>17</v>
      </c>
      <c r="B1334" s="13" t="s">
        <v>337</v>
      </c>
      <c r="C1334" s="13"/>
      <c r="D1334" s="13" t="s">
        <v>345</v>
      </c>
      <c r="E1334" s="34">
        <v>3.3</v>
      </c>
      <c r="F1334" s="35">
        <v>1.25</v>
      </c>
      <c r="G1334" s="38">
        <v>52</v>
      </c>
      <c r="H1334" s="38">
        <v>140</v>
      </c>
      <c r="I1334" s="41">
        <v>10</v>
      </c>
      <c r="J1334" s="41" t="s">
        <v>28</v>
      </c>
      <c r="K1334" s="55">
        <f>(G1334/57.2958)*E1334</f>
        <v>2.9949839255233366</v>
      </c>
      <c r="L1334" s="55" t="s">
        <v>53</v>
      </c>
      <c r="M1334" s="38" t="s">
        <v>25</v>
      </c>
      <c r="N1334" s="38" t="s">
        <v>28</v>
      </c>
      <c r="O1334" s="38">
        <v>6</v>
      </c>
      <c r="P1334" s="56" t="e">
        <f>IF(ISNUMBER(E1334),$A$2/E1334,"N/A")</f>
        <v>#VALUE!</v>
      </c>
      <c r="Q1334" s="57" t="e">
        <f>IF(ISNUMBER(E1334),E1334/$B$2,"N/A")</f>
        <v>#VALUE!</v>
      </c>
      <c r="R1334" s="58" t="e">
        <f>IF(J1334="?",IF(ISNUMBER(E1334),G1334/P1334,"N/A"),IF(ISNUMBER(J1334),J1334/$A$2*57.296,"N/A"))</f>
        <v>#VALUE!</v>
      </c>
      <c r="S1334" s="59" t="str">
        <f>S1333</f>
        <v>PUT TELESCOPE FOCAL LENGTH HERE</v>
      </c>
      <c r="T1334" s="60" t="str">
        <f>T1333</f>
        <v>PUT TELESCOPE F/RATIO HERE</v>
      </c>
    </row>
    <row r="1335" spans="1:20" s="33" customFormat="1" x14ac:dyDescent="0.3">
      <c r="A1335" s="13" t="s">
        <v>17</v>
      </c>
      <c r="B1335" s="13" t="s">
        <v>337</v>
      </c>
      <c r="C1335" s="13"/>
      <c r="D1335" s="13" t="s">
        <v>345</v>
      </c>
      <c r="E1335" s="34">
        <v>4</v>
      </c>
      <c r="F1335" s="35">
        <v>1.25</v>
      </c>
      <c r="G1335" s="38">
        <v>52</v>
      </c>
      <c r="H1335" s="38">
        <v>140</v>
      </c>
      <c r="I1335" s="41">
        <v>10</v>
      </c>
      <c r="J1335" s="41" t="s">
        <v>28</v>
      </c>
      <c r="K1335" s="55">
        <f>(G1335/57.2958)*E1335</f>
        <v>3.6302835460888931</v>
      </c>
      <c r="L1335" s="55" t="s">
        <v>53</v>
      </c>
      <c r="M1335" s="38" t="s">
        <v>25</v>
      </c>
      <c r="N1335" s="38" t="s">
        <v>28</v>
      </c>
      <c r="O1335" s="38">
        <v>6</v>
      </c>
      <c r="P1335" s="56" t="e">
        <f>IF(ISNUMBER(E1335),$A$2/E1335,"N/A")</f>
        <v>#VALUE!</v>
      </c>
      <c r="Q1335" s="57" t="e">
        <f>IF(ISNUMBER(E1335),E1335/$B$2,"N/A")</f>
        <v>#VALUE!</v>
      </c>
      <c r="R1335" s="58" t="e">
        <f>IF(J1335="?",IF(ISNUMBER(E1335),G1335/P1335,"N/A"),IF(ISNUMBER(J1335),J1335/$A$2*57.296,"N/A"))</f>
        <v>#VALUE!</v>
      </c>
      <c r="S1335" s="59" t="str">
        <f>S1334</f>
        <v>PUT TELESCOPE FOCAL LENGTH HERE</v>
      </c>
      <c r="T1335" s="60" t="str">
        <f>T1334</f>
        <v>PUT TELESCOPE F/RATIO HERE</v>
      </c>
    </row>
    <row r="1336" spans="1:20" s="33" customFormat="1" x14ac:dyDescent="0.3">
      <c r="A1336" s="13" t="s">
        <v>51</v>
      </c>
      <c r="B1336" s="13" t="s">
        <v>29</v>
      </c>
      <c r="C1336" s="13" t="s">
        <v>51</v>
      </c>
      <c r="D1336" s="13" t="s">
        <v>345</v>
      </c>
      <c r="E1336" s="34">
        <v>25</v>
      </c>
      <c r="F1336" s="35">
        <v>1.25</v>
      </c>
      <c r="G1336" s="38">
        <v>45</v>
      </c>
      <c r="H1336" s="37">
        <v>110</v>
      </c>
      <c r="I1336" s="41">
        <v>18.7</v>
      </c>
      <c r="J1336" s="41" t="s">
        <v>28</v>
      </c>
      <c r="K1336" s="55">
        <f>(G1336/57.2958)*E1336</f>
        <v>19.634947064182715</v>
      </c>
      <c r="L1336" s="55" t="s">
        <v>53</v>
      </c>
      <c r="M1336" s="38" t="s">
        <v>27</v>
      </c>
      <c r="N1336" s="38" t="s">
        <v>28</v>
      </c>
      <c r="O1336" s="38">
        <v>4</v>
      </c>
      <c r="P1336" s="56" t="e">
        <f>IF(ISNUMBER(E1336),$A$2/E1336,"N/A")</f>
        <v>#VALUE!</v>
      </c>
      <c r="Q1336" s="57" t="e">
        <f>IF(ISNUMBER(E1336),E1336/$B$2,"N/A")</f>
        <v>#VALUE!</v>
      </c>
      <c r="R1336" s="58" t="e">
        <f>IF(J1336="?",IF(ISNUMBER(E1336),G1336/P1336,"N/A"),IF(ISNUMBER(J1336),J1336/$A$2*57.296,"N/A"))</f>
        <v>#VALUE!</v>
      </c>
      <c r="S1336" s="59" t="str">
        <f>S1335</f>
        <v>PUT TELESCOPE FOCAL LENGTH HERE</v>
      </c>
      <c r="T1336" s="60" t="str">
        <f>T1335</f>
        <v>PUT TELESCOPE F/RATIO HERE</v>
      </c>
    </row>
    <row r="1337" spans="1:20" s="33" customFormat="1" x14ac:dyDescent="0.3">
      <c r="A1337" s="13" t="s">
        <v>51</v>
      </c>
      <c r="B1337" s="13" t="s">
        <v>35</v>
      </c>
      <c r="C1337" s="13" t="s">
        <v>51</v>
      </c>
      <c r="D1337" s="35" t="s">
        <v>347</v>
      </c>
      <c r="E1337" s="34">
        <v>15</v>
      </c>
      <c r="F1337" s="35">
        <v>1.25</v>
      </c>
      <c r="G1337" s="38">
        <v>65</v>
      </c>
      <c r="H1337" s="37">
        <v>120</v>
      </c>
      <c r="I1337" s="41">
        <v>9.8000000000000007</v>
      </c>
      <c r="J1337" s="41" t="s">
        <v>28</v>
      </c>
      <c r="K1337" s="55">
        <f>(G1337/57.2958)*E1337</f>
        <v>17.016954122291686</v>
      </c>
      <c r="L1337" s="55" t="s">
        <v>53</v>
      </c>
      <c r="M1337" s="38" t="s">
        <v>27</v>
      </c>
      <c r="N1337" s="38" t="s">
        <v>28</v>
      </c>
      <c r="O1337" s="38">
        <v>6</v>
      </c>
      <c r="P1337" s="56" t="e">
        <f>IF(ISNUMBER(E1337),$A$2/E1337,"N/A")</f>
        <v>#VALUE!</v>
      </c>
      <c r="Q1337" s="57" t="e">
        <f>IF(ISNUMBER(E1337),E1337/$B$2,"N/A")</f>
        <v>#VALUE!</v>
      </c>
      <c r="R1337" s="58" t="e">
        <f>IF(J1337="?",IF(ISNUMBER(E1337),G1337/P1337,"N/A"),IF(ISNUMBER(J1337),J1337/$A$2*57.296,"N/A"))</f>
        <v>#VALUE!</v>
      </c>
      <c r="S1337" s="59" t="str">
        <f>S1336</f>
        <v>PUT TELESCOPE FOCAL LENGTH HERE</v>
      </c>
      <c r="T1337" s="60" t="str">
        <f>T1336</f>
        <v>PUT TELESCOPE F/RATIO HERE</v>
      </c>
    </row>
    <row r="1338" spans="1:20" s="33" customFormat="1" x14ac:dyDescent="0.3">
      <c r="A1338" s="13" t="s">
        <v>51</v>
      </c>
      <c r="B1338" s="13" t="s">
        <v>36</v>
      </c>
      <c r="C1338" s="13" t="s">
        <v>51</v>
      </c>
      <c r="D1338" s="35" t="s">
        <v>348</v>
      </c>
      <c r="E1338" s="34">
        <v>15</v>
      </c>
      <c r="F1338" s="35">
        <v>1.25</v>
      </c>
      <c r="G1338" s="38">
        <v>82</v>
      </c>
      <c r="H1338" s="37">
        <v>130</v>
      </c>
      <c r="I1338" s="41">
        <v>7.3</v>
      </c>
      <c r="J1338" s="41" t="s">
        <v>28</v>
      </c>
      <c r="K1338" s="55">
        <f>(G1338/57.2958)*E1338</f>
        <v>21.467542123506433</v>
      </c>
      <c r="L1338" s="55" t="s">
        <v>53</v>
      </c>
      <c r="M1338" s="38" t="s">
        <v>27</v>
      </c>
      <c r="N1338" s="38" t="s">
        <v>28</v>
      </c>
      <c r="O1338" s="38">
        <v>6</v>
      </c>
      <c r="P1338" s="56" t="e">
        <f>IF(ISNUMBER(E1338),$A$2/E1338,"N/A")</f>
        <v>#VALUE!</v>
      </c>
      <c r="Q1338" s="57" t="e">
        <f>IF(ISNUMBER(E1338),E1338/$B$2,"N/A")</f>
        <v>#VALUE!</v>
      </c>
      <c r="R1338" s="58" t="e">
        <f>IF(J1338="?",IF(ISNUMBER(E1338),G1338/P1338,"N/A"),IF(ISNUMBER(J1338),J1338/$A$2*57.296,"N/A"))</f>
        <v>#VALUE!</v>
      </c>
      <c r="S1338" s="59" t="str">
        <f>S1337</f>
        <v>PUT TELESCOPE FOCAL LENGTH HERE</v>
      </c>
      <c r="T1338" s="60" t="str">
        <f>T1337</f>
        <v>PUT TELESCOPE F/RATIO HERE</v>
      </c>
    </row>
    <row r="1339" spans="1:20" s="33" customFormat="1" x14ac:dyDescent="0.3">
      <c r="A1339" s="13" t="s">
        <v>276</v>
      </c>
      <c r="B1339" s="13" t="s">
        <v>120</v>
      </c>
      <c r="C1339" s="13" t="s">
        <v>437</v>
      </c>
      <c r="D1339" s="13" t="s">
        <v>346</v>
      </c>
      <c r="E1339" s="34">
        <v>8</v>
      </c>
      <c r="F1339" s="35">
        <v>1.25</v>
      </c>
      <c r="G1339" s="38">
        <v>60</v>
      </c>
      <c r="H1339" s="37"/>
      <c r="I1339" s="41">
        <v>9.5</v>
      </c>
      <c r="J1339" s="41">
        <v>9.6</v>
      </c>
      <c r="K1339" s="55">
        <f>(G1339/57.2958)*E1339</f>
        <v>8.3775774140512915</v>
      </c>
      <c r="L1339" s="55" t="s">
        <v>0</v>
      </c>
      <c r="M1339" s="38" t="s">
        <v>25</v>
      </c>
      <c r="N1339" s="38" t="s">
        <v>0</v>
      </c>
      <c r="O1339" s="38">
        <v>7</v>
      </c>
      <c r="P1339" s="56" t="e">
        <f>IF(ISNUMBER(E1339),$A$2/E1339,"N/A")</f>
        <v>#VALUE!</v>
      </c>
      <c r="Q1339" s="57" t="e">
        <f>IF(ISNUMBER(E1339),E1339/$B$2,"N/A")</f>
        <v>#VALUE!</v>
      </c>
      <c r="R1339" s="58" t="e">
        <f>IF(J1339="?",IF(ISNUMBER(E1339),G1339/P1339,"N/A"),IF(ISNUMBER(J1339),J1339/$A$2*57.296,"N/A"))</f>
        <v>#VALUE!</v>
      </c>
      <c r="S1339" s="59" t="str">
        <f>S1338</f>
        <v>PUT TELESCOPE FOCAL LENGTH HERE</v>
      </c>
      <c r="T1339" s="60" t="str">
        <f>T1338</f>
        <v>PUT TELESCOPE F/RATIO HERE</v>
      </c>
    </row>
    <row r="1340" spans="1:20" s="33" customFormat="1" x14ac:dyDescent="0.3">
      <c r="A1340" s="13" t="s">
        <v>276</v>
      </c>
      <c r="B1340" s="13" t="s">
        <v>120</v>
      </c>
      <c r="C1340" s="13" t="s">
        <v>437</v>
      </c>
      <c r="D1340" s="13" t="s">
        <v>346</v>
      </c>
      <c r="E1340" s="34">
        <v>12</v>
      </c>
      <c r="F1340" s="35">
        <v>1.25</v>
      </c>
      <c r="G1340" s="38">
        <v>60</v>
      </c>
      <c r="H1340" s="37"/>
      <c r="I1340" s="41">
        <v>15</v>
      </c>
      <c r="J1340" s="41">
        <v>15.2</v>
      </c>
      <c r="K1340" s="55">
        <f>(G1340/57.2958)*E1340</f>
        <v>12.566366121076937</v>
      </c>
      <c r="L1340" s="55" t="s">
        <v>0</v>
      </c>
      <c r="M1340" s="38" t="s">
        <v>25</v>
      </c>
      <c r="N1340" s="38" t="s">
        <v>0</v>
      </c>
      <c r="O1340" s="38">
        <v>7</v>
      </c>
      <c r="P1340" s="56" t="e">
        <f>IF(ISNUMBER(E1340),$A$2/E1340,"N/A")</f>
        <v>#VALUE!</v>
      </c>
      <c r="Q1340" s="57" t="e">
        <f>IF(ISNUMBER(E1340),E1340/$B$2,"N/A")</f>
        <v>#VALUE!</v>
      </c>
      <c r="R1340" s="58" t="e">
        <f>IF(J1340="?",IF(ISNUMBER(E1340),G1340/P1340,"N/A"),IF(ISNUMBER(J1340),J1340/$A$2*57.296,"N/A"))</f>
        <v>#VALUE!</v>
      </c>
      <c r="S1340" s="59" t="str">
        <f>S1339</f>
        <v>PUT TELESCOPE FOCAL LENGTH HERE</v>
      </c>
      <c r="T1340" s="60" t="str">
        <f>T1339</f>
        <v>PUT TELESCOPE F/RATIO HERE</v>
      </c>
    </row>
    <row r="1341" spans="1:20" s="33" customFormat="1" x14ac:dyDescent="0.3">
      <c r="A1341" s="13" t="s">
        <v>276</v>
      </c>
      <c r="B1341" s="13" t="s">
        <v>120</v>
      </c>
      <c r="C1341" s="13" t="s">
        <v>437</v>
      </c>
      <c r="D1341" s="13" t="s">
        <v>346</v>
      </c>
      <c r="E1341" s="34">
        <v>16</v>
      </c>
      <c r="F1341" s="35">
        <v>1.25</v>
      </c>
      <c r="G1341" s="38">
        <v>60</v>
      </c>
      <c r="H1341" s="37"/>
      <c r="I1341" s="41">
        <v>19</v>
      </c>
      <c r="J1341" s="41">
        <v>16.5</v>
      </c>
      <c r="K1341" s="55">
        <f>(G1341/57.2958)*E1341</f>
        <v>16.755154828102583</v>
      </c>
      <c r="L1341" s="55" t="s">
        <v>0</v>
      </c>
      <c r="M1341" s="38" t="s">
        <v>25</v>
      </c>
      <c r="N1341" s="38" t="s">
        <v>0</v>
      </c>
      <c r="O1341" s="38">
        <v>6</v>
      </c>
      <c r="P1341" s="56" t="e">
        <f>IF(ISNUMBER(E1341),$A$2/E1341,"N/A")</f>
        <v>#VALUE!</v>
      </c>
      <c r="Q1341" s="57" t="e">
        <f>IF(ISNUMBER(E1341),E1341/$B$2,"N/A")</f>
        <v>#VALUE!</v>
      </c>
      <c r="R1341" s="58" t="e">
        <f>IF(J1341="?",IF(ISNUMBER(E1341),G1341/P1341,"N/A"),IF(ISNUMBER(J1341),J1341/$A$2*57.296,"N/A"))</f>
        <v>#VALUE!</v>
      </c>
      <c r="S1341" s="59" t="str">
        <f>S1340</f>
        <v>PUT TELESCOPE FOCAL LENGTH HERE</v>
      </c>
      <c r="T1341" s="60" t="str">
        <f>T1340</f>
        <v>PUT TELESCOPE F/RATIO HERE</v>
      </c>
    </row>
    <row r="1342" spans="1:20" s="33" customFormat="1" x14ac:dyDescent="0.3">
      <c r="A1342" s="13" t="s">
        <v>276</v>
      </c>
      <c r="B1342" s="13" t="s">
        <v>120</v>
      </c>
      <c r="C1342" s="13" t="s">
        <v>437</v>
      </c>
      <c r="D1342" s="13" t="s">
        <v>347</v>
      </c>
      <c r="E1342" s="34">
        <v>19</v>
      </c>
      <c r="F1342" s="35">
        <v>1.25</v>
      </c>
      <c r="G1342" s="38">
        <v>65</v>
      </c>
      <c r="H1342" s="37"/>
      <c r="I1342" s="41">
        <v>18.5</v>
      </c>
      <c r="J1342" s="41">
        <v>21.2</v>
      </c>
      <c r="K1342" s="55">
        <f>(G1342/57.2958)*E1342</f>
        <v>21.554808554902802</v>
      </c>
      <c r="L1342" s="55" t="s">
        <v>0</v>
      </c>
      <c r="M1342" s="38" t="s">
        <v>25</v>
      </c>
      <c r="N1342" s="38" t="s">
        <v>0</v>
      </c>
      <c r="O1342" s="38">
        <v>5</v>
      </c>
      <c r="P1342" s="56" t="e">
        <f>IF(ISNUMBER(E1342),$A$2/E1342,"N/A")</f>
        <v>#VALUE!</v>
      </c>
      <c r="Q1342" s="57" t="e">
        <f>IF(ISNUMBER(E1342),E1342/$B$2,"N/A")</f>
        <v>#VALUE!</v>
      </c>
      <c r="R1342" s="58" t="e">
        <f>IF(J1342="?",IF(ISNUMBER(E1342),G1342/P1342,"N/A"),IF(ISNUMBER(J1342),J1342/$A$2*57.296,"N/A"))</f>
        <v>#VALUE!</v>
      </c>
      <c r="S1342" s="59" t="str">
        <f>S1341</f>
        <v>PUT TELESCOPE FOCAL LENGTH HERE</v>
      </c>
      <c r="T1342" s="60" t="str">
        <f>T1341</f>
        <v>PUT TELESCOPE F/RATIO HERE</v>
      </c>
    </row>
    <row r="1343" spans="1:20" s="33" customFormat="1" x14ac:dyDescent="0.3">
      <c r="A1343" s="13" t="s">
        <v>276</v>
      </c>
      <c r="B1343" s="13" t="s">
        <v>120</v>
      </c>
      <c r="C1343" s="13" t="s">
        <v>437</v>
      </c>
      <c r="D1343" s="13" t="s">
        <v>345</v>
      </c>
      <c r="E1343" s="34">
        <v>27</v>
      </c>
      <c r="F1343" s="35">
        <v>1.25</v>
      </c>
      <c r="G1343" s="38">
        <v>53</v>
      </c>
      <c r="H1343" s="37"/>
      <c r="I1343" s="41">
        <v>23</v>
      </c>
      <c r="J1343" s="41">
        <v>24.4</v>
      </c>
      <c r="K1343" s="55">
        <f>(G1343/57.2958)*E1343</f>
        <v>24.975652665640414</v>
      </c>
      <c r="L1343" s="55" t="s">
        <v>0</v>
      </c>
      <c r="M1343" s="38" t="s">
        <v>25</v>
      </c>
      <c r="N1343" s="38" t="s">
        <v>0</v>
      </c>
      <c r="O1343" s="38">
        <v>5</v>
      </c>
      <c r="P1343" s="56" t="e">
        <f>IF(ISNUMBER(E1343),$A$2/E1343,"N/A")</f>
        <v>#VALUE!</v>
      </c>
      <c r="Q1343" s="57" t="e">
        <f>IF(ISNUMBER(E1343),E1343/$B$2,"N/A")</f>
        <v>#VALUE!</v>
      </c>
      <c r="R1343" s="58" t="e">
        <f>IF(J1343="?",IF(ISNUMBER(E1343),G1343/P1343,"N/A"),IF(ISNUMBER(J1343),J1343/$A$2*57.296,"N/A"))</f>
        <v>#VALUE!</v>
      </c>
      <c r="S1343" s="59" t="str">
        <f>S1342</f>
        <v>PUT TELESCOPE FOCAL LENGTH HERE</v>
      </c>
      <c r="T1343" s="60" t="str">
        <f>T1342</f>
        <v>PUT TELESCOPE F/RATIO HERE</v>
      </c>
    </row>
    <row r="1344" spans="1:20" s="33" customFormat="1" x14ac:dyDescent="0.3">
      <c r="A1344" s="13" t="s">
        <v>276</v>
      </c>
      <c r="B1344" s="13" t="s">
        <v>379</v>
      </c>
      <c r="C1344" s="13"/>
      <c r="D1344" s="13" t="s">
        <v>345</v>
      </c>
      <c r="E1344" s="34">
        <v>18</v>
      </c>
      <c r="F1344" s="35">
        <v>1.25</v>
      </c>
      <c r="G1344" s="38">
        <v>62</v>
      </c>
      <c r="H1344" s="37"/>
      <c r="I1344" s="41">
        <v>9</v>
      </c>
      <c r="J1344" s="41" t="s">
        <v>28</v>
      </c>
      <c r="K1344" s="55">
        <f>(G1344/57.2958)*E1344</f>
        <v>19.477867487669254</v>
      </c>
      <c r="L1344" s="55" t="s">
        <v>0</v>
      </c>
      <c r="M1344" s="38" t="s">
        <v>25</v>
      </c>
      <c r="N1344" s="38" t="s">
        <v>28</v>
      </c>
      <c r="O1344" s="38">
        <v>4</v>
      </c>
      <c r="P1344" s="56" t="e">
        <f>IF(ISNUMBER(E1344),$A$2/E1344,"N/A")</f>
        <v>#VALUE!</v>
      </c>
      <c r="Q1344" s="57" t="e">
        <f>IF(ISNUMBER(E1344),E1344/$B$2,"N/A")</f>
        <v>#VALUE!</v>
      </c>
      <c r="R1344" s="58" t="e">
        <f>IF(J1344="?",IF(ISNUMBER(E1344),G1344/P1344,"N/A"),IF(ISNUMBER(J1344),J1344/$A$2*57.296,"N/A"))</f>
        <v>#VALUE!</v>
      </c>
      <c r="S1344" s="59" t="str">
        <f>S1343</f>
        <v>PUT TELESCOPE FOCAL LENGTH HERE</v>
      </c>
      <c r="T1344" s="60" t="str">
        <f>T1343</f>
        <v>PUT TELESCOPE F/RATIO HERE</v>
      </c>
    </row>
    <row r="1345" spans="1:20" s="33" customFormat="1" x14ac:dyDescent="0.3">
      <c r="A1345" s="13" t="s">
        <v>276</v>
      </c>
      <c r="B1345" s="13" t="s">
        <v>379</v>
      </c>
      <c r="C1345" s="13"/>
      <c r="D1345" s="13" t="s">
        <v>345</v>
      </c>
      <c r="E1345" s="34">
        <v>25</v>
      </c>
      <c r="F1345" s="35">
        <v>1.25</v>
      </c>
      <c r="G1345" s="38">
        <v>62</v>
      </c>
      <c r="H1345" s="37"/>
      <c r="I1345" s="41">
        <v>14</v>
      </c>
      <c r="J1345" s="41" t="s">
        <v>28</v>
      </c>
      <c r="K1345" s="55">
        <f>(G1345/57.2958)*E1345</f>
        <v>27.052593732873966</v>
      </c>
      <c r="L1345" s="55" t="s">
        <v>0</v>
      </c>
      <c r="M1345" s="38" t="s">
        <v>25</v>
      </c>
      <c r="N1345" s="38" t="s">
        <v>28</v>
      </c>
      <c r="O1345" s="38">
        <v>4</v>
      </c>
      <c r="P1345" s="56" t="e">
        <f>IF(ISNUMBER(E1345),$A$2/E1345,"N/A")</f>
        <v>#VALUE!</v>
      </c>
      <c r="Q1345" s="57" t="e">
        <f>IF(ISNUMBER(E1345),E1345/$B$2,"N/A")</f>
        <v>#VALUE!</v>
      </c>
      <c r="R1345" s="58" t="e">
        <f>IF(J1345="?",IF(ISNUMBER(E1345),G1345/P1345,"N/A"),IF(ISNUMBER(J1345),J1345/$A$2*57.296,"N/A"))</f>
        <v>#VALUE!</v>
      </c>
      <c r="S1345" s="59" t="str">
        <f>S1344</f>
        <v>PUT TELESCOPE FOCAL LENGTH HERE</v>
      </c>
      <c r="T1345" s="60" t="str">
        <f>T1344</f>
        <v>PUT TELESCOPE F/RATIO HERE</v>
      </c>
    </row>
    <row r="1346" spans="1:20" s="33" customFormat="1" x14ac:dyDescent="0.3">
      <c r="A1346" s="13" t="s">
        <v>276</v>
      </c>
      <c r="B1346" s="13" t="s">
        <v>378</v>
      </c>
      <c r="C1346" s="13" t="s">
        <v>437</v>
      </c>
      <c r="D1346" s="13" t="s">
        <v>346</v>
      </c>
      <c r="E1346" s="34">
        <v>3.2</v>
      </c>
      <c r="F1346" s="35">
        <v>1.25</v>
      </c>
      <c r="G1346" s="38">
        <v>60</v>
      </c>
      <c r="H1346" s="37"/>
      <c r="I1346" s="41">
        <v>13</v>
      </c>
      <c r="J1346" s="41" t="s">
        <v>28</v>
      </c>
      <c r="K1346" s="55">
        <f>(G1346/57.2958)*E1346</f>
        <v>3.3510309656205166</v>
      </c>
      <c r="L1346" s="55" t="s">
        <v>0</v>
      </c>
      <c r="M1346" s="38" t="s">
        <v>25</v>
      </c>
      <c r="N1346" s="38" t="s">
        <v>0</v>
      </c>
      <c r="O1346" s="38">
        <v>5</v>
      </c>
      <c r="P1346" s="56" t="e">
        <f>IF(ISNUMBER(E1346),$A$2/E1346,"N/A")</f>
        <v>#VALUE!</v>
      </c>
      <c r="Q1346" s="57" t="e">
        <f>IF(ISNUMBER(E1346),E1346/$B$2,"N/A")</f>
        <v>#VALUE!</v>
      </c>
      <c r="R1346" s="58" t="e">
        <f>IF(J1346="?",IF(ISNUMBER(E1346),G1346/P1346,"N/A"),IF(ISNUMBER(J1346),J1346/$A$2*57.296,"N/A"))</f>
        <v>#VALUE!</v>
      </c>
      <c r="S1346" s="59" t="str">
        <f>S1345</f>
        <v>PUT TELESCOPE FOCAL LENGTH HERE</v>
      </c>
      <c r="T1346" s="60" t="str">
        <f>T1345</f>
        <v>PUT TELESCOPE F/RATIO HERE</v>
      </c>
    </row>
    <row r="1347" spans="1:20" s="33" customFormat="1" x14ac:dyDescent="0.3">
      <c r="A1347" s="13" t="s">
        <v>276</v>
      </c>
      <c r="B1347" s="13" t="s">
        <v>378</v>
      </c>
      <c r="C1347" s="13" t="s">
        <v>437</v>
      </c>
      <c r="D1347" s="13" t="s">
        <v>346</v>
      </c>
      <c r="E1347" s="34">
        <v>5</v>
      </c>
      <c r="F1347" s="35">
        <v>1.25</v>
      </c>
      <c r="G1347" s="38">
        <v>60</v>
      </c>
      <c r="H1347" s="37"/>
      <c r="I1347" s="41">
        <v>13</v>
      </c>
      <c r="J1347" s="41" t="s">
        <v>28</v>
      </c>
      <c r="K1347" s="55">
        <f>(G1347/57.2958)*E1347</f>
        <v>5.2359858837820568</v>
      </c>
      <c r="L1347" s="55" t="s">
        <v>0</v>
      </c>
      <c r="M1347" s="38" t="s">
        <v>25</v>
      </c>
      <c r="N1347" s="38" t="s">
        <v>0</v>
      </c>
      <c r="O1347" s="38">
        <v>5</v>
      </c>
      <c r="P1347" s="56" t="e">
        <f>IF(ISNUMBER(E1347),$A$2/E1347,"N/A")</f>
        <v>#VALUE!</v>
      </c>
      <c r="Q1347" s="57" t="e">
        <f>IF(ISNUMBER(E1347),E1347/$B$2,"N/A")</f>
        <v>#VALUE!</v>
      </c>
      <c r="R1347" s="58" t="e">
        <f>IF(J1347="?",IF(ISNUMBER(E1347),G1347/P1347,"N/A"),IF(ISNUMBER(J1347),J1347/$A$2*57.296,"N/A"))</f>
        <v>#VALUE!</v>
      </c>
      <c r="S1347" s="59" t="str">
        <f>S1346</f>
        <v>PUT TELESCOPE FOCAL LENGTH HERE</v>
      </c>
      <c r="T1347" s="60" t="str">
        <f>T1346</f>
        <v>PUT TELESCOPE F/RATIO HERE</v>
      </c>
    </row>
    <row r="1348" spans="1:20" s="33" customFormat="1" x14ac:dyDescent="0.3">
      <c r="A1348" s="13" t="s">
        <v>276</v>
      </c>
      <c r="B1348" s="13" t="s">
        <v>378</v>
      </c>
      <c r="C1348" s="13" t="s">
        <v>437</v>
      </c>
      <c r="D1348" s="13" t="s">
        <v>346</v>
      </c>
      <c r="E1348" s="34">
        <v>8</v>
      </c>
      <c r="F1348" s="35">
        <v>1.25</v>
      </c>
      <c r="G1348" s="38">
        <v>60</v>
      </c>
      <c r="H1348" s="37"/>
      <c r="I1348" s="41">
        <v>13</v>
      </c>
      <c r="J1348" s="41" t="s">
        <v>28</v>
      </c>
      <c r="K1348" s="55">
        <f>(G1348/57.2958)*E1348</f>
        <v>8.3775774140512915</v>
      </c>
      <c r="L1348" s="55" t="s">
        <v>0</v>
      </c>
      <c r="M1348" s="38" t="s">
        <v>25</v>
      </c>
      <c r="N1348" s="38" t="s">
        <v>0</v>
      </c>
      <c r="O1348" s="38">
        <v>5</v>
      </c>
      <c r="P1348" s="56" t="e">
        <f>IF(ISNUMBER(E1348),$A$2/E1348,"N/A")</f>
        <v>#VALUE!</v>
      </c>
      <c r="Q1348" s="57" t="e">
        <f>IF(ISNUMBER(E1348),E1348/$B$2,"N/A")</f>
        <v>#VALUE!</v>
      </c>
      <c r="R1348" s="58" t="e">
        <f>IF(J1348="?",IF(ISNUMBER(E1348),G1348/P1348,"N/A"),IF(ISNUMBER(J1348),J1348/$A$2*57.296,"N/A"))</f>
        <v>#VALUE!</v>
      </c>
      <c r="S1348" s="59" t="str">
        <f>S1347</f>
        <v>PUT TELESCOPE FOCAL LENGTH HERE</v>
      </c>
      <c r="T1348" s="60" t="str">
        <f>T1347</f>
        <v>PUT TELESCOPE F/RATIO HERE</v>
      </c>
    </row>
    <row r="1349" spans="1:20" s="33" customFormat="1" x14ac:dyDescent="0.3">
      <c r="A1349" s="13" t="s">
        <v>276</v>
      </c>
      <c r="B1349" s="13" t="s">
        <v>378</v>
      </c>
      <c r="C1349" s="13" t="s">
        <v>437</v>
      </c>
      <c r="D1349" s="13" t="s">
        <v>346</v>
      </c>
      <c r="E1349" s="34">
        <v>12</v>
      </c>
      <c r="F1349" s="35">
        <v>1.25</v>
      </c>
      <c r="G1349" s="38">
        <v>60</v>
      </c>
      <c r="H1349" s="37"/>
      <c r="I1349" s="41">
        <v>13</v>
      </c>
      <c r="J1349" s="41" t="s">
        <v>28</v>
      </c>
      <c r="K1349" s="55">
        <f>(G1349/57.2958)*E1349</f>
        <v>12.566366121076937</v>
      </c>
      <c r="L1349" s="55" t="s">
        <v>0</v>
      </c>
      <c r="M1349" s="38" t="s">
        <v>25</v>
      </c>
      <c r="N1349" s="38" t="s">
        <v>0</v>
      </c>
      <c r="O1349" s="38">
        <v>6</v>
      </c>
      <c r="P1349" s="56" t="e">
        <f>IF(ISNUMBER(E1349),$A$2/E1349,"N/A")</f>
        <v>#VALUE!</v>
      </c>
      <c r="Q1349" s="57" t="e">
        <f>IF(ISNUMBER(E1349),E1349/$B$2,"N/A")</f>
        <v>#VALUE!</v>
      </c>
      <c r="R1349" s="58" t="e">
        <f>IF(J1349="?",IF(ISNUMBER(E1349),G1349/P1349,"N/A"),IF(ISNUMBER(J1349),J1349/$A$2*57.296,"N/A"))</f>
        <v>#VALUE!</v>
      </c>
      <c r="S1349" s="59" t="str">
        <f>S1348</f>
        <v>PUT TELESCOPE FOCAL LENGTH HERE</v>
      </c>
      <c r="T1349" s="60" t="str">
        <f>T1348</f>
        <v>PUT TELESCOPE F/RATIO HERE</v>
      </c>
    </row>
    <row r="1350" spans="1:20" s="33" customFormat="1" x14ac:dyDescent="0.3">
      <c r="A1350" s="13" t="s">
        <v>276</v>
      </c>
      <c r="B1350" s="13" t="s">
        <v>378</v>
      </c>
      <c r="C1350" s="13" t="s">
        <v>437</v>
      </c>
      <c r="D1350" s="13" t="s">
        <v>346</v>
      </c>
      <c r="E1350" s="34">
        <v>15</v>
      </c>
      <c r="F1350" s="35">
        <v>1.25</v>
      </c>
      <c r="G1350" s="38">
        <v>60</v>
      </c>
      <c r="H1350" s="37"/>
      <c r="I1350" s="41">
        <v>15</v>
      </c>
      <c r="J1350" s="41" t="s">
        <v>28</v>
      </c>
      <c r="K1350" s="55">
        <f>(G1350/57.2958)*E1350</f>
        <v>15.707957651346172</v>
      </c>
      <c r="L1350" s="55" t="s">
        <v>0</v>
      </c>
      <c r="M1350" s="38" t="s">
        <v>25</v>
      </c>
      <c r="N1350" s="38" t="s">
        <v>0</v>
      </c>
      <c r="O1350" s="38">
        <v>6</v>
      </c>
      <c r="P1350" s="56" t="e">
        <f>IF(ISNUMBER(E1350),$A$2/E1350,"N/A")</f>
        <v>#VALUE!</v>
      </c>
      <c r="Q1350" s="57" t="e">
        <f>IF(ISNUMBER(E1350),E1350/$B$2,"N/A")</f>
        <v>#VALUE!</v>
      </c>
      <c r="R1350" s="58" t="e">
        <f>IF(J1350="?",IF(ISNUMBER(E1350),G1350/P1350,"N/A"),IF(ISNUMBER(J1350),J1350/$A$2*57.296,"N/A"))</f>
        <v>#VALUE!</v>
      </c>
      <c r="S1350" s="59" t="str">
        <f>S1349</f>
        <v>PUT TELESCOPE FOCAL LENGTH HERE</v>
      </c>
      <c r="T1350" s="60" t="str">
        <f>T1349</f>
        <v>PUT TELESCOPE F/RATIO HERE</v>
      </c>
    </row>
    <row r="1351" spans="1:20" s="33" customFormat="1" x14ac:dyDescent="0.3">
      <c r="A1351" s="13" t="s">
        <v>276</v>
      </c>
      <c r="B1351" s="13" t="s">
        <v>378</v>
      </c>
      <c r="C1351" s="13" t="s">
        <v>437</v>
      </c>
      <c r="D1351" s="13" t="s">
        <v>346</v>
      </c>
      <c r="E1351" s="34">
        <v>18</v>
      </c>
      <c r="F1351" s="35">
        <v>1.25</v>
      </c>
      <c r="G1351" s="38">
        <v>60</v>
      </c>
      <c r="H1351" s="37"/>
      <c r="I1351" s="41">
        <v>13</v>
      </c>
      <c r="J1351" s="41" t="s">
        <v>28</v>
      </c>
      <c r="K1351" s="55">
        <f>(G1351/57.2958)*E1351</f>
        <v>18.849549181615405</v>
      </c>
      <c r="L1351" s="55" t="s">
        <v>0</v>
      </c>
      <c r="M1351" s="38" t="s">
        <v>25</v>
      </c>
      <c r="N1351" s="38" t="s">
        <v>0</v>
      </c>
      <c r="O1351" s="38">
        <v>5</v>
      </c>
      <c r="P1351" s="56" t="e">
        <f>IF(ISNUMBER(E1351),$A$2/E1351,"N/A")</f>
        <v>#VALUE!</v>
      </c>
      <c r="Q1351" s="57" t="e">
        <f>IF(ISNUMBER(E1351),E1351/$B$2,"N/A")</f>
        <v>#VALUE!</v>
      </c>
      <c r="R1351" s="58" t="e">
        <f>IF(J1351="?",IF(ISNUMBER(E1351),G1351/P1351,"N/A"),IF(ISNUMBER(J1351),J1351/$A$2*57.296,"N/A"))</f>
        <v>#VALUE!</v>
      </c>
      <c r="S1351" s="59" t="str">
        <f>S1350</f>
        <v>PUT TELESCOPE FOCAL LENGTH HERE</v>
      </c>
      <c r="T1351" s="60" t="str">
        <f>T1350</f>
        <v>PUT TELESCOPE F/RATIO HERE</v>
      </c>
    </row>
    <row r="1352" spans="1:20" s="33" customFormat="1" x14ac:dyDescent="0.3">
      <c r="A1352" s="13" t="s">
        <v>276</v>
      </c>
      <c r="B1352" s="13" t="s">
        <v>378</v>
      </c>
      <c r="C1352" s="13" t="s">
        <v>437</v>
      </c>
      <c r="D1352" s="13" t="s">
        <v>346</v>
      </c>
      <c r="E1352" s="34">
        <v>25</v>
      </c>
      <c r="F1352" s="35">
        <v>1.25</v>
      </c>
      <c r="G1352" s="38">
        <v>60</v>
      </c>
      <c r="H1352" s="37"/>
      <c r="I1352" s="41">
        <v>15</v>
      </c>
      <c r="J1352" s="41" t="s">
        <v>28</v>
      </c>
      <c r="K1352" s="55">
        <f>(G1352/57.2958)*E1352</f>
        <v>26.179929418910287</v>
      </c>
      <c r="L1352" s="55" t="s">
        <v>0</v>
      </c>
      <c r="M1352" s="38" t="s">
        <v>25</v>
      </c>
      <c r="N1352" s="38" t="s">
        <v>0</v>
      </c>
      <c r="O1352" s="38">
        <v>5</v>
      </c>
      <c r="P1352" s="56" t="e">
        <f>IF(ISNUMBER(E1352),$A$2/E1352,"N/A")</f>
        <v>#VALUE!</v>
      </c>
      <c r="Q1352" s="57" t="e">
        <f>IF(ISNUMBER(E1352),E1352/$B$2,"N/A")</f>
        <v>#VALUE!</v>
      </c>
      <c r="R1352" s="58" t="e">
        <f>IF(J1352="?",IF(ISNUMBER(E1352),G1352/P1352,"N/A"),IF(ISNUMBER(J1352),J1352/$A$2*57.296,"N/A"))</f>
        <v>#VALUE!</v>
      </c>
      <c r="S1352" s="59" t="str">
        <f>S1351</f>
        <v>PUT TELESCOPE FOCAL LENGTH HERE</v>
      </c>
      <c r="T1352" s="60" t="str">
        <f>T1351</f>
        <v>PUT TELESCOPE F/RATIO HERE</v>
      </c>
    </row>
    <row r="1353" spans="1:20" s="33" customFormat="1" x14ac:dyDescent="0.3">
      <c r="A1353" s="13" t="s">
        <v>276</v>
      </c>
      <c r="B1353" s="13" t="s">
        <v>80</v>
      </c>
      <c r="C1353" s="13" t="s">
        <v>437</v>
      </c>
      <c r="D1353" s="13" t="s">
        <v>346</v>
      </c>
      <c r="E1353" s="34">
        <v>2.5</v>
      </c>
      <c r="F1353" s="35">
        <v>1.25</v>
      </c>
      <c r="G1353" s="38">
        <v>58</v>
      </c>
      <c r="H1353" s="37"/>
      <c r="I1353" s="41">
        <v>16</v>
      </c>
      <c r="J1353" s="41" t="s">
        <v>28</v>
      </c>
      <c r="K1353" s="55">
        <f>(G1353/57.2958)*E1353</f>
        <v>2.5307265104946608</v>
      </c>
      <c r="L1353" s="55" t="s">
        <v>0</v>
      </c>
      <c r="M1353" s="38" t="s">
        <v>25</v>
      </c>
      <c r="N1353" s="38" t="s">
        <v>0</v>
      </c>
      <c r="O1353" s="38">
        <v>5</v>
      </c>
      <c r="P1353" s="56" t="e">
        <f>IF(ISNUMBER(E1353),$A$2/E1353,"N/A")</f>
        <v>#VALUE!</v>
      </c>
      <c r="Q1353" s="57" t="e">
        <f>IF(ISNUMBER(E1353),E1353/$B$2,"N/A")</f>
        <v>#VALUE!</v>
      </c>
      <c r="R1353" s="58" t="e">
        <f>IF(J1353="?",IF(ISNUMBER(E1353),G1353/P1353,"N/A"),IF(ISNUMBER(J1353),J1353/$A$2*57.296,"N/A"))</f>
        <v>#VALUE!</v>
      </c>
      <c r="S1353" s="59" t="str">
        <f>S1352</f>
        <v>PUT TELESCOPE FOCAL LENGTH HERE</v>
      </c>
      <c r="T1353" s="60" t="str">
        <f>T1352</f>
        <v>PUT TELESCOPE F/RATIO HERE</v>
      </c>
    </row>
    <row r="1354" spans="1:20" s="33" customFormat="1" x14ac:dyDescent="0.3">
      <c r="A1354" s="13" t="s">
        <v>276</v>
      </c>
      <c r="B1354" s="13" t="s">
        <v>80</v>
      </c>
      <c r="C1354" s="13" t="s">
        <v>437</v>
      </c>
      <c r="D1354" s="13" t="s">
        <v>346</v>
      </c>
      <c r="E1354" s="34">
        <v>3.2</v>
      </c>
      <c r="F1354" s="35">
        <v>1.25</v>
      </c>
      <c r="G1354" s="38">
        <v>58</v>
      </c>
      <c r="H1354" s="37"/>
      <c r="I1354" s="41">
        <v>16</v>
      </c>
      <c r="J1354" s="41" t="s">
        <v>28</v>
      </c>
      <c r="K1354" s="55">
        <f>(G1354/57.2958)*E1354</f>
        <v>3.239329933433166</v>
      </c>
      <c r="L1354" s="55" t="s">
        <v>0</v>
      </c>
      <c r="M1354" s="38" t="s">
        <v>25</v>
      </c>
      <c r="N1354" s="38" t="s">
        <v>0</v>
      </c>
      <c r="O1354" s="38">
        <v>5</v>
      </c>
      <c r="P1354" s="56" t="e">
        <f>IF(ISNUMBER(E1354),$A$2/E1354,"N/A")</f>
        <v>#VALUE!</v>
      </c>
      <c r="Q1354" s="57" t="e">
        <f>IF(ISNUMBER(E1354),E1354/$B$2,"N/A")</f>
        <v>#VALUE!</v>
      </c>
      <c r="R1354" s="58" t="e">
        <f>IF(J1354="?",IF(ISNUMBER(E1354),G1354/P1354,"N/A"),IF(ISNUMBER(J1354),J1354/$A$2*57.296,"N/A"))</f>
        <v>#VALUE!</v>
      </c>
      <c r="S1354" s="59" t="str">
        <f>S1353</f>
        <v>PUT TELESCOPE FOCAL LENGTH HERE</v>
      </c>
      <c r="T1354" s="60" t="str">
        <f>T1353</f>
        <v>PUT TELESCOPE F/RATIO HERE</v>
      </c>
    </row>
    <row r="1355" spans="1:20" s="33" customFormat="1" x14ac:dyDescent="0.3">
      <c r="A1355" s="13" t="s">
        <v>276</v>
      </c>
      <c r="B1355" s="13" t="s">
        <v>80</v>
      </c>
      <c r="C1355" s="13" t="s">
        <v>437</v>
      </c>
      <c r="D1355" s="13" t="s">
        <v>346</v>
      </c>
      <c r="E1355" s="34">
        <v>4</v>
      </c>
      <c r="F1355" s="35">
        <v>1.25</v>
      </c>
      <c r="G1355" s="38">
        <v>58</v>
      </c>
      <c r="H1355" s="37"/>
      <c r="I1355" s="41">
        <v>16</v>
      </c>
      <c r="J1355" s="41" t="s">
        <v>28</v>
      </c>
      <c r="K1355" s="55">
        <f>(G1355/57.2958)*E1355</f>
        <v>4.0491624167914573</v>
      </c>
      <c r="L1355" s="55" t="s">
        <v>0</v>
      </c>
      <c r="M1355" s="38" t="s">
        <v>25</v>
      </c>
      <c r="N1355" s="38" t="s">
        <v>0</v>
      </c>
      <c r="O1355" s="38">
        <v>5</v>
      </c>
      <c r="P1355" s="56" t="e">
        <f>IF(ISNUMBER(E1355),$A$2/E1355,"N/A")</f>
        <v>#VALUE!</v>
      </c>
      <c r="Q1355" s="57" t="e">
        <f>IF(ISNUMBER(E1355),E1355/$B$2,"N/A")</f>
        <v>#VALUE!</v>
      </c>
      <c r="R1355" s="58" t="e">
        <f>IF(J1355="?",IF(ISNUMBER(E1355),G1355/P1355,"N/A"),IF(ISNUMBER(J1355),J1355/$A$2*57.296,"N/A"))</f>
        <v>#VALUE!</v>
      </c>
      <c r="S1355" s="59" t="str">
        <f>S1354</f>
        <v>PUT TELESCOPE FOCAL LENGTH HERE</v>
      </c>
      <c r="T1355" s="60" t="str">
        <f>T1354</f>
        <v>PUT TELESCOPE F/RATIO HERE</v>
      </c>
    </row>
    <row r="1356" spans="1:20" s="33" customFormat="1" x14ac:dyDescent="0.3">
      <c r="A1356" s="13" t="s">
        <v>276</v>
      </c>
      <c r="B1356" s="13" t="s">
        <v>80</v>
      </c>
      <c r="C1356" s="13" t="s">
        <v>437</v>
      </c>
      <c r="D1356" s="13" t="s">
        <v>346</v>
      </c>
      <c r="E1356" s="34">
        <v>5</v>
      </c>
      <c r="F1356" s="35">
        <v>1.25</v>
      </c>
      <c r="G1356" s="38">
        <v>58</v>
      </c>
      <c r="H1356" s="37"/>
      <c r="I1356" s="41">
        <v>16</v>
      </c>
      <c r="J1356" s="41" t="s">
        <v>28</v>
      </c>
      <c r="K1356" s="55">
        <f>(G1356/57.2958)*E1356</f>
        <v>5.0614530209893216</v>
      </c>
      <c r="L1356" s="55" t="s">
        <v>0</v>
      </c>
      <c r="M1356" s="38" t="s">
        <v>25</v>
      </c>
      <c r="N1356" s="38" t="s">
        <v>0</v>
      </c>
      <c r="O1356" s="38">
        <v>5</v>
      </c>
      <c r="P1356" s="56" t="e">
        <f>IF(ISNUMBER(E1356),$A$2/E1356,"N/A")</f>
        <v>#VALUE!</v>
      </c>
      <c r="Q1356" s="57" t="e">
        <f>IF(ISNUMBER(E1356),E1356/$B$2,"N/A")</f>
        <v>#VALUE!</v>
      </c>
      <c r="R1356" s="58" t="e">
        <f>IF(J1356="?",IF(ISNUMBER(E1356),G1356/P1356,"N/A"),IF(ISNUMBER(J1356),J1356/$A$2*57.296,"N/A"))</f>
        <v>#VALUE!</v>
      </c>
      <c r="S1356" s="59" t="str">
        <f>S1355</f>
        <v>PUT TELESCOPE FOCAL LENGTH HERE</v>
      </c>
      <c r="T1356" s="60" t="str">
        <f>T1355</f>
        <v>PUT TELESCOPE F/RATIO HERE</v>
      </c>
    </row>
    <row r="1357" spans="1:20" s="33" customFormat="1" x14ac:dyDescent="0.3">
      <c r="A1357" s="13" t="s">
        <v>276</v>
      </c>
      <c r="B1357" s="13" t="s">
        <v>80</v>
      </c>
      <c r="C1357" s="13" t="s">
        <v>437</v>
      </c>
      <c r="D1357" s="13" t="s">
        <v>346</v>
      </c>
      <c r="E1357" s="34">
        <v>6</v>
      </c>
      <c r="F1357" s="35">
        <v>1.25</v>
      </c>
      <c r="G1357" s="38">
        <v>58</v>
      </c>
      <c r="H1357" s="37"/>
      <c r="I1357" s="41">
        <v>16</v>
      </c>
      <c r="J1357" s="41" t="s">
        <v>28</v>
      </c>
      <c r="K1357" s="55">
        <f>(G1357/57.2958)*E1357</f>
        <v>6.0737436251871859</v>
      </c>
      <c r="L1357" s="55" t="s">
        <v>0</v>
      </c>
      <c r="M1357" s="38" t="s">
        <v>25</v>
      </c>
      <c r="N1357" s="38" t="s">
        <v>0</v>
      </c>
      <c r="O1357" s="38">
        <v>5</v>
      </c>
      <c r="P1357" s="56" t="e">
        <f>IF(ISNUMBER(E1357),$A$2/E1357,"N/A")</f>
        <v>#VALUE!</v>
      </c>
      <c r="Q1357" s="57" t="e">
        <f>IF(ISNUMBER(E1357),E1357/$B$2,"N/A")</f>
        <v>#VALUE!</v>
      </c>
      <c r="R1357" s="58" t="e">
        <f>IF(J1357="?",IF(ISNUMBER(E1357),G1357/P1357,"N/A"),IF(ISNUMBER(J1357),J1357/$A$2*57.296,"N/A"))</f>
        <v>#VALUE!</v>
      </c>
      <c r="S1357" s="59" t="str">
        <f>S1356</f>
        <v>PUT TELESCOPE FOCAL LENGTH HERE</v>
      </c>
      <c r="T1357" s="60" t="str">
        <f>T1356</f>
        <v>PUT TELESCOPE F/RATIO HERE</v>
      </c>
    </row>
    <row r="1358" spans="1:20" s="33" customFormat="1" x14ac:dyDescent="0.3">
      <c r="A1358" s="13" t="s">
        <v>276</v>
      </c>
      <c r="B1358" s="13" t="s">
        <v>80</v>
      </c>
      <c r="C1358" s="13" t="s">
        <v>437</v>
      </c>
      <c r="D1358" s="13" t="s">
        <v>346</v>
      </c>
      <c r="E1358" s="34">
        <v>7</v>
      </c>
      <c r="F1358" s="35">
        <v>1.25</v>
      </c>
      <c r="G1358" s="38">
        <v>58</v>
      </c>
      <c r="H1358" s="37"/>
      <c r="I1358" s="41">
        <v>16</v>
      </c>
      <c r="J1358" s="41" t="s">
        <v>28</v>
      </c>
      <c r="K1358" s="55">
        <f>(G1358/57.2958)*E1358</f>
        <v>7.0860342293850502</v>
      </c>
      <c r="L1358" s="55" t="s">
        <v>0</v>
      </c>
      <c r="M1358" s="38" t="s">
        <v>25</v>
      </c>
      <c r="N1358" s="38" t="s">
        <v>0</v>
      </c>
      <c r="O1358" s="38">
        <v>5</v>
      </c>
      <c r="P1358" s="56" t="e">
        <f>IF(ISNUMBER(E1358),$A$2/E1358,"N/A")</f>
        <v>#VALUE!</v>
      </c>
      <c r="Q1358" s="57" t="e">
        <f>IF(ISNUMBER(E1358),E1358/$B$2,"N/A")</f>
        <v>#VALUE!</v>
      </c>
      <c r="R1358" s="58" t="e">
        <f>IF(J1358="?",IF(ISNUMBER(E1358),G1358/P1358,"N/A"),IF(ISNUMBER(J1358),J1358/$A$2*57.296,"N/A"))</f>
        <v>#VALUE!</v>
      </c>
      <c r="S1358" s="59" t="str">
        <f>S1357</f>
        <v>PUT TELESCOPE FOCAL LENGTH HERE</v>
      </c>
      <c r="T1358" s="60" t="str">
        <f>T1357</f>
        <v>PUT TELESCOPE F/RATIO HERE</v>
      </c>
    </row>
    <row r="1359" spans="1:20" s="33" customFormat="1" x14ac:dyDescent="0.3">
      <c r="A1359" s="13" t="s">
        <v>276</v>
      </c>
      <c r="B1359" s="13" t="s">
        <v>80</v>
      </c>
      <c r="C1359" s="13" t="s">
        <v>437</v>
      </c>
      <c r="D1359" s="13" t="s">
        <v>346</v>
      </c>
      <c r="E1359" s="34">
        <v>9</v>
      </c>
      <c r="F1359" s="35">
        <v>1.25</v>
      </c>
      <c r="G1359" s="38">
        <v>58</v>
      </c>
      <c r="H1359" s="37"/>
      <c r="I1359" s="41">
        <v>16</v>
      </c>
      <c r="J1359" s="41" t="s">
        <v>28</v>
      </c>
      <c r="K1359" s="55">
        <f>(G1359/57.2958)*E1359</f>
        <v>9.1106154377807798</v>
      </c>
      <c r="L1359" s="55" t="s">
        <v>0</v>
      </c>
      <c r="M1359" s="38" t="s">
        <v>25</v>
      </c>
      <c r="N1359" s="38" t="s">
        <v>0</v>
      </c>
      <c r="O1359" s="38">
        <v>5</v>
      </c>
      <c r="P1359" s="56" t="e">
        <f>IF(ISNUMBER(E1359),$A$2/E1359,"N/A")</f>
        <v>#VALUE!</v>
      </c>
      <c r="Q1359" s="57" t="e">
        <f>IF(ISNUMBER(E1359),E1359/$B$2,"N/A")</f>
        <v>#VALUE!</v>
      </c>
      <c r="R1359" s="58" t="e">
        <f>IF(J1359="?",IF(ISNUMBER(E1359),G1359/P1359,"N/A"),IF(ISNUMBER(J1359),J1359/$A$2*57.296,"N/A"))</f>
        <v>#VALUE!</v>
      </c>
      <c r="S1359" s="59" t="str">
        <f>S1358</f>
        <v>PUT TELESCOPE FOCAL LENGTH HERE</v>
      </c>
      <c r="T1359" s="60" t="str">
        <f>T1358</f>
        <v>PUT TELESCOPE F/RATIO HERE</v>
      </c>
    </row>
    <row r="1360" spans="1:20" s="33" customFormat="1" x14ac:dyDescent="0.3">
      <c r="A1360" s="13" t="s">
        <v>276</v>
      </c>
      <c r="B1360" s="13" t="s">
        <v>300</v>
      </c>
      <c r="C1360" s="13" t="s">
        <v>438</v>
      </c>
      <c r="D1360" s="13" t="s">
        <v>346</v>
      </c>
      <c r="E1360" s="34">
        <v>5.5</v>
      </c>
      <c r="F1360" s="35">
        <v>1.25</v>
      </c>
      <c r="G1360" s="38">
        <v>60</v>
      </c>
      <c r="H1360" s="37">
        <v>91</v>
      </c>
      <c r="I1360" s="41">
        <v>16</v>
      </c>
      <c r="J1360" s="41">
        <v>6.4</v>
      </c>
      <c r="K1360" s="55">
        <f>(G1360/57.2958)*E1360</f>
        <v>5.7595844721602631</v>
      </c>
      <c r="L1360" s="55" t="s">
        <v>0</v>
      </c>
      <c r="M1360" s="38" t="s">
        <v>25</v>
      </c>
      <c r="N1360" s="38" t="s">
        <v>0</v>
      </c>
      <c r="O1360" s="38">
        <v>6</v>
      </c>
      <c r="P1360" s="56" t="e">
        <f>IF(ISNUMBER(E1360),$A$2/E1360,"N/A")</f>
        <v>#VALUE!</v>
      </c>
      <c r="Q1360" s="57" t="e">
        <f>IF(ISNUMBER(E1360),E1360/$B$2,"N/A")</f>
        <v>#VALUE!</v>
      </c>
      <c r="R1360" s="58" t="e">
        <f>IF(J1360="?",IF(ISNUMBER(E1360),G1360/P1360,"N/A"),IF(ISNUMBER(J1360),J1360/$A$2*57.296,"N/A"))</f>
        <v>#VALUE!</v>
      </c>
      <c r="S1360" s="59" t="str">
        <f>S1359</f>
        <v>PUT TELESCOPE FOCAL LENGTH HERE</v>
      </c>
      <c r="T1360" s="60" t="str">
        <f>T1359</f>
        <v>PUT TELESCOPE F/RATIO HERE</v>
      </c>
    </row>
    <row r="1361" spans="1:20" s="33" customFormat="1" x14ac:dyDescent="0.3">
      <c r="A1361" s="13" t="s">
        <v>276</v>
      </c>
      <c r="B1361" s="13" t="s">
        <v>300</v>
      </c>
      <c r="C1361" s="13" t="s">
        <v>438</v>
      </c>
      <c r="D1361" s="13" t="s">
        <v>346</v>
      </c>
      <c r="E1361" s="34">
        <v>10.5</v>
      </c>
      <c r="F1361" s="35">
        <v>1.25</v>
      </c>
      <c r="G1361" s="38">
        <v>60</v>
      </c>
      <c r="H1361" s="37">
        <v>83</v>
      </c>
      <c r="I1361" s="41">
        <v>16</v>
      </c>
      <c r="J1361" s="41">
        <v>11.7</v>
      </c>
      <c r="K1361" s="55">
        <f>(G1361/57.2958)*E1361</f>
        <v>10.99557035594232</v>
      </c>
      <c r="L1361" s="55" t="s">
        <v>0</v>
      </c>
      <c r="M1361" s="38" t="s">
        <v>25</v>
      </c>
      <c r="N1361" s="38" t="s">
        <v>0</v>
      </c>
      <c r="O1361" s="38">
        <v>6</v>
      </c>
      <c r="P1361" s="56" t="e">
        <f>IF(ISNUMBER(E1361),$A$2/E1361,"N/A")</f>
        <v>#VALUE!</v>
      </c>
      <c r="Q1361" s="57" t="e">
        <f>IF(ISNUMBER(E1361),E1361/$B$2,"N/A")</f>
        <v>#VALUE!</v>
      </c>
      <c r="R1361" s="58" t="e">
        <f>IF(J1361="?",IF(ISNUMBER(E1361),G1361/P1361,"N/A"),IF(ISNUMBER(J1361),J1361/$A$2*57.296,"N/A"))</f>
        <v>#VALUE!</v>
      </c>
      <c r="S1361" s="59" t="str">
        <f>S1360</f>
        <v>PUT TELESCOPE FOCAL LENGTH HERE</v>
      </c>
      <c r="T1361" s="60" t="str">
        <f>T1360</f>
        <v>PUT TELESCOPE F/RATIO HERE</v>
      </c>
    </row>
    <row r="1362" spans="1:20" s="33" customFormat="1" x14ac:dyDescent="0.3">
      <c r="A1362" s="13" t="s">
        <v>276</v>
      </c>
      <c r="B1362" s="13" t="s">
        <v>300</v>
      </c>
      <c r="C1362" s="13" t="s">
        <v>438</v>
      </c>
      <c r="D1362" s="13" t="s">
        <v>347</v>
      </c>
      <c r="E1362" s="34">
        <v>15.5</v>
      </c>
      <c r="F1362" s="35">
        <v>1.25</v>
      </c>
      <c r="G1362" s="38">
        <v>65</v>
      </c>
      <c r="H1362" s="37">
        <v>82</v>
      </c>
      <c r="I1362" s="41">
        <v>16</v>
      </c>
      <c r="J1362" s="41">
        <v>17.399999999999999</v>
      </c>
      <c r="K1362" s="55">
        <f>(G1362/57.2958)*E1362</f>
        <v>17.584185926368075</v>
      </c>
      <c r="L1362" s="55" t="s">
        <v>0</v>
      </c>
      <c r="M1362" s="38" t="s">
        <v>25</v>
      </c>
      <c r="N1362" s="38" t="s">
        <v>0</v>
      </c>
      <c r="O1362" s="38">
        <v>5</v>
      </c>
      <c r="P1362" s="56" t="e">
        <f>IF(ISNUMBER(E1362),$A$2/E1362,"N/A")</f>
        <v>#VALUE!</v>
      </c>
      <c r="Q1362" s="57" t="e">
        <f>IF(ISNUMBER(E1362),E1362/$B$2,"N/A")</f>
        <v>#VALUE!</v>
      </c>
      <c r="R1362" s="58" t="e">
        <f>IF(J1362="?",IF(ISNUMBER(E1362),G1362/P1362,"N/A"),IF(ISNUMBER(J1362),J1362/$A$2*57.296,"N/A"))</f>
        <v>#VALUE!</v>
      </c>
      <c r="S1362" s="59" t="str">
        <f>S1361</f>
        <v>PUT TELESCOPE FOCAL LENGTH HERE</v>
      </c>
      <c r="T1362" s="60" t="str">
        <f>T1361</f>
        <v>PUT TELESCOPE F/RATIO HERE</v>
      </c>
    </row>
    <row r="1363" spans="1:20" s="33" customFormat="1" x14ac:dyDescent="0.3">
      <c r="A1363" s="13" t="s">
        <v>276</v>
      </c>
      <c r="B1363" s="13" t="s">
        <v>300</v>
      </c>
      <c r="C1363" s="13" t="s">
        <v>438</v>
      </c>
      <c r="D1363" s="13" t="s">
        <v>347</v>
      </c>
      <c r="E1363" s="34">
        <v>19</v>
      </c>
      <c r="F1363" s="35">
        <v>1.25</v>
      </c>
      <c r="G1363" s="38">
        <v>65</v>
      </c>
      <c r="H1363" s="37">
        <v>92</v>
      </c>
      <c r="I1363" s="41">
        <v>20</v>
      </c>
      <c r="J1363" s="41">
        <v>20.3</v>
      </c>
      <c r="K1363" s="55">
        <f>(G1363/57.2958)*E1363</f>
        <v>21.554808554902802</v>
      </c>
      <c r="L1363" s="55" t="s">
        <v>0</v>
      </c>
      <c r="M1363" s="38" t="s">
        <v>25</v>
      </c>
      <c r="N1363" s="38" t="s">
        <v>0</v>
      </c>
      <c r="O1363" s="38">
        <v>5</v>
      </c>
      <c r="P1363" s="56" t="e">
        <f>IF(ISNUMBER(E1363),$A$2/E1363,"N/A")</f>
        <v>#VALUE!</v>
      </c>
      <c r="Q1363" s="57" t="e">
        <f>IF(ISNUMBER(E1363),E1363/$B$2,"N/A")</f>
        <v>#VALUE!</v>
      </c>
      <c r="R1363" s="58" t="e">
        <f>IF(J1363="?",IF(ISNUMBER(E1363),G1363/P1363,"N/A"),IF(ISNUMBER(J1363),J1363/$A$2*57.296,"N/A"))</f>
        <v>#VALUE!</v>
      </c>
      <c r="S1363" s="59" t="str">
        <f>S1362</f>
        <v>PUT TELESCOPE FOCAL LENGTH HERE</v>
      </c>
      <c r="T1363" s="60" t="str">
        <f>T1362</f>
        <v>PUT TELESCOPE F/RATIO HERE</v>
      </c>
    </row>
    <row r="1364" spans="1:20" s="33" customFormat="1" x14ac:dyDescent="0.3">
      <c r="A1364" s="13" t="s">
        <v>276</v>
      </c>
      <c r="B1364" s="13" t="s">
        <v>300</v>
      </c>
      <c r="C1364" s="13" t="s">
        <v>438</v>
      </c>
      <c r="D1364" s="13" t="s">
        <v>347</v>
      </c>
      <c r="E1364" s="34">
        <v>25</v>
      </c>
      <c r="F1364" s="35">
        <v>1.25</v>
      </c>
      <c r="G1364" s="38">
        <v>65</v>
      </c>
      <c r="H1364" s="37">
        <v>80</v>
      </c>
      <c r="I1364" s="41">
        <v>23</v>
      </c>
      <c r="J1364" s="41">
        <v>25.9</v>
      </c>
      <c r="K1364" s="55">
        <f>(G1364/57.2958)*E1364</f>
        <v>28.361590203819475</v>
      </c>
      <c r="L1364" s="55" t="s">
        <v>0</v>
      </c>
      <c r="M1364" s="38" t="s">
        <v>25</v>
      </c>
      <c r="N1364" s="38" t="s">
        <v>0</v>
      </c>
      <c r="O1364" s="38">
        <v>4</v>
      </c>
      <c r="P1364" s="56" t="e">
        <f>IF(ISNUMBER(E1364),$A$2/E1364,"N/A")</f>
        <v>#VALUE!</v>
      </c>
      <c r="Q1364" s="57" t="e">
        <f>IF(ISNUMBER(E1364),E1364/$B$2,"N/A")</f>
        <v>#VALUE!</v>
      </c>
      <c r="R1364" s="58" t="e">
        <f>IF(J1364="?",IF(ISNUMBER(E1364),G1364/P1364,"N/A"),IF(ISNUMBER(J1364),J1364/$A$2*57.296,"N/A"))</f>
        <v>#VALUE!</v>
      </c>
      <c r="S1364" s="59" t="str">
        <f>S1363</f>
        <v>PUT TELESCOPE FOCAL LENGTH HERE</v>
      </c>
      <c r="T1364" s="60" t="str">
        <f>T1363</f>
        <v>PUT TELESCOPE F/RATIO HERE</v>
      </c>
    </row>
    <row r="1365" spans="1:20" s="33" customFormat="1" x14ac:dyDescent="0.3">
      <c r="A1365" s="13" t="s">
        <v>276</v>
      </c>
      <c r="B1365" s="13" t="s">
        <v>49</v>
      </c>
      <c r="C1365" s="13"/>
      <c r="D1365" s="13" t="s">
        <v>345</v>
      </c>
      <c r="E1365" s="34">
        <v>4</v>
      </c>
      <c r="F1365" s="35">
        <v>1.25</v>
      </c>
      <c r="G1365" s="38">
        <v>52</v>
      </c>
      <c r="H1365" s="37"/>
      <c r="I1365" s="41">
        <f>E1365*0.72</f>
        <v>2.88</v>
      </c>
      <c r="J1365" s="41" t="s">
        <v>28</v>
      </c>
      <c r="K1365" s="55">
        <f>(G1365/57.2958)*E1365</f>
        <v>3.6302835460888931</v>
      </c>
      <c r="L1365" s="55" t="s">
        <v>53</v>
      </c>
      <c r="M1365" s="38" t="s">
        <v>28</v>
      </c>
      <c r="N1365" s="38" t="s">
        <v>53</v>
      </c>
      <c r="O1365" s="38">
        <v>4</v>
      </c>
      <c r="P1365" s="56" t="e">
        <f>IF(ISNUMBER(E1365),$A$2/E1365,"N/A")</f>
        <v>#VALUE!</v>
      </c>
      <c r="Q1365" s="57" t="e">
        <f>IF(ISNUMBER(E1365),E1365/$B$2,"N/A")</f>
        <v>#VALUE!</v>
      </c>
      <c r="R1365" s="58" t="e">
        <f>IF(J1365="?",IF(ISNUMBER(E1365),G1365/P1365,"N/A"),IF(ISNUMBER(J1365),J1365/$A$2*57.296,"N/A"))</f>
        <v>#VALUE!</v>
      </c>
      <c r="S1365" s="59" t="str">
        <f>S1364</f>
        <v>PUT TELESCOPE FOCAL LENGTH HERE</v>
      </c>
      <c r="T1365" s="60" t="str">
        <f>T1364</f>
        <v>PUT TELESCOPE F/RATIO HERE</v>
      </c>
    </row>
    <row r="1366" spans="1:20" s="33" customFormat="1" x14ac:dyDescent="0.3">
      <c r="A1366" s="13" t="s">
        <v>276</v>
      </c>
      <c r="B1366" s="13" t="s">
        <v>49</v>
      </c>
      <c r="C1366" s="13"/>
      <c r="D1366" s="13" t="s">
        <v>345</v>
      </c>
      <c r="E1366" s="34">
        <v>6</v>
      </c>
      <c r="F1366" s="35">
        <v>1.25</v>
      </c>
      <c r="G1366" s="38">
        <v>52</v>
      </c>
      <c r="H1366" s="37"/>
      <c r="I1366" s="41">
        <f>E1366*0.72</f>
        <v>4.32</v>
      </c>
      <c r="J1366" s="41" t="s">
        <v>28</v>
      </c>
      <c r="K1366" s="55">
        <f>(G1366/57.2958)*E1366</f>
        <v>5.4454253191333395</v>
      </c>
      <c r="L1366" s="55" t="s">
        <v>53</v>
      </c>
      <c r="M1366" s="38" t="s">
        <v>28</v>
      </c>
      <c r="N1366" s="38" t="s">
        <v>53</v>
      </c>
      <c r="O1366" s="38">
        <v>4</v>
      </c>
      <c r="P1366" s="56" t="e">
        <f>IF(ISNUMBER(E1366),$A$2/E1366,"N/A")</f>
        <v>#VALUE!</v>
      </c>
      <c r="Q1366" s="57" t="e">
        <f>IF(ISNUMBER(E1366),E1366/$B$2,"N/A")</f>
        <v>#VALUE!</v>
      </c>
      <c r="R1366" s="58" t="e">
        <f>IF(J1366="?",IF(ISNUMBER(E1366),G1366/P1366,"N/A"),IF(ISNUMBER(J1366),J1366/$A$2*57.296,"N/A"))</f>
        <v>#VALUE!</v>
      </c>
      <c r="S1366" s="59" t="str">
        <f>S1365</f>
        <v>PUT TELESCOPE FOCAL LENGTH HERE</v>
      </c>
      <c r="T1366" s="60" t="str">
        <f>T1365</f>
        <v>PUT TELESCOPE F/RATIO HERE</v>
      </c>
    </row>
    <row r="1367" spans="1:20" s="33" customFormat="1" x14ac:dyDescent="0.3">
      <c r="A1367" s="13" t="s">
        <v>276</v>
      </c>
      <c r="B1367" s="13" t="s">
        <v>49</v>
      </c>
      <c r="C1367" s="13"/>
      <c r="D1367" s="13" t="s">
        <v>345</v>
      </c>
      <c r="E1367" s="34">
        <v>9</v>
      </c>
      <c r="F1367" s="35">
        <v>1.25</v>
      </c>
      <c r="G1367" s="38">
        <v>52</v>
      </c>
      <c r="H1367" s="37"/>
      <c r="I1367" s="41">
        <f>E1367*0.72</f>
        <v>6.4799999999999995</v>
      </c>
      <c r="J1367" s="41" t="s">
        <v>28</v>
      </c>
      <c r="K1367" s="55">
        <f>(G1367/57.2958)*E1367</f>
        <v>8.1681379787000097</v>
      </c>
      <c r="L1367" s="55" t="s">
        <v>53</v>
      </c>
      <c r="M1367" s="38" t="s">
        <v>28</v>
      </c>
      <c r="N1367" s="38" t="s">
        <v>53</v>
      </c>
      <c r="O1367" s="38">
        <v>4</v>
      </c>
      <c r="P1367" s="56" t="e">
        <f>IF(ISNUMBER(E1367),$A$2/E1367,"N/A")</f>
        <v>#VALUE!</v>
      </c>
      <c r="Q1367" s="57" t="e">
        <f>IF(ISNUMBER(E1367),E1367/$B$2,"N/A")</f>
        <v>#VALUE!</v>
      </c>
      <c r="R1367" s="58" t="e">
        <f>IF(J1367="?",IF(ISNUMBER(E1367),G1367/P1367,"N/A"),IF(ISNUMBER(J1367),J1367/$A$2*57.296,"N/A"))</f>
        <v>#VALUE!</v>
      </c>
      <c r="S1367" s="59" t="str">
        <f>S1366</f>
        <v>PUT TELESCOPE FOCAL LENGTH HERE</v>
      </c>
      <c r="T1367" s="60" t="str">
        <f>T1366</f>
        <v>PUT TELESCOPE F/RATIO HERE</v>
      </c>
    </row>
    <row r="1368" spans="1:20" s="33" customFormat="1" x14ac:dyDescent="0.3">
      <c r="A1368" s="13" t="s">
        <v>276</v>
      </c>
      <c r="B1368" s="13" t="s">
        <v>49</v>
      </c>
      <c r="C1368" s="13"/>
      <c r="D1368" s="13" t="s">
        <v>345</v>
      </c>
      <c r="E1368" s="34">
        <v>12</v>
      </c>
      <c r="F1368" s="35">
        <v>1.25</v>
      </c>
      <c r="G1368" s="38">
        <v>52</v>
      </c>
      <c r="H1368" s="37"/>
      <c r="I1368" s="41">
        <f>E1368*0.72</f>
        <v>8.64</v>
      </c>
      <c r="J1368" s="41" t="s">
        <v>28</v>
      </c>
      <c r="K1368" s="55">
        <f>(G1368/57.2958)*E1368</f>
        <v>10.890850638266679</v>
      </c>
      <c r="L1368" s="55" t="s">
        <v>53</v>
      </c>
      <c r="M1368" s="38" t="s">
        <v>28</v>
      </c>
      <c r="N1368" s="38" t="s">
        <v>53</v>
      </c>
      <c r="O1368" s="38">
        <v>4</v>
      </c>
      <c r="P1368" s="56" t="e">
        <f>IF(ISNUMBER(E1368),$A$2/E1368,"N/A")</f>
        <v>#VALUE!</v>
      </c>
      <c r="Q1368" s="57" t="e">
        <f>IF(ISNUMBER(E1368),E1368/$B$2,"N/A")</f>
        <v>#VALUE!</v>
      </c>
      <c r="R1368" s="58" t="e">
        <f>IF(J1368="?",IF(ISNUMBER(E1368),G1368/P1368,"N/A"),IF(ISNUMBER(J1368),J1368/$A$2*57.296,"N/A"))</f>
        <v>#VALUE!</v>
      </c>
      <c r="S1368" s="59" t="str">
        <f>S1367</f>
        <v>PUT TELESCOPE FOCAL LENGTH HERE</v>
      </c>
      <c r="T1368" s="60" t="str">
        <f>T1367</f>
        <v>PUT TELESCOPE F/RATIO HERE</v>
      </c>
    </row>
    <row r="1369" spans="1:20" s="33" customFormat="1" x14ac:dyDescent="0.3">
      <c r="A1369" s="13" t="s">
        <v>276</v>
      </c>
      <c r="B1369" s="13" t="s">
        <v>49</v>
      </c>
      <c r="C1369" s="13"/>
      <c r="D1369" s="13" t="s">
        <v>345</v>
      </c>
      <c r="E1369" s="34">
        <v>15</v>
      </c>
      <c r="F1369" s="35">
        <v>1.25</v>
      </c>
      <c r="G1369" s="38">
        <v>52</v>
      </c>
      <c r="H1369" s="37"/>
      <c r="I1369" s="41">
        <f>E1369*0.72</f>
        <v>10.799999999999999</v>
      </c>
      <c r="J1369" s="41" t="s">
        <v>28</v>
      </c>
      <c r="K1369" s="55">
        <f>(G1369/57.2958)*E1369</f>
        <v>13.61356329783335</v>
      </c>
      <c r="L1369" s="55" t="s">
        <v>53</v>
      </c>
      <c r="M1369" s="38" t="s">
        <v>28</v>
      </c>
      <c r="N1369" s="38" t="s">
        <v>53</v>
      </c>
      <c r="O1369" s="38">
        <v>4</v>
      </c>
      <c r="P1369" s="56" t="e">
        <f>IF(ISNUMBER(E1369),$A$2/E1369,"N/A")</f>
        <v>#VALUE!</v>
      </c>
      <c r="Q1369" s="57" t="e">
        <f>IF(ISNUMBER(E1369),E1369/$B$2,"N/A")</f>
        <v>#VALUE!</v>
      </c>
      <c r="R1369" s="58" t="e">
        <f>IF(J1369="?",IF(ISNUMBER(E1369),G1369/P1369,"N/A"),IF(ISNUMBER(J1369),J1369/$A$2*57.296,"N/A"))</f>
        <v>#VALUE!</v>
      </c>
      <c r="S1369" s="59" t="str">
        <f>S1368</f>
        <v>PUT TELESCOPE FOCAL LENGTH HERE</v>
      </c>
      <c r="T1369" s="60" t="str">
        <f>T1368</f>
        <v>PUT TELESCOPE F/RATIO HERE</v>
      </c>
    </row>
    <row r="1370" spans="1:20" s="33" customFormat="1" x14ac:dyDescent="0.3">
      <c r="A1370" s="13" t="s">
        <v>276</v>
      </c>
      <c r="B1370" s="13" t="s">
        <v>49</v>
      </c>
      <c r="C1370" s="13"/>
      <c r="D1370" s="13" t="s">
        <v>345</v>
      </c>
      <c r="E1370" s="34">
        <v>20</v>
      </c>
      <c r="F1370" s="35">
        <v>1.25</v>
      </c>
      <c r="G1370" s="38">
        <v>52</v>
      </c>
      <c r="H1370" s="37"/>
      <c r="I1370" s="41">
        <f>E1370*0.72</f>
        <v>14.399999999999999</v>
      </c>
      <c r="J1370" s="41" t="s">
        <v>28</v>
      </c>
      <c r="K1370" s="55">
        <f>(G1370/57.2958)*E1370</f>
        <v>18.151417730444464</v>
      </c>
      <c r="L1370" s="55" t="s">
        <v>53</v>
      </c>
      <c r="M1370" s="38" t="s">
        <v>28</v>
      </c>
      <c r="N1370" s="38" t="s">
        <v>53</v>
      </c>
      <c r="O1370" s="38">
        <v>4</v>
      </c>
      <c r="P1370" s="56" t="e">
        <f>IF(ISNUMBER(E1370),$A$2/E1370,"N/A")</f>
        <v>#VALUE!</v>
      </c>
      <c r="Q1370" s="57" t="e">
        <f>IF(ISNUMBER(E1370),E1370/$B$2,"N/A")</f>
        <v>#VALUE!</v>
      </c>
      <c r="R1370" s="58" t="e">
        <f>IF(J1370="?",IF(ISNUMBER(E1370),G1370/P1370,"N/A"),IF(ISNUMBER(J1370),J1370/$A$2*57.296,"N/A"))</f>
        <v>#VALUE!</v>
      </c>
      <c r="S1370" s="59" t="str">
        <f>S1369</f>
        <v>PUT TELESCOPE FOCAL LENGTH HERE</v>
      </c>
      <c r="T1370" s="60" t="str">
        <f>T1369</f>
        <v>PUT TELESCOPE F/RATIO HERE</v>
      </c>
    </row>
    <row r="1371" spans="1:20" s="33" customFormat="1" x14ac:dyDescent="0.3">
      <c r="A1371" s="13" t="s">
        <v>276</v>
      </c>
      <c r="B1371" s="13" t="s">
        <v>49</v>
      </c>
      <c r="C1371" s="13"/>
      <c r="D1371" s="13" t="s">
        <v>345</v>
      </c>
      <c r="E1371" s="34">
        <v>25</v>
      </c>
      <c r="F1371" s="35">
        <v>1.25</v>
      </c>
      <c r="G1371" s="38">
        <v>52</v>
      </c>
      <c r="H1371" s="37"/>
      <c r="I1371" s="41">
        <f>E1371*0.72</f>
        <v>18</v>
      </c>
      <c r="J1371" s="41" t="s">
        <v>28</v>
      </c>
      <c r="K1371" s="55">
        <f>(G1371/57.2958)*E1371</f>
        <v>22.68927216305558</v>
      </c>
      <c r="L1371" s="55" t="s">
        <v>53</v>
      </c>
      <c r="M1371" s="38" t="s">
        <v>28</v>
      </c>
      <c r="N1371" s="38" t="s">
        <v>53</v>
      </c>
      <c r="O1371" s="38">
        <v>4</v>
      </c>
      <c r="P1371" s="56" t="e">
        <f>IF(ISNUMBER(E1371),$A$2/E1371,"N/A")</f>
        <v>#VALUE!</v>
      </c>
      <c r="Q1371" s="57" t="e">
        <f>IF(ISNUMBER(E1371),E1371/$B$2,"N/A")</f>
        <v>#VALUE!</v>
      </c>
      <c r="R1371" s="58" t="e">
        <f>IF(J1371="?",IF(ISNUMBER(E1371),G1371/P1371,"N/A"),IF(ISNUMBER(J1371),J1371/$A$2*57.296,"N/A"))</f>
        <v>#VALUE!</v>
      </c>
      <c r="S1371" s="59" t="str">
        <f>S1370</f>
        <v>PUT TELESCOPE FOCAL LENGTH HERE</v>
      </c>
      <c r="T1371" s="60" t="str">
        <f>T1370</f>
        <v>PUT TELESCOPE F/RATIO HERE</v>
      </c>
    </row>
    <row r="1372" spans="1:20" s="33" customFormat="1" x14ac:dyDescent="0.3">
      <c r="A1372" s="13" t="s">
        <v>276</v>
      </c>
      <c r="B1372" s="13" t="s">
        <v>49</v>
      </c>
      <c r="C1372" s="13"/>
      <c r="D1372" s="13" t="s">
        <v>345</v>
      </c>
      <c r="E1372" s="34">
        <v>32</v>
      </c>
      <c r="F1372" s="35">
        <v>1.25</v>
      </c>
      <c r="G1372" s="38">
        <v>50</v>
      </c>
      <c r="H1372" s="37"/>
      <c r="I1372" s="41">
        <f>E1372*0.72</f>
        <v>23.04</v>
      </c>
      <c r="J1372" s="41" t="s">
        <v>28</v>
      </c>
      <c r="K1372" s="55">
        <f>(G1372/57.2958)*E1372</f>
        <v>27.925258046837641</v>
      </c>
      <c r="L1372" s="55" t="s">
        <v>53</v>
      </c>
      <c r="M1372" s="38" t="s">
        <v>28</v>
      </c>
      <c r="N1372" s="38" t="s">
        <v>53</v>
      </c>
      <c r="O1372" s="38">
        <v>4</v>
      </c>
      <c r="P1372" s="56" t="e">
        <f>IF(ISNUMBER(E1372),$A$2/E1372,"N/A")</f>
        <v>#VALUE!</v>
      </c>
      <c r="Q1372" s="57" t="e">
        <f>IF(ISNUMBER(E1372),E1372/$B$2,"N/A")</f>
        <v>#VALUE!</v>
      </c>
      <c r="R1372" s="58" t="e">
        <f>IF(J1372="?",IF(ISNUMBER(E1372),G1372/P1372,"N/A"),IF(ISNUMBER(J1372),J1372/$A$2*57.296,"N/A"))</f>
        <v>#VALUE!</v>
      </c>
      <c r="S1372" s="59" t="str">
        <f>S1371</f>
        <v>PUT TELESCOPE FOCAL LENGTH HERE</v>
      </c>
      <c r="T1372" s="60" t="str">
        <f>T1371</f>
        <v>PUT TELESCOPE F/RATIO HERE</v>
      </c>
    </row>
    <row r="1373" spans="1:20" s="33" customFormat="1" x14ac:dyDescent="0.3">
      <c r="A1373" s="13" t="s">
        <v>276</v>
      </c>
      <c r="B1373" s="13" t="s">
        <v>49</v>
      </c>
      <c r="C1373" s="13"/>
      <c r="D1373" s="13" t="s">
        <v>345</v>
      </c>
      <c r="E1373" s="34">
        <v>40</v>
      </c>
      <c r="F1373" s="35">
        <v>1.25</v>
      </c>
      <c r="G1373" s="38">
        <v>43</v>
      </c>
      <c r="H1373" s="37"/>
      <c r="I1373" s="41">
        <f>E1373*0.72</f>
        <v>28.799999999999997</v>
      </c>
      <c r="J1373" s="41" t="s">
        <v>28</v>
      </c>
      <c r="K1373" s="55">
        <f>(G1373/57.2958)*E1373</f>
        <v>30.019652400350463</v>
      </c>
      <c r="L1373" s="55" t="s">
        <v>53</v>
      </c>
      <c r="M1373" s="38" t="s">
        <v>28</v>
      </c>
      <c r="N1373" s="38" t="s">
        <v>53</v>
      </c>
      <c r="O1373" s="38">
        <v>4</v>
      </c>
      <c r="P1373" s="56" t="e">
        <f>IF(ISNUMBER(E1373),$A$2/E1373,"N/A")</f>
        <v>#VALUE!</v>
      </c>
      <c r="Q1373" s="57" t="e">
        <f>IF(ISNUMBER(E1373),E1373/$B$2,"N/A")</f>
        <v>#VALUE!</v>
      </c>
      <c r="R1373" s="58" t="e">
        <f>IF(J1373="?",IF(ISNUMBER(E1373),G1373/P1373,"N/A"),IF(ISNUMBER(J1373),J1373/$A$2*57.296,"N/A"))</f>
        <v>#VALUE!</v>
      </c>
      <c r="S1373" s="59" t="str">
        <f>S1372</f>
        <v>PUT TELESCOPE FOCAL LENGTH HERE</v>
      </c>
      <c r="T1373" s="60" t="str">
        <f>T1372</f>
        <v>PUT TELESCOPE F/RATIO HERE</v>
      </c>
    </row>
    <row r="1374" spans="1:20" s="33" customFormat="1" x14ac:dyDescent="0.3">
      <c r="A1374" s="13" t="s">
        <v>276</v>
      </c>
      <c r="B1374" s="13" t="s">
        <v>281</v>
      </c>
      <c r="C1374" s="13"/>
      <c r="D1374" s="13" t="s">
        <v>347</v>
      </c>
      <c r="E1374" s="34">
        <v>10</v>
      </c>
      <c r="F1374" s="35">
        <v>1.25</v>
      </c>
      <c r="G1374" s="38">
        <v>70</v>
      </c>
      <c r="H1374" s="37"/>
      <c r="I1374" s="41" t="s">
        <v>28</v>
      </c>
      <c r="J1374" s="41" t="s">
        <v>28</v>
      </c>
      <c r="K1374" s="55">
        <f>(G1374/57.2958)*E1374</f>
        <v>12.217300395491467</v>
      </c>
      <c r="L1374" s="55" t="s">
        <v>0</v>
      </c>
      <c r="M1374" s="38" t="s">
        <v>28</v>
      </c>
      <c r="N1374" s="38" t="s">
        <v>0</v>
      </c>
      <c r="O1374" s="38">
        <v>5</v>
      </c>
      <c r="P1374" s="56" t="e">
        <f>IF(ISNUMBER(E1374),$A$2/E1374,"N/A")</f>
        <v>#VALUE!</v>
      </c>
      <c r="Q1374" s="57" t="e">
        <f>IF(ISNUMBER(E1374),E1374/$B$2,"N/A")</f>
        <v>#VALUE!</v>
      </c>
      <c r="R1374" s="58" t="e">
        <f>IF(J1374="?",IF(ISNUMBER(E1374),G1374/P1374,"N/A"),IF(ISNUMBER(J1374),J1374/$A$2*57.296,"N/A"))</f>
        <v>#VALUE!</v>
      </c>
      <c r="S1374" s="59" t="str">
        <f>S1373</f>
        <v>PUT TELESCOPE FOCAL LENGTH HERE</v>
      </c>
      <c r="T1374" s="60" t="str">
        <f>T1373</f>
        <v>PUT TELESCOPE F/RATIO HERE</v>
      </c>
    </row>
    <row r="1375" spans="1:20" s="33" customFormat="1" x14ac:dyDescent="0.3">
      <c r="A1375" s="13" t="s">
        <v>276</v>
      </c>
      <c r="B1375" s="13" t="s">
        <v>281</v>
      </c>
      <c r="C1375" s="13"/>
      <c r="D1375" s="13" t="s">
        <v>347</v>
      </c>
      <c r="E1375" s="34">
        <v>15</v>
      </c>
      <c r="F1375" s="35">
        <v>1.25</v>
      </c>
      <c r="G1375" s="38">
        <v>70</v>
      </c>
      <c r="H1375" s="37"/>
      <c r="I1375" s="41" t="s">
        <v>28</v>
      </c>
      <c r="J1375" s="41" t="s">
        <v>28</v>
      </c>
      <c r="K1375" s="55">
        <f>(G1375/57.2958)*E1375</f>
        <v>18.325950593237199</v>
      </c>
      <c r="L1375" s="55" t="s">
        <v>0</v>
      </c>
      <c r="M1375" s="38" t="s">
        <v>28</v>
      </c>
      <c r="N1375" s="38" t="s">
        <v>0</v>
      </c>
      <c r="O1375" s="38">
        <v>5</v>
      </c>
      <c r="P1375" s="56" t="e">
        <f>IF(ISNUMBER(E1375),$A$2/E1375,"N/A")</f>
        <v>#VALUE!</v>
      </c>
      <c r="Q1375" s="57" t="e">
        <f>IF(ISNUMBER(E1375),E1375/$B$2,"N/A")</f>
        <v>#VALUE!</v>
      </c>
      <c r="R1375" s="58" t="e">
        <f>IF(J1375="?",IF(ISNUMBER(E1375),G1375/P1375,"N/A"),IF(ISNUMBER(J1375),J1375/$A$2*57.296,"N/A"))</f>
        <v>#VALUE!</v>
      </c>
      <c r="S1375" s="59" t="str">
        <f>S1374</f>
        <v>PUT TELESCOPE FOCAL LENGTH HERE</v>
      </c>
      <c r="T1375" s="60" t="str">
        <f>T1374</f>
        <v>PUT TELESCOPE F/RATIO HERE</v>
      </c>
    </row>
    <row r="1376" spans="1:20" s="33" customFormat="1" x14ac:dyDescent="0.3">
      <c r="A1376" s="13" t="s">
        <v>276</v>
      </c>
      <c r="B1376" s="13" t="s">
        <v>281</v>
      </c>
      <c r="C1376" s="13"/>
      <c r="D1376" s="13" t="s">
        <v>347</v>
      </c>
      <c r="E1376" s="34">
        <v>20</v>
      </c>
      <c r="F1376" s="35">
        <v>1.25</v>
      </c>
      <c r="G1376" s="38">
        <v>70</v>
      </c>
      <c r="H1376" s="37"/>
      <c r="I1376" s="41" t="s">
        <v>28</v>
      </c>
      <c r="J1376" s="41" t="s">
        <v>28</v>
      </c>
      <c r="K1376" s="55">
        <f>(G1376/57.2958)*E1376</f>
        <v>24.434600790982934</v>
      </c>
      <c r="L1376" s="55" t="s">
        <v>0</v>
      </c>
      <c r="M1376" s="38" t="s">
        <v>28</v>
      </c>
      <c r="N1376" s="38" t="s">
        <v>0</v>
      </c>
      <c r="O1376" s="38">
        <v>5</v>
      </c>
      <c r="P1376" s="56" t="e">
        <f>IF(ISNUMBER(E1376),$A$2/E1376,"N/A")</f>
        <v>#VALUE!</v>
      </c>
      <c r="Q1376" s="57" t="e">
        <f>IF(ISNUMBER(E1376),E1376/$B$2,"N/A")</f>
        <v>#VALUE!</v>
      </c>
      <c r="R1376" s="58" t="e">
        <f>IF(J1376="?",IF(ISNUMBER(E1376),G1376/P1376,"N/A"),IF(ISNUMBER(J1376),J1376/$A$2*57.296,"N/A"))</f>
        <v>#VALUE!</v>
      </c>
      <c r="S1376" s="59" t="str">
        <f>S1375</f>
        <v>PUT TELESCOPE FOCAL LENGTH HERE</v>
      </c>
      <c r="T1376" s="60" t="str">
        <f>T1375</f>
        <v>PUT TELESCOPE F/RATIO HERE</v>
      </c>
    </row>
    <row r="1377" spans="1:20" s="33" customFormat="1" x14ac:dyDescent="0.3">
      <c r="A1377" s="13" t="s">
        <v>276</v>
      </c>
      <c r="B1377" s="13" t="s">
        <v>380</v>
      </c>
      <c r="C1377" s="13" t="s">
        <v>437</v>
      </c>
      <c r="D1377" s="35" t="s">
        <v>347</v>
      </c>
      <c r="E1377" s="34">
        <v>3.5</v>
      </c>
      <c r="F1377" s="35" t="s">
        <v>34</v>
      </c>
      <c r="G1377" s="38">
        <v>70</v>
      </c>
      <c r="H1377" s="37"/>
      <c r="I1377" s="41">
        <v>20</v>
      </c>
      <c r="J1377" s="41" t="s">
        <v>28</v>
      </c>
      <c r="K1377" s="55">
        <f>(G1377/57.2958)*E1377</f>
        <v>4.2760551384220129</v>
      </c>
      <c r="L1377" s="55" t="s">
        <v>365</v>
      </c>
      <c r="M1377" s="38" t="s">
        <v>25</v>
      </c>
      <c r="N1377" s="38" t="s">
        <v>0</v>
      </c>
      <c r="O1377" s="38">
        <v>8</v>
      </c>
      <c r="P1377" s="56" t="e">
        <f>IF(ISNUMBER(E1377),$A$2/E1377,"N/A")</f>
        <v>#VALUE!</v>
      </c>
      <c r="Q1377" s="57" t="e">
        <f>IF(ISNUMBER(E1377),E1377/$B$2,"N/A")</f>
        <v>#VALUE!</v>
      </c>
      <c r="R1377" s="58" t="e">
        <f>IF(J1377="?",IF(ISNUMBER(E1377),G1377/P1377,"N/A"),IF(ISNUMBER(J1377),J1377/$A$2*57.296,"N/A"))</f>
        <v>#VALUE!</v>
      </c>
      <c r="S1377" s="59" t="str">
        <f>S1376</f>
        <v>PUT TELESCOPE FOCAL LENGTH HERE</v>
      </c>
      <c r="T1377" s="60" t="str">
        <f>T1376</f>
        <v>PUT TELESCOPE F/RATIO HERE</v>
      </c>
    </row>
    <row r="1378" spans="1:20" s="33" customFormat="1" x14ac:dyDescent="0.3">
      <c r="A1378" s="13" t="s">
        <v>276</v>
      </c>
      <c r="B1378" s="13" t="s">
        <v>380</v>
      </c>
      <c r="C1378" s="13" t="s">
        <v>437</v>
      </c>
      <c r="D1378" s="35" t="s">
        <v>347</v>
      </c>
      <c r="E1378" s="34">
        <v>5</v>
      </c>
      <c r="F1378" s="35" t="s">
        <v>34</v>
      </c>
      <c r="G1378" s="38">
        <v>70</v>
      </c>
      <c r="H1378" s="37"/>
      <c r="I1378" s="41">
        <v>20</v>
      </c>
      <c r="J1378" s="41" t="s">
        <v>28</v>
      </c>
      <c r="K1378" s="55">
        <f>(G1378/57.2958)*E1378</f>
        <v>6.1086501977457335</v>
      </c>
      <c r="L1378" s="55" t="s">
        <v>365</v>
      </c>
      <c r="M1378" s="38" t="s">
        <v>25</v>
      </c>
      <c r="N1378" s="38" t="s">
        <v>0</v>
      </c>
      <c r="O1378" s="38">
        <v>8</v>
      </c>
      <c r="P1378" s="56" t="e">
        <f>IF(ISNUMBER(E1378),$A$2/E1378,"N/A")</f>
        <v>#VALUE!</v>
      </c>
      <c r="Q1378" s="57" t="e">
        <f>IF(ISNUMBER(E1378),E1378/$B$2,"N/A")</f>
        <v>#VALUE!</v>
      </c>
      <c r="R1378" s="58" t="e">
        <f>IF(J1378="?",IF(ISNUMBER(E1378),G1378/P1378,"N/A"),IF(ISNUMBER(J1378),J1378/$A$2*57.296,"N/A"))</f>
        <v>#VALUE!</v>
      </c>
      <c r="S1378" s="59" t="str">
        <f>S1377</f>
        <v>PUT TELESCOPE FOCAL LENGTH HERE</v>
      </c>
      <c r="T1378" s="60" t="str">
        <f>T1377</f>
        <v>PUT TELESCOPE F/RATIO HERE</v>
      </c>
    </row>
    <row r="1379" spans="1:20" s="33" customFormat="1" x14ac:dyDescent="0.3">
      <c r="A1379" s="13" t="s">
        <v>276</v>
      </c>
      <c r="B1379" s="13" t="s">
        <v>380</v>
      </c>
      <c r="C1379" s="13" t="s">
        <v>437</v>
      </c>
      <c r="D1379" s="35" t="s">
        <v>347</v>
      </c>
      <c r="E1379" s="34">
        <v>8</v>
      </c>
      <c r="F1379" s="35" t="s">
        <v>34</v>
      </c>
      <c r="G1379" s="38">
        <v>70</v>
      </c>
      <c r="H1379" s="37"/>
      <c r="I1379" s="41">
        <v>20</v>
      </c>
      <c r="J1379" s="41" t="s">
        <v>28</v>
      </c>
      <c r="K1379" s="55">
        <f>(G1379/57.2958)*E1379</f>
        <v>9.7738403163931729</v>
      </c>
      <c r="L1379" s="55" t="s">
        <v>365</v>
      </c>
      <c r="M1379" s="38" t="s">
        <v>25</v>
      </c>
      <c r="N1379" s="38" t="s">
        <v>0</v>
      </c>
      <c r="O1379" s="38">
        <v>8</v>
      </c>
      <c r="P1379" s="56" t="e">
        <f>IF(ISNUMBER(E1379),$A$2/E1379,"N/A")</f>
        <v>#VALUE!</v>
      </c>
      <c r="Q1379" s="57" t="e">
        <f>IF(ISNUMBER(E1379),E1379/$B$2,"N/A")</f>
        <v>#VALUE!</v>
      </c>
      <c r="R1379" s="58" t="e">
        <f>IF(J1379="?",IF(ISNUMBER(E1379),G1379/P1379,"N/A"),IF(ISNUMBER(J1379),J1379/$A$2*57.296,"N/A"))</f>
        <v>#VALUE!</v>
      </c>
      <c r="S1379" s="59" t="str">
        <f>S1378</f>
        <v>PUT TELESCOPE FOCAL LENGTH HERE</v>
      </c>
      <c r="T1379" s="60" t="str">
        <f>T1378</f>
        <v>PUT TELESCOPE F/RATIO HERE</v>
      </c>
    </row>
    <row r="1380" spans="1:20" s="33" customFormat="1" x14ac:dyDescent="0.3">
      <c r="A1380" s="13" t="s">
        <v>276</v>
      </c>
      <c r="B1380" s="13" t="s">
        <v>380</v>
      </c>
      <c r="C1380" s="13" t="s">
        <v>437</v>
      </c>
      <c r="D1380" s="35" t="s">
        <v>347</v>
      </c>
      <c r="E1380" s="34">
        <v>13</v>
      </c>
      <c r="F1380" s="35" t="s">
        <v>34</v>
      </c>
      <c r="G1380" s="38">
        <v>70</v>
      </c>
      <c r="H1380" s="37"/>
      <c r="I1380" s="41">
        <v>20</v>
      </c>
      <c r="J1380" s="41" t="s">
        <v>28</v>
      </c>
      <c r="K1380" s="55">
        <f>(G1380/57.2958)*E1380</f>
        <v>15.882490514138906</v>
      </c>
      <c r="L1380" s="55" t="s">
        <v>365</v>
      </c>
      <c r="M1380" s="38" t="s">
        <v>25</v>
      </c>
      <c r="N1380" s="38" t="s">
        <v>0</v>
      </c>
      <c r="O1380" s="38">
        <v>8</v>
      </c>
      <c r="P1380" s="56" t="e">
        <f>IF(ISNUMBER(E1380),$A$2/E1380,"N/A")</f>
        <v>#VALUE!</v>
      </c>
      <c r="Q1380" s="57" t="e">
        <f>IF(ISNUMBER(E1380),E1380/$B$2,"N/A")</f>
        <v>#VALUE!</v>
      </c>
      <c r="R1380" s="58" t="e">
        <f>IF(J1380="?",IF(ISNUMBER(E1380),G1380/P1380,"N/A"),IF(ISNUMBER(J1380),J1380/$A$2*57.296,"N/A"))</f>
        <v>#VALUE!</v>
      </c>
      <c r="S1380" s="59" t="str">
        <f>S1379</f>
        <v>PUT TELESCOPE FOCAL LENGTH HERE</v>
      </c>
      <c r="T1380" s="60" t="str">
        <f>T1379</f>
        <v>PUT TELESCOPE F/RATIO HERE</v>
      </c>
    </row>
    <row r="1381" spans="1:20" s="33" customFormat="1" x14ac:dyDescent="0.3">
      <c r="A1381" s="13" t="s">
        <v>276</v>
      </c>
      <c r="B1381" s="13" t="s">
        <v>380</v>
      </c>
      <c r="C1381" s="13" t="s">
        <v>437</v>
      </c>
      <c r="D1381" s="35" t="s">
        <v>347</v>
      </c>
      <c r="E1381" s="34">
        <v>17</v>
      </c>
      <c r="F1381" s="35" t="s">
        <v>34</v>
      </c>
      <c r="G1381" s="38">
        <v>70</v>
      </c>
      <c r="H1381" s="37"/>
      <c r="I1381" s="41">
        <v>20</v>
      </c>
      <c r="J1381" s="41" t="s">
        <v>28</v>
      </c>
      <c r="K1381" s="55">
        <f>(G1381/57.2958)*E1381</f>
        <v>20.769410672335493</v>
      </c>
      <c r="L1381" s="55" t="s">
        <v>365</v>
      </c>
      <c r="M1381" s="38" t="s">
        <v>25</v>
      </c>
      <c r="N1381" s="38" t="s">
        <v>0</v>
      </c>
      <c r="O1381" s="38">
        <v>8</v>
      </c>
      <c r="P1381" s="56" t="e">
        <f>IF(ISNUMBER(E1381),$A$2/E1381,"N/A")</f>
        <v>#VALUE!</v>
      </c>
      <c r="Q1381" s="57" t="e">
        <f>IF(ISNUMBER(E1381),E1381/$B$2,"N/A")</f>
        <v>#VALUE!</v>
      </c>
      <c r="R1381" s="58" t="e">
        <f>IF(J1381="?",IF(ISNUMBER(E1381),G1381/P1381,"N/A"),IF(ISNUMBER(J1381),J1381/$A$2*57.296,"N/A"))</f>
        <v>#VALUE!</v>
      </c>
      <c r="S1381" s="59" t="str">
        <f>S1380</f>
        <v>PUT TELESCOPE FOCAL LENGTH HERE</v>
      </c>
      <c r="T1381" s="60" t="str">
        <f>T1380</f>
        <v>PUT TELESCOPE F/RATIO HERE</v>
      </c>
    </row>
    <row r="1382" spans="1:20" s="33" customFormat="1" x14ac:dyDescent="0.3">
      <c r="A1382" s="13" t="s">
        <v>276</v>
      </c>
      <c r="B1382" s="13" t="s">
        <v>380</v>
      </c>
      <c r="C1382" s="13" t="s">
        <v>437</v>
      </c>
      <c r="D1382" s="35" t="s">
        <v>347</v>
      </c>
      <c r="E1382" s="34">
        <v>22</v>
      </c>
      <c r="F1382" s="35">
        <v>2</v>
      </c>
      <c r="G1382" s="38">
        <v>70</v>
      </c>
      <c r="H1382" s="37"/>
      <c r="I1382" s="41">
        <v>20</v>
      </c>
      <c r="J1382" s="41" t="s">
        <v>28</v>
      </c>
      <c r="K1382" s="55">
        <f>(G1382/57.2958)*E1382</f>
        <v>26.878060870081224</v>
      </c>
      <c r="L1382" s="55" t="s">
        <v>53</v>
      </c>
      <c r="M1382" s="38" t="s">
        <v>25</v>
      </c>
      <c r="N1382" s="38" t="s">
        <v>0</v>
      </c>
      <c r="O1382" s="38">
        <v>8</v>
      </c>
      <c r="P1382" s="56" t="e">
        <f>IF(ISNUMBER(E1382),$A$2/E1382,"N/A")</f>
        <v>#VALUE!</v>
      </c>
      <c r="Q1382" s="57" t="e">
        <f>IF(ISNUMBER(E1382),E1382/$B$2,"N/A")</f>
        <v>#VALUE!</v>
      </c>
      <c r="R1382" s="58" t="e">
        <f>IF(J1382="?",IF(ISNUMBER(E1382),G1382/P1382,"N/A"),IF(ISNUMBER(J1382),J1382/$A$2*57.296,"N/A"))</f>
        <v>#VALUE!</v>
      </c>
      <c r="S1382" s="59" t="str">
        <f>S1381</f>
        <v>PUT TELESCOPE FOCAL LENGTH HERE</v>
      </c>
      <c r="T1382" s="60" t="str">
        <f>T1381</f>
        <v>PUT TELESCOPE F/RATIO HERE</v>
      </c>
    </row>
    <row r="1383" spans="1:20" s="33" customFormat="1" x14ac:dyDescent="0.3">
      <c r="A1383" s="13" t="s">
        <v>276</v>
      </c>
      <c r="B1383" s="13" t="s">
        <v>380</v>
      </c>
      <c r="C1383" s="13" t="s">
        <v>437</v>
      </c>
      <c r="D1383" s="35" t="s">
        <v>347</v>
      </c>
      <c r="E1383" s="34">
        <v>32</v>
      </c>
      <c r="F1383" s="35">
        <v>2</v>
      </c>
      <c r="G1383" s="38">
        <v>70</v>
      </c>
      <c r="H1383" s="37"/>
      <c r="I1383" s="41">
        <v>20</v>
      </c>
      <c r="J1383" s="41" t="s">
        <v>28</v>
      </c>
      <c r="K1383" s="55">
        <f>(G1383/57.2958)*E1383</f>
        <v>39.095361265572691</v>
      </c>
      <c r="L1383" s="55" t="s">
        <v>53</v>
      </c>
      <c r="M1383" s="38" t="s">
        <v>25</v>
      </c>
      <c r="N1383" s="38" t="s">
        <v>0</v>
      </c>
      <c r="O1383" s="38">
        <v>8</v>
      </c>
      <c r="P1383" s="56" t="e">
        <f>IF(ISNUMBER(E1383),$A$2/E1383,"N/A")</f>
        <v>#VALUE!</v>
      </c>
      <c r="Q1383" s="57" t="e">
        <f>IF(ISNUMBER(E1383),E1383/$B$2,"N/A")</f>
        <v>#VALUE!</v>
      </c>
      <c r="R1383" s="58" t="e">
        <f>IF(J1383="?",IF(ISNUMBER(E1383),G1383/P1383,"N/A"),IF(ISNUMBER(J1383),J1383/$A$2*57.296,"N/A"))</f>
        <v>#VALUE!</v>
      </c>
      <c r="S1383" s="59" t="str">
        <f>S1382</f>
        <v>PUT TELESCOPE FOCAL LENGTH HERE</v>
      </c>
      <c r="T1383" s="60" t="str">
        <f>T1382</f>
        <v>PUT TELESCOPE F/RATIO HERE</v>
      </c>
    </row>
    <row r="1384" spans="1:20" s="33" customFormat="1" x14ac:dyDescent="0.3">
      <c r="A1384" s="13" t="s">
        <v>276</v>
      </c>
      <c r="B1384" s="13" t="s">
        <v>289</v>
      </c>
      <c r="C1384" s="13" t="s">
        <v>438</v>
      </c>
      <c r="D1384" s="13" t="s">
        <v>346</v>
      </c>
      <c r="E1384" s="34">
        <v>10</v>
      </c>
      <c r="F1384" s="35">
        <v>1.25</v>
      </c>
      <c r="G1384" s="38">
        <v>60</v>
      </c>
      <c r="H1384" s="38">
        <v>80</v>
      </c>
      <c r="I1384" s="41">
        <v>15.5</v>
      </c>
      <c r="J1384" s="41">
        <v>10.8</v>
      </c>
      <c r="K1384" s="55">
        <f>(G1384/57.2958)*E1384</f>
        <v>10.471971767564114</v>
      </c>
      <c r="L1384" s="55" t="s">
        <v>53</v>
      </c>
      <c r="M1384" s="38" t="s">
        <v>25</v>
      </c>
      <c r="N1384" s="38" t="s">
        <v>0</v>
      </c>
      <c r="O1384" s="38">
        <v>5</v>
      </c>
      <c r="P1384" s="56" t="e">
        <f>IF(ISNUMBER(E1384),$A$2/E1384,"N/A")</f>
        <v>#VALUE!</v>
      </c>
      <c r="Q1384" s="57" t="e">
        <f>IF(ISNUMBER(E1384),E1384/$B$2,"N/A")</f>
        <v>#VALUE!</v>
      </c>
      <c r="R1384" s="58" t="e">
        <f>IF(J1384="?",IF(ISNUMBER(E1384),G1384/P1384,"N/A"),IF(ISNUMBER(J1384),J1384/$A$2*57.296,"N/A"))</f>
        <v>#VALUE!</v>
      </c>
      <c r="S1384" s="59" t="str">
        <f>S1383</f>
        <v>PUT TELESCOPE FOCAL LENGTH HERE</v>
      </c>
      <c r="T1384" s="60" t="str">
        <f>T1383</f>
        <v>PUT TELESCOPE F/RATIO HERE</v>
      </c>
    </row>
    <row r="1385" spans="1:20" s="33" customFormat="1" x14ac:dyDescent="0.3">
      <c r="A1385" s="13" t="s">
        <v>276</v>
      </c>
      <c r="B1385" s="13" t="s">
        <v>289</v>
      </c>
      <c r="C1385" s="13" t="s">
        <v>438</v>
      </c>
      <c r="D1385" s="35" t="s">
        <v>347</v>
      </c>
      <c r="E1385" s="34">
        <v>15</v>
      </c>
      <c r="F1385" s="35">
        <v>1.25</v>
      </c>
      <c r="G1385" s="38">
        <v>65</v>
      </c>
      <c r="H1385" s="38">
        <v>136</v>
      </c>
      <c r="I1385" s="41">
        <v>16</v>
      </c>
      <c r="J1385" s="41" t="s">
        <v>28</v>
      </c>
      <c r="K1385" s="55">
        <f>(G1385/57.2958)*E1385</f>
        <v>17.016954122291686</v>
      </c>
      <c r="L1385" s="55" t="s">
        <v>53</v>
      </c>
      <c r="M1385" s="38" t="s">
        <v>25</v>
      </c>
      <c r="N1385" s="38" t="s">
        <v>0</v>
      </c>
      <c r="O1385" s="38">
        <v>8</v>
      </c>
      <c r="P1385" s="56" t="e">
        <f>IF(ISNUMBER(E1385),$A$2/E1385,"N/A")</f>
        <v>#VALUE!</v>
      </c>
      <c r="Q1385" s="57" t="e">
        <f>IF(ISNUMBER(E1385),E1385/$B$2,"N/A")</f>
        <v>#VALUE!</v>
      </c>
      <c r="R1385" s="58" t="e">
        <f>IF(J1385="?",IF(ISNUMBER(E1385),G1385/P1385,"N/A"),IF(ISNUMBER(J1385),J1385/$A$2*57.296,"N/A"))</f>
        <v>#VALUE!</v>
      </c>
      <c r="S1385" s="59" t="str">
        <f>S1384</f>
        <v>PUT TELESCOPE FOCAL LENGTH HERE</v>
      </c>
      <c r="T1385" s="60" t="str">
        <f>T1384</f>
        <v>PUT TELESCOPE F/RATIO HERE</v>
      </c>
    </row>
    <row r="1386" spans="1:20" s="33" customFormat="1" x14ac:dyDescent="0.3">
      <c r="A1386" s="13" t="s">
        <v>276</v>
      </c>
      <c r="B1386" s="13" t="s">
        <v>289</v>
      </c>
      <c r="C1386" s="13" t="s">
        <v>438</v>
      </c>
      <c r="D1386" s="35" t="s">
        <v>347</v>
      </c>
      <c r="E1386" s="34">
        <v>18</v>
      </c>
      <c r="F1386" s="35">
        <v>1.25</v>
      </c>
      <c r="G1386" s="38">
        <v>65</v>
      </c>
      <c r="H1386" s="38">
        <v>206</v>
      </c>
      <c r="I1386" s="41">
        <v>20</v>
      </c>
      <c r="J1386" s="41" t="s">
        <v>28</v>
      </c>
      <c r="K1386" s="55">
        <f>(G1386/57.2958)*E1386</f>
        <v>20.420344946750021</v>
      </c>
      <c r="L1386" s="55" t="s">
        <v>53</v>
      </c>
      <c r="M1386" s="38" t="s">
        <v>25</v>
      </c>
      <c r="N1386" s="38" t="s">
        <v>0</v>
      </c>
      <c r="O1386" s="38">
        <v>8</v>
      </c>
      <c r="P1386" s="56" t="e">
        <f>IF(ISNUMBER(E1386),$A$2/E1386,"N/A")</f>
        <v>#VALUE!</v>
      </c>
      <c r="Q1386" s="57" t="e">
        <f>IF(ISNUMBER(E1386),E1386/$B$2,"N/A")</f>
        <v>#VALUE!</v>
      </c>
      <c r="R1386" s="58" t="e">
        <f>IF(J1386="?",IF(ISNUMBER(E1386),G1386/P1386,"N/A"),IF(ISNUMBER(J1386),J1386/$A$2*57.296,"N/A"))</f>
        <v>#VALUE!</v>
      </c>
      <c r="S1386" s="59" t="str">
        <f>S1385</f>
        <v>PUT TELESCOPE FOCAL LENGTH HERE</v>
      </c>
      <c r="T1386" s="60" t="str">
        <f>T1385</f>
        <v>PUT TELESCOPE F/RATIO HERE</v>
      </c>
    </row>
    <row r="1387" spans="1:20" s="33" customFormat="1" x14ac:dyDescent="0.3">
      <c r="A1387" s="13" t="s">
        <v>276</v>
      </c>
      <c r="B1387" s="13" t="s">
        <v>289</v>
      </c>
      <c r="C1387" s="13" t="s">
        <v>438</v>
      </c>
      <c r="D1387" s="35" t="s">
        <v>347</v>
      </c>
      <c r="E1387" s="34">
        <v>24</v>
      </c>
      <c r="F1387" s="35">
        <v>1.25</v>
      </c>
      <c r="G1387" s="38">
        <v>65</v>
      </c>
      <c r="H1387" s="38">
        <v>331</v>
      </c>
      <c r="I1387" s="41">
        <v>29</v>
      </c>
      <c r="J1387" s="41">
        <v>19</v>
      </c>
      <c r="K1387" s="55">
        <f>(G1387/57.2958)*E1387</f>
        <v>27.227126595666697</v>
      </c>
      <c r="L1387" s="55" t="s">
        <v>53</v>
      </c>
      <c r="M1387" s="38" t="s">
        <v>25</v>
      </c>
      <c r="N1387" s="38" t="s">
        <v>0</v>
      </c>
      <c r="O1387" s="38">
        <v>8</v>
      </c>
      <c r="P1387" s="56" t="e">
        <f>IF(ISNUMBER(E1387),$A$2/E1387,"N/A")</f>
        <v>#VALUE!</v>
      </c>
      <c r="Q1387" s="57" t="e">
        <f>IF(ISNUMBER(E1387),E1387/$B$2,"N/A")</f>
        <v>#VALUE!</v>
      </c>
      <c r="R1387" s="58" t="e">
        <f>IF(J1387="?",IF(ISNUMBER(E1387),G1387/P1387,"N/A"),IF(ISNUMBER(J1387),J1387/$A$2*57.296,"N/A"))</f>
        <v>#VALUE!</v>
      </c>
      <c r="S1387" s="59" t="str">
        <f>S1386</f>
        <v>PUT TELESCOPE FOCAL LENGTH HERE</v>
      </c>
      <c r="T1387" s="60" t="str">
        <f>T1386</f>
        <v>PUT TELESCOPE F/RATIO HERE</v>
      </c>
    </row>
    <row r="1388" spans="1:20" s="33" customFormat="1" x14ac:dyDescent="0.3">
      <c r="A1388" s="13" t="s">
        <v>276</v>
      </c>
      <c r="B1388" s="13" t="s">
        <v>289</v>
      </c>
      <c r="C1388" s="13" t="s">
        <v>438</v>
      </c>
      <c r="D1388" s="35" t="s">
        <v>347</v>
      </c>
      <c r="E1388" s="34">
        <v>30</v>
      </c>
      <c r="F1388" s="35">
        <v>2</v>
      </c>
      <c r="G1388" s="38">
        <v>70</v>
      </c>
      <c r="H1388" s="38">
        <v>556</v>
      </c>
      <c r="I1388" s="41">
        <v>18</v>
      </c>
      <c r="J1388" s="41">
        <v>36.299999999999997</v>
      </c>
      <c r="K1388" s="55">
        <f>(G1388/57.2958)*E1388</f>
        <v>36.651901186474397</v>
      </c>
      <c r="L1388" s="55" t="s">
        <v>53</v>
      </c>
      <c r="M1388" s="38" t="s">
        <v>25</v>
      </c>
      <c r="N1388" s="38" t="s">
        <v>0</v>
      </c>
      <c r="O1388" s="38">
        <v>9</v>
      </c>
      <c r="P1388" s="56" t="e">
        <f>IF(ISNUMBER(E1388),$A$2/E1388,"N/A")</f>
        <v>#VALUE!</v>
      </c>
      <c r="Q1388" s="57" t="e">
        <f>IF(ISNUMBER(E1388),E1388/$B$2,"N/A")</f>
        <v>#VALUE!</v>
      </c>
      <c r="R1388" s="58" t="e">
        <f>IF(J1388="?",IF(ISNUMBER(E1388),G1388/P1388,"N/A"),IF(ISNUMBER(J1388),J1388/$A$2*57.296,"N/A"))</f>
        <v>#VALUE!</v>
      </c>
      <c r="S1388" s="59" t="str">
        <f>S1387</f>
        <v>PUT TELESCOPE FOCAL LENGTH HERE</v>
      </c>
      <c r="T1388" s="60" t="str">
        <f>T1387</f>
        <v>PUT TELESCOPE F/RATIO HERE</v>
      </c>
    </row>
    <row r="1389" spans="1:20" s="33" customFormat="1" x14ac:dyDescent="0.3">
      <c r="A1389" s="13" t="s">
        <v>276</v>
      </c>
      <c r="B1389" s="13" t="s">
        <v>133</v>
      </c>
      <c r="C1389" s="13" t="s">
        <v>438</v>
      </c>
      <c r="D1389" s="35" t="s">
        <v>348</v>
      </c>
      <c r="E1389" s="34">
        <v>4</v>
      </c>
      <c r="F1389" s="35">
        <v>1.25</v>
      </c>
      <c r="G1389" s="38">
        <v>82</v>
      </c>
      <c r="H1389" s="37"/>
      <c r="I1389" s="41">
        <v>12</v>
      </c>
      <c r="J1389" s="41" t="s">
        <v>28</v>
      </c>
      <c r="K1389" s="55">
        <f>(G1389/57.2958)*E1389</f>
        <v>5.7246778996017156</v>
      </c>
      <c r="L1389" s="55" t="s">
        <v>0</v>
      </c>
      <c r="M1389" s="38" t="s">
        <v>25</v>
      </c>
      <c r="N1389" s="38" t="s">
        <v>0</v>
      </c>
      <c r="O1389" s="38">
        <v>7</v>
      </c>
      <c r="P1389" s="56" t="e">
        <f>IF(ISNUMBER(E1389),$A$2/E1389,"N/A")</f>
        <v>#VALUE!</v>
      </c>
      <c r="Q1389" s="57" t="e">
        <f>IF(ISNUMBER(E1389),E1389/$B$2,"N/A")</f>
        <v>#VALUE!</v>
      </c>
      <c r="R1389" s="58" t="e">
        <f>IF(J1389="?",IF(ISNUMBER(E1389),G1389/P1389,"N/A"),IF(ISNUMBER(J1389),J1389/$A$2*57.296,"N/A"))</f>
        <v>#VALUE!</v>
      </c>
      <c r="S1389" s="59" t="str">
        <f>S1388</f>
        <v>PUT TELESCOPE FOCAL LENGTH HERE</v>
      </c>
      <c r="T1389" s="60" t="str">
        <f>T1388</f>
        <v>PUT TELESCOPE F/RATIO HERE</v>
      </c>
    </row>
    <row r="1390" spans="1:20" s="33" customFormat="1" x14ac:dyDescent="0.3">
      <c r="A1390" s="13" t="s">
        <v>276</v>
      </c>
      <c r="B1390" s="13" t="s">
        <v>133</v>
      </c>
      <c r="C1390" s="13" t="s">
        <v>438</v>
      </c>
      <c r="D1390" s="35" t="s">
        <v>348</v>
      </c>
      <c r="E1390" s="34">
        <v>7</v>
      </c>
      <c r="F1390" s="35">
        <v>1.25</v>
      </c>
      <c r="G1390" s="38">
        <v>82</v>
      </c>
      <c r="H1390" s="37"/>
      <c r="I1390" s="41">
        <v>12</v>
      </c>
      <c r="J1390" s="41" t="s">
        <v>28</v>
      </c>
      <c r="K1390" s="55">
        <f>(G1390/57.2958)*E1390</f>
        <v>10.018186324303002</v>
      </c>
      <c r="L1390" s="55" t="s">
        <v>0</v>
      </c>
      <c r="M1390" s="38" t="s">
        <v>25</v>
      </c>
      <c r="N1390" s="38" t="s">
        <v>0</v>
      </c>
      <c r="O1390" s="38">
        <v>7</v>
      </c>
      <c r="P1390" s="56" t="e">
        <f>IF(ISNUMBER(E1390),$A$2/E1390,"N/A")</f>
        <v>#VALUE!</v>
      </c>
      <c r="Q1390" s="57" t="e">
        <f>IF(ISNUMBER(E1390),E1390/$B$2,"N/A")</f>
        <v>#VALUE!</v>
      </c>
      <c r="R1390" s="58" t="e">
        <f>IF(J1390="?",IF(ISNUMBER(E1390),G1390/P1390,"N/A"),IF(ISNUMBER(J1390),J1390/$A$2*57.296,"N/A"))</f>
        <v>#VALUE!</v>
      </c>
      <c r="S1390" s="59" t="str">
        <f>S1389</f>
        <v>PUT TELESCOPE FOCAL LENGTH HERE</v>
      </c>
      <c r="T1390" s="60" t="str">
        <f>T1389</f>
        <v>PUT TELESCOPE F/RATIO HERE</v>
      </c>
    </row>
    <row r="1391" spans="1:20" s="33" customFormat="1" x14ac:dyDescent="0.3">
      <c r="A1391" s="13" t="s">
        <v>276</v>
      </c>
      <c r="B1391" s="13" t="s">
        <v>133</v>
      </c>
      <c r="C1391" s="13" t="s">
        <v>438</v>
      </c>
      <c r="D1391" s="35" t="s">
        <v>348</v>
      </c>
      <c r="E1391" s="34">
        <v>10</v>
      </c>
      <c r="F1391" s="35">
        <v>1.25</v>
      </c>
      <c r="G1391" s="38">
        <v>82</v>
      </c>
      <c r="H1391" s="37"/>
      <c r="I1391" s="41">
        <v>12</v>
      </c>
      <c r="J1391" s="41" t="s">
        <v>28</v>
      </c>
      <c r="K1391" s="55">
        <f>(G1391/57.2958)*E1391</f>
        <v>14.311694749004289</v>
      </c>
      <c r="L1391" s="55" t="s">
        <v>0</v>
      </c>
      <c r="M1391" s="38" t="s">
        <v>25</v>
      </c>
      <c r="N1391" s="38" t="s">
        <v>0</v>
      </c>
      <c r="O1391" s="38">
        <v>7</v>
      </c>
      <c r="P1391" s="56" t="e">
        <f>IF(ISNUMBER(E1391),$A$2/E1391,"N/A")</f>
        <v>#VALUE!</v>
      </c>
      <c r="Q1391" s="57" t="e">
        <f>IF(ISNUMBER(E1391),E1391/$B$2,"N/A")</f>
        <v>#VALUE!</v>
      </c>
      <c r="R1391" s="58" t="e">
        <f>IF(J1391="?",IF(ISNUMBER(E1391),G1391/P1391,"N/A"),IF(ISNUMBER(J1391),J1391/$A$2*57.296,"N/A"))</f>
        <v>#VALUE!</v>
      </c>
      <c r="S1391" s="59" t="str">
        <f>S1390</f>
        <v>PUT TELESCOPE FOCAL LENGTH HERE</v>
      </c>
      <c r="T1391" s="60" t="str">
        <f>T1390</f>
        <v>PUT TELESCOPE F/RATIO HERE</v>
      </c>
    </row>
    <row r="1392" spans="1:20" s="33" customFormat="1" x14ac:dyDescent="0.3">
      <c r="A1392" s="13" t="s">
        <v>276</v>
      </c>
      <c r="B1392" s="13" t="s">
        <v>133</v>
      </c>
      <c r="C1392" s="13" t="s">
        <v>438</v>
      </c>
      <c r="D1392" s="35" t="s">
        <v>348</v>
      </c>
      <c r="E1392" s="34">
        <v>13</v>
      </c>
      <c r="F1392" s="35">
        <v>1.25</v>
      </c>
      <c r="G1392" s="38">
        <v>82</v>
      </c>
      <c r="H1392" s="37"/>
      <c r="I1392" s="41">
        <v>12</v>
      </c>
      <c r="J1392" s="41" t="s">
        <v>28</v>
      </c>
      <c r="K1392" s="55">
        <f>(G1392/57.2958)*E1392</f>
        <v>18.605203173705576</v>
      </c>
      <c r="L1392" s="55" t="s">
        <v>0</v>
      </c>
      <c r="M1392" s="38" t="s">
        <v>25</v>
      </c>
      <c r="N1392" s="38" t="s">
        <v>0</v>
      </c>
      <c r="O1392" s="38">
        <v>7</v>
      </c>
      <c r="P1392" s="56" t="e">
        <f>IF(ISNUMBER(E1392),$A$2/E1392,"N/A")</f>
        <v>#VALUE!</v>
      </c>
      <c r="Q1392" s="57" t="e">
        <f>IF(ISNUMBER(E1392),E1392/$B$2,"N/A")</f>
        <v>#VALUE!</v>
      </c>
      <c r="R1392" s="58" t="e">
        <f>IF(J1392="?",IF(ISNUMBER(E1392),G1392/P1392,"N/A"),IF(ISNUMBER(J1392),J1392/$A$2*57.296,"N/A"))</f>
        <v>#VALUE!</v>
      </c>
      <c r="S1392" s="59" t="str">
        <f>S1391</f>
        <v>PUT TELESCOPE FOCAL LENGTH HERE</v>
      </c>
      <c r="T1392" s="60" t="str">
        <f>T1391</f>
        <v>PUT TELESCOPE F/RATIO HERE</v>
      </c>
    </row>
    <row r="1393" spans="1:20" s="33" customFormat="1" x14ac:dyDescent="0.3">
      <c r="A1393" s="13" t="s">
        <v>276</v>
      </c>
      <c r="B1393" s="13" t="s">
        <v>133</v>
      </c>
      <c r="C1393" s="13" t="s">
        <v>438</v>
      </c>
      <c r="D1393" s="35" t="s">
        <v>348</v>
      </c>
      <c r="E1393" s="34">
        <v>16</v>
      </c>
      <c r="F1393" s="35">
        <v>1.25</v>
      </c>
      <c r="G1393" s="38">
        <v>82</v>
      </c>
      <c r="H1393" s="37"/>
      <c r="I1393" s="41">
        <v>12</v>
      </c>
      <c r="J1393" s="41" t="s">
        <v>28</v>
      </c>
      <c r="K1393" s="55">
        <f>(G1393/57.2958)*E1393</f>
        <v>22.898711598406862</v>
      </c>
      <c r="L1393" s="55" t="s">
        <v>0</v>
      </c>
      <c r="M1393" s="38" t="s">
        <v>25</v>
      </c>
      <c r="N1393" s="38" t="s">
        <v>0</v>
      </c>
      <c r="O1393" s="38">
        <v>7</v>
      </c>
      <c r="P1393" s="56" t="e">
        <f>IF(ISNUMBER(E1393),$A$2/E1393,"N/A")</f>
        <v>#VALUE!</v>
      </c>
      <c r="Q1393" s="57" t="e">
        <f>IF(ISNUMBER(E1393),E1393/$B$2,"N/A")</f>
        <v>#VALUE!</v>
      </c>
      <c r="R1393" s="58" t="e">
        <f>IF(J1393="?",IF(ISNUMBER(E1393),G1393/P1393,"N/A"),IF(ISNUMBER(J1393),J1393/$A$2*57.296,"N/A"))</f>
        <v>#VALUE!</v>
      </c>
      <c r="S1393" s="59" t="str">
        <f>S1392</f>
        <v>PUT TELESCOPE FOCAL LENGTH HERE</v>
      </c>
      <c r="T1393" s="60" t="str">
        <f>T1392</f>
        <v>PUT TELESCOPE F/RATIO HERE</v>
      </c>
    </row>
    <row r="1394" spans="1:20" s="33" customFormat="1" x14ac:dyDescent="0.3">
      <c r="A1394" s="13" t="s">
        <v>276</v>
      </c>
      <c r="B1394" s="13" t="s">
        <v>133</v>
      </c>
      <c r="C1394" s="13" t="s">
        <v>438</v>
      </c>
      <c r="D1394" s="35" t="s">
        <v>348</v>
      </c>
      <c r="E1394" s="34">
        <v>28</v>
      </c>
      <c r="F1394" s="35">
        <v>2</v>
      </c>
      <c r="G1394" s="38">
        <v>82</v>
      </c>
      <c r="H1394" s="37"/>
      <c r="I1394" s="41">
        <v>12</v>
      </c>
      <c r="J1394" s="41">
        <v>40.799999999999997</v>
      </c>
      <c r="K1394" s="55">
        <f>(G1394/57.2958)*E1394</f>
        <v>40.072745297212009</v>
      </c>
      <c r="L1394" s="55" t="s">
        <v>0</v>
      </c>
      <c r="M1394" s="38" t="s">
        <v>25</v>
      </c>
      <c r="N1394" s="38" t="s">
        <v>0</v>
      </c>
      <c r="O1394" s="38">
        <v>7</v>
      </c>
      <c r="P1394" s="56" t="e">
        <f>IF(ISNUMBER(E1394),$A$2/E1394,"N/A")</f>
        <v>#VALUE!</v>
      </c>
      <c r="Q1394" s="57" t="e">
        <f>IF(ISNUMBER(E1394),E1394/$B$2,"N/A")</f>
        <v>#VALUE!</v>
      </c>
      <c r="R1394" s="58" t="e">
        <f>IF(J1394="?",IF(ISNUMBER(E1394),G1394/P1394,"N/A"),IF(ISNUMBER(J1394),J1394/$A$2*57.296,"N/A"))</f>
        <v>#VALUE!</v>
      </c>
      <c r="S1394" s="59" t="str">
        <f>S1393</f>
        <v>PUT TELESCOPE FOCAL LENGTH HERE</v>
      </c>
      <c r="T1394" s="60" t="str">
        <f>T1393</f>
        <v>PUT TELESCOPE F/RATIO HERE</v>
      </c>
    </row>
    <row r="1395" spans="1:20" s="33" customFormat="1" x14ac:dyDescent="0.3">
      <c r="A1395" s="13" t="s">
        <v>276</v>
      </c>
      <c r="B1395" s="13" t="s">
        <v>47</v>
      </c>
      <c r="C1395" s="13"/>
      <c r="D1395" s="13" t="s">
        <v>346</v>
      </c>
      <c r="E1395" s="34">
        <v>8</v>
      </c>
      <c r="F1395" s="35">
        <v>1.25</v>
      </c>
      <c r="G1395" s="38">
        <v>60</v>
      </c>
      <c r="H1395" s="37"/>
      <c r="I1395" s="41" t="s">
        <v>28</v>
      </c>
      <c r="J1395" s="41" t="s">
        <v>28</v>
      </c>
      <c r="K1395" s="55">
        <f>(G1395/57.2958)*E1395</f>
        <v>8.3775774140512915</v>
      </c>
      <c r="L1395" s="55" t="s">
        <v>0</v>
      </c>
      <c r="M1395" s="38" t="s">
        <v>28</v>
      </c>
      <c r="N1395" s="38" t="s">
        <v>0</v>
      </c>
      <c r="O1395" s="38">
        <v>4</v>
      </c>
      <c r="P1395" s="56" t="e">
        <f>IF(ISNUMBER(E1395),$A$2/E1395,"N/A")</f>
        <v>#VALUE!</v>
      </c>
      <c r="Q1395" s="57" t="e">
        <f>IF(ISNUMBER(E1395),E1395/$B$2,"N/A")</f>
        <v>#VALUE!</v>
      </c>
      <c r="R1395" s="58" t="e">
        <f>IF(J1395="?",IF(ISNUMBER(E1395),G1395/P1395,"N/A"),IF(ISNUMBER(J1395),J1395/$A$2*57.296,"N/A"))</f>
        <v>#VALUE!</v>
      </c>
      <c r="S1395" s="59" t="str">
        <f>S1394</f>
        <v>PUT TELESCOPE FOCAL LENGTH HERE</v>
      </c>
      <c r="T1395" s="60" t="str">
        <f>T1394</f>
        <v>PUT TELESCOPE F/RATIO HERE</v>
      </c>
    </row>
    <row r="1396" spans="1:20" s="33" customFormat="1" x14ac:dyDescent="0.3">
      <c r="A1396" s="13" t="s">
        <v>276</v>
      </c>
      <c r="B1396" s="13" t="s">
        <v>47</v>
      </c>
      <c r="C1396" s="13"/>
      <c r="D1396" s="13" t="s">
        <v>347</v>
      </c>
      <c r="E1396" s="34">
        <v>12</v>
      </c>
      <c r="F1396" s="35">
        <v>1.25</v>
      </c>
      <c r="G1396" s="38">
        <v>65</v>
      </c>
      <c r="H1396" s="37"/>
      <c r="I1396" s="41" t="s">
        <v>28</v>
      </c>
      <c r="J1396" s="41" t="s">
        <v>28</v>
      </c>
      <c r="K1396" s="55">
        <f>(G1396/57.2958)*E1396</f>
        <v>13.613563297833348</v>
      </c>
      <c r="L1396" s="55" t="s">
        <v>0</v>
      </c>
      <c r="M1396" s="38" t="s">
        <v>28</v>
      </c>
      <c r="N1396" s="38" t="s">
        <v>0</v>
      </c>
      <c r="O1396" s="38">
        <v>4</v>
      </c>
      <c r="P1396" s="56" t="e">
        <f>IF(ISNUMBER(E1396),$A$2/E1396,"N/A")</f>
        <v>#VALUE!</v>
      </c>
      <c r="Q1396" s="57" t="e">
        <f>IF(ISNUMBER(E1396),E1396/$B$2,"N/A")</f>
        <v>#VALUE!</v>
      </c>
      <c r="R1396" s="58" t="e">
        <f>IF(J1396="?",IF(ISNUMBER(E1396),G1396/P1396,"N/A"),IF(ISNUMBER(J1396),J1396/$A$2*57.296,"N/A"))</f>
        <v>#VALUE!</v>
      </c>
      <c r="S1396" s="59" t="str">
        <f>S1395</f>
        <v>PUT TELESCOPE FOCAL LENGTH HERE</v>
      </c>
      <c r="T1396" s="60" t="str">
        <f>T1395</f>
        <v>PUT TELESCOPE F/RATIO HERE</v>
      </c>
    </row>
    <row r="1397" spans="1:20" s="33" customFormat="1" x14ac:dyDescent="0.3">
      <c r="A1397" s="13" t="s">
        <v>276</v>
      </c>
      <c r="B1397" s="13" t="s">
        <v>47</v>
      </c>
      <c r="C1397" s="13"/>
      <c r="D1397" s="13" t="s">
        <v>347</v>
      </c>
      <c r="E1397" s="34">
        <v>17</v>
      </c>
      <c r="F1397" s="35">
        <v>1.25</v>
      </c>
      <c r="G1397" s="38">
        <v>65</v>
      </c>
      <c r="H1397" s="37"/>
      <c r="I1397" s="41" t="s">
        <v>28</v>
      </c>
      <c r="J1397" s="41" t="s">
        <v>28</v>
      </c>
      <c r="K1397" s="55">
        <f>(G1397/57.2958)*E1397</f>
        <v>19.285881338597243</v>
      </c>
      <c r="L1397" s="55" t="s">
        <v>0</v>
      </c>
      <c r="M1397" s="38" t="s">
        <v>28</v>
      </c>
      <c r="N1397" s="38" t="s">
        <v>0</v>
      </c>
      <c r="O1397" s="38">
        <v>4</v>
      </c>
      <c r="P1397" s="56" t="e">
        <f>IF(ISNUMBER(E1397),$A$2/E1397,"N/A")</f>
        <v>#VALUE!</v>
      </c>
      <c r="Q1397" s="57" t="e">
        <f>IF(ISNUMBER(E1397),E1397/$B$2,"N/A")</f>
        <v>#VALUE!</v>
      </c>
      <c r="R1397" s="58" t="e">
        <f>IF(J1397="?",IF(ISNUMBER(E1397),G1397/P1397,"N/A"),IF(ISNUMBER(J1397),J1397/$A$2*57.296,"N/A"))</f>
        <v>#VALUE!</v>
      </c>
      <c r="S1397" s="59" t="str">
        <f>S1396</f>
        <v>PUT TELESCOPE FOCAL LENGTH HERE</v>
      </c>
      <c r="T1397" s="60" t="str">
        <f>T1396</f>
        <v>PUT TELESCOPE F/RATIO HERE</v>
      </c>
    </row>
    <row r="1398" spans="1:20" s="33" customFormat="1" x14ac:dyDescent="0.3">
      <c r="A1398" s="13" t="s">
        <v>276</v>
      </c>
      <c r="B1398" s="13" t="s">
        <v>151</v>
      </c>
      <c r="C1398" s="13" t="s">
        <v>438</v>
      </c>
      <c r="D1398" s="13" t="s">
        <v>349</v>
      </c>
      <c r="E1398" s="34">
        <v>4.8</v>
      </c>
      <c r="F1398" s="35" t="s">
        <v>34</v>
      </c>
      <c r="G1398" s="38">
        <v>100</v>
      </c>
      <c r="H1398" s="37"/>
      <c r="I1398" s="41">
        <v>15</v>
      </c>
      <c r="J1398" s="41">
        <v>9.1</v>
      </c>
      <c r="K1398" s="55">
        <f>(G1398/57.2958)*E1398</f>
        <v>8.3775774140512915</v>
      </c>
      <c r="L1398" s="55" t="s">
        <v>0</v>
      </c>
      <c r="M1398" s="38" t="s">
        <v>25</v>
      </c>
      <c r="N1398" s="38" t="s">
        <v>0</v>
      </c>
      <c r="O1398" s="38">
        <v>9</v>
      </c>
      <c r="P1398" s="56" t="e">
        <f>IF(ISNUMBER(E1398),$A$2/E1398,"N/A")</f>
        <v>#VALUE!</v>
      </c>
      <c r="Q1398" s="57" t="e">
        <f>IF(ISNUMBER(E1398),E1398/$B$2,"N/A")</f>
        <v>#VALUE!</v>
      </c>
      <c r="R1398" s="58" t="e">
        <f>IF(J1398="?",IF(ISNUMBER(E1398),G1398/P1398,"N/A"),IF(ISNUMBER(J1398),J1398/$A$2*57.296,"N/A"))</f>
        <v>#VALUE!</v>
      </c>
      <c r="S1398" s="59" t="str">
        <f>S1397</f>
        <v>PUT TELESCOPE FOCAL LENGTH HERE</v>
      </c>
      <c r="T1398" s="60" t="str">
        <f>T1397</f>
        <v>PUT TELESCOPE F/RATIO HERE</v>
      </c>
    </row>
    <row r="1399" spans="1:20" s="33" customFormat="1" x14ac:dyDescent="0.3">
      <c r="A1399" s="13" t="s">
        <v>276</v>
      </c>
      <c r="B1399" s="13" t="s">
        <v>151</v>
      </c>
      <c r="C1399" s="13" t="s">
        <v>438</v>
      </c>
      <c r="D1399" s="13" t="s">
        <v>349</v>
      </c>
      <c r="E1399" s="34">
        <v>7</v>
      </c>
      <c r="F1399" s="35" t="s">
        <v>34</v>
      </c>
      <c r="G1399" s="38">
        <v>100</v>
      </c>
      <c r="H1399" s="37"/>
      <c r="I1399" s="41">
        <v>13</v>
      </c>
      <c r="J1399" s="41" t="s">
        <v>28</v>
      </c>
      <c r="K1399" s="55">
        <f>(G1399/57.2958)*E1399</f>
        <v>12.217300395491467</v>
      </c>
      <c r="L1399" s="55" t="s">
        <v>0</v>
      </c>
      <c r="M1399" s="38" t="s">
        <v>25</v>
      </c>
      <c r="N1399" s="38" t="s">
        <v>0</v>
      </c>
      <c r="O1399" s="38">
        <v>9</v>
      </c>
      <c r="P1399" s="56" t="e">
        <f>IF(ISNUMBER(E1399),$A$2/E1399,"N/A")</f>
        <v>#VALUE!</v>
      </c>
      <c r="Q1399" s="57" t="e">
        <f>IF(ISNUMBER(E1399),E1399/$B$2,"N/A")</f>
        <v>#VALUE!</v>
      </c>
      <c r="R1399" s="58" t="e">
        <f>IF(J1399="?",IF(ISNUMBER(E1399),G1399/P1399,"N/A"),IF(ISNUMBER(J1399),J1399/$A$2*57.296,"N/A"))</f>
        <v>#VALUE!</v>
      </c>
      <c r="S1399" s="59" t="str">
        <f>S1398</f>
        <v>PUT TELESCOPE FOCAL LENGTH HERE</v>
      </c>
      <c r="T1399" s="60" t="str">
        <f>T1398</f>
        <v>PUT TELESCOPE F/RATIO HERE</v>
      </c>
    </row>
    <row r="1400" spans="1:20" s="33" customFormat="1" x14ac:dyDescent="0.3">
      <c r="A1400" s="13" t="s">
        <v>276</v>
      </c>
      <c r="B1400" s="13" t="s">
        <v>151</v>
      </c>
      <c r="C1400" s="13" t="s">
        <v>438</v>
      </c>
      <c r="D1400" s="13" t="s">
        <v>349</v>
      </c>
      <c r="E1400" s="34">
        <v>9</v>
      </c>
      <c r="F1400" s="35" t="s">
        <v>34</v>
      </c>
      <c r="G1400" s="38">
        <v>100</v>
      </c>
      <c r="H1400" s="37"/>
      <c r="I1400" s="41">
        <v>15</v>
      </c>
      <c r="J1400" s="41" t="s">
        <v>28</v>
      </c>
      <c r="K1400" s="55">
        <f>(G1400/57.2958)*E1400</f>
        <v>15.707957651346174</v>
      </c>
      <c r="L1400" s="55" t="s">
        <v>53</v>
      </c>
      <c r="M1400" s="38" t="s">
        <v>25</v>
      </c>
      <c r="N1400" s="38" t="s">
        <v>0</v>
      </c>
      <c r="O1400" s="38">
        <v>9</v>
      </c>
      <c r="P1400" s="56" t="e">
        <f>IF(ISNUMBER(E1400),$A$2/E1400,"N/A")</f>
        <v>#VALUE!</v>
      </c>
      <c r="Q1400" s="57" t="e">
        <f>IF(ISNUMBER(E1400),E1400/$B$2,"N/A")</f>
        <v>#VALUE!</v>
      </c>
      <c r="R1400" s="58" t="e">
        <f>IF(J1400="?",IF(ISNUMBER(E1400),G1400/P1400,"N/A"),IF(ISNUMBER(J1400),J1400/$A$2*57.296,"N/A"))</f>
        <v>#VALUE!</v>
      </c>
      <c r="S1400" s="59" t="str">
        <f>S1399</f>
        <v>PUT TELESCOPE FOCAL LENGTH HERE</v>
      </c>
      <c r="T1400" s="60" t="str">
        <f>T1399</f>
        <v>PUT TELESCOPE F/RATIO HERE</v>
      </c>
    </row>
    <row r="1401" spans="1:20" s="33" customFormat="1" x14ac:dyDescent="0.3">
      <c r="A1401" s="13" t="s">
        <v>276</v>
      </c>
      <c r="B1401" s="13" t="s">
        <v>151</v>
      </c>
      <c r="C1401" s="13" t="s">
        <v>438</v>
      </c>
      <c r="D1401" s="13" t="s">
        <v>349</v>
      </c>
      <c r="E1401" s="34">
        <v>13</v>
      </c>
      <c r="F1401" s="35" t="s">
        <v>34</v>
      </c>
      <c r="G1401" s="38">
        <v>100</v>
      </c>
      <c r="H1401" s="37"/>
      <c r="I1401" s="41">
        <v>13</v>
      </c>
      <c r="J1401" s="41" t="s">
        <v>28</v>
      </c>
      <c r="K1401" s="55">
        <f>(G1401/57.2958)*E1401</f>
        <v>22.689272163055584</v>
      </c>
      <c r="L1401" s="55" t="s">
        <v>0</v>
      </c>
      <c r="M1401" s="38" t="s">
        <v>25</v>
      </c>
      <c r="N1401" s="38" t="s">
        <v>0</v>
      </c>
      <c r="O1401" s="38">
        <v>9</v>
      </c>
      <c r="P1401" s="56" t="e">
        <f>IF(ISNUMBER(E1401),$A$2/E1401,"N/A")</f>
        <v>#VALUE!</v>
      </c>
      <c r="Q1401" s="57" t="e">
        <f>IF(ISNUMBER(E1401),E1401/$B$2,"N/A")</f>
        <v>#VALUE!</v>
      </c>
      <c r="R1401" s="58" t="e">
        <f>IF(J1401="?",IF(ISNUMBER(E1401),G1401/P1401,"N/A"),IF(ISNUMBER(J1401),J1401/$A$2*57.296,"N/A"))</f>
        <v>#VALUE!</v>
      </c>
      <c r="S1401" s="59" t="str">
        <f>S1400</f>
        <v>PUT TELESCOPE FOCAL LENGTH HERE</v>
      </c>
      <c r="T1401" s="60" t="str">
        <f>T1400</f>
        <v>PUT TELESCOPE F/RATIO HERE</v>
      </c>
    </row>
    <row r="1402" spans="1:20" s="33" customFormat="1" x14ac:dyDescent="0.3">
      <c r="A1402" s="13" t="s">
        <v>276</v>
      </c>
      <c r="B1402" s="13" t="s">
        <v>151</v>
      </c>
      <c r="C1402" s="13" t="s">
        <v>438</v>
      </c>
      <c r="D1402" s="13" t="s">
        <v>349</v>
      </c>
      <c r="E1402" s="34">
        <v>20</v>
      </c>
      <c r="F1402" s="35">
        <v>2</v>
      </c>
      <c r="G1402" s="38">
        <v>100</v>
      </c>
      <c r="H1402" s="37">
        <v>678</v>
      </c>
      <c r="I1402" s="41">
        <v>13</v>
      </c>
      <c r="J1402" s="41">
        <v>34.799999999999997</v>
      </c>
      <c r="K1402" s="55">
        <f>(G1402/57.2958)*E1402</f>
        <v>34.906572558547055</v>
      </c>
      <c r="L1402" s="55" t="s">
        <v>0</v>
      </c>
      <c r="M1402" s="38" t="s">
        <v>25</v>
      </c>
      <c r="N1402" s="38" t="s">
        <v>0</v>
      </c>
      <c r="O1402" s="38">
        <v>9</v>
      </c>
      <c r="P1402" s="56" t="e">
        <f>IF(ISNUMBER(E1402),$A$2/E1402,"N/A")</f>
        <v>#VALUE!</v>
      </c>
      <c r="Q1402" s="57" t="e">
        <f>IF(ISNUMBER(E1402),E1402/$B$2,"N/A")</f>
        <v>#VALUE!</v>
      </c>
      <c r="R1402" s="58" t="e">
        <f>IF(J1402="?",IF(ISNUMBER(E1402),G1402/P1402,"N/A"),IF(ISNUMBER(J1402),J1402/$A$2*57.296,"N/A"))</f>
        <v>#VALUE!</v>
      </c>
      <c r="S1402" s="59" t="str">
        <f>S1397</f>
        <v>PUT TELESCOPE FOCAL LENGTH HERE</v>
      </c>
      <c r="T1402" s="60" t="str">
        <f>T1397</f>
        <v>PUT TELESCOPE F/RATIO HERE</v>
      </c>
    </row>
    <row r="1403" spans="1:20" s="33" customFormat="1" x14ac:dyDescent="0.3">
      <c r="A1403" s="13" t="s">
        <v>76</v>
      </c>
      <c r="B1403" s="13" t="s">
        <v>135</v>
      </c>
      <c r="C1403" s="13" t="s">
        <v>437</v>
      </c>
      <c r="D1403" s="13" t="s">
        <v>346</v>
      </c>
      <c r="E1403" s="34">
        <v>3.2</v>
      </c>
      <c r="F1403" s="35">
        <v>1.25</v>
      </c>
      <c r="G1403" s="38">
        <v>60</v>
      </c>
      <c r="H1403" s="37"/>
      <c r="I1403" s="41">
        <v>16</v>
      </c>
      <c r="J1403" s="41" t="s">
        <v>28</v>
      </c>
      <c r="K1403" s="55">
        <f>(G1403/57.2958)*E1403</f>
        <v>3.3510309656205166</v>
      </c>
      <c r="L1403" s="55" t="s">
        <v>0</v>
      </c>
      <c r="M1403" s="38" t="s">
        <v>25</v>
      </c>
      <c r="N1403" s="38" t="s">
        <v>0</v>
      </c>
      <c r="O1403" s="38">
        <v>5</v>
      </c>
      <c r="P1403" s="56" t="e">
        <f>IF(ISNUMBER(E1403),$A$2/E1403,"N/A")</f>
        <v>#VALUE!</v>
      </c>
      <c r="Q1403" s="57" t="e">
        <f>IF(ISNUMBER(E1403),E1403/$B$2,"N/A")</f>
        <v>#VALUE!</v>
      </c>
      <c r="R1403" s="58" t="e">
        <f>IF(J1403="?",IF(ISNUMBER(E1403),G1403/P1403,"N/A"),IF(ISNUMBER(J1403),J1403/$A$2*57.296,"N/A"))</f>
        <v>#VALUE!</v>
      </c>
      <c r="S1403" s="59" t="str">
        <f>S1376</f>
        <v>PUT TELESCOPE FOCAL LENGTH HERE</v>
      </c>
      <c r="T1403" s="60" t="str">
        <f>T1376</f>
        <v>PUT TELESCOPE F/RATIO HERE</v>
      </c>
    </row>
    <row r="1404" spans="1:20" s="33" customFormat="1" x14ac:dyDescent="0.3">
      <c r="A1404" s="13" t="s">
        <v>76</v>
      </c>
      <c r="B1404" s="13" t="s">
        <v>135</v>
      </c>
      <c r="C1404" s="13" t="s">
        <v>437</v>
      </c>
      <c r="D1404" s="13" t="s">
        <v>346</v>
      </c>
      <c r="E1404" s="34">
        <v>5</v>
      </c>
      <c r="F1404" s="35">
        <v>1.25</v>
      </c>
      <c r="G1404" s="38">
        <v>60</v>
      </c>
      <c r="H1404" s="37"/>
      <c r="I1404" s="41">
        <v>16</v>
      </c>
      <c r="J1404" s="41" t="s">
        <v>28</v>
      </c>
      <c r="K1404" s="55">
        <f>(G1404/57.2958)*E1404</f>
        <v>5.2359858837820568</v>
      </c>
      <c r="L1404" s="55" t="s">
        <v>0</v>
      </c>
      <c r="M1404" s="38" t="s">
        <v>25</v>
      </c>
      <c r="N1404" s="38" t="s">
        <v>0</v>
      </c>
      <c r="O1404" s="38">
        <v>5</v>
      </c>
      <c r="P1404" s="56" t="e">
        <f>IF(ISNUMBER(E1404),$A$2/E1404,"N/A")</f>
        <v>#VALUE!</v>
      </c>
      <c r="Q1404" s="57" t="e">
        <f>IF(ISNUMBER(E1404),E1404/$B$2,"N/A")</f>
        <v>#VALUE!</v>
      </c>
      <c r="R1404" s="58" t="e">
        <f>IF(J1404="?",IF(ISNUMBER(E1404),G1404/P1404,"N/A"),IF(ISNUMBER(J1404),J1404/$A$2*57.296,"N/A"))</f>
        <v>#VALUE!</v>
      </c>
      <c r="S1404" s="59" t="str">
        <f>S1403</f>
        <v>PUT TELESCOPE FOCAL LENGTH HERE</v>
      </c>
      <c r="T1404" s="60" t="str">
        <f>T1403</f>
        <v>PUT TELESCOPE F/RATIO HERE</v>
      </c>
    </row>
    <row r="1405" spans="1:20" s="33" customFormat="1" x14ac:dyDescent="0.3">
      <c r="A1405" s="13" t="s">
        <v>76</v>
      </c>
      <c r="B1405" s="13" t="s">
        <v>135</v>
      </c>
      <c r="C1405" s="13" t="s">
        <v>437</v>
      </c>
      <c r="D1405" s="13" t="s">
        <v>346</v>
      </c>
      <c r="E1405" s="34">
        <v>8</v>
      </c>
      <c r="F1405" s="35">
        <v>1.25</v>
      </c>
      <c r="G1405" s="38">
        <v>60</v>
      </c>
      <c r="H1405" s="37"/>
      <c r="I1405" s="41">
        <v>16</v>
      </c>
      <c r="J1405" s="41" t="s">
        <v>28</v>
      </c>
      <c r="K1405" s="55">
        <f>(G1405/57.2958)*E1405</f>
        <v>8.3775774140512915</v>
      </c>
      <c r="L1405" s="55" t="s">
        <v>0</v>
      </c>
      <c r="M1405" s="38" t="s">
        <v>25</v>
      </c>
      <c r="N1405" s="38" t="s">
        <v>0</v>
      </c>
      <c r="O1405" s="38">
        <v>5</v>
      </c>
      <c r="P1405" s="56" t="e">
        <f>IF(ISNUMBER(E1405),$A$2/E1405,"N/A")</f>
        <v>#VALUE!</v>
      </c>
      <c r="Q1405" s="57" t="e">
        <f>IF(ISNUMBER(E1405),E1405/$B$2,"N/A")</f>
        <v>#VALUE!</v>
      </c>
      <c r="R1405" s="58" t="e">
        <f>IF(J1405="?",IF(ISNUMBER(E1405),G1405/P1405,"N/A"),IF(ISNUMBER(J1405),J1405/$A$2*57.296,"N/A"))</f>
        <v>#VALUE!</v>
      </c>
      <c r="S1405" s="59" t="str">
        <f>S1404</f>
        <v>PUT TELESCOPE FOCAL LENGTH HERE</v>
      </c>
      <c r="T1405" s="60" t="str">
        <f>T1404</f>
        <v>PUT TELESCOPE F/RATIO HERE</v>
      </c>
    </row>
    <row r="1406" spans="1:20" s="33" customFormat="1" x14ac:dyDescent="0.3">
      <c r="A1406" s="13" t="s">
        <v>76</v>
      </c>
      <c r="B1406" s="13" t="s">
        <v>135</v>
      </c>
      <c r="C1406" s="13" t="s">
        <v>437</v>
      </c>
      <c r="D1406" s="13" t="s">
        <v>346</v>
      </c>
      <c r="E1406" s="34">
        <v>12</v>
      </c>
      <c r="F1406" s="35">
        <v>1.25</v>
      </c>
      <c r="G1406" s="38">
        <v>60</v>
      </c>
      <c r="H1406" s="37"/>
      <c r="I1406" s="41">
        <v>16</v>
      </c>
      <c r="J1406" s="41" t="s">
        <v>28</v>
      </c>
      <c r="K1406" s="55">
        <f>(G1406/57.2958)*E1406</f>
        <v>12.566366121076937</v>
      </c>
      <c r="L1406" s="55" t="s">
        <v>0</v>
      </c>
      <c r="M1406" s="38" t="s">
        <v>25</v>
      </c>
      <c r="N1406" s="38" t="s">
        <v>0</v>
      </c>
      <c r="O1406" s="38">
        <v>6</v>
      </c>
      <c r="P1406" s="56" t="e">
        <f>IF(ISNUMBER(E1406),$A$2/E1406,"N/A")</f>
        <v>#VALUE!</v>
      </c>
      <c r="Q1406" s="57" t="e">
        <f>IF(ISNUMBER(E1406),E1406/$B$2,"N/A")</f>
        <v>#VALUE!</v>
      </c>
      <c r="R1406" s="58" t="e">
        <f>IF(J1406="?",IF(ISNUMBER(E1406),G1406/P1406,"N/A"),IF(ISNUMBER(J1406),J1406/$A$2*57.296,"N/A"))</f>
        <v>#VALUE!</v>
      </c>
      <c r="S1406" s="59" t="str">
        <f>S1405</f>
        <v>PUT TELESCOPE FOCAL LENGTH HERE</v>
      </c>
      <c r="T1406" s="60" t="str">
        <f>T1405</f>
        <v>PUT TELESCOPE F/RATIO HERE</v>
      </c>
    </row>
    <row r="1407" spans="1:20" s="33" customFormat="1" x14ac:dyDescent="0.3">
      <c r="A1407" s="13" t="s">
        <v>76</v>
      </c>
      <c r="B1407" s="13" t="s">
        <v>135</v>
      </c>
      <c r="C1407" s="13" t="s">
        <v>437</v>
      </c>
      <c r="D1407" s="13" t="s">
        <v>346</v>
      </c>
      <c r="E1407" s="34">
        <v>15</v>
      </c>
      <c r="F1407" s="35">
        <v>1.25</v>
      </c>
      <c r="G1407" s="38">
        <v>60</v>
      </c>
      <c r="H1407" s="37"/>
      <c r="I1407" s="41">
        <v>16</v>
      </c>
      <c r="J1407" s="41" t="s">
        <v>28</v>
      </c>
      <c r="K1407" s="55">
        <f>(G1407/57.2958)*E1407</f>
        <v>15.707957651346172</v>
      </c>
      <c r="L1407" s="55" t="s">
        <v>0</v>
      </c>
      <c r="M1407" s="38" t="s">
        <v>25</v>
      </c>
      <c r="N1407" s="38" t="s">
        <v>0</v>
      </c>
      <c r="O1407" s="38">
        <v>6</v>
      </c>
      <c r="P1407" s="56" t="e">
        <f>IF(ISNUMBER(E1407),$A$2/E1407,"N/A")</f>
        <v>#VALUE!</v>
      </c>
      <c r="Q1407" s="57" t="e">
        <f>IF(ISNUMBER(E1407),E1407/$B$2,"N/A")</f>
        <v>#VALUE!</v>
      </c>
      <c r="R1407" s="58" t="e">
        <f>IF(J1407="?",IF(ISNUMBER(E1407),G1407/P1407,"N/A"),IF(ISNUMBER(J1407),J1407/$A$2*57.296,"N/A"))</f>
        <v>#VALUE!</v>
      </c>
      <c r="S1407" s="59" t="str">
        <f>S1406</f>
        <v>PUT TELESCOPE FOCAL LENGTH HERE</v>
      </c>
      <c r="T1407" s="60" t="str">
        <f>T1406</f>
        <v>PUT TELESCOPE F/RATIO HERE</v>
      </c>
    </row>
    <row r="1408" spans="1:20" s="33" customFormat="1" x14ac:dyDescent="0.3">
      <c r="A1408" s="13" t="s">
        <v>76</v>
      </c>
      <c r="B1408" s="13" t="s">
        <v>135</v>
      </c>
      <c r="C1408" s="13" t="s">
        <v>437</v>
      </c>
      <c r="D1408" s="13" t="s">
        <v>346</v>
      </c>
      <c r="E1408" s="34">
        <v>18</v>
      </c>
      <c r="F1408" s="35">
        <v>1.25</v>
      </c>
      <c r="G1408" s="38">
        <v>60</v>
      </c>
      <c r="H1408" s="37"/>
      <c r="I1408" s="41">
        <v>16</v>
      </c>
      <c r="J1408" s="41" t="s">
        <v>28</v>
      </c>
      <c r="K1408" s="55">
        <f>(G1408/57.2958)*E1408</f>
        <v>18.849549181615405</v>
      </c>
      <c r="L1408" s="55" t="s">
        <v>0</v>
      </c>
      <c r="M1408" s="38" t="s">
        <v>25</v>
      </c>
      <c r="N1408" s="38" t="s">
        <v>0</v>
      </c>
      <c r="O1408" s="38">
        <v>5</v>
      </c>
      <c r="P1408" s="56" t="e">
        <f>IF(ISNUMBER(E1408),$A$2/E1408,"N/A")</f>
        <v>#VALUE!</v>
      </c>
      <c r="Q1408" s="57" t="e">
        <f>IF(ISNUMBER(E1408),E1408/$B$2,"N/A")</f>
        <v>#VALUE!</v>
      </c>
      <c r="R1408" s="58" t="e">
        <f>IF(J1408="?",IF(ISNUMBER(E1408),G1408/P1408,"N/A"),IF(ISNUMBER(J1408),J1408/$A$2*57.296,"N/A"))</f>
        <v>#VALUE!</v>
      </c>
      <c r="S1408" s="59" t="str">
        <f>S1407</f>
        <v>PUT TELESCOPE FOCAL LENGTH HERE</v>
      </c>
      <c r="T1408" s="60" t="str">
        <f>T1407</f>
        <v>PUT TELESCOPE F/RATIO HERE</v>
      </c>
    </row>
    <row r="1409" spans="1:20" s="33" customFormat="1" x14ac:dyDescent="0.3">
      <c r="A1409" s="13" t="s">
        <v>76</v>
      </c>
      <c r="B1409" s="13" t="s">
        <v>135</v>
      </c>
      <c r="C1409" s="13" t="s">
        <v>437</v>
      </c>
      <c r="D1409" s="13" t="s">
        <v>346</v>
      </c>
      <c r="E1409" s="34">
        <v>25</v>
      </c>
      <c r="F1409" s="35">
        <v>1.25</v>
      </c>
      <c r="G1409" s="38">
        <v>60</v>
      </c>
      <c r="H1409" s="37"/>
      <c r="I1409" s="41">
        <v>16</v>
      </c>
      <c r="J1409" s="41" t="s">
        <v>28</v>
      </c>
      <c r="K1409" s="55">
        <f>(G1409/57.2958)*E1409</f>
        <v>26.179929418910287</v>
      </c>
      <c r="L1409" s="55" t="s">
        <v>0</v>
      </c>
      <c r="M1409" s="38" t="s">
        <v>25</v>
      </c>
      <c r="N1409" s="38" t="s">
        <v>0</v>
      </c>
      <c r="O1409" s="38">
        <v>5</v>
      </c>
      <c r="P1409" s="56" t="e">
        <f>IF(ISNUMBER(E1409),$A$2/E1409,"N/A")</f>
        <v>#VALUE!</v>
      </c>
      <c r="Q1409" s="57" t="e">
        <f>IF(ISNUMBER(E1409),E1409/$B$2,"N/A")</f>
        <v>#VALUE!</v>
      </c>
      <c r="R1409" s="58" t="e">
        <f>IF(J1409="?",IF(ISNUMBER(E1409),G1409/P1409,"N/A"),IF(ISNUMBER(J1409),J1409/$A$2*57.296,"N/A"))</f>
        <v>#VALUE!</v>
      </c>
      <c r="S1409" s="59" t="str">
        <f>S1408</f>
        <v>PUT TELESCOPE FOCAL LENGTH HERE</v>
      </c>
      <c r="T1409" s="60" t="str">
        <f>T1408</f>
        <v>PUT TELESCOPE F/RATIO HERE</v>
      </c>
    </row>
    <row r="1410" spans="1:20" s="33" customFormat="1" x14ac:dyDescent="0.3">
      <c r="A1410" s="13" t="s">
        <v>76</v>
      </c>
      <c r="B1410" s="13" t="s">
        <v>136</v>
      </c>
      <c r="C1410" s="13" t="s">
        <v>437</v>
      </c>
      <c r="D1410" s="35" t="s">
        <v>347</v>
      </c>
      <c r="E1410" s="34">
        <v>3.5</v>
      </c>
      <c r="F1410" s="35" t="s">
        <v>34</v>
      </c>
      <c r="G1410" s="38">
        <v>70</v>
      </c>
      <c r="H1410" s="37"/>
      <c r="I1410" s="41">
        <v>20</v>
      </c>
      <c r="J1410" s="41" t="s">
        <v>28</v>
      </c>
      <c r="K1410" s="55">
        <f>(G1410/57.2958)*E1410</f>
        <v>4.2760551384220129</v>
      </c>
      <c r="L1410" s="55" t="s">
        <v>365</v>
      </c>
      <c r="M1410" s="38" t="s">
        <v>25</v>
      </c>
      <c r="N1410" s="38" t="s">
        <v>28</v>
      </c>
      <c r="O1410" s="36" t="s">
        <v>28</v>
      </c>
      <c r="P1410" s="56" t="e">
        <f>IF(ISNUMBER(E1410),$A$2/E1410,"N/A")</f>
        <v>#VALUE!</v>
      </c>
      <c r="Q1410" s="57" t="e">
        <f>IF(ISNUMBER(E1410),E1410/$B$2,"N/A")</f>
        <v>#VALUE!</v>
      </c>
      <c r="R1410" s="58" t="e">
        <f>IF(J1410="?",IF(ISNUMBER(E1410),G1410/P1410,"N/A"),IF(ISNUMBER(J1410),J1410/$A$2*57.296,"N/A"))</f>
        <v>#VALUE!</v>
      </c>
      <c r="S1410" s="59" t="str">
        <f>S1409</f>
        <v>PUT TELESCOPE FOCAL LENGTH HERE</v>
      </c>
      <c r="T1410" s="60" t="str">
        <f>T1409</f>
        <v>PUT TELESCOPE F/RATIO HERE</v>
      </c>
    </row>
    <row r="1411" spans="1:20" s="33" customFormat="1" x14ac:dyDescent="0.3">
      <c r="A1411" s="13" t="s">
        <v>76</v>
      </c>
      <c r="B1411" s="13" t="s">
        <v>136</v>
      </c>
      <c r="C1411" s="13" t="s">
        <v>437</v>
      </c>
      <c r="D1411" s="35" t="s">
        <v>347</v>
      </c>
      <c r="E1411" s="34">
        <v>5</v>
      </c>
      <c r="F1411" s="35" t="s">
        <v>34</v>
      </c>
      <c r="G1411" s="38">
        <v>70</v>
      </c>
      <c r="H1411" s="37"/>
      <c r="I1411" s="41">
        <v>20</v>
      </c>
      <c r="J1411" s="41" t="s">
        <v>28</v>
      </c>
      <c r="K1411" s="55">
        <f>(G1411/57.2958)*E1411</f>
        <v>6.1086501977457335</v>
      </c>
      <c r="L1411" s="55" t="s">
        <v>365</v>
      </c>
      <c r="M1411" s="38" t="s">
        <v>25</v>
      </c>
      <c r="N1411" s="38" t="s">
        <v>28</v>
      </c>
      <c r="O1411" s="36" t="s">
        <v>28</v>
      </c>
      <c r="P1411" s="56" t="e">
        <f>IF(ISNUMBER(E1411),$A$2/E1411,"N/A")</f>
        <v>#VALUE!</v>
      </c>
      <c r="Q1411" s="57" t="e">
        <f>IF(ISNUMBER(E1411),E1411/$B$2,"N/A")</f>
        <v>#VALUE!</v>
      </c>
      <c r="R1411" s="58" t="e">
        <f>IF(J1411="?",IF(ISNUMBER(E1411),G1411/P1411,"N/A"),IF(ISNUMBER(J1411),J1411/$A$2*57.296,"N/A"))</f>
        <v>#VALUE!</v>
      </c>
      <c r="S1411" s="59" t="str">
        <f>S1410</f>
        <v>PUT TELESCOPE FOCAL LENGTH HERE</v>
      </c>
      <c r="T1411" s="60" t="str">
        <f>T1410</f>
        <v>PUT TELESCOPE F/RATIO HERE</v>
      </c>
    </row>
    <row r="1412" spans="1:20" s="33" customFormat="1" x14ac:dyDescent="0.3">
      <c r="A1412" s="13" t="s">
        <v>76</v>
      </c>
      <c r="B1412" s="13" t="s">
        <v>136</v>
      </c>
      <c r="C1412" s="13" t="s">
        <v>437</v>
      </c>
      <c r="D1412" s="35" t="s">
        <v>347</v>
      </c>
      <c r="E1412" s="34">
        <v>8</v>
      </c>
      <c r="F1412" s="35" t="s">
        <v>34</v>
      </c>
      <c r="G1412" s="38">
        <v>70</v>
      </c>
      <c r="H1412" s="37"/>
      <c r="I1412" s="41">
        <v>20</v>
      </c>
      <c r="J1412" s="41" t="s">
        <v>28</v>
      </c>
      <c r="K1412" s="55">
        <f>(G1412/57.2958)*E1412</f>
        <v>9.7738403163931729</v>
      </c>
      <c r="L1412" s="55" t="s">
        <v>365</v>
      </c>
      <c r="M1412" s="38" t="s">
        <v>25</v>
      </c>
      <c r="N1412" s="38" t="s">
        <v>28</v>
      </c>
      <c r="O1412" s="36" t="s">
        <v>28</v>
      </c>
      <c r="P1412" s="56" t="e">
        <f>IF(ISNUMBER(E1412),$A$2/E1412,"N/A")</f>
        <v>#VALUE!</v>
      </c>
      <c r="Q1412" s="57" t="e">
        <f>IF(ISNUMBER(E1412),E1412/$B$2,"N/A")</f>
        <v>#VALUE!</v>
      </c>
      <c r="R1412" s="58" t="e">
        <f>IF(J1412="?",IF(ISNUMBER(E1412),G1412/P1412,"N/A"),IF(ISNUMBER(J1412),J1412/$A$2*57.296,"N/A"))</f>
        <v>#VALUE!</v>
      </c>
      <c r="S1412" s="59" t="str">
        <f>S1411</f>
        <v>PUT TELESCOPE FOCAL LENGTH HERE</v>
      </c>
      <c r="T1412" s="60" t="str">
        <f>T1411</f>
        <v>PUT TELESCOPE F/RATIO HERE</v>
      </c>
    </row>
    <row r="1413" spans="1:20" s="33" customFormat="1" x14ac:dyDescent="0.3">
      <c r="A1413" s="13" t="s">
        <v>76</v>
      </c>
      <c r="B1413" s="13" t="s">
        <v>136</v>
      </c>
      <c r="C1413" s="13" t="s">
        <v>437</v>
      </c>
      <c r="D1413" s="35" t="s">
        <v>347</v>
      </c>
      <c r="E1413" s="34">
        <v>13</v>
      </c>
      <c r="F1413" s="35" t="s">
        <v>34</v>
      </c>
      <c r="G1413" s="38">
        <v>70</v>
      </c>
      <c r="H1413" s="37"/>
      <c r="I1413" s="41">
        <v>20</v>
      </c>
      <c r="J1413" s="41" t="s">
        <v>28</v>
      </c>
      <c r="K1413" s="55">
        <f>(G1413/57.2958)*E1413</f>
        <v>15.882490514138906</v>
      </c>
      <c r="L1413" s="55" t="s">
        <v>365</v>
      </c>
      <c r="M1413" s="38" t="s">
        <v>25</v>
      </c>
      <c r="N1413" s="38" t="s">
        <v>28</v>
      </c>
      <c r="O1413" s="36" t="s">
        <v>28</v>
      </c>
      <c r="P1413" s="56" t="e">
        <f>IF(ISNUMBER(E1413),$A$2/E1413,"N/A")</f>
        <v>#VALUE!</v>
      </c>
      <c r="Q1413" s="57" t="e">
        <f>IF(ISNUMBER(E1413),E1413/$B$2,"N/A")</f>
        <v>#VALUE!</v>
      </c>
      <c r="R1413" s="58" t="e">
        <f>IF(J1413="?",IF(ISNUMBER(E1413),G1413/P1413,"N/A"),IF(ISNUMBER(J1413),J1413/$A$2*57.296,"N/A"))</f>
        <v>#VALUE!</v>
      </c>
      <c r="S1413" s="59" t="str">
        <f>S1412</f>
        <v>PUT TELESCOPE FOCAL LENGTH HERE</v>
      </c>
      <c r="T1413" s="60" t="str">
        <f>T1412</f>
        <v>PUT TELESCOPE F/RATIO HERE</v>
      </c>
    </row>
    <row r="1414" spans="1:20" s="33" customFormat="1" x14ac:dyDescent="0.3">
      <c r="A1414" s="13" t="s">
        <v>76</v>
      </c>
      <c r="B1414" s="13" t="s">
        <v>136</v>
      </c>
      <c r="C1414" s="13" t="s">
        <v>437</v>
      </c>
      <c r="D1414" s="35" t="s">
        <v>347</v>
      </c>
      <c r="E1414" s="34">
        <v>17</v>
      </c>
      <c r="F1414" s="35" t="s">
        <v>34</v>
      </c>
      <c r="G1414" s="38">
        <v>70</v>
      </c>
      <c r="H1414" s="37"/>
      <c r="I1414" s="41">
        <v>20</v>
      </c>
      <c r="J1414" s="41" t="s">
        <v>28</v>
      </c>
      <c r="K1414" s="55">
        <f>(G1414/57.2958)*E1414</f>
        <v>20.769410672335493</v>
      </c>
      <c r="L1414" s="55" t="s">
        <v>365</v>
      </c>
      <c r="M1414" s="38" t="s">
        <v>25</v>
      </c>
      <c r="N1414" s="38" t="s">
        <v>28</v>
      </c>
      <c r="O1414" s="36" t="s">
        <v>28</v>
      </c>
      <c r="P1414" s="56" t="e">
        <f>IF(ISNUMBER(E1414),$A$2/E1414,"N/A")</f>
        <v>#VALUE!</v>
      </c>
      <c r="Q1414" s="57" t="e">
        <f>IF(ISNUMBER(E1414),E1414/$B$2,"N/A")</f>
        <v>#VALUE!</v>
      </c>
      <c r="R1414" s="58" t="e">
        <f>IF(J1414="?",IF(ISNUMBER(E1414),G1414/P1414,"N/A"),IF(ISNUMBER(J1414),J1414/$A$2*57.296,"N/A"))</f>
        <v>#VALUE!</v>
      </c>
      <c r="S1414" s="59" t="str">
        <f>S1413</f>
        <v>PUT TELESCOPE FOCAL LENGTH HERE</v>
      </c>
      <c r="T1414" s="60" t="str">
        <f>T1413</f>
        <v>PUT TELESCOPE F/RATIO HERE</v>
      </c>
    </row>
    <row r="1415" spans="1:20" s="33" customFormat="1" x14ac:dyDescent="0.3">
      <c r="A1415" s="13" t="s">
        <v>76</v>
      </c>
      <c r="B1415" s="13" t="s">
        <v>136</v>
      </c>
      <c r="C1415" s="13" t="s">
        <v>437</v>
      </c>
      <c r="D1415" s="35" t="s">
        <v>347</v>
      </c>
      <c r="E1415" s="34">
        <v>22</v>
      </c>
      <c r="F1415" s="35">
        <v>2</v>
      </c>
      <c r="G1415" s="38">
        <v>70</v>
      </c>
      <c r="H1415" s="37"/>
      <c r="I1415" s="41">
        <v>20</v>
      </c>
      <c r="J1415" s="41" t="s">
        <v>28</v>
      </c>
      <c r="K1415" s="55">
        <f>(G1415/57.2958)*E1415</f>
        <v>26.878060870081224</v>
      </c>
      <c r="L1415" s="55" t="s">
        <v>53</v>
      </c>
      <c r="M1415" s="38" t="s">
        <v>25</v>
      </c>
      <c r="N1415" s="38" t="s">
        <v>28</v>
      </c>
      <c r="O1415" s="36" t="s">
        <v>28</v>
      </c>
      <c r="P1415" s="56" t="e">
        <f>IF(ISNUMBER(E1415),$A$2/E1415,"N/A")</f>
        <v>#VALUE!</v>
      </c>
      <c r="Q1415" s="57" t="e">
        <f>IF(ISNUMBER(E1415),E1415/$B$2,"N/A")</f>
        <v>#VALUE!</v>
      </c>
      <c r="R1415" s="58" t="e">
        <f>IF(J1415="?",IF(ISNUMBER(E1415),G1415/P1415,"N/A"),IF(ISNUMBER(J1415),J1415/$A$2*57.296,"N/A"))</f>
        <v>#VALUE!</v>
      </c>
      <c r="S1415" s="59" t="str">
        <f>S1414</f>
        <v>PUT TELESCOPE FOCAL LENGTH HERE</v>
      </c>
      <c r="T1415" s="60" t="str">
        <f>T1414</f>
        <v>PUT TELESCOPE F/RATIO HERE</v>
      </c>
    </row>
    <row r="1416" spans="1:20" s="33" customFormat="1" x14ac:dyDescent="0.3">
      <c r="A1416" s="13" t="s">
        <v>76</v>
      </c>
      <c r="B1416" s="13" t="s">
        <v>120</v>
      </c>
      <c r="C1416" s="13" t="s">
        <v>437</v>
      </c>
      <c r="D1416" s="13" t="s">
        <v>346</v>
      </c>
      <c r="E1416" s="34">
        <v>12</v>
      </c>
      <c r="F1416" s="35">
        <v>1.25</v>
      </c>
      <c r="G1416" s="38">
        <v>60</v>
      </c>
      <c r="H1416" s="37"/>
      <c r="I1416" s="41">
        <v>12</v>
      </c>
      <c r="J1416" s="41">
        <v>13</v>
      </c>
      <c r="K1416" s="55">
        <f>(G1416/57.2958)*E1416</f>
        <v>12.566366121076937</v>
      </c>
      <c r="L1416" s="55" t="s">
        <v>0</v>
      </c>
      <c r="M1416" s="38" t="s">
        <v>25</v>
      </c>
      <c r="N1416" s="38" t="s">
        <v>28</v>
      </c>
      <c r="O1416" s="38">
        <v>6</v>
      </c>
      <c r="P1416" s="56" t="e">
        <f>IF(ISNUMBER(E1416),$A$2/E1416,"N/A")</f>
        <v>#VALUE!</v>
      </c>
      <c r="Q1416" s="57" t="e">
        <f>IF(ISNUMBER(E1416),E1416/$B$2,"N/A")</f>
        <v>#VALUE!</v>
      </c>
      <c r="R1416" s="58" t="e">
        <f>IF(J1416="?",IF(ISNUMBER(E1416),G1416/P1416,"N/A"),IF(ISNUMBER(J1416),J1416/$A$2*57.296,"N/A"))</f>
        <v>#VALUE!</v>
      </c>
      <c r="S1416" s="59" t="str">
        <f>S1415</f>
        <v>PUT TELESCOPE FOCAL LENGTH HERE</v>
      </c>
      <c r="T1416" s="60" t="str">
        <f>T1415</f>
        <v>PUT TELESCOPE F/RATIO HERE</v>
      </c>
    </row>
    <row r="1417" spans="1:20" s="33" customFormat="1" x14ac:dyDescent="0.3">
      <c r="A1417" s="13" t="s">
        <v>76</v>
      </c>
      <c r="B1417" s="13" t="s">
        <v>120</v>
      </c>
      <c r="C1417" s="13" t="s">
        <v>437</v>
      </c>
      <c r="D1417" s="13" t="s">
        <v>346</v>
      </c>
      <c r="E1417" s="34">
        <v>16</v>
      </c>
      <c r="F1417" s="35">
        <v>1.25</v>
      </c>
      <c r="G1417" s="38">
        <v>60</v>
      </c>
      <c r="H1417" s="37"/>
      <c r="I1417" s="41">
        <v>17</v>
      </c>
      <c r="J1417" s="41">
        <v>16.600000000000001</v>
      </c>
      <c r="K1417" s="55">
        <f>(G1417/57.2958)*E1417</f>
        <v>16.755154828102583</v>
      </c>
      <c r="L1417" s="55" t="s">
        <v>0</v>
      </c>
      <c r="M1417" s="38" t="s">
        <v>25</v>
      </c>
      <c r="N1417" s="38" t="s">
        <v>28</v>
      </c>
      <c r="O1417" s="38">
        <v>6</v>
      </c>
      <c r="P1417" s="56" t="e">
        <f>IF(ISNUMBER(E1417),$A$2/E1417,"N/A")</f>
        <v>#VALUE!</v>
      </c>
      <c r="Q1417" s="57" t="e">
        <f>IF(ISNUMBER(E1417),E1417/$B$2,"N/A")</f>
        <v>#VALUE!</v>
      </c>
      <c r="R1417" s="58" t="e">
        <f>IF(J1417="?",IF(ISNUMBER(E1417),G1417/P1417,"N/A"),IF(ISNUMBER(J1417),J1417/$A$2*57.296,"N/A"))</f>
        <v>#VALUE!</v>
      </c>
      <c r="S1417" s="59" t="str">
        <f>S1416</f>
        <v>PUT TELESCOPE FOCAL LENGTH HERE</v>
      </c>
      <c r="T1417" s="60" t="str">
        <f>T1416</f>
        <v>PUT TELESCOPE F/RATIO HERE</v>
      </c>
    </row>
    <row r="1418" spans="1:20" s="33" customFormat="1" x14ac:dyDescent="0.3">
      <c r="A1418" s="13" t="s">
        <v>76</v>
      </c>
      <c r="B1418" s="13" t="s">
        <v>120</v>
      </c>
      <c r="C1418" s="13" t="s">
        <v>437</v>
      </c>
      <c r="D1418" s="35" t="s">
        <v>347</v>
      </c>
      <c r="E1418" s="34">
        <v>19</v>
      </c>
      <c r="F1418" s="35">
        <v>1.25</v>
      </c>
      <c r="G1418" s="38">
        <v>65</v>
      </c>
      <c r="H1418" s="37"/>
      <c r="I1418" s="41">
        <v>17</v>
      </c>
      <c r="J1418" s="41">
        <v>21.3</v>
      </c>
      <c r="K1418" s="55">
        <f>(G1418/57.2958)*E1418</f>
        <v>21.554808554902802</v>
      </c>
      <c r="L1418" s="55" t="s">
        <v>0</v>
      </c>
      <c r="M1418" s="38" t="s">
        <v>25</v>
      </c>
      <c r="N1418" s="38" t="s">
        <v>28</v>
      </c>
      <c r="O1418" s="38">
        <v>5</v>
      </c>
      <c r="P1418" s="56" t="e">
        <f>IF(ISNUMBER(E1418),$A$2/E1418,"N/A")</f>
        <v>#VALUE!</v>
      </c>
      <c r="Q1418" s="57" t="e">
        <f>IF(ISNUMBER(E1418),E1418/$B$2,"N/A")</f>
        <v>#VALUE!</v>
      </c>
      <c r="R1418" s="58" t="e">
        <f>IF(J1418="?",IF(ISNUMBER(E1418),G1418/P1418,"N/A"),IF(ISNUMBER(J1418),J1418/$A$2*57.296,"N/A"))</f>
        <v>#VALUE!</v>
      </c>
      <c r="S1418" s="59" t="str">
        <f>S1417</f>
        <v>PUT TELESCOPE FOCAL LENGTH HERE</v>
      </c>
      <c r="T1418" s="60" t="str">
        <f>T1417</f>
        <v>PUT TELESCOPE F/RATIO HERE</v>
      </c>
    </row>
    <row r="1419" spans="1:20" s="33" customFormat="1" x14ac:dyDescent="0.3">
      <c r="A1419" s="13" t="s">
        <v>76</v>
      </c>
      <c r="B1419" s="13" t="s">
        <v>120</v>
      </c>
      <c r="C1419" s="13" t="s">
        <v>437</v>
      </c>
      <c r="D1419" s="13" t="s">
        <v>345</v>
      </c>
      <c r="E1419" s="34">
        <v>27</v>
      </c>
      <c r="F1419" s="35">
        <v>1.25</v>
      </c>
      <c r="G1419" s="38">
        <v>53</v>
      </c>
      <c r="H1419" s="37"/>
      <c r="I1419" s="41">
        <v>21</v>
      </c>
      <c r="J1419" s="41">
        <v>24.4</v>
      </c>
      <c r="K1419" s="55">
        <f>(G1419/57.2958)*E1419</f>
        <v>24.975652665640414</v>
      </c>
      <c r="L1419" s="55" t="s">
        <v>0</v>
      </c>
      <c r="M1419" s="38" t="s">
        <v>25</v>
      </c>
      <c r="N1419" s="38" t="s">
        <v>28</v>
      </c>
      <c r="O1419" s="38">
        <v>5</v>
      </c>
      <c r="P1419" s="56" t="e">
        <f>IF(ISNUMBER(E1419),$A$2/E1419,"N/A")</f>
        <v>#VALUE!</v>
      </c>
      <c r="Q1419" s="57" t="e">
        <f>IF(ISNUMBER(E1419),E1419/$B$2,"N/A")</f>
        <v>#VALUE!</v>
      </c>
      <c r="R1419" s="58" t="e">
        <f>IF(J1419="?",IF(ISNUMBER(E1419),G1419/P1419,"N/A"),IF(ISNUMBER(J1419),J1419/$A$2*57.296,"N/A"))</f>
        <v>#VALUE!</v>
      </c>
      <c r="S1419" s="59" t="str">
        <f>S1418</f>
        <v>PUT TELESCOPE FOCAL LENGTH HERE</v>
      </c>
      <c r="T1419" s="60" t="str">
        <f>T1418</f>
        <v>PUT TELESCOPE F/RATIO HERE</v>
      </c>
    </row>
    <row r="1420" spans="1:20" s="33" customFormat="1" x14ac:dyDescent="0.3">
      <c r="A1420" s="13" t="s">
        <v>76</v>
      </c>
      <c r="B1420" s="13" t="s">
        <v>80</v>
      </c>
      <c r="C1420" s="13" t="s">
        <v>437</v>
      </c>
      <c r="D1420" s="13" t="s">
        <v>346</v>
      </c>
      <c r="E1420" s="34">
        <v>2.5</v>
      </c>
      <c r="F1420" s="35">
        <v>1.25</v>
      </c>
      <c r="G1420" s="38">
        <v>60</v>
      </c>
      <c r="H1420" s="37"/>
      <c r="I1420" s="41">
        <v>16</v>
      </c>
      <c r="J1420" s="41" t="s">
        <v>28</v>
      </c>
      <c r="K1420" s="55">
        <f>(G1420/57.2958)*E1420</f>
        <v>2.6179929418910284</v>
      </c>
      <c r="L1420" s="55" t="s">
        <v>0</v>
      </c>
      <c r="M1420" s="38" t="s">
        <v>25</v>
      </c>
      <c r="N1420" s="38" t="s">
        <v>0</v>
      </c>
      <c r="O1420" s="36" t="s">
        <v>28</v>
      </c>
      <c r="P1420" s="56" t="e">
        <f>IF(ISNUMBER(E1420),$A$2/E1420,"N/A")</f>
        <v>#VALUE!</v>
      </c>
      <c r="Q1420" s="57" t="e">
        <f>IF(ISNUMBER(E1420),E1420/$B$2,"N/A")</f>
        <v>#VALUE!</v>
      </c>
      <c r="R1420" s="58" t="e">
        <f>IF(J1420="?",IF(ISNUMBER(E1420),G1420/P1420,"N/A"),IF(ISNUMBER(J1420),J1420/$A$2*57.296,"N/A"))</f>
        <v>#VALUE!</v>
      </c>
      <c r="S1420" s="59" t="str">
        <f>S1419</f>
        <v>PUT TELESCOPE FOCAL LENGTH HERE</v>
      </c>
      <c r="T1420" s="60" t="str">
        <f>T1419</f>
        <v>PUT TELESCOPE F/RATIO HERE</v>
      </c>
    </row>
    <row r="1421" spans="1:20" s="33" customFormat="1" x14ac:dyDescent="0.3">
      <c r="A1421" s="13" t="s">
        <v>76</v>
      </c>
      <c r="B1421" s="13" t="s">
        <v>80</v>
      </c>
      <c r="C1421" s="13" t="s">
        <v>437</v>
      </c>
      <c r="D1421" s="13" t="s">
        <v>346</v>
      </c>
      <c r="E1421" s="34">
        <v>3.2</v>
      </c>
      <c r="F1421" s="35">
        <v>1.25</v>
      </c>
      <c r="G1421" s="38">
        <v>60</v>
      </c>
      <c r="H1421" s="37"/>
      <c r="I1421" s="41">
        <v>16</v>
      </c>
      <c r="J1421" s="41" t="s">
        <v>28</v>
      </c>
      <c r="K1421" s="55">
        <f>(G1421/57.2958)*E1421</f>
        <v>3.3510309656205166</v>
      </c>
      <c r="L1421" s="55" t="s">
        <v>0</v>
      </c>
      <c r="M1421" s="38" t="s">
        <v>25</v>
      </c>
      <c r="N1421" s="38" t="s">
        <v>0</v>
      </c>
      <c r="O1421" s="36" t="s">
        <v>28</v>
      </c>
      <c r="P1421" s="56" t="e">
        <f>IF(ISNUMBER(E1421),$A$2/E1421,"N/A")</f>
        <v>#VALUE!</v>
      </c>
      <c r="Q1421" s="57" t="e">
        <f>IF(ISNUMBER(E1421),E1421/$B$2,"N/A")</f>
        <v>#VALUE!</v>
      </c>
      <c r="R1421" s="58" t="e">
        <f>IF(J1421="?",IF(ISNUMBER(E1421),G1421/P1421,"N/A"),IF(ISNUMBER(J1421),J1421/$A$2*57.296,"N/A"))</f>
        <v>#VALUE!</v>
      </c>
      <c r="S1421" s="59" t="str">
        <f>S1420</f>
        <v>PUT TELESCOPE FOCAL LENGTH HERE</v>
      </c>
      <c r="T1421" s="60" t="str">
        <f>T1420</f>
        <v>PUT TELESCOPE F/RATIO HERE</v>
      </c>
    </row>
    <row r="1422" spans="1:20" s="33" customFormat="1" x14ac:dyDescent="0.3">
      <c r="A1422" s="13" t="s">
        <v>76</v>
      </c>
      <c r="B1422" s="13" t="s">
        <v>80</v>
      </c>
      <c r="C1422" s="13" t="s">
        <v>437</v>
      </c>
      <c r="D1422" s="13" t="s">
        <v>346</v>
      </c>
      <c r="E1422" s="34">
        <v>4</v>
      </c>
      <c r="F1422" s="35">
        <v>1.25</v>
      </c>
      <c r="G1422" s="38">
        <v>60</v>
      </c>
      <c r="H1422" s="37"/>
      <c r="I1422" s="41">
        <v>16</v>
      </c>
      <c r="J1422" s="41" t="s">
        <v>28</v>
      </c>
      <c r="K1422" s="55">
        <f>(G1422/57.2958)*E1422</f>
        <v>4.1887887070256458</v>
      </c>
      <c r="L1422" s="55" t="s">
        <v>0</v>
      </c>
      <c r="M1422" s="38" t="s">
        <v>25</v>
      </c>
      <c r="N1422" s="38" t="s">
        <v>0</v>
      </c>
      <c r="O1422" s="36" t="s">
        <v>28</v>
      </c>
      <c r="P1422" s="56" t="e">
        <f>IF(ISNUMBER(E1422),$A$2/E1422,"N/A")</f>
        <v>#VALUE!</v>
      </c>
      <c r="Q1422" s="57" t="e">
        <f>IF(ISNUMBER(E1422),E1422/$B$2,"N/A")</f>
        <v>#VALUE!</v>
      </c>
      <c r="R1422" s="58" t="e">
        <f>IF(J1422="?",IF(ISNUMBER(E1422),G1422/P1422,"N/A"),IF(ISNUMBER(J1422),J1422/$A$2*57.296,"N/A"))</f>
        <v>#VALUE!</v>
      </c>
      <c r="S1422" s="59" t="str">
        <f>S1421</f>
        <v>PUT TELESCOPE FOCAL LENGTH HERE</v>
      </c>
      <c r="T1422" s="60" t="str">
        <f>T1421</f>
        <v>PUT TELESCOPE F/RATIO HERE</v>
      </c>
    </row>
    <row r="1423" spans="1:20" s="33" customFormat="1" x14ac:dyDescent="0.3">
      <c r="A1423" s="13" t="s">
        <v>76</v>
      </c>
      <c r="B1423" s="13" t="s">
        <v>80</v>
      </c>
      <c r="C1423" s="13" t="s">
        <v>437</v>
      </c>
      <c r="D1423" s="13" t="s">
        <v>346</v>
      </c>
      <c r="E1423" s="34">
        <v>5</v>
      </c>
      <c r="F1423" s="35">
        <v>1.25</v>
      </c>
      <c r="G1423" s="38">
        <v>60</v>
      </c>
      <c r="H1423" s="37"/>
      <c r="I1423" s="41">
        <v>16</v>
      </c>
      <c r="J1423" s="41" t="s">
        <v>28</v>
      </c>
      <c r="K1423" s="55">
        <f>(G1423/57.2958)*E1423</f>
        <v>5.2359858837820568</v>
      </c>
      <c r="L1423" s="55" t="s">
        <v>0</v>
      </c>
      <c r="M1423" s="38" t="s">
        <v>25</v>
      </c>
      <c r="N1423" s="38" t="s">
        <v>0</v>
      </c>
      <c r="O1423" s="36" t="s">
        <v>28</v>
      </c>
      <c r="P1423" s="56" t="e">
        <f>IF(ISNUMBER(E1423),$A$2/E1423,"N/A")</f>
        <v>#VALUE!</v>
      </c>
      <c r="Q1423" s="57" t="e">
        <f>IF(ISNUMBER(E1423),E1423/$B$2,"N/A")</f>
        <v>#VALUE!</v>
      </c>
      <c r="R1423" s="58" t="e">
        <f>IF(J1423="?",IF(ISNUMBER(E1423),G1423/P1423,"N/A"),IF(ISNUMBER(J1423),J1423/$A$2*57.296,"N/A"))</f>
        <v>#VALUE!</v>
      </c>
      <c r="S1423" s="59" t="str">
        <f>S1422</f>
        <v>PUT TELESCOPE FOCAL LENGTH HERE</v>
      </c>
      <c r="T1423" s="60" t="str">
        <f>T1422</f>
        <v>PUT TELESCOPE F/RATIO HERE</v>
      </c>
    </row>
    <row r="1424" spans="1:20" s="33" customFormat="1" x14ac:dyDescent="0.3">
      <c r="A1424" s="13" t="s">
        <v>76</v>
      </c>
      <c r="B1424" s="13" t="s">
        <v>80</v>
      </c>
      <c r="C1424" s="13" t="s">
        <v>437</v>
      </c>
      <c r="D1424" s="13" t="s">
        <v>346</v>
      </c>
      <c r="E1424" s="34">
        <v>6</v>
      </c>
      <c r="F1424" s="35">
        <v>1.25</v>
      </c>
      <c r="G1424" s="38">
        <v>60</v>
      </c>
      <c r="H1424" s="37"/>
      <c r="I1424" s="41">
        <v>16</v>
      </c>
      <c r="J1424" s="41" t="s">
        <v>28</v>
      </c>
      <c r="K1424" s="55">
        <f>(G1424/57.2958)*E1424</f>
        <v>6.2831830605384686</v>
      </c>
      <c r="L1424" s="55" t="s">
        <v>0</v>
      </c>
      <c r="M1424" s="38" t="s">
        <v>25</v>
      </c>
      <c r="N1424" s="38" t="s">
        <v>0</v>
      </c>
      <c r="O1424" s="36" t="s">
        <v>28</v>
      </c>
      <c r="P1424" s="56" t="e">
        <f>IF(ISNUMBER(E1424),$A$2/E1424,"N/A")</f>
        <v>#VALUE!</v>
      </c>
      <c r="Q1424" s="57" t="e">
        <f>IF(ISNUMBER(E1424),E1424/$B$2,"N/A")</f>
        <v>#VALUE!</v>
      </c>
      <c r="R1424" s="58" t="e">
        <f>IF(J1424="?",IF(ISNUMBER(E1424),G1424/P1424,"N/A"),IF(ISNUMBER(J1424),J1424/$A$2*57.296,"N/A"))</f>
        <v>#VALUE!</v>
      </c>
      <c r="S1424" s="59" t="str">
        <f>S1423</f>
        <v>PUT TELESCOPE FOCAL LENGTH HERE</v>
      </c>
      <c r="T1424" s="60" t="str">
        <f>T1423</f>
        <v>PUT TELESCOPE F/RATIO HERE</v>
      </c>
    </row>
    <row r="1425" spans="1:20" s="33" customFormat="1" x14ac:dyDescent="0.3">
      <c r="A1425" s="13" t="s">
        <v>76</v>
      </c>
      <c r="B1425" s="13" t="s">
        <v>80</v>
      </c>
      <c r="C1425" s="13" t="s">
        <v>437</v>
      </c>
      <c r="D1425" s="13" t="s">
        <v>346</v>
      </c>
      <c r="E1425" s="34">
        <v>7</v>
      </c>
      <c r="F1425" s="35">
        <v>1.25</v>
      </c>
      <c r="G1425" s="38">
        <v>60</v>
      </c>
      <c r="H1425" s="37"/>
      <c r="I1425" s="41">
        <v>16</v>
      </c>
      <c r="J1425" s="41" t="s">
        <v>28</v>
      </c>
      <c r="K1425" s="55">
        <f>(G1425/57.2958)*E1425</f>
        <v>7.3303802372948805</v>
      </c>
      <c r="L1425" s="55" t="s">
        <v>0</v>
      </c>
      <c r="M1425" s="38" t="s">
        <v>25</v>
      </c>
      <c r="N1425" s="38" t="s">
        <v>0</v>
      </c>
      <c r="O1425" s="36" t="s">
        <v>28</v>
      </c>
      <c r="P1425" s="56" t="e">
        <f>IF(ISNUMBER(E1425),$A$2/E1425,"N/A")</f>
        <v>#VALUE!</v>
      </c>
      <c r="Q1425" s="57" t="e">
        <f>IF(ISNUMBER(E1425),E1425/$B$2,"N/A")</f>
        <v>#VALUE!</v>
      </c>
      <c r="R1425" s="58" t="e">
        <f>IF(J1425="?",IF(ISNUMBER(E1425),G1425/P1425,"N/A"),IF(ISNUMBER(J1425),J1425/$A$2*57.296,"N/A"))</f>
        <v>#VALUE!</v>
      </c>
      <c r="S1425" s="59" t="str">
        <f>S1424</f>
        <v>PUT TELESCOPE FOCAL LENGTH HERE</v>
      </c>
      <c r="T1425" s="60" t="str">
        <f>T1424</f>
        <v>PUT TELESCOPE F/RATIO HERE</v>
      </c>
    </row>
    <row r="1426" spans="1:20" s="33" customFormat="1" x14ac:dyDescent="0.3">
      <c r="A1426" s="13" t="s">
        <v>76</v>
      </c>
      <c r="B1426" s="13" t="s">
        <v>80</v>
      </c>
      <c r="C1426" s="13" t="s">
        <v>437</v>
      </c>
      <c r="D1426" s="13" t="s">
        <v>346</v>
      </c>
      <c r="E1426" s="34">
        <v>8</v>
      </c>
      <c r="F1426" s="35">
        <v>1.25</v>
      </c>
      <c r="G1426" s="38">
        <v>60</v>
      </c>
      <c r="H1426" s="37"/>
      <c r="I1426" s="41">
        <v>16</v>
      </c>
      <c r="J1426" s="41" t="s">
        <v>28</v>
      </c>
      <c r="K1426" s="55">
        <f>(G1426/57.2958)*E1426</f>
        <v>8.3775774140512915</v>
      </c>
      <c r="L1426" s="55" t="s">
        <v>0</v>
      </c>
      <c r="M1426" s="38" t="s">
        <v>25</v>
      </c>
      <c r="N1426" s="38" t="s">
        <v>0</v>
      </c>
      <c r="O1426" s="36" t="s">
        <v>28</v>
      </c>
      <c r="P1426" s="56" t="e">
        <f>IF(ISNUMBER(E1426),$A$2/E1426,"N/A")</f>
        <v>#VALUE!</v>
      </c>
      <c r="Q1426" s="57" t="e">
        <f>IF(ISNUMBER(E1426),E1426/$B$2,"N/A")</f>
        <v>#VALUE!</v>
      </c>
      <c r="R1426" s="58" t="e">
        <f>IF(J1426="?",IF(ISNUMBER(E1426),G1426/P1426,"N/A"),IF(ISNUMBER(J1426),J1426/$A$2*57.296,"N/A"))</f>
        <v>#VALUE!</v>
      </c>
      <c r="S1426" s="59" t="str">
        <f>S1425</f>
        <v>PUT TELESCOPE FOCAL LENGTH HERE</v>
      </c>
      <c r="T1426" s="60" t="str">
        <f>T1425</f>
        <v>PUT TELESCOPE F/RATIO HERE</v>
      </c>
    </row>
    <row r="1427" spans="1:20" s="33" customFormat="1" x14ac:dyDescent="0.3">
      <c r="A1427" s="13" t="s">
        <v>76</v>
      </c>
      <c r="B1427" s="13" t="s">
        <v>80</v>
      </c>
      <c r="C1427" s="13" t="s">
        <v>437</v>
      </c>
      <c r="D1427" s="13" t="s">
        <v>346</v>
      </c>
      <c r="E1427" s="34">
        <v>9</v>
      </c>
      <c r="F1427" s="35">
        <v>1.25</v>
      </c>
      <c r="G1427" s="38">
        <v>60</v>
      </c>
      <c r="H1427" s="37"/>
      <c r="I1427" s="41">
        <v>16</v>
      </c>
      <c r="J1427" s="41" t="s">
        <v>28</v>
      </c>
      <c r="K1427" s="55">
        <f>(G1427/57.2958)*E1427</f>
        <v>9.4247745908077025</v>
      </c>
      <c r="L1427" s="55" t="s">
        <v>0</v>
      </c>
      <c r="M1427" s="38" t="s">
        <v>25</v>
      </c>
      <c r="N1427" s="38" t="s">
        <v>0</v>
      </c>
      <c r="O1427" s="36" t="s">
        <v>28</v>
      </c>
      <c r="P1427" s="56" t="e">
        <f>IF(ISNUMBER(E1427),$A$2/E1427,"N/A")</f>
        <v>#VALUE!</v>
      </c>
      <c r="Q1427" s="57" t="e">
        <f>IF(ISNUMBER(E1427),E1427/$B$2,"N/A")</f>
        <v>#VALUE!</v>
      </c>
      <c r="R1427" s="58" t="e">
        <f>IF(J1427="?",IF(ISNUMBER(E1427),G1427/P1427,"N/A"),IF(ISNUMBER(J1427),J1427/$A$2*57.296,"N/A"))</f>
        <v>#VALUE!</v>
      </c>
      <c r="S1427" s="59" t="str">
        <f>S1426</f>
        <v>PUT TELESCOPE FOCAL LENGTH HERE</v>
      </c>
      <c r="T1427" s="60" t="str">
        <f>T1426</f>
        <v>PUT TELESCOPE F/RATIO HERE</v>
      </c>
    </row>
    <row r="1428" spans="1:20" s="33" customFormat="1" x14ac:dyDescent="0.3">
      <c r="A1428" s="13" t="s">
        <v>76</v>
      </c>
      <c r="B1428" s="13" t="s">
        <v>80</v>
      </c>
      <c r="C1428" s="13" t="s">
        <v>437</v>
      </c>
      <c r="D1428" s="13" t="s">
        <v>346</v>
      </c>
      <c r="E1428" s="34">
        <v>15</v>
      </c>
      <c r="F1428" s="35">
        <v>1.25</v>
      </c>
      <c r="G1428" s="38">
        <v>60</v>
      </c>
      <c r="H1428" s="37"/>
      <c r="I1428" s="41">
        <v>16</v>
      </c>
      <c r="J1428" s="41" t="s">
        <v>28</v>
      </c>
      <c r="K1428" s="55">
        <f>(G1428/57.2958)*E1428</f>
        <v>15.707957651346172</v>
      </c>
      <c r="L1428" s="55" t="s">
        <v>0</v>
      </c>
      <c r="M1428" s="38" t="s">
        <v>25</v>
      </c>
      <c r="N1428" s="38" t="s">
        <v>0</v>
      </c>
      <c r="O1428" s="36" t="s">
        <v>28</v>
      </c>
      <c r="P1428" s="56" t="e">
        <f>IF(ISNUMBER(E1428),$A$2/E1428,"N/A")</f>
        <v>#VALUE!</v>
      </c>
      <c r="Q1428" s="57" t="e">
        <f>IF(ISNUMBER(E1428),E1428/$B$2,"N/A")</f>
        <v>#VALUE!</v>
      </c>
      <c r="R1428" s="58" t="e">
        <f>IF(J1428="?",IF(ISNUMBER(E1428),G1428/P1428,"N/A"),IF(ISNUMBER(J1428),J1428/$A$2*57.296,"N/A"))</f>
        <v>#VALUE!</v>
      </c>
      <c r="S1428" s="59" t="str">
        <f>S1427</f>
        <v>PUT TELESCOPE FOCAL LENGTH HERE</v>
      </c>
      <c r="T1428" s="60" t="str">
        <f>T1427</f>
        <v>PUT TELESCOPE F/RATIO HERE</v>
      </c>
    </row>
    <row r="1429" spans="1:20" s="33" customFormat="1" x14ac:dyDescent="0.3">
      <c r="A1429" s="13" t="s">
        <v>76</v>
      </c>
      <c r="B1429" s="13" t="s">
        <v>80</v>
      </c>
      <c r="C1429" s="13" t="s">
        <v>437</v>
      </c>
      <c r="D1429" s="13" t="s">
        <v>346</v>
      </c>
      <c r="E1429" s="34">
        <v>20</v>
      </c>
      <c r="F1429" s="35">
        <v>1.25</v>
      </c>
      <c r="G1429" s="38">
        <v>60</v>
      </c>
      <c r="H1429" s="37"/>
      <c r="I1429" s="41">
        <v>16</v>
      </c>
      <c r="J1429" s="41" t="s">
        <v>28</v>
      </c>
      <c r="K1429" s="55">
        <f>(G1429/57.2958)*E1429</f>
        <v>20.943943535128227</v>
      </c>
      <c r="L1429" s="55" t="s">
        <v>0</v>
      </c>
      <c r="M1429" s="38" t="s">
        <v>25</v>
      </c>
      <c r="N1429" s="38" t="s">
        <v>0</v>
      </c>
      <c r="O1429" s="36" t="s">
        <v>28</v>
      </c>
      <c r="P1429" s="56" t="e">
        <f>IF(ISNUMBER(E1429),$A$2/E1429,"N/A")</f>
        <v>#VALUE!</v>
      </c>
      <c r="Q1429" s="57" t="e">
        <f>IF(ISNUMBER(E1429),E1429/$B$2,"N/A")</f>
        <v>#VALUE!</v>
      </c>
      <c r="R1429" s="58" t="e">
        <f>IF(J1429="?",IF(ISNUMBER(E1429),G1429/P1429,"N/A"),IF(ISNUMBER(J1429),J1429/$A$2*57.296,"N/A"))</f>
        <v>#VALUE!</v>
      </c>
      <c r="S1429" s="59" t="str">
        <f>S1428</f>
        <v>PUT TELESCOPE FOCAL LENGTH HERE</v>
      </c>
      <c r="T1429" s="60" t="str">
        <f>T1428</f>
        <v>PUT TELESCOPE F/RATIO HERE</v>
      </c>
    </row>
    <row r="1430" spans="1:20" s="33" customFormat="1" x14ac:dyDescent="0.3">
      <c r="A1430" s="13" t="s">
        <v>76</v>
      </c>
      <c r="B1430" s="13" t="s">
        <v>80</v>
      </c>
      <c r="C1430" s="13" t="s">
        <v>437</v>
      </c>
      <c r="D1430" s="13" t="s">
        <v>346</v>
      </c>
      <c r="E1430" s="34">
        <v>25</v>
      </c>
      <c r="F1430" s="35">
        <v>1.25</v>
      </c>
      <c r="G1430" s="38">
        <v>60</v>
      </c>
      <c r="H1430" s="37"/>
      <c r="I1430" s="41">
        <v>16</v>
      </c>
      <c r="J1430" s="41" t="s">
        <v>28</v>
      </c>
      <c r="K1430" s="55">
        <f>(G1430/57.2958)*E1430</f>
        <v>26.179929418910287</v>
      </c>
      <c r="L1430" s="55" t="s">
        <v>0</v>
      </c>
      <c r="M1430" s="38" t="s">
        <v>25</v>
      </c>
      <c r="N1430" s="38" t="s">
        <v>0</v>
      </c>
      <c r="O1430" s="36" t="s">
        <v>28</v>
      </c>
      <c r="P1430" s="56" t="e">
        <f>IF(ISNUMBER(E1430),$A$2/E1430,"N/A")</f>
        <v>#VALUE!</v>
      </c>
      <c r="Q1430" s="57" t="e">
        <f>IF(ISNUMBER(E1430),E1430/$B$2,"N/A")</f>
        <v>#VALUE!</v>
      </c>
      <c r="R1430" s="58" t="e">
        <f>IF(J1430="?",IF(ISNUMBER(E1430),G1430/P1430,"N/A"),IF(ISNUMBER(J1430),J1430/$A$2*57.296,"N/A"))</f>
        <v>#VALUE!</v>
      </c>
      <c r="S1430" s="59" t="str">
        <f>S1429</f>
        <v>PUT TELESCOPE FOCAL LENGTH HERE</v>
      </c>
      <c r="T1430" s="60" t="str">
        <f>T1429</f>
        <v>PUT TELESCOPE F/RATIO HERE</v>
      </c>
    </row>
    <row r="1431" spans="1:20" s="33" customFormat="1" x14ac:dyDescent="0.3">
      <c r="A1431" s="13" t="s">
        <v>76</v>
      </c>
      <c r="B1431" s="13" t="s">
        <v>300</v>
      </c>
      <c r="C1431" s="13" t="s">
        <v>438</v>
      </c>
      <c r="D1431" s="13" t="s">
        <v>346</v>
      </c>
      <c r="E1431" s="34">
        <v>5.5</v>
      </c>
      <c r="F1431" s="35">
        <v>1.25</v>
      </c>
      <c r="G1431" s="38">
        <v>60</v>
      </c>
      <c r="H1431" s="37">
        <v>91</v>
      </c>
      <c r="I1431" s="41">
        <v>16</v>
      </c>
      <c r="J1431" s="41" t="s">
        <v>28</v>
      </c>
      <c r="K1431" s="55">
        <f>(G1431/57.2958)*E1431</f>
        <v>5.7595844721602631</v>
      </c>
      <c r="L1431" s="55" t="s">
        <v>0</v>
      </c>
      <c r="M1431" s="38" t="s">
        <v>25</v>
      </c>
      <c r="N1431" s="38" t="s">
        <v>0</v>
      </c>
      <c r="O1431" s="38">
        <v>6</v>
      </c>
      <c r="P1431" s="56" t="e">
        <f>IF(ISNUMBER(E1431),$A$2/E1431,"N/A")</f>
        <v>#VALUE!</v>
      </c>
      <c r="Q1431" s="57" t="e">
        <f>IF(ISNUMBER(E1431),E1431/$B$2,"N/A")</f>
        <v>#VALUE!</v>
      </c>
      <c r="R1431" s="58" t="e">
        <f>IF(J1431="?",IF(ISNUMBER(E1431),G1431/P1431,"N/A"),IF(ISNUMBER(J1431),J1431/$A$2*57.296,"N/A"))</f>
        <v>#VALUE!</v>
      </c>
      <c r="S1431" s="59" t="str">
        <f>S1430</f>
        <v>PUT TELESCOPE FOCAL LENGTH HERE</v>
      </c>
      <c r="T1431" s="60" t="str">
        <f>T1430</f>
        <v>PUT TELESCOPE F/RATIO HERE</v>
      </c>
    </row>
    <row r="1432" spans="1:20" s="33" customFormat="1" x14ac:dyDescent="0.3">
      <c r="A1432" s="13" t="s">
        <v>76</v>
      </c>
      <c r="B1432" s="13" t="s">
        <v>300</v>
      </c>
      <c r="C1432" s="13" t="s">
        <v>438</v>
      </c>
      <c r="D1432" s="13" t="s">
        <v>346</v>
      </c>
      <c r="E1432" s="34">
        <v>10.5</v>
      </c>
      <c r="F1432" s="35">
        <v>1.25</v>
      </c>
      <c r="G1432" s="38">
        <v>60</v>
      </c>
      <c r="H1432" s="37">
        <v>84</v>
      </c>
      <c r="I1432" s="41">
        <v>16</v>
      </c>
      <c r="J1432" s="41" t="s">
        <v>28</v>
      </c>
      <c r="K1432" s="55">
        <f>(G1432/57.2958)*E1432</f>
        <v>10.99557035594232</v>
      </c>
      <c r="L1432" s="55" t="s">
        <v>0</v>
      </c>
      <c r="M1432" s="38" t="s">
        <v>25</v>
      </c>
      <c r="N1432" s="38" t="s">
        <v>0</v>
      </c>
      <c r="O1432" s="38">
        <v>5</v>
      </c>
      <c r="P1432" s="56" t="e">
        <f>IF(ISNUMBER(E1432),$A$2/E1432,"N/A")</f>
        <v>#VALUE!</v>
      </c>
      <c r="Q1432" s="57" t="e">
        <f>IF(ISNUMBER(E1432),E1432/$B$2,"N/A")</f>
        <v>#VALUE!</v>
      </c>
      <c r="R1432" s="58" t="e">
        <f>IF(J1432="?",IF(ISNUMBER(E1432),G1432/P1432,"N/A"),IF(ISNUMBER(J1432),J1432/$A$2*57.296,"N/A"))</f>
        <v>#VALUE!</v>
      </c>
      <c r="S1432" s="59" t="str">
        <f>S1431</f>
        <v>PUT TELESCOPE FOCAL LENGTH HERE</v>
      </c>
      <c r="T1432" s="60" t="str">
        <f>T1431</f>
        <v>PUT TELESCOPE F/RATIO HERE</v>
      </c>
    </row>
    <row r="1433" spans="1:20" s="33" customFormat="1" x14ac:dyDescent="0.3">
      <c r="A1433" s="13" t="s">
        <v>76</v>
      </c>
      <c r="B1433" s="13" t="s">
        <v>300</v>
      </c>
      <c r="C1433" s="13" t="s">
        <v>438</v>
      </c>
      <c r="D1433" s="13" t="s">
        <v>347</v>
      </c>
      <c r="E1433" s="34">
        <v>15.5</v>
      </c>
      <c r="F1433" s="35">
        <v>1.25</v>
      </c>
      <c r="G1433" s="38">
        <v>65</v>
      </c>
      <c r="H1433" s="37">
        <v>82</v>
      </c>
      <c r="I1433" s="41">
        <v>16</v>
      </c>
      <c r="J1433" s="41" t="s">
        <v>28</v>
      </c>
      <c r="K1433" s="55">
        <f>(G1433/57.2958)*E1433</f>
        <v>17.584185926368075</v>
      </c>
      <c r="L1433" s="55" t="s">
        <v>0</v>
      </c>
      <c r="M1433" s="38" t="s">
        <v>25</v>
      </c>
      <c r="N1433" s="38" t="s">
        <v>0</v>
      </c>
      <c r="O1433" s="38">
        <v>5</v>
      </c>
      <c r="P1433" s="56" t="e">
        <f>IF(ISNUMBER(E1433),$A$2/E1433,"N/A")</f>
        <v>#VALUE!</v>
      </c>
      <c r="Q1433" s="57" t="e">
        <f>IF(ISNUMBER(E1433),E1433/$B$2,"N/A")</f>
        <v>#VALUE!</v>
      </c>
      <c r="R1433" s="58" t="e">
        <f>IF(J1433="?",IF(ISNUMBER(E1433),G1433/P1433,"N/A"),IF(ISNUMBER(J1433),J1433/$A$2*57.296,"N/A"))</f>
        <v>#VALUE!</v>
      </c>
      <c r="S1433" s="59" t="str">
        <f>S1432</f>
        <v>PUT TELESCOPE FOCAL LENGTH HERE</v>
      </c>
      <c r="T1433" s="60" t="str">
        <f>T1432</f>
        <v>PUT TELESCOPE F/RATIO HERE</v>
      </c>
    </row>
    <row r="1434" spans="1:20" s="33" customFormat="1" x14ac:dyDescent="0.3">
      <c r="A1434" s="13" t="s">
        <v>76</v>
      </c>
      <c r="B1434" s="13" t="s">
        <v>300</v>
      </c>
      <c r="C1434" s="13" t="s">
        <v>438</v>
      </c>
      <c r="D1434" s="13" t="s">
        <v>347</v>
      </c>
      <c r="E1434" s="34">
        <v>19</v>
      </c>
      <c r="F1434" s="35">
        <v>1.25</v>
      </c>
      <c r="G1434" s="38">
        <v>65</v>
      </c>
      <c r="H1434" s="37">
        <v>84</v>
      </c>
      <c r="I1434" s="41">
        <v>16</v>
      </c>
      <c r="J1434" s="41" t="s">
        <v>28</v>
      </c>
      <c r="K1434" s="55">
        <f>(G1434/57.2958)*E1434</f>
        <v>21.554808554902802</v>
      </c>
      <c r="L1434" s="55" t="s">
        <v>0</v>
      </c>
      <c r="M1434" s="38" t="s">
        <v>25</v>
      </c>
      <c r="N1434" s="38" t="s">
        <v>0</v>
      </c>
      <c r="O1434" s="38">
        <v>5</v>
      </c>
      <c r="P1434" s="56" t="e">
        <f>IF(ISNUMBER(E1434),$A$2/E1434,"N/A")</f>
        <v>#VALUE!</v>
      </c>
      <c r="Q1434" s="57" t="e">
        <f>IF(ISNUMBER(E1434),E1434/$B$2,"N/A")</f>
        <v>#VALUE!</v>
      </c>
      <c r="R1434" s="58" t="e">
        <f>IF(J1434="?",IF(ISNUMBER(E1434),G1434/P1434,"N/A"),IF(ISNUMBER(J1434),J1434/$A$2*57.296,"N/A"))</f>
        <v>#VALUE!</v>
      </c>
      <c r="S1434" s="59" t="str">
        <f>S1433</f>
        <v>PUT TELESCOPE FOCAL LENGTH HERE</v>
      </c>
      <c r="T1434" s="60" t="str">
        <f>T1433</f>
        <v>PUT TELESCOPE F/RATIO HERE</v>
      </c>
    </row>
    <row r="1435" spans="1:20" s="33" customFormat="1" x14ac:dyDescent="0.3">
      <c r="A1435" s="13" t="s">
        <v>76</v>
      </c>
      <c r="B1435" s="13" t="s">
        <v>300</v>
      </c>
      <c r="C1435" s="13" t="s">
        <v>438</v>
      </c>
      <c r="D1435" s="35" t="s">
        <v>347</v>
      </c>
      <c r="E1435" s="34">
        <v>25</v>
      </c>
      <c r="F1435" s="35">
        <v>1.25</v>
      </c>
      <c r="G1435" s="38">
        <v>65</v>
      </c>
      <c r="H1435" s="37">
        <v>80</v>
      </c>
      <c r="I1435" s="41">
        <v>23</v>
      </c>
      <c r="J1435" s="41" t="s">
        <v>28</v>
      </c>
      <c r="K1435" s="55">
        <f>(G1435/57.2958)*E1435</f>
        <v>28.361590203819475</v>
      </c>
      <c r="L1435" s="55" t="s">
        <v>0</v>
      </c>
      <c r="M1435" s="38" t="s">
        <v>25</v>
      </c>
      <c r="N1435" s="38" t="s">
        <v>0</v>
      </c>
      <c r="O1435" s="38">
        <v>4</v>
      </c>
      <c r="P1435" s="56" t="e">
        <f>IF(ISNUMBER(E1435),$A$2/E1435,"N/A")</f>
        <v>#VALUE!</v>
      </c>
      <c r="Q1435" s="57" t="e">
        <f>IF(ISNUMBER(E1435),E1435/$B$2,"N/A")</f>
        <v>#VALUE!</v>
      </c>
      <c r="R1435" s="58" t="e">
        <f>IF(J1435="?",IF(ISNUMBER(E1435),G1435/P1435,"N/A"),IF(ISNUMBER(J1435),J1435/$A$2*57.296,"N/A"))</f>
        <v>#VALUE!</v>
      </c>
      <c r="S1435" s="59" t="str">
        <f>S1434</f>
        <v>PUT TELESCOPE FOCAL LENGTH HERE</v>
      </c>
      <c r="T1435" s="60" t="str">
        <f>T1434</f>
        <v>PUT TELESCOPE F/RATIO HERE</v>
      </c>
    </row>
    <row r="1436" spans="1:20" s="33" customFormat="1" x14ac:dyDescent="0.3">
      <c r="A1436" s="13" t="s">
        <v>76</v>
      </c>
      <c r="B1436" s="13" t="s">
        <v>266</v>
      </c>
      <c r="C1436" s="13"/>
      <c r="D1436" s="13" t="s">
        <v>345</v>
      </c>
      <c r="E1436" s="34">
        <v>3.6</v>
      </c>
      <c r="F1436" s="35">
        <v>1.25</v>
      </c>
      <c r="G1436" s="38">
        <v>45</v>
      </c>
      <c r="H1436" s="37"/>
      <c r="I1436" s="41">
        <v>12</v>
      </c>
      <c r="J1436" s="41" t="s">
        <v>28</v>
      </c>
      <c r="K1436" s="55">
        <f>(G1436/57.2958)*E1436</f>
        <v>2.8274323772423111</v>
      </c>
      <c r="L1436" s="55" t="s">
        <v>53</v>
      </c>
      <c r="M1436" s="38" t="s">
        <v>98</v>
      </c>
      <c r="N1436" s="38" t="s">
        <v>28</v>
      </c>
      <c r="O1436" s="38">
        <v>3</v>
      </c>
      <c r="P1436" s="56" t="e">
        <f>IF(ISNUMBER(E1436),$A$2/E1436,"N/A")</f>
        <v>#VALUE!</v>
      </c>
      <c r="Q1436" s="57" t="e">
        <f>IF(ISNUMBER(E1436),E1436/$B$2,"N/A")</f>
        <v>#VALUE!</v>
      </c>
      <c r="R1436" s="58" t="e">
        <f>IF(J1436="?",IF(ISNUMBER(E1436),G1436/P1436,"N/A"),IF(ISNUMBER(J1436),J1436/$A$2*57.296,"N/A"))</f>
        <v>#VALUE!</v>
      </c>
      <c r="S1436" s="59" t="str">
        <f>S1435</f>
        <v>PUT TELESCOPE FOCAL LENGTH HERE</v>
      </c>
      <c r="T1436" s="60" t="str">
        <f>T1435</f>
        <v>PUT TELESCOPE F/RATIO HERE</v>
      </c>
    </row>
    <row r="1437" spans="1:20" s="33" customFormat="1" x14ac:dyDescent="0.3">
      <c r="A1437" s="13" t="s">
        <v>76</v>
      </c>
      <c r="B1437" s="13" t="s">
        <v>266</v>
      </c>
      <c r="C1437" s="13"/>
      <c r="D1437" s="13" t="s">
        <v>345</v>
      </c>
      <c r="E1437" s="34">
        <v>9</v>
      </c>
      <c r="F1437" s="35">
        <v>1.25</v>
      </c>
      <c r="G1437" s="38">
        <v>45</v>
      </c>
      <c r="H1437" s="37"/>
      <c r="I1437" s="41">
        <v>15</v>
      </c>
      <c r="J1437" s="41" t="s">
        <v>28</v>
      </c>
      <c r="K1437" s="55">
        <f>(G1437/57.2958)*E1437</f>
        <v>7.0685809431057773</v>
      </c>
      <c r="L1437" s="55" t="s">
        <v>53</v>
      </c>
      <c r="M1437" s="38" t="s">
        <v>98</v>
      </c>
      <c r="N1437" s="38" t="s">
        <v>28</v>
      </c>
      <c r="O1437" s="38">
        <v>3</v>
      </c>
      <c r="P1437" s="56" t="e">
        <f>IF(ISNUMBER(E1437),$A$2/E1437,"N/A")</f>
        <v>#VALUE!</v>
      </c>
      <c r="Q1437" s="57" t="e">
        <f>IF(ISNUMBER(E1437),E1437/$B$2,"N/A")</f>
        <v>#VALUE!</v>
      </c>
      <c r="R1437" s="58" t="e">
        <f>IF(J1437="?",IF(ISNUMBER(E1437),G1437/P1437,"N/A"),IF(ISNUMBER(J1437),J1437/$A$2*57.296,"N/A"))</f>
        <v>#VALUE!</v>
      </c>
      <c r="S1437" s="59" t="str">
        <f>S1436</f>
        <v>PUT TELESCOPE FOCAL LENGTH HERE</v>
      </c>
      <c r="T1437" s="60" t="str">
        <f>T1436</f>
        <v>PUT TELESCOPE F/RATIO HERE</v>
      </c>
    </row>
    <row r="1438" spans="1:20" s="33" customFormat="1" x14ac:dyDescent="0.3">
      <c r="A1438" s="13" t="s">
        <v>76</v>
      </c>
      <c r="B1438" s="13" t="s">
        <v>266</v>
      </c>
      <c r="C1438" s="13"/>
      <c r="D1438" s="13" t="s">
        <v>345</v>
      </c>
      <c r="E1438" s="34">
        <v>10</v>
      </c>
      <c r="F1438" s="35">
        <v>1.25</v>
      </c>
      <c r="G1438" s="38">
        <v>52</v>
      </c>
      <c r="H1438" s="37"/>
      <c r="I1438" s="41">
        <v>14</v>
      </c>
      <c r="J1438" s="41" t="s">
        <v>28</v>
      </c>
      <c r="K1438" s="55">
        <f>(G1438/57.2958)*E1438</f>
        <v>9.0757088652222322</v>
      </c>
      <c r="L1438" s="55" t="s">
        <v>53</v>
      </c>
      <c r="M1438" s="38" t="s">
        <v>98</v>
      </c>
      <c r="N1438" s="38" t="s">
        <v>28</v>
      </c>
      <c r="O1438" s="38">
        <v>3</v>
      </c>
      <c r="P1438" s="56" t="e">
        <f>IF(ISNUMBER(E1438),$A$2/E1438,"N/A")</f>
        <v>#VALUE!</v>
      </c>
      <c r="Q1438" s="57" t="e">
        <f>IF(ISNUMBER(E1438),E1438/$B$2,"N/A")</f>
        <v>#VALUE!</v>
      </c>
      <c r="R1438" s="58" t="e">
        <f>IF(J1438="?",IF(ISNUMBER(E1438),G1438/P1438,"N/A"),IF(ISNUMBER(J1438),J1438/$A$2*57.296,"N/A"))</f>
        <v>#VALUE!</v>
      </c>
      <c r="S1438" s="59" t="str">
        <f>S1437</f>
        <v>PUT TELESCOPE FOCAL LENGTH HERE</v>
      </c>
      <c r="T1438" s="60" t="str">
        <f>T1437</f>
        <v>PUT TELESCOPE F/RATIO HERE</v>
      </c>
    </row>
    <row r="1439" spans="1:20" s="33" customFormat="1" x14ac:dyDescent="0.3">
      <c r="A1439" s="13" t="s">
        <v>76</v>
      </c>
      <c r="B1439" s="13" t="s">
        <v>266</v>
      </c>
      <c r="C1439" s="13"/>
      <c r="D1439" s="13" t="s">
        <v>345</v>
      </c>
      <c r="E1439" s="34">
        <v>20</v>
      </c>
      <c r="F1439" s="35">
        <v>1.25</v>
      </c>
      <c r="G1439" s="38">
        <v>52</v>
      </c>
      <c r="H1439" s="37"/>
      <c r="I1439" s="41">
        <v>20</v>
      </c>
      <c r="J1439" s="41" t="s">
        <v>28</v>
      </c>
      <c r="K1439" s="55">
        <f>(G1439/57.2958)*E1439</f>
        <v>18.151417730444464</v>
      </c>
      <c r="L1439" s="55" t="s">
        <v>53</v>
      </c>
      <c r="M1439" s="38" t="s">
        <v>98</v>
      </c>
      <c r="N1439" s="38" t="s">
        <v>28</v>
      </c>
      <c r="O1439" s="38">
        <v>3</v>
      </c>
      <c r="P1439" s="56" t="e">
        <f>IF(ISNUMBER(E1439),$A$2/E1439,"N/A")</f>
        <v>#VALUE!</v>
      </c>
      <c r="Q1439" s="57" t="e">
        <f>IF(ISNUMBER(E1439),E1439/$B$2,"N/A")</f>
        <v>#VALUE!</v>
      </c>
      <c r="R1439" s="58" t="e">
        <f>IF(J1439="?",IF(ISNUMBER(E1439),G1439/P1439,"N/A"),IF(ISNUMBER(J1439),J1439/$A$2*57.296,"N/A"))</f>
        <v>#VALUE!</v>
      </c>
      <c r="S1439" s="59" t="str">
        <f>S1438</f>
        <v>PUT TELESCOPE FOCAL LENGTH HERE</v>
      </c>
      <c r="T1439" s="60" t="str">
        <f>T1438</f>
        <v>PUT TELESCOPE F/RATIO HERE</v>
      </c>
    </row>
    <row r="1440" spans="1:20" s="33" customFormat="1" x14ac:dyDescent="0.3">
      <c r="A1440" s="13" t="s">
        <v>76</v>
      </c>
      <c r="B1440" s="13" t="s">
        <v>266</v>
      </c>
      <c r="C1440" s="13"/>
      <c r="D1440" s="13" t="s">
        <v>345</v>
      </c>
      <c r="E1440" s="34">
        <v>25</v>
      </c>
      <c r="F1440" s="35">
        <v>1.25</v>
      </c>
      <c r="G1440" s="38">
        <v>52</v>
      </c>
      <c r="H1440" s="37"/>
      <c r="I1440" s="41">
        <v>20</v>
      </c>
      <c r="J1440" s="41" t="s">
        <v>28</v>
      </c>
      <c r="K1440" s="55">
        <f>(G1440/57.2958)*E1440</f>
        <v>22.68927216305558</v>
      </c>
      <c r="L1440" s="55" t="s">
        <v>53</v>
      </c>
      <c r="M1440" s="38" t="s">
        <v>98</v>
      </c>
      <c r="N1440" s="38" t="s">
        <v>28</v>
      </c>
      <c r="O1440" s="38">
        <v>3</v>
      </c>
      <c r="P1440" s="56" t="e">
        <f>IF(ISNUMBER(E1440),$A$2/E1440,"N/A")</f>
        <v>#VALUE!</v>
      </c>
      <c r="Q1440" s="57" t="e">
        <f>IF(ISNUMBER(E1440),E1440/$B$2,"N/A")</f>
        <v>#VALUE!</v>
      </c>
      <c r="R1440" s="58" t="e">
        <f>IF(J1440="?",IF(ISNUMBER(E1440),G1440/P1440,"N/A"),IF(ISNUMBER(J1440),J1440/$A$2*57.296,"N/A"))</f>
        <v>#VALUE!</v>
      </c>
      <c r="S1440" s="59" t="str">
        <f>S1439</f>
        <v>PUT TELESCOPE FOCAL LENGTH HERE</v>
      </c>
      <c r="T1440" s="60" t="str">
        <f>T1439</f>
        <v>PUT TELESCOPE F/RATIO HERE</v>
      </c>
    </row>
    <row r="1441" spans="1:20" s="33" customFormat="1" x14ac:dyDescent="0.3">
      <c r="A1441" s="13" t="s">
        <v>76</v>
      </c>
      <c r="B1441" s="13" t="s">
        <v>134</v>
      </c>
      <c r="C1441" s="13"/>
      <c r="D1441" s="13" t="s">
        <v>345</v>
      </c>
      <c r="E1441" s="34">
        <v>4</v>
      </c>
      <c r="F1441" s="35">
        <v>1.25</v>
      </c>
      <c r="G1441" s="38">
        <v>50</v>
      </c>
      <c r="H1441" s="37"/>
      <c r="I1441" s="41">
        <f>E1441*0.7</f>
        <v>2.8</v>
      </c>
      <c r="J1441" s="41" t="s">
        <v>28</v>
      </c>
      <c r="K1441" s="55">
        <f>(G1441/57.2958)*E1441</f>
        <v>3.4906572558547051</v>
      </c>
      <c r="L1441" s="55" t="s">
        <v>53</v>
      </c>
      <c r="M1441" s="38" t="s">
        <v>98</v>
      </c>
      <c r="N1441" s="38" t="s">
        <v>53</v>
      </c>
      <c r="O1441" s="38">
        <v>4</v>
      </c>
      <c r="P1441" s="56" t="e">
        <f>IF(ISNUMBER(E1441),$A$2/E1441,"N/A")</f>
        <v>#VALUE!</v>
      </c>
      <c r="Q1441" s="57" t="e">
        <f>IF(ISNUMBER(E1441),E1441/$B$2,"N/A")</f>
        <v>#VALUE!</v>
      </c>
      <c r="R1441" s="58" t="e">
        <f>IF(J1441="?",IF(ISNUMBER(E1441),G1441/P1441,"N/A"),IF(ISNUMBER(J1441),J1441/$A$2*57.296,"N/A"))</f>
        <v>#VALUE!</v>
      </c>
      <c r="S1441" s="59" t="str">
        <f>S1440</f>
        <v>PUT TELESCOPE FOCAL LENGTH HERE</v>
      </c>
      <c r="T1441" s="60" t="str">
        <f>T1440</f>
        <v>PUT TELESCOPE F/RATIO HERE</v>
      </c>
    </row>
    <row r="1442" spans="1:20" s="33" customFormat="1" x14ac:dyDescent="0.3">
      <c r="A1442" s="13" t="s">
        <v>76</v>
      </c>
      <c r="B1442" s="13" t="s">
        <v>134</v>
      </c>
      <c r="C1442" s="13"/>
      <c r="D1442" s="13" t="s">
        <v>345</v>
      </c>
      <c r="E1442" s="34">
        <v>6.3</v>
      </c>
      <c r="F1442" s="35">
        <v>1.25</v>
      </c>
      <c r="G1442" s="38">
        <v>50</v>
      </c>
      <c r="H1442" s="37"/>
      <c r="I1442" s="41">
        <f>E1442*0.7</f>
        <v>4.4099999999999993</v>
      </c>
      <c r="J1442" s="41" t="s">
        <v>28</v>
      </c>
      <c r="K1442" s="55">
        <f>(G1442/57.2958)*E1442</f>
        <v>5.49778517797116</v>
      </c>
      <c r="L1442" s="55" t="s">
        <v>53</v>
      </c>
      <c r="M1442" s="38" t="s">
        <v>98</v>
      </c>
      <c r="N1442" s="38" t="s">
        <v>53</v>
      </c>
      <c r="O1442" s="38">
        <v>4</v>
      </c>
      <c r="P1442" s="56" t="e">
        <f>IF(ISNUMBER(E1442),$A$2/E1442,"N/A")</f>
        <v>#VALUE!</v>
      </c>
      <c r="Q1442" s="57" t="e">
        <f>IF(ISNUMBER(E1442),E1442/$B$2,"N/A")</f>
        <v>#VALUE!</v>
      </c>
      <c r="R1442" s="58" t="e">
        <f>IF(J1442="?",IF(ISNUMBER(E1442),G1442/P1442,"N/A"),IF(ISNUMBER(J1442),J1442/$A$2*57.296,"N/A"))</f>
        <v>#VALUE!</v>
      </c>
      <c r="S1442" s="59" t="str">
        <f>S1441</f>
        <v>PUT TELESCOPE FOCAL LENGTH HERE</v>
      </c>
      <c r="T1442" s="60" t="str">
        <f>T1441</f>
        <v>PUT TELESCOPE F/RATIO HERE</v>
      </c>
    </row>
    <row r="1443" spans="1:20" s="33" customFormat="1" x14ac:dyDescent="0.3">
      <c r="A1443" s="13" t="s">
        <v>76</v>
      </c>
      <c r="B1443" s="13" t="s">
        <v>134</v>
      </c>
      <c r="C1443" s="13"/>
      <c r="D1443" s="13" t="s">
        <v>345</v>
      </c>
      <c r="E1443" s="34">
        <v>10</v>
      </c>
      <c r="F1443" s="35">
        <v>1.25</v>
      </c>
      <c r="G1443" s="38">
        <v>50</v>
      </c>
      <c r="H1443" s="37"/>
      <c r="I1443" s="41">
        <f>E1443*0.7</f>
        <v>7</v>
      </c>
      <c r="J1443" s="41" t="s">
        <v>28</v>
      </c>
      <c r="K1443" s="55">
        <f>(G1443/57.2958)*E1443</f>
        <v>8.7266431396367636</v>
      </c>
      <c r="L1443" s="55" t="s">
        <v>53</v>
      </c>
      <c r="M1443" s="38" t="s">
        <v>98</v>
      </c>
      <c r="N1443" s="38" t="s">
        <v>53</v>
      </c>
      <c r="O1443" s="38">
        <v>4</v>
      </c>
      <c r="P1443" s="56" t="e">
        <f>IF(ISNUMBER(E1443),$A$2/E1443,"N/A")</f>
        <v>#VALUE!</v>
      </c>
      <c r="Q1443" s="57" t="e">
        <f>IF(ISNUMBER(E1443),E1443/$B$2,"N/A")</f>
        <v>#VALUE!</v>
      </c>
      <c r="R1443" s="58" t="e">
        <f>IF(J1443="?",IF(ISNUMBER(E1443),G1443/P1443,"N/A"),IF(ISNUMBER(J1443),J1443/$A$2*57.296,"N/A"))</f>
        <v>#VALUE!</v>
      </c>
      <c r="S1443" s="59" t="str">
        <f>S1442</f>
        <v>PUT TELESCOPE FOCAL LENGTH HERE</v>
      </c>
      <c r="T1443" s="60" t="str">
        <f>T1442</f>
        <v>PUT TELESCOPE F/RATIO HERE</v>
      </c>
    </row>
    <row r="1444" spans="1:20" s="33" customFormat="1" x14ac:dyDescent="0.3">
      <c r="A1444" s="13" t="s">
        <v>76</v>
      </c>
      <c r="B1444" s="13" t="s">
        <v>134</v>
      </c>
      <c r="C1444" s="13"/>
      <c r="D1444" s="13" t="s">
        <v>345</v>
      </c>
      <c r="E1444" s="34">
        <v>12.5</v>
      </c>
      <c r="F1444" s="35">
        <v>1.25</v>
      </c>
      <c r="G1444" s="38">
        <v>50</v>
      </c>
      <c r="H1444" s="37"/>
      <c r="I1444" s="41">
        <f>E1444*0.7</f>
        <v>8.75</v>
      </c>
      <c r="J1444" s="41" t="s">
        <v>28</v>
      </c>
      <c r="K1444" s="55">
        <f>(G1444/57.2958)*E1444</f>
        <v>10.908303924545953</v>
      </c>
      <c r="L1444" s="55" t="s">
        <v>53</v>
      </c>
      <c r="M1444" s="38" t="s">
        <v>98</v>
      </c>
      <c r="N1444" s="38" t="s">
        <v>53</v>
      </c>
      <c r="O1444" s="38">
        <v>4</v>
      </c>
      <c r="P1444" s="56" t="e">
        <f>IF(ISNUMBER(E1444),$A$2/E1444,"N/A")</f>
        <v>#VALUE!</v>
      </c>
      <c r="Q1444" s="57" t="e">
        <f>IF(ISNUMBER(E1444),E1444/$B$2,"N/A")</f>
        <v>#VALUE!</v>
      </c>
      <c r="R1444" s="58" t="e">
        <f>IF(J1444="?",IF(ISNUMBER(E1444),G1444/P1444,"N/A"),IF(ISNUMBER(J1444),J1444/$A$2*57.296,"N/A"))</f>
        <v>#VALUE!</v>
      </c>
      <c r="S1444" s="59" t="str">
        <f>S1443</f>
        <v>PUT TELESCOPE FOCAL LENGTH HERE</v>
      </c>
      <c r="T1444" s="60" t="str">
        <f>T1443</f>
        <v>PUT TELESCOPE F/RATIO HERE</v>
      </c>
    </row>
    <row r="1445" spans="1:20" s="33" customFormat="1" x14ac:dyDescent="0.3">
      <c r="A1445" s="13" t="s">
        <v>76</v>
      </c>
      <c r="B1445" s="13" t="s">
        <v>134</v>
      </c>
      <c r="C1445" s="13"/>
      <c r="D1445" s="13" t="s">
        <v>345</v>
      </c>
      <c r="E1445" s="34">
        <v>15</v>
      </c>
      <c r="F1445" s="35">
        <v>1.25</v>
      </c>
      <c r="G1445" s="38">
        <v>50</v>
      </c>
      <c r="H1445" s="37"/>
      <c r="I1445" s="41">
        <f>E1445*0.7</f>
        <v>10.5</v>
      </c>
      <c r="J1445" s="41" t="s">
        <v>28</v>
      </c>
      <c r="K1445" s="55">
        <f>(G1445/57.2958)*E1445</f>
        <v>13.089964709455144</v>
      </c>
      <c r="L1445" s="55" t="s">
        <v>53</v>
      </c>
      <c r="M1445" s="38" t="s">
        <v>98</v>
      </c>
      <c r="N1445" s="38" t="s">
        <v>53</v>
      </c>
      <c r="O1445" s="38">
        <v>4</v>
      </c>
      <c r="P1445" s="56" t="e">
        <f>IF(ISNUMBER(E1445),$A$2/E1445,"N/A")</f>
        <v>#VALUE!</v>
      </c>
      <c r="Q1445" s="57" t="e">
        <f>IF(ISNUMBER(E1445),E1445/$B$2,"N/A")</f>
        <v>#VALUE!</v>
      </c>
      <c r="R1445" s="58" t="e">
        <f>IF(J1445="?",IF(ISNUMBER(E1445),G1445/P1445,"N/A"),IF(ISNUMBER(J1445),J1445/$A$2*57.296,"N/A"))</f>
        <v>#VALUE!</v>
      </c>
      <c r="S1445" s="59" t="str">
        <f>S1444</f>
        <v>PUT TELESCOPE FOCAL LENGTH HERE</v>
      </c>
      <c r="T1445" s="60" t="str">
        <f>T1444</f>
        <v>PUT TELESCOPE F/RATIO HERE</v>
      </c>
    </row>
    <row r="1446" spans="1:20" s="33" customFormat="1" x14ac:dyDescent="0.3">
      <c r="A1446" s="13" t="s">
        <v>76</v>
      </c>
      <c r="B1446" s="13" t="s">
        <v>134</v>
      </c>
      <c r="C1446" s="13"/>
      <c r="D1446" s="13" t="s">
        <v>345</v>
      </c>
      <c r="E1446" s="34">
        <v>17</v>
      </c>
      <c r="F1446" s="35">
        <v>1.25</v>
      </c>
      <c r="G1446" s="38">
        <v>50</v>
      </c>
      <c r="H1446" s="37"/>
      <c r="I1446" s="41">
        <f>E1446*0.7</f>
        <v>11.899999999999999</v>
      </c>
      <c r="J1446" s="41" t="s">
        <v>28</v>
      </c>
      <c r="K1446" s="55">
        <f>(G1446/57.2958)*E1446</f>
        <v>14.835293337382497</v>
      </c>
      <c r="L1446" s="55" t="s">
        <v>53</v>
      </c>
      <c r="M1446" s="38" t="s">
        <v>98</v>
      </c>
      <c r="N1446" s="38" t="s">
        <v>53</v>
      </c>
      <c r="O1446" s="38">
        <v>4</v>
      </c>
      <c r="P1446" s="56" t="e">
        <f>IF(ISNUMBER(E1446),$A$2/E1446,"N/A")</f>
        <v>#VALUE!</v>
      </c>
      <c r="Q1446" s="57" t="e">
        <f>IF(ISNUMBER(E1446),E1446/$B$2,"N/A")</f>
        <v>#VALUE!</v>
      </c>
      <c r="R1446" s="58" t="e">
        <f>IF(J1446="?",IF(ISNUMBER(E1446),G1446/P1446,"N/A"),IF(ISNUMBER(J1446),J1446/$A$2*57.296,"N/A"))</f>
        <v>#VALUE!</v>
      </c>
      <c r="S1446" s="59" t="str">
        <f>S1445</f>
        <v>PUT TELESCOPE FOCAL LENGTH HERE</v>
      </c>
      <c r="T1446" s="60" t="str">
        <f>T1445</f>
        <v>PUT TELESCOPE F/RATIO HERE</v>
      </c>
    </row>
    <row r="1447" spans="1:20" s="33" customFormat="1" x14ac:dyDescent="0.3">
      <c r="A1447" s="13" t="s">
        <v>76</v>
      </c>
      <c r="B1447" s="13" t="s">
        <v>134</v>
      </c>
      <c r="C1447" s="13"/>
      <c r="D1447" s="13" t="s">
        <v>345</v>
      </c>
      <c r="E1447" s="34">
        <v>20</v>
      </c>
      <c r="F1447" s="35">
        <v>1.25</v>
      </c>
      <c r="G1447" s="38">
        <v>50</v>
      </c>
      <c r="H1447" s="37"/>
      <c r="I1447" s="41">
        <f>E1447*0.7</f>
        <v>14</v>
      </c>
      <c r="J1447" s="41" t="s">
        <v>28</v>
      </c>
      <c r="K1447" s="55">
        <f>(G1447/57.2958)*E1447</f>
        <v>17.453286279273527</v>
      </c>
      <c r="L1447" s="55" t="s">
        <v>53</v>
      </c>
      <c r="M1447" s="38" t="s">
        <v>98</v>
      </c>
      <c r="N1447" s="38" t="s">
        <v>53</v>
      </c>
      <c r="O1447" s="38">
        <v>4</v>
      </c>
      <c r="P1447" s="56" t="e">
        <f>IF(ISNUMBER(E1447),$A$2/E1447,"N/A")</f>
        <v>#VALUE!</v>
      </c>
      <c r="Q1447" s="57" t="e">
        <f>IF(ISNUMBER(E1447),E1447/$B$2,"N/A")</f>
        <v>#VALUE!</v>
      </c>
      <c r="R1447" s="58" t="e">
        <f>IF(J1447="?",IF(ISNUMBER(E1447),G1447/P1447,"N/A"),IF(ISNUMBER(J1447),J1447/$A$2*57.296,"N/A"))</f>
        <v>#VALUE!</v>
      </c>
      <c r="S1447" s="59" t="str">
        <f>S1446</f>
        <v>PUT TELESCOPE FOCAL LENGTH HERE</v>
      </c>
      <c r="T1447" s="60" t="str">
        <f>T1446</f>
        <v>PUT TELESCOPE F/RATIO HERE</v>
      </c>
    </row>
    <row r="1448" spans="1:20" s="33" customFormat="1" x14ac:dyDescent="0.3">
      <c r="A1448" s="13" t="s">
        <v>76</v>
      </c>
      <c r="B1448" s="13" t="s">
        <v>134</v>
      </c>
      <c r="C1448" s="13"/>
      <c r="D1448" s="13" t="s">
        <v>345</v>
      </c>
      <c r="E1448" s="34">
        <v>25</v>
      </c>
      <c r="F1448" s="35">
        <v>1.25</v>
      </c>
      <c r="G1448" s="38">
        <v>50</v>
      </c>
      <c r="H1448" s="37"/>
      <c r="I1448" s="41">
        <f>E1448*0.7</f>
        <v>17.5</v>
      </c>
      <c r="J1448" s="41" t="s">
        <v>28</v>
      </c>
      <c r="K1448" s="55">
        <f>(G1448/57.2958)*E1448</f>
        <v>21.816607849091906</v>
      </c>
      <c r="L1448" s="55" t="s">
        <v>53</v>
      </c>
      <c r="M1448" s="38" t="s">
        <v>98</v>
      </c>
      <c r="N1448" s="38" t="s">
        <v>53</v>
      </c>
      <c r="O1448" s="38">
        <v>4</v>
      </c>
      <c r="P1448" s="56" t="e">
        <f>IF(ISNUMBER(E1448),$A$2/E1448,"N/A")</f>
        <v>#VALUE!</v>
      </c>
      <c r="Q1448" s="57" t="e">
        <f>IF(ISNUMBER(E1448),E1448/$B$2,"N/A")</f>
        <v>#VALUE!</v>
      </c>
      <c r="R1448" s="58" t="e">
        <f>IF(J1448="?",IF(ISNUMBER(E1448),G1448/P1448,"N/A"),IF(ISNUMBER(J1448),J1448/$A$2*57.296,"N/A"))</f>
        <v>#VALUE!</v>
      </c>
      <c r="S1448" s="59" t="str">
        <f>S1447</f>
        <v>PUT TELESCOPE FOCAL LENGTH HERE</v>
      </c>
      <c r="T1448" s="60" t="str">
        <f>T1447</f>
        <v>PUT TELESCOPE F/RATIO HERE</v>
      </c>
    </row>
    <row r="1449" spans="1:20" s="33" customFormat="1" x14ac:dyDescent="0.3">
      <c r="A1449" s="13" t="s">
        <v>76</v>
      </c>
      <c r="B1449" s="13" t="s">
        <v>134</v>
      </c>
      <c r="C1449" s="13"/>
      <c r="D1449" s="13" t="s">
        <v>345</v>
      </c>
      <c r="E1449" s="34">
        <v>32</v>
      </c>
      <c r="F1449" s="35">
        <v>1.25</v>
      </c>
      <c r="G1449" s="38">
        <v>50</v>
      </c>
      <c r="H1449" s="37"/>
      <c r="I1449" s="41">
        <f>E1449*0.7</f>
        <v>22.4</v>
      </c>
      <c r="J1449" s="41" t="s">
        <v>28</v>
      </c>
      <c r="K1449" s="55">
        <f>(G1449/57.2958)*E1449</f>
        <v>27.925258046837641</v>
      </c>
      <c r="L1449" s="55" t="s">
        <v>53</v>
      </c>
      <c r="M1449" s="38" t="s">
        <v>98</v>
      </c>
      <c r="N1449" s="38" t="s">
        <v>53</v>
      </c>
      <c r="O1449" s="38">
        <v>4</v>
      </c>
      <c r="P1449" s="56" t="e">
        <f>IF(ISNUMBER(E1449),$A$2/E1449,"N/A")</f>
        <v>#VALUE!</v>
      </c>
      <c r="Q1449" s="57" t="e">
        <f>IF(ISNUMBER(E1449),E1449/$B$2,"N/A")</f>
        <v>#VALUE!</v>
      </c>
      <c r="R1449" s="58" t="e">
        <f>IF(J1449="?",IF(ISNUMBER(E1449),G1449/P1449,"N/A"),IF(ISNUMBER(J1449),J1449/$A$2*57.296,"N/A"))</f>
        <v>#VALUE!</v>
      </c>
      <c r="S1449" s="59" t="str">
        <f>S1448</f>
        <v>PUT TELESCOPE FOCAL LENGTH HERE</v>
      </c>
      <c r="T1449" s="60" t="str">
        <f>T1448</f>
        <v>PUT TELESCOPE F/RATIO HERE</v>
      </c>
    </row>
    <row r="1450" spans="1:20" s="33" customFormat="1" x14ac:dyDescent="0.3">
      <c r="A1450" s="13" t="s">
        <v>76</v>
      </c>
      <c r="B1450" s="13" t="s">
        <v>134</v>
      </c>
      <c r="C1450" s="13"/>
      <c r="D1450" s="13" t="s">
        <v>345</v>
      </c>
      <c r="E1450" s="34">
        <v>40</v>
      </c>
      <c r="F1450" s="35">
        <v>1.25</v>
      </c>
      <c r="G1450" s="38">
        <v>40</v>
      </c>
      <c r="H1450" s="37"/>
      <c r="I1450" s="41">
        <f>E1450*0.7</f>
        <v>28</v>
      </c>
      <c r="J1450" s="41" t="s">
        <v>28</v>
      </c>
      <c r="K1450" s="55">
        <f>(G1450/57.2958)*E1450</f>
        <v>27.925258046837641</v>
      </c>
      <c r="L1450" s="55" t="s">
        <v>53</v>
      </c>
      <c r="M1450" s="38" t="s">
        <v>98</v>
      </c>
      <c r="N1450" s="38" t="s">
        <v>53</v>
      </c>
      <c r="O1450" s="38">
        <v>4</v>
      </c>
      <c r="P1450" s="56" t="e">
        <f>IF(ISNUMBER(E1450),$A$2/E1450,"N/A")</f>
        <v>#VALUE!</v>
      </c>
      <c r="Q1450" s="57" t="e">
        <f>IF(ISNUMBER(E1450),E1450/$B$2,"N/A")</f>
        <v>#VALUE!</v>
      </c>
      <c r="R1450" s="58" t="e">
        <f>IF(J1450="?",IF(ISNUMBER(E1450),G1450/P1450,"N/A"),IF(ISNUMBER(J1450),J1450/$A$2*57.296,"N/A"))</f>
        <v>#VALUE!</v>
      </c>
      <c r="S1450" s="59" t="str">
        <f>S1449</f>
        <v>PUT TELESCOPE FOCAL LENGTH HERE</v>
      </c>
      <c r="T1450" s="60" t="str">
        <f>T1449</f>
        <v>PUT TELESCOPE F/RATIO HERE</v>
      </c>
    </row>
    <row r="1451" spans="1:20" s="33" customFormat="1" x14ac:dyDescent="0.3">
      <c r="A1451" s="13" t="s">
        <v>76</v>
      </c>
      <c r="B1451" s="13" t="s">
        <v>49</v>
      </c>
      <c r="C1451" s="13"/>
      <c r="D1451" s="13" t="s">
        <v>345</v>
      </c>
      <c r="E1451" s="34">
        <v>4</v>
      </c>
      <c r="F1451" s="35">
        <v>1.25</v>
      </c>
      <c r="G1451" s="38">
        <v>52</v>
      </c>
      <c r="H1451" s="37"/>
      <c r="I1451" s="41">
        <f>E1451*0.7</f>
        <v>2.8</v>
      </c>
      <c r="J1451" s="41" t="s">
        <v>28</v>
      </c>
      <c r="K1451" s="55">
        <f>(G1451/57.2958)*E1451</f>
        <v>3.6302835460888931</v>
      </c>
      <c r="L1451" s="55" t="s">
        <v>0</v>
      </c>
      <c r="M1451" s="38" t="s">
        <v>25</v>
      </c>
      <c r="N1451" s="38" t="s">
        <v>0</v>
      </c>
      <c r="O1451" s="38">
        <v>4</v>
      </c>
      <c r="P1451" s="56" t="e">
        <f>IF(ISNUMBER(E1451),$A$2/E1451,"N/A")</f>
        <v>#VALUE!</v>
      </c>
      <c r="Q1451" s="57" t="e">
        <f>IF(ISNUMBER(E1451),E1451/$B$2,"N/A")</f>
        <v>#VALUE!</v>
      </c>
      <c r="R1451" s="58" t="e">
        <f>IF(J1451="?",IF(ISNUMBER(E1451),G1451/P1451,"N/A"),IF(ISNUMBER(J1451),J1451/$A$2*57.296,"N/A"))</f>
        <v>#VALUE!</v>
      </c>
      <c r="S1451" s="59" t="str">
        <f>S1450</f>
        <v>PUT TELESCOPE FOCAL LENGTH HERE</v>
      </c>
      <c r="T1451" s="60" t="str">
        <f>T1450</f>
        <v>PUT TELESCOPE F/RATIO HERE</v>
      </c>
    </row>
    <row r="1452" spans="1:20" s="33" customFormat="1" x14ac:dyDescent="0.3">
      <c r="A1452" s="13" t="s">
        <v>76</v>
      </c>
      <c r="B1452" s="13" t="s">
        <v>49</v>
      </c>
      <c r="C1452" s="13"/>
      <c r="D1452" s="13" t="s">
        <v>345</v>
      </c>
      <c r="E1452" s="34">
        <v>6</v>
      </c>
      <c r="F1452" s="35">
        <v>1.25</v>
      </c>
      <c r="G1452" s="38">
        <v>52</v>
      </c>
      <c r="H1452" s="37"/>
      <c r="I1452" s="41">
        <f>E1452*0.7</f>
        <v>4.1999999999999993</v>
      </c>
      <c r="J1452" s="41" t="s">
        <v>28</v>
      </c>
      <c r="K1452" s="55">
        <f>(G1452/57.2958)*E1452</f>
        <v>5.4454253191333395</v>
      </c>
      <c r="L1452" s="55" t="s">
        <v>0</v>
      </c>
      <c r="M1452" s="38" t="s">
        <v>25</v>
      </c>
      <c r="N1452" s="38" t="s">
        <v>0</v>
      </c>
      <c r="O1452" s="38">
        <v>4</v>
      </c>
      <c r="P1452" s="56" t="e">
        <f>IF(ISNUMBER(E1452),$A$2/E1452,"N/A")</f>
        <v>#VALUE!</v>
      </c>
      <c r="Q1452" s="57" t="e">
        <f>IF(ISNUMBER(E1452),E1452/$B$2,"N/A")</f>
        <v>#VALUE!</v>
      </c>
      <c r="R1452" s="58" t="e">
        <f>IF(J1452="?",IF(ISNUMBER(E1452),G1452/P1452,"N/A"),IF(ISNUMBER(J1452),J1452/$A$2*57.296,"N/A"))</f>
        <v>#VALUE!</v>
      </c>
      <c r="S1452" s="59" t="str">
        <f>S1451</f>
        <v>PUT TELESCOPE FOCAL LENGTH HERE</v>
      </c>
      <c r="T1452" s="60" t="str">
        <f>T1451</f>
        <v>PUT TELESCOPE F/RATIO HERE</v>
      </c>
    </row>
    <row r="1453" spans="1:20" s="33" customFormat="1" x14ac:dyDescent="0.3">
      <c r="A1453" s="13" t="s">
        <v>76</v>
      </c>
      <c r="B1453" s="13" t="s">
        <v>49</v>
      </c>
      <c r="C1453" s="13"/>
      <c r="D1453" s="13" t="s">
        <v>345</v>
      </c>
      <c r="E1453" s="34">
        <v>9</v>
      </c>
      <c r="F1453" s="35">
        <v>1.25</v>
      </c>
      <c r="G1453" s="38">
        <v>52</v>
      </c>
      <c r="H1453" s="37"/>
      <c r="I1453" s="41">
        <f>E1453*0.7</f>
        <v>6.3</v>
      </c>
      <c r="J1453" s="41" t="s">
        <v>28</v>
      </c>
      <c r="K1453" s="55">
        <f>(G1453/57.2958)*E1453</f>
        <v>8.1681379787000097</v>
      </c>
      <c r="L1453" s="55" t="s">
        <v>0</v>
      </c>
      <c r="M1453" s="38" t="s">
        <v>25</v>
      </c>
      <c r="N1453" s="38" t="s">
        <v>0</v>
      </c>
      <c r="O1453" s="38">
        <v>4</v>
      </c>
      <c r="P1453" s="56" t="e">
        <f>IF(ISNUMBER(E1453),$A$2/E1453,"N/A")</f>
        <v>#VALUE!</v>
      </c>
      <c r="Q1453" s="57" t="e">
        <f>IF(ISNUMBER(E1453),E1453/$B$2,"N/A")</f>
        <v>#VALUE!</v>
      </c>
      <c r="R1453" s="58" t="e">
        <f>IF(J1453="?",IF(ISNUMBER(E1453),G1453/P1453,"N/A"),IF(ISNUMBER(J1453),J1453/$A$2*57.296,"N/A"))</f>
        <v>#VALUE!</v>
      </c>
      <c r="S1453" s="59" t="str">
        <f>S1452</f>
        <v>PUT TELESCOPE FOCAL LENGTH HERE</v>
      </c>
      <c r="T1453" s="60" t="str">
        <f>T1452</f>
        <v>PUT TELESCOPE F/RATIO HERE</v>
      </c>
    </row>
    <row r="1454" spans="1:20" s="33" customFormat="1" x14ac:dyDescent="0.3">
      <c r="A1454" s="13" t="s">
        <v>76</v>
      </c>
      <c r="B1454" s="13" t="s">
        <v>49</v>
      </c>
      <c r="C1454" s="13"/>
      <c r="D1454" s="13" t="s">
        <v>345</v>
      </c>
      <c r="E1454" s="34">
        <v>12</v>
      </c>
      <c r="F1454" s="35">
        <v>1.25</v>
      </c>
      <c r="G1454" s="38">
        <v>52</v>
      </c>
      <c r="H1454" s="37"/>
      <c r="I1454" s="41">
        <f>E1454*0.7</f>
        <v>8.3999999999999986</v>
      </c>
      <c r="J1454" s="41" t="s">
        <v>28</v>
      </c>
      <c r="K1454" s="55">
        <f>(G1454/57.2958)*E1454</f>
        <v>10.890850638266679</v>
      </c>
      <c r="L1454" s="55" t="s">
        <v>0</v>
      </c>
      <c r="M1454" s="38" t="s">
        <v>25</v>
      </c>
      <c r="N1454" s="38" t="s">
        <v>0</v>
      </c>
      <c r="O1454" s="38">
        <v>4</v>
      </c>
      <c r="P1454" s="56" t="e">
        <f>IF(ISNUMBER(E1454),$A$2/E1454,"N/A")</f>
        <v>#VALUE!</v>
      </c>
      <c r="Q1454" s="57" t="e">
        <f>IF(ISNUMBER(E1454),E1454/$B$2,"N/A")</f>
        <v>#VALUE!</v>
      </c>
      <c r="R1454" s="58" t="e">
        <f>IF(J1454="?",IF(ISNUMBER(E1454),G1454/P1454,"N/A"),IF(ISNUMBER(J1454),J1454/$A$2*57.296,"N/A"))</f>
        <v>#VALUE!</v>
      </c>
      <c r="S1454" s="59" t="str">
        <f>S1453</f>
        <v>PUT TELESCOPE FOCAL LENGTH HERE</v>
      </c>
      <c r="T1454" s="60" t="str">
        <f>T1453</f>
        <v>PUT TELESCOPE F/RATIO HERE</v>
      </c>
    </row>
    <row r="1455" spans="1:20" s="33" customFormat="1" x14ac:dyDescent="0.3">
      <c r="A1455" s="13" t="s">
        <v>76</v>
      </c>
      <c r="B1455" s="13" t="s">
        <v>49</v>
      </c>
      <c r="C1455" s="13"/>
      <c r="D1455" s="13" t="s">
        <v>345</v>
      </c>
      <c r="E1455" s="34">
        <v>15</v>
      </c>
      <c r="F1455" s="35">
        <v>1.25</v>
      </c>
      <c r="G1455" s="38">
        <v>52</v>
      </c>
      <c r="H1455" s="37"/>
      <c r="I1455" s="41">
        <f>E1455*0.7</f>
        <v>10.5</v>
      </c>
      <c r="J1455" s="41" t="s">
        <v>28</v>
      </c>
      <c r="K1455" s="55">
        <f>(G1455/57.2958)*E1455</f>
        <v>13.61356329783335</v>
      </c>
      <c r="L1455" s="55" t="s">
        <v>0</v>
      </c>
      <c r="M1455" s="38" t="s">
        <v>25</v>
      </c>
      <c r="N1455" s="38" t="s">
        <v>0</v>
      </c>
      <c r="O1455" s="38">
        <v>4</v>
      </c>
      <c r="P1455" s="56" t="e">
        <f>IF(ISNUMBER(E1455),$A$2/E1455,"N/A")</f>
        <v>#VALUE!</v>
      </c>
      <c r="Q1455" s="57" t="e">
        <f>IF(ISNUMBER(E1455),E1455/$B$2,"N/A")</f>
        <v>#VALUE!</v>
      </c>
      <c r="R1455" s="58" t="e">
        <f>IF(J1455="?",IF(ISNUMBER(E1455),G1455/P1455,"N/A"),IF(ISNUMBER(J1455),J1455/$A$2*57.296,"N/A"))</f>
        <v>#VALUE!</v>
      </c>
      <c r="S1455" s="59" t="str">
        <f>S1454</f>
        <v>PUT TELESCOPE FOCAL LENGTH HERE</v>
      </c>
      <c r="T1455" s="60" t="str">
        <f>T1454</f>
        <v>PUT TELESCOPE F/RATIO HERE</v>
      </c>
    </row>
    <row r="1456" spans="1:20" s="33" customFormat="1" x14ac:dyDescent="0.3">
      <c r="A1456" s="13" t="s">
        <v>76</v>
      </c>
      <c r="B1456" s="13" t="s">
        <v>49</v>
      </c>
      <c r="C1456" s="13"/>
      <c r="D1456" s="13" t="s">
        <v>345</v>
      </c>
      <c r="E1456" s="34">
        <v>20</v>
      </c>
      <c r="F1456" s="35">
        <v>1.25</v>
      </c>
      <c r="G1456" s="38">
        <v>52</v>
      </c>
      <c r="H1456" s="37"/>
      <c r="I1456" s="41">
        <f>E1456*0.7</f>
        <v>14</v>
      </c>
      <c r="J1456" s="41" t="s">
        <v>28</v>
      </c>
      <c r="K1456" s="55">
        <f>(G1456/57.2958)*E1456</f>
        <v>18.151417730444464</v>
      </c>
      <c r="L1456" s="55" t="s">
        <v>0</v>
      </c>
      <c r="M1456" s="38" t="s">
        <v>25</v>
      </c>
      <c r="N1456" s="38" t="s">
        <v>0</v>
      </c>
      <c r="O1456" s="38">
        <v>4</v>
      </c>
      <c r="P1456" s="56" t="e">
        <f>IF(ISNUMBER(E1456),$A$2/E1456,"N/A")</f>
        <v>#VALUE!</v>
      </c>
      <c r="Q1456" s="57" t="e">
        <f>IF(ISNUMBER(E1456),E1456/$B$2,"N/A")</f>
        <v>#VALUE!</v>
      </c>
      <c r="R1456" s="58" t="e">
        <f>IF(J1456="?",IF(ISNUMBER(E1456),G1456/P1456,"N/A"),IF(ISNUMBER(J1456),J1456/$A$2*57.296,"N/A"))</f>
        <v>#VALUE!</v>
      </c>
      <c r="S1456" s="59" t="str">
        <f>S1455</f>
        <v>PUT TELESCOPE FOCAL LENGTH HERE</v>
      </c>
      <c r="T1456" s="60" t="str">
        <f>T1455</f>
        <v>PUT TELESCOPE F/RATIO HERE</v>
      </c>
    </row>
    <row r="1457" spans="1:20" s="33" customFormat="1" x14ac:dyDescent="0.3">
      <c r="A1457" s="13" t="s">
        <v>76</v>
      </c>
      <c r="B1457" s="13" t="s">
        <v>49</v>
      </c>
      <c r="C1457" s="13"/>
      <c r="D1457" s="13" t="s">
        <v>345</v>
      </c>
      <c r="E1457" s="34">
        <v>25</v>
      </c>
      <c r="F1457" s="35">
        <v>1.25</v>
      </c>
      <c r="G1457" s="38">
        <v>52</v>
      </c>
      <c r="H1457" s="37"/>
      <c r="I1457" s="41">
        <f>E1457*0.7</f>
        <v>17.5</v>
      </c>
      <c r="J1457" s="41" t="s">
        <v>28</v>
      </c>
      <c r="K1457" s="55">
        <f>(G1457/57.2958)*E1457</f>
        <v>22.68927216305558</v>
      </c>
      <c r="L1457" s="55" t="s">
        <v>0</v>
      </c>
      <c r="M1457" s="38" t="s">
        <v>25</v>
      </c>
      <c r="N1457" s="38" t="s">
        <v>0</v>
      </c>
      <c r="O1457" s="38">
        <v>4</v>
      </c>
      <c r="P1457" s="56" t="e">
        <f>IF(ISNUMBER(E1457),$A$2/E1457,"N/A")</f>
        <v>#VALUE!</v>
      </c>
      <c r="Q1457" s="57" t="e">
        <f>IF(ISNUMBER(E1457),E1457/$B$2,"N/A")</f>
        <v>#VALUE!</v>
      </c>
      <c r="R1457" s="58" t="e">
        <f>IF(J1457="?",IF(ISNUMBER(E1457),G1457/P1457,"N/A"),IF(ISNUMBER(J1457),J1457/$A$2*57.296,"N/A"))</f>
        <v>#VALUE!</v>
      </c>
      <c r="S1457" s="59" t="str">
        <f>S1456</f>
        <v>PUT TELESCOPE FOCAL LENGTH HERE</v>
      </c>
      <c r="T1457" s="60" t="str">
        <f>T1456</f>
        <v>PUT TELESCOPE F/RATIO HERE</v>
      </c>
    </row>
    <row r="1458" spans="1:20" s="33" customFormat="1" x14ac:dyDescent="0.3">
      <c r="A1458" s="13" t="s">
        <v>76</v>
      </c>
      <c r="B1458" s="13" t="s">
        <v>49</v>
      </c>
      <c r="C1458" s="13"/>
      <c r="D1458" s="13" t="s">
        <v>345</v>
      </c>
      <c r="E1458" s="34">
        <v>32</v>
      </c>
      <c r="F1458" s="35">
        <v>1.25</v>
      </c>
      <c r="G1458" s="38">
        <v>50</v>
      </c>
      <c r="H1458" s="37"/>
      <c r="I1458" s="41">
        <f>E1458*0.7</f>
        <v>22.4</v>
      </c>
      <c r="J1458" s="41" t="s">
        <v>28</v>
      </c>
      <c r="K1458" s="55">
        <f>(G1458/57.2958)*E1458</f>
        <v>27.925258046837641</v>
      </c>
      <c r="L1458" s="55" t="s">
        <v>0</v>
      </c>
      <c r="M1458" s="38" t="s">
        <v>25</v>
      </c>
      <c r="N1458" s="38" t="s">
        <v>0</v>
      </c>
      <c r="O1458" s="38">
        <v>4</v>
      </c>
      <c r="P1458" s="56" t="e">
        <f>IF(ISNUMBER(E1458),$A$2/E1458,"N/A")</f>
        <v>#VALUE!</v>
      </c>
      <c r="Q1458" s="57" t="e">
        <f>IF(ISNUMBER(E1458),E1458/$B$2,"N/A")</f>
        <v>#VALUE!</v>
      </c>
      <c r="R1458" s="58" t="e">
        <f>IF(J1458="?",IF(ISNUMBER(E1458),G1458/P1458,"N/A"),IF(ISNUMBER(J1458),J1458/$A$2*57.296,"N/A"))</f>
        <v>#VALUE!</v>
      </c>
      <c r="S1458" s="59" t="str">
        <f>S1457</f>
        <v>PUT TELESCOPE FOCAL LENGTH HERE</v>
      </c>
      <c r="T1458" s="60" t="str">
        <f>T1457</f>
        <v>PUT TELESCOPE F/RATIO HERE</v>
      </c>
    </row>
    <row r="1459" spans="1:20" s="33" customFormat="1" x14ac:dyDescent="0.3">
      <c r="A1459" s="13" t="s">
        <v>76</v>
      </c>
      <c r="B1459" s="13" t="s">
        <v>49</v>
      </c>
      <c r="C1459" s="13"/>
      <c r="D1459" s="13" t="s">
        <v>345</v>
      </c>
      <c r="E1459" s="34">
        <v>40</v>
      </c>
      <c r="F1459" s="35">
        <v>1.25</v>
      </c>
      <c r="G1459" s="38">
        <v>40</v>
      </c>
      <c r="H1459" s="37"/>
      <c r="I1459" s="41">
        <f>E1459*0.7</f>
        <v>28</v>
      </c>
      <c r="J1459" s="41" t="s">
        <v>28</v>
      </c>
      <c r="K1459" s="55">
        <f>(G1459/57.2958)*E1459</f>
        <v>27.925258046837641</v>
      </c>
      <c r="L1459" s="55" t="s">
        <v>0</v>
      </c>
      <c r="M1459" s="38" t="s">
        <v>25</v>
      </c>
      <c r="N1459" s="38" t="s">
        <v>0</v>
      </c>
      <c r="O1459" s="38">
        <v>4</v>
      </c>
      <c r="P1459" s="56" t="e">
        <f>IF(ISNUMBER(E1459),$A$2/E1459,"N/A")</f>
        <v>#VALUE!</v>
      </c>
      <c r="Q1459" s="57" t="e">
        <f>IF(ISNUMBER(E1459),E1459/$B$2,"N/A")</f>
        <v>#VALUE!</v>
      </c>
      <c r="R1459" s="58" t="e">
        <f>IF(J1459="?",IF(ISNUMBER(E1459),G1459/P1459,"N/A"),IF(ISNUMBER(J1459),J1459/$A$2*57.296,"N/A"))</f>
        <v>#VALUE!</v>
      </c>
      <c r="S1459" s="59" t="str">
        <f>S1458</f>
        <v>PUT TELESCOPE FOCAL LENGTH HERE</v>
      </c>
      <c r="T1459" s="60" t="str">
        <f>T1458</f>
        <v>PUT TELESCOPE F/RATIO HERE</v>
      </c>
    </row>
    <row r="1460" spans="1:20" s="33" customFormat="1" x14ac:dyDescent="0.3">
      <c r="A1460" s="13" t="s">
        <v>76</v>
      </c>
      <c r="B1460" s="13" t="s">
        <v>308</v>
      </c>
      <c r="C1460" s="13"/>
      <c r="D1460" s="13" t="s">
        <v>345</v>
      </c>
      <c r="E1460" s="34">
        <v>32</v>
      </c>
      <c r="F1460" s="35">
        <v>1.25</v>
      </c>
      <c r="G1460" s="38">
        <v>50</v>
      </c>
      <c r="H1460" s="37"/>
      <c r="I1460" s="41" t="s">
        <v>28</v>
      </c>
      <c r="J1460" s="41" t="s">
        <v>28</v>
      </c>
      <c r="K1460" s="55">
        <f>(G1460/57.2958)*E1460</f>
        <v>27.925258046837641</v>
      </c>
      <c r="L1460" s="55" t="s">
        <v>0</v>
      </c>
      <c r="M1460" s="38" t="s">
        <v>25</v>
      </c>
      <c r="N1460" s="38" t="s">
        <v>0</v>
      </c>
      <c r="O1460" s="38">
        <v>4</v>
      </c>
      <c r="P1460" s="56" t="e">
        <f>IF(ISNUMBER(E1460),$A$2/E1460,"N/A")</f>
        <v>#VALUE!</v>
      </c>
      <c r="Q1460" s="57" t="e">
        <f>IF(ISNUMBER(E1460),E1460/$B$2,"N/A")</f>
        <v>#VALUE!</v>
      </c>
      <c r="R1460" s="58" t="e">
        <f>IF(J1460="?",IF(ISNUMBER(E1460),G1460/P1460,"N/A"),IF(ISNUMBER(J1460),J1460/$A$2*57.296,"N/A"))</f>
        <v>#VALUE!</v>
      </c>
      <c r="S1460" s="59" t="str">
        <f>S1459</f>
        <v>PUT TELESCOPE FOCAL LENGTH HERE</v>
      </c>
      <c r="T1460" s="60" t="str">
        <f>T1459</f>
        <v>PUT TELESCOPE F/RATIO HERE</v>
      </c>
    </row>
    <row r="1461" spans="1:20" s="33" customFormat="1" x14ac:dyDescent="0.3">
      <c r="A1461" s="13" t="s">
        <v>76</v>
      </c>
      <c r="B1461" s="13" t="s">
        <v>308</v>
      </c>
      <c r="C1461" s="13"/>
      <c r="D1461" s="13" t="s">
        <v>345</v>
      </c>
      <c r="E1461" s="34">
        <v>40</v>
      </c>
      <c r="F1461" s="35">
        <v>1.25</v>
      </c>
      <c r="G1461" s="38">
        <v>43</v>
      </c>
      <c r="H1461" s="37"/>
      <c r="I1461" s="41" t="s">
        <v>28</v>
      </c>
      <c r="J1461" s="41" t="s">
        <v>28</v>
      </c>
      <c r="K1461" s="55">
        <f>(G1461/57.2958)*E1461</f>
        <v>30.019652400350463</v>
      </c>
      <c r="L1461" s="55" t="s">
        <v>0</v>
      </c>
      <c r="M1461" s="38" t="s">
        <v>25</v>
      </c>
      <c r="N1461" s="38" t="s">
        <v>0</v>
      </c>
      <c r="O1461" s="38">
        <v>4</v>
      </c>
      <c r="P1461" s="56" t="e">
        <f>IF(ISNUMBER(E1461),$A$2/E1461,"N/A")</f>
        <v>#VALUE!</v>
      </c>
      <c r="Q1461" s="57" t="e">
        <f>IF(ISNUMBER(E1461),E1461/$B$2,"N/A")</f>
        <v>#VALUE!</v>
      </c>
      <c r="R1461" s="58" t="e">
        <f>IF(J1461="?",IF(ISNUMBER(E1461),G1461/P1461,"N/A"),IF(ISNUMBER(J1461),J1461/$A$2*57.296,"N/A"))</f>
        <v>#VALUE!</v>
      </c>
      <c r="S1461" s="59" t="str">
        <f>S1460</f>
        <v>PUT TELESCOPE FOCAL LENGTH HERE</v>
      </c>
      <c r="T1461" s="60" t="str">
        <f>T1460</f>
        <v>PUT TELESCOPE F/RATIO HERE</v>
      </c>
    </row>
    <row r="1462" spans="1:20" s="33" customFormat="1" x14ac:dyDescent="0.3">
      <c r="A1462" s="13" t="s">
        <v>76</v>
      </c>
      <c r="B1462" s="13" t="s">
        <v>159</v>
      </c>
      <c r="C1462" s="13"/>
      <c r="D1462" s="13" t="s">
        <v>349</v>
      </c>
      <c r="E1462" s="34">
        <v>5</v>
      </c>
      <c r="F1462" s="35">
        <v>1.25</v>
      </c>
      <c r="G1462" s="38">
        <v>100</v>
      </c>
      <c r="H1462" s="37"/>
      <c r="I1462" s="41">
        <v>13</v>
      </c>
      <c r="J1462" s="41" t="s">
        <v>28</v>
      </c>
      <c r="K1462" s="55">
        <f>(G1462/57.2958)*E1462</f>
        <v>8.7266431396367636</v>
      </c>
      <c r="L1462" s="55" t="s">
        <v>0</v>
      </c>
      <c r="M1462" s="38" t="s">
        <v>25</v>
      </c>
      <c r="N1462" s="38" t="s">
        <v>0</v>
      </c>
      <c r="O1462" s="38">
        <v>9</v>
      </c>
      <c r="P1462" s="56" t="e">
        <f>IF(ISNUMBER(E1462),$A$2/E1462,"N/A")</f>
        <v>#VALUE!</v>
      </c>
      <c r="Q1462" s="57" t="e">
        <f>IF(ISNUMBER(E1462),E1462/$B$2,"N/A")</f>
        <v>#VALUE!</v>
      </c>
      <c r="R1462" s="58" t="e">
        <f>IF(J1462="?",IF(ISNUMBER(E1462),G1462/P1462,"N/A"),IF(ISNUMBER(J1462),J1462/$A$2*57.296,"N/A"))</f>
        <v>#VALUE!</v>
      </c>
      <c r="S1462" s="59" t="str">
        <f>S1461</f>
        <v>PUT TELESCOPE FOCAL LENGTH HERE</v>
      </c>
      <c r="T1462" s="60" t="str">
        <f>T1461</f>
        <v>PUT TELESCOPE F/RATIO HERE</v>
      </c>
    </row>
    <row r="1463" spans="1:20" s="33" customFormat="1" x14ac:dyDescent="0.3">
      <c r="A1463" s="13" t="s">
        <v>76</v>
      </c>
      <c r="B1463" s="13" t="s">
        <v>159</v>
      </c>
      <c r="C1463" s="13"/>
      <c r="D1463" s="13" t="s">
        <v>349</v>
      </c>
      <c r="E1463" s="34">
        <v>10</v>
      </c>
      <c r="F1463" s="35">
        <v>1.25</v>
      </c>
      <c r="G1463" s="38">
        <v>100</v>
      </c>
      <c r="H1463" s="37"/>
      <c r="I1463" s="41">
        <v>19.7</v>
      </c>
      <c r="J1463" s="41" t="s">
        <v>28</v>
      </c>
      <c r="K1463" s="55">
        <f>(G1463/57.2958)*E1463</f>
        <v>17.453286279273527</v>
      </c>
      <c r="L1463" s="55" t="s">
        <v>0</v>
      </c>
      <c r="M1463" s="38" t="s">
        <v>25</v>
      </c>
      <c r="N1463" s="38" t="s">
        <v>0</v>
      </c>
      <c r="O1463" s="38">
        <v>8</v>
      </c>
      <c r="P1463" s="56" t="e">
        <f>IF(ISNUMBER(E1463),$A$2/E1463,"N/A")</f>
        <v>#VALUE!</v>
      </c>
      <c r="Q1463" s="57" t="e">
        <f>IF(ISNUMBER(E1463),E1463/$B$2,"N/A")</f>
        <v>#VALUE!</v>
      </c>
      <c r="R1463" s="58" t="e">
        <f>IF(J1463="?",IF(ISNUMBER(E1463),G1463/P1463,"N/A"),IF(ISNUMBER(J1463),J1463/$A$2*57.296,"N/A"))</f>
        <v>#VALUE!</v>
      </c>
      <c r="S1463" s="59" t="str">
        <f>S1462</f>
        <v>PUT TELESCOPE FOCAL LENGTH HERE</v>
      </c>
      <c r="T1463" s="60" t="str">
        <f>T1462</f>
        <v>PUT TELESCOPE F/RATIO HERE</v>
      </c>
    </row>
    <row r="1464" spans="1:20" s="33" customFormat="1" x14ac:dyDescent="0.3">
      <c r="A1464" s="13" t="s">
        <v>76</v>
      </c>
      <c r="B1464" s="13" t="s">
        <v>159</v>
      </c>
      <c r="C1464" s="13"/>
      <c r="D1464" s="13" t="s">
        <v>349</v>
      </c>
      <c r="E1464" s="34">
        <v>15</v>
      </c>
      <c r="F1464" s="35">
        <v>2</v>
      </c>
      <c r="G1464" s="38">
        <v>100</v>
      </c>
      <c r="H1464" s="37"/>
      <c r="I1464" s="41">
        <v>20</v>
      </c>
      <c r="J1464" s="41" t="s">
        <v>28</v>
      </c>
      <c r="K1464" s="55">
        <f>(G1464/57.2958)*E1464</f>
        <v>26.179929418910287</v>
      </c>
      <c r="L1464" s="55" t="s">
        <v>0</v>
      </c>
      <c r="M1464" s="38" t="s">
        <v>25</v>
      </c>
      <c r="N1464" s="38" t="s">
        <v>0</v>
      </c>
      <c r="O1464" s="38">
        <v>8</v>
      </c>
      <c r="P1464" s="56" t="e">
        <f>IF(ISNUMBER(E1464),$A$2/E1464,"N/A")</f>
        <v>#VALUE!</v>
      </c>
      <c r="Q1464" s="57" t="e">
        <f>IF(ISNUMBER(E1464),E1464/$B$2,"N/A")</f>
        <v>#VALUE!</v>
      </c>
      <c r="R1464" s="58" t="e">
        <f>IF(J1464="?",IF(ISNUMBER(E1464),G1464/P1464,"N/A"),IF(ISNUMBER(J1464),J1464/$A$2*57.296,"N/A"))</f>
        <v>#VALUE!</v>
      </c>
      <c r="S1464" s="59" t="str">
        <f>S1463</f>
        <v>PUT TELESCOPE FOCAL LENGTH HERE</v>
      </c>
      <c r="T1464" s="60" t="str">
        <f>T1463</f>
        <v>PUT TELESCOPE F/RATIO HERE</v>
      </c>
    </row>
    <row r="1465" spans="1:20" s="33" customFormat="1" x14ac:dyDescent="0.3">
      <c r="A1465" s="13" t="s">
        <v>76</v>
      </c>
      <c r="B1465" s="13" t="s">
        <v>159</v>
      </c>
      <c r="C1465" s="13"/>
      <c r="D1465" s="13" t="s">
        <v>349</v>
      </c>
      <c r="E1465" s="34">
        <v>21</v>
      </c>
      <c r="F1465" s="35">
        <v>2</v>
      </c>
      <c r="G1465" s="38">
        <v>100</v>
      </c>
      <c r="H1465" s="37"/>
      <c r="I1465" s="41">
        <v>20</v>
      </c>
      <c r="J1465" s="41" t="s">
        <v>28</v>
      </c>
      <c r="K1465" s="55">
        <f>(G1465/57.2958)*E1465</f>
        <v>36.651901186474404</v>
      </c>
      <c r="L1465" s="55" t="s">
        <v>0</v>
      </c>
      <c r="M1465" s="38" t="s">
        <v>25</v>
      </c>
      <c r="N1465" s="38" t="s">
        <v>0</v>
      </c>
      <c r="O1465" s="38">
        <v>7</v>
      </c>
      <c r="P1465" s="56" t="e">
        <f>IF(ISNUMBER(E1465),$A$2/E1465,"N/A")</f>
        <v>#VALUE!</v>
      </c>
      <c r="Q1465" s="57" t="e">
        <f>IF(ISNUMBER(E1465),E1465/$B$2,"N/A")</f>
        <v>#VALUE!</v>
      </c>
      <c r="R1465" s="58" t="e">
        <f>IF(J1465="?",IF(ISNUMBER(E1465),G1465/P1465,"N/A"),IF(ISNUMBER(J1465),J1465/$A$2*57.296,"N/A"))</f>
        <v>#VALUE!</v>
      </c>
      <c r="S1465" s="59" t="str">
        <f>S1464</f>
        <v>PUT TELESCOPE FOCAL LENGTH HERE</v>
      </c>
      <c r="T1465" s="60" t="str">
        <f>T1464</f>
        <v>PUT TELESCOPE F/RATIO HERE</v>
      </c>
    </row>
    <row r="1466" spans="1:20" s="33" customFormat="1" x14ac:dyDescent="0.3">
      <c r="A1466" s="13" t="s">
        <v>76</v>
      </c>
      <c r="B1466" s="13" t="s">
        <v>265</v>
      </c>
      <c r="C1466" s="13"/>
      <c r="D1466" s="35" t="s">
        <v>347</v>
      </c>
      <c r="E1466" s="34">
        <v>35</v>
      </c>
      <c r="F1466" s="35">
        <v>2</v>
      </c>
      <c r="G1466" s="38">
        <v>69</v>
      </c>
      <c r="H1466" s="37"/>
      <c r="I1466" s="41">
        <v>17.5</v>
      </c>
      <c r="J1466" s="41" t="s">
        <v>28</v>
      </c>
      <c r="K1466" s="55">
        <f>(G1466/57.2958)*E1466</f>
        <v>42.149686364445564</v>
      </c>
      <c r="L1466" s="55" t="s">
        <v>0</v>
      </c>
      <c r="M1466" s="38" t="s">
        <v>25</v>
      </c>
      <c r="N1466" s="38" t="s">
        <v>0</v>
      </c>
      <c r="O1466" s="38">
        <v>6</v>
      </c>
      <c r="P1466" s="56" t="e">
        <f>IF(ISNUMBER(E1466),$A$2/E1466,"N/A")</f>
        <v>#VALUE!</v>
      </c>
      <c r="Q1466" s="57" t="e">
        <f>IF(ISNUMBER(E1466),E1466/$B$2,"N/A")</f>
        <v>#VALUE!</v>
      </c>
      <c r="R1466" s="58" t="e">
        <f>IF(J1466="?",IF(ISNUMBER(E1466),G1466/P1466,"N/A"),IF(ISNUMBER(J1466),J1466/$A$2*57.296,"N/A"))</f>
        <v>#VALUE!</v>
      </c>
      <c r="S1466" s="59" t="str">
        <f>S1465</f>
        <v>PUT TELESCOPE FOCAL LENGTH HERE</v>
      </c>
      <c r="T1466" s="60" t="str">
        <f>T1465</f>
        <v>PUT TELESCOPE F/RATIO HERE</v>
      </c>
    </row>
    <row r="1467" spans="1:20" s="33" customFormat="1" x14ac:dyDescent="0.3">
      <c r="A1467" s="13" t="s">
        <v>76</v>
      </c>
      <c r="B1467" s="13" t="s">
        <v>133</v>
      </c>
      <c r="C1467" s="13"/>
      <c r="D1467" s="35" t="s">
        <v>347</v>
      </c>
      <c r="E1467" s="34">
        <v>6</v>
      </c>
      <c r="F1467" s="35">
        <v>1.25</v>
      </c>
      <c r="G1467" s="38">
        <v>66</v>
      </c>
      <c r="H1467" s="37"/>
      <c r="I1467" s="41">
        <v>14.8</v>
      </c>
      <c r="J1467" s="41" t="s">
        <v>28</v>
      </c>
      <c r="K1467" s="55">
        <f>(G1467/57.2958)*E1467</f>
        <v>6.9115013665923151</v>
      </c>
      <c r="L1467" s="55" t="s">
        <v>0</v>
      </c>
      <c r="M1467" s="38" t="s">
        <v>25</v>
      </c>
      <c r="N1467" s="38" t="s">
        <v>0</v>
      </c>
      <c r="O1467" s="38">
        <v>5</v>
      </c>
      <c r="P1467" s="56" t="e">
        <f>IF(ISNUMBER(E1467),$A$2/E1467,"N/A")</f>
        <v>#VALUE!</v>
      </c>
      <c r="Q1467" s="57" t="e">
        <f>IF(ISNUMBER(E1467),E1467/$B$2,"N/A")</f>
        <v>#VALUE!</v>
      </c>
      <c r="R1467" s="58" t="e">
        <f>IF(J1467="?",IF(ISNUMBER(E1467),G1467/P1467,"N/A"),IF(ISNUMBER(J1467),J1467/$A$2*57.296,"N/A"))</f>
        <v>#VALUE!</v>
      </c>
      <c r="S1467" s="59" t="str">
        <f>S1466</f>
        <v>PUT TELESCOPE FOCAL LENGTH HERE</v>
      </c>
      <c r="T1467" s="60" t="str">
        <f>T1466</f>
        <v>PUT TELESCOPE F/RATIO HERE</v>
      </c>
    </row>
    <row r="1468" spans="1:20" s="33" customFormat="1" x14ac:dyDescent="0.3">
      <c r="A1468" s="13" t="s">
        <v>76</v>
      </c>
      <c r="B1468" s="13" t="s">
        <v>133</v>
      </c>
      <c r="C1468" s="13"/>
      <c r="D1468" s="35" t="s">
        <v>347</v>
      </c>
      <c r="E1468" s="34">
        <v>9</v>
      </c>
      <c r="F1468" s="35">
        <v>1.25</v>
      </c>
      <c r="G1468" s="38">
        <v>66</v>
      </c>
      <c r="H1468" s="37"/>
      <c r="I1468" s="41">
        <v>15</v>
      </c>
      <c r="J1468" s="41" t="s">
        <v>28</v>
      </c>
      <c r="K1468" s="55">
        <f>(G1468/57.2958)*E1468</f>
        <v>10.367252049888473</v>
      </c>
      <c r="L1468" s="55" t="s">
        <v>0</v>
      </c>
      <c r="M1468" s="38" t="s">
        <v>25</v>
      </c>
      <c r="N1468" s="38" t="s">
        <v>0</v>
      </c>
      <c r="O1468" s="38">
        <v>6</v>
      </c>
      <c r="P1468" s="56" t="e">
        <f>IF(ISNUMBER(E1468),$A$2/E1468,"N/A")</f>
        <v>#VALUE!</v>
      </c>
      <c r="Q1468" s="57" t="e">
        <f>IF(ISNUMBER(E1468),E1468/$B$2,"N/A")</f>
        <v>#VALUE!</v>
      </c>
      <c r="R1468" s="58" t="e">
        <f>IF(J1468="?",IF(ISNUMBER(E1468),G1468/P1468,"N/A"),IF(ISNUMBER(J1468),J1468/$A$2*57.296,"N/A"))</f>
        <v>#VALUE!</v>
      </c>
      <c r="S1468" s="59" t="str">
        <f>S1467</f>
        <v>PUT TELESCOPE FOCAL LENGTH HERE</v>
      </c>
      <c r="T1468" s="60" t="str">
        <f>T1467</f>
        <v>PUT TELESCOPE F/RATIO HERE</v>
      </c>
    </row>
    <row r="1469" spans="1:20" s="33" customFormat="1" x14ac:dyDescent="0.3">
      <c r="A1469" s="13" t="s">
        <v>76</v>
      </c>
      <c r="B1469" s="13" t="s">
        <v>133</v>
      </c>
      <c r="C1469" s="13"/>
      <c r="D1469" s="35" t="s">
        <v>347</v>
      </c>
      <c r="E1469" s="34">
        <v>15</v>
      </c>
      <c r="F1469" s="35">
        <v>1.25</v>
      </c>
      <c r="G1469" s="38">
        <v>66</v>
      </c>
      <c r="H1469" s="37"/>
      <c r="I1469" s="41">
        <v>13</v>
      </c>
      <c r="J1469" s="41" t="s">
        <v>28</v>
      </c>
      <c r="K1469" s="55">
        <f>(G1469/57.2958)*E1469</f>
        <v>17.278753416480789</v>
      </c>
      <c r="L1469" s="55" t="s">
        <v>0</v>
      </c>
      <c r="M1469" s="38" t="s">
        <v>25</v>
      </c>
      <c r="N1469" s="38" t="s">
        <v>0</v>
      </c>
      <c r="O1469" s="38">
        <v>4</v>
      </c>
      <c r="P1469" s="56" t="e">
        <f>IF(ISNUMBER(E1469),$A$2/E1469,"N/A")</f>
        <v>#VALUE!</v>
      </c>
      <c r="Q1469" s="57" t="e">
        <f>IF(ISNUMBER(E1469),E1469/$B$2,"N/A")</f>
        <v>#VALUE!</v>
      </c>
      <c r="R1469" s="58" t="e">
        <f>IF(J1469="?",IF(ISNUMBER(E1469),G1469/P1469,"N/A"),IF(ISNUMBER(J1469),J1469/$A$2*57.296,"N/A"))</f>
        <v>#VALUE!</v>
      </c>
      <c r="S1469" s="59" t="str">
        <f>S1468</f>
        <v>PUT TELESCOPE FOCAL LENGTH HERE</v>
      </c>
      <c r="T1469" s="60" t="str">
        <f>T1468</f>
        <v>PUT TELESCOPE F/RATIO HERE</v>
      </c>
    </row>
    <row r="1470" spans="1:20" s="33" customFormat="1" x14ac:dyDescent="0.3">
      <c r="A1470" s="13" t="s">
        <v>76</v>
      </c>
      <c r="B1470" s="13" t="s">
        <v>133</v>
      </c>
      <c r="C1470" s="13"/>
      <c r="D1470" s="35" t="s">
        <v>347</v>
      </c>
      <c r="E1470" s="34">
        <v>20</v>
      </c>
      <c r="F1470" s="35">
        <v>1.25</v>
      </c>
      <c r="G1470" s="38">
        <v>66</v>
      </c>
      <c r="H1470" s="37"/>
      <c r="I1470" s="41">
        <v>18</v>
      </c>
      <c r="J1470" s="41" t="s">
        <v>28</v>
      </c>
      <c r="K1470" s="55">
        <f>(G1470/57.2958)*E1470</f>
        <v>23.038337888641053</v>
      </c>
      <c r="L1470" s="55" t="s">
        <v>0</v>
      </c>
      <c r="M1470" s="38" t="s">
        <v>25</v>
      </c>
      <c r="N1470" s="38" t="s">
        <v>0</v>
      </c>
      <c r="O1470" s="38">
        <v>5</v>
      </c>
      <c r="P1470" s="56" t="e">
        <f>IF(ISNUMBER(E1470),$A$2/E1470,"N/A")</f>
        <v>#VALUE!</v>
      </c>
      <c r="Q1470" s="57" t="e">
        <f>IF(ISNUMBER(E1470),E1470/$B$2,"N/A")</f>
        <v>#VALUE!</v>
      </c>
      <c r="R1470" s="58" t="e">
        <f>IF(J1470="?",IF(ISNUMBER(E1470),G1470/P1470,"N/A"),IF(ISNUMBER(J1470),J1470/$A$2*57.296,"N/A"))</f>
        <v>#VALUE!</v>
      </c>
      <c r="S1470" s="59" t="str">
        <f>S1469</f>
        <v>PUT TELESCOPE FOCAL LENGTH HERE</v>
      </c>
      <c r="T1470" s="60" t="str">
        <f>T1469</f>
        <v>PUT TELESCOPE F/RATIO HERE</v>
      </c>
    </row>
    <row r="1471" spans="1:20" s="33" customFormat="1" x14ac:dyDescent="0.3">
      <c r="A1471" s="13" t="s">
        <v>76</v>
      </c>
      <c r="B1471" s="13" t="s">
        <v>310</v>
      </c>
      <c r="C1471" s="13" t="s">
        <v>437</v>
      </c>
      <c r="D1471" s="35" t="s">
        <v>348</v>
      </c>
      <c r="E1471" s="34">
        <v>7</v>
      </c>
      <c r="F1471" s="35">
        <v>1.25</v>
      </c>
      <c r="G1471" s="38">
        <v>82</v>
      </c>
      <c r="H1471" s="37">
        <v>260</v>
      </c>
      <c r="I1471" s="41" t="s">
        <v>28</v>
      </c>
      <c r="J1471" s="41" t="s">
        <v>28</v>
      </c>
      <c r="K1471" s="55">
        <f>(G1471/57.2958)*E1471</f>
        <v>10.018186324303002</v>
      </c>
      <c r="L1471" s="55" t="s">
        <v>0</v>
      </c>
      <c r="M1471" s="38" t="s">
        <v>25</v>
      </c>
      <c r="N1471" s="38" t="s">
        <v>0</v>
      </c>
      <c r="O1471" s="36" t="s">
        <v>28</v>
      </c>
      <c r="P1471" s="56" t="e">
        <f>IF(ISNUMBER(E1471),$A$2/E1471,"N/A")</f>
        <v>#VALUE!</v>
      </c>
      <c r="Q1471" s="57" t="e">
        <f>IF(ISNUMBER(E1471),E1471/$B$2,"N/A")</f>
        <v>#VALUE!</v>
      </c>
      <c r="R1471" s="58" t="e">
        <f>IF(J1471="?",IF(ISNUMBER(E1471),G1471/P1471,"N/A"),IF(ISNUMBER(J1471),J1471/$A$2*57.296,"N/A"))</f>
        <v>#VALUE!</v>
      </c>
      <c r="S1471" s="59" t="str">
        <f>S1470</f>
        <v>PUT TELESCOPE FOCAL LENGTH HERE</v>
      </c>
      <c r="T1471" s="60" t="str">
        <f>T1470</f>
        <v>PUT TELESCOPE F/RATIO HERE</v>
      </c>
    </row>
    <row r="1472" spans="1:20" s="33" customFormat="1" x14ac:dyDescent="0.3">
      <c r="A1472" s="13" t="s">
        <v>76</v>
      </c>
      <c r="B1472" s="13" t="s">
        <v>310</v>
      </c>
      <c r="C1472" s="13" t="s">
        <v>437</v>
      </c>
      <c r="D1472" s="35" t="s">
        <v>348</v>
      </c>
      <c r="E1472" s="34">
        <v>10</v>
      </c>
      <c r="F1472" s="35">
        <v>1.25</v>
      </c>
      <c r="G1472" s="38">
        <v>82</v>
      </c>
      <c r="H1472" s="37">
        <v>248</v>
      </c>
      <c r="I1472" s="41" t="s">
        <v>28</v>
      </c>
      <c r="J1472" s="41" t="s">
        <v>28</v>
      </c>
      <c r="K1472" s="55">
        <f>(G1472/57.2958)*E1472</f>
        <v>14.311694749004289</v>
      </c>
      <c r="L1472" s="55" t="s">
        <v>0</v>
      </c>
      <c r="M1472" s="38" t="s">
        <v>25</v>
      </c>
      <c r="N1472" s="38" t="s">
        <v>0</v>
      </c>
      <c r="O1472" s="36" t="s">
        <v>28</v>
      </c>
      <c r="P1472" s="56" t="e">
        <f>IF(ISNUMBER(E1472),$A$2/E1472,"N/A")</f>
        <v>#VALUE!</v>
      </c>
      <c r="Q1472" s="57" t="e">
        <f>IF(ISNUMBER(E1472),E1472/$B$2,"N/A")</f>
        <v>#VALUE!</v>
      </c>
      <c r="R1472" s="58" t="e">
        <f>IF(J1472="?",IF(ISNUMBER(E1472),G1472/P1472,"N/A"),IF(ISNUMBER(J1472),J1472/$A$2*57.296,"N/A"))</f>
        <v>#VALUE!</v>
      </c>
      <c r="S1472" s="59" t="str">
        <f>S1471</f>
        <v>PUT TELESCOPE FOCAL LENGTH HERE</v>
      </c>
      <c r="T1472" s="60" t="str">
        <f>T1471</f>
        <v>PUT TELESCOPE F/RATIO HERE</v>
      </c>
    </row>
    <row r="1473" spans="1:20" s="33" customFormat="1" x14ac:dyDescent="0.3">
      <c r="A1473" s="13" t="s">
        <v>76</v>
      </c>
      <c r="B1473" s="13" t="s">
        <v>310</v>
      </c>
      <c r="C1473" s="13" t="s">
        <v>437</v>
      </c>
      <c r="D1473" s="35" t="s">
        <v>348</v>
      </c>
      <c r="E1473" s="34">
        <v>15</v>
      </c>
      <c r="F1473" s="35">
        <v>1.25</v>
      </c>
      <c r="G1473" s="38">
        <v>82</v>
      </c>
      <c r="H1473" s="37">
        <v>245</v>
      </c>
      <c r="I1473" s="41" t="s">
        <v>28</v>
      </c>
      <c r="J1473" s="41" t="s">
        <v>28</v>
      </c>
      <c r="K1473" s="55">
        <f>(G1473/57.2958)*E1473</f>
        <v>21.467542123506433</v>
      </c>
      <c r="L1473" s="55" t="s">
        <v>0</v>
      </c>
      <c r="M1473" s="38" t="s">
        <v>25</v>
      </c>
      <c r="N1473" s="38" t="s">
        <v>0</v>
      </c>
      <c r="O1473" s="36" t="s">
        <v>28</v>
      </c>
      <c r="P1473" s="56" t="e">
        <f>IF(ISNUMBER(E1473),$A$2/E1473,"N/A")</f>
        <v>#VALUE!</v>
      </c>
      <c r="Q1473" s="57" t="e">
        <f>IF(ISNUMBER(E1473),E1473/$B$2,"N/A")</f>
        <v>#VALUE!</v>
      </c>
      <c r="R1473" s="58" t="e">
        <f>IF(J1473="?",IF(ISNUMBER(E1473),G1473/P1473,"N/A"),IF(ISNUMBER(J1473),J1473/$A$2*57.296,"N/A"))</f>
        <v>#VALUE!</v>
      </c>
      <c r="S1473" s="59" t="str">
        <f>S1472</f>
        <v>PUT TELESCOPE FOCAL LENGTH HERE</v>
      </c>
      <c r="T1473" s="60" t="str">
        <f>T1472</f>
        <v>PUT TELESCOPE F/RATIO HERE</v>
      </c>
    </row>
    <row r="1474" spans="1:20" s="33" customFormat="1" x14ac:dyDescent="0.3">
      <c r="A1474" s="13" t="s">
        <v>76</v>
      </c>
      <c r="B1474" s="13" t="s">
        <v>364</v>
      </c>
      <c r="C1474" s="13" t="s">
        <v>438</v>
      </c>
      <c r="D1474" s="35" t="s">
        <v>348</v>
      </c>
      <c r="E1474" s="34">
        <v>4</v>
      </c>
      <c r="F1474" s="35">
        <v>1.25</v>
      </c>
      <c r="G1474" s="38">
        <v>82</v>
      </c>
      <c r="H1474" s="37"/>
      <c r="I1474" s="41">
        <v>12</v>
      </c>
      <c r="J1474" s="41" t="s">
        <v>28</v>
      </c>
      <c r="K1474" s="55">
        <f>(G1474/57.2958)*E1474</f>
        <v>5.7246778996017156</v>
      </c>
      <c r="L1474" s="55" t="s">
        <v>0</v>
      </c>
      <c r="M1474" s="38" t="s">
        <v>25</v>
      </c>
      <c r="N1474" s="38" t="s">
        <v>0</v>
      </c>
      <c r="O1474" s="38">
        <v>7</v>
      </c>
      <c r="P1474" s="56" t="e">
        <f>IF(ISNUMBER(E1474),$A$2/E1474,"N/A")</f>
        <v>#VALUE!</v>
      </c>
      <c r="Q1474" s="57" t="e">
        <f>IF(ISNUMBER(E1474),E1474/$B$2,"N/A")</f>
        <v>#VALUE!</v>
      </c>
      <c r="R1474" s="58" t="e">
        <f>IF(J1474="?",IF(ISNUMBER(E1474),G1474/P1474,"N/A"),IF(ISNUMBER(J1474),J1474/$A$2*57.296,"N/A"))</f>
        <v>#VALUE!</v>
      </c>
      <c r="S1474" s="59" t="str">
        <f>S1473</f>
        <v>PUT TELESCOPE FOCAL LENGTH HERE</v>
      </c>
      <c r="T1474" s="60" t="str">
        <f>T1473</f>
        <v>PUT TELESCOPE F/RATIO HERE</v>
      </c>
    </row>
    <row r="1475" spans="1:20" s="33" customFormat="1" x14ac:dyDescent="0.3">
      <c r="A1475" s="13" t="s">
        <v>76</v>
      </c>
      <c r="B1475" s="13" t="s">
        <v>364</v>
      </c>
      <c r="C1475" s="13" t="s">
        <v>438</v>
      </c>
      <c r="D1475" s="35" t="s">
        <v>348</v>
      </c>
      <c r="E1475" s="34">
        <v>7</v>
      </c>
      <c r="F1475" s="35">
        <v>1.25</v>
      </c>
      <c r="G1475" s="38">
        <v>82</v>
      </c>
      <c r="H1475" s="37"/>
      <c r="I1475" s="41">
        <v>12</v>
      </c>
      <c r="J1475" s="41" t="s">
        <v>28</v>
      </c>
      <c r="K1475" s="55">
        <f>(G1475/57.2958)*E1475</f>
        <v>10.018186324303002</v>
      </c>
      <c r="L1475" s="55" t="s">
        <v>0</v>
      </c>
      <c r="M1475" s="38" t="s">
        <v>25</v>
      </c>
      <c r="N1475" s="38" t="s">
        <v>0</v>
      </c>
      <c r="O1475" s="38">
        <v>7</v>
      </c>
      <c r="P1475" s="56" t="e">
        <f>IF(ISNUMBER(E1475),$A$2/E1475,"N/A")</f>
        <v>#VALUE!</v>
      </c>
      <c r="Q1475" s="57" t="e">
        <f>IF(ISNUMBER(E1475),E1475/$B$2,"N/A")</f>
        <v>#VALUE!</v>
      </c>
      <c r="R1475" s="58" t="e">
        <f>IF(J1475="?",IF(ISNUMBER(E1475),G1475/P1475,"N/A"),IF(ISNUMBER(J1475),J1475/$A$2*57.296,"N/A"))</f>
        <v>#VALUE!</v>
      </c>
      <c r="S1475" s="59" t="str">
        <f>S1474</f>
        <v>PUT TELESCOPE FOCAL LENGTH HERE</v>
      </c>
      <c r="T1475" s="60" t="str">
        <f>T1474</f>
        <v>PUT TELESCOPE F/RATIO HERE</v>
      </c>
    </row>
    <row r="1476" spans="1:20" s="33" customFormat="1" x14ac:dyDescent="0.3">
      <c r="A1476" s="13" t="s">
        <v>76</v>
      </c>
      <c r="B1476" s="13" t="s">
        <v>364</v>
      </c>
      <c r="C1476" s="13" t="s">
        <v>438</v>
      </c>
      <c r="D1476" s="35" t="s">
        <v>348</v>
      </c>
      <c r="E1476" s="34">
        <v>13</v>
      </c>
      <c r="F1476" s="35">
        <v>1.25</v>
      </c>
      <c r="G1476" s="38">
        <v>82</v>
      </c>
      <c r="H1476" s="37">
        <v>169</v>
      </c>
      <c r="I1476" s="41">
        <v>12</v>
      </c>
      <c r="J1476" s="41" t="s">
        <v>28</v>
      </c>
      <c r="K1476" s="55">
        <f>(G1476/57.2958)*E1476</f>
        <v>18.605203173705576</v>
      </c>
      <c r="L1476" s="55" t="s">
        <v>0</v>
      </c>
      <c r="M1476" s="38" t="s">
        <v>25</v>
      </c>
      <c r="N1476" s="38" t="s">
        <v>0</v>
      </c>
      <c r="O1476" s="38">
        <v>7</v>
      </c>
      <c r="P1476" s="56" t="e">
        <f>IF(ISNUMBER(E1476),$A$2/E1476,"N/A")</f>
        <v>#VALUE!</v>
      </c>
      <c r="Q1476" s="57" t="e">
        <f>IF(ISNUMBER(E1476),E1476/$B$2,"N/A")</f>
        <v>#VALUE!</v>
      </c>
      <c r="R1476" s="58" t="e">
        <f>IF(J1476="?",IF(ISNUMBER(E1476),G1476/P1476,"N/A"),IF(ISNUMBER(J1476),J1476/$A$2*57.296,"N/A"))</f>
        <v>#VALUE!</v>
      </c>
      <c r="S1476" s="59" t="str">
        <f>S1475</f>
        <v>PUT TELESCOPE FOCAL LENGTH HERE</v>
      </c>
      <c r="T1476" s="60" t="str">
        <f>T1475</f>
        <v>PUT TELESCOPE F/RATIO HERE</v>
      </c>
    </row>
    <row r="1477" spans="1:20" s="33" customFormat="1" x14ac:dyDescent="0.3">
      <c r="A1477" s="13" t="s">
        <v>76</v>
      </c>
      <c r="B1477" s="13" t="s">
        <v>364</v>
      </c>
      <c r="C1477" s="13" t="s">
        <v>438</v>
      </c>
      <c r="D1477" s="35" t="s">
        <v>348</v>
      </c>
      <c r="E1477" s="34">
        <v>16</v>
      </c>
      <c r="F1477" s="35">
        <v>1.25</v>
      </c>
      <c r="G1477" s="38">
        <v>82</v>
      </c>
      <c r="H1477" s="37"/>
      <c r="I1477" s="41">
        <v>12</v>
      </c>
      <c r="J1477" s="41">
        <v>21.18</v>
      </c>
      <c r="K1477" s="55">
        <f>(G1477/57.2958)*E1477</f>
        <v>22.898711598406862</v>
      </c>
      <c r="L1477" s="55" t="s">
        <v>0</v>
      </c>
      <c r="M1477" s="38" t="s">
        <v>25</v>
      </c>
      <c r="N1477" s="38" t="s">
        <v>0</v>
      </c>
      <c r="O1477" s="38">
        <v>7</v>
      </c>
      <c r="P1477" s="56" t="e">
        <f>IF(ISNUMBER(E1477),$A$2/E1477,"N/A")</f>
        <v>#VALUE!</v>
      </c>
      <c r="Q1477" s="57" t="e">
        <f>IF(ISNUMBER(E1477),E1477/$B$2,"N/A")</f>
        <v>#VALUE!</v>
      </c>
      <c r="R1477" s="58" t="e">
        <f>IF(J1477="?",IF(ISNUMBER(E1477),G1477/P1477,"N/A"),IF(ISNUMBER(J1477),J1477/$A$2*57.296,"N/A"))</f>
        <v>#VALUE!</v>
      </c>
      <c r="S1477" s="59" t="str">
        <f>S1476</f>
        <v>PUT TELESCOPE FOCAL LENGTH HERE</v>
      </c>
      <c r="T1477" s="60" t="str">
        <f>T1476</f>
        <v>PUT TELESCOPE F/RATIO HERE</v>
      </c>
    </row>
    <row r="1478" spans="1:20" s="33" customFormat="1" x14ac:dyDescent="0.3">
      <c r="A1478" s="13" t="s">
        <v>76</v>
      </c>
      <c r="B1478" s="13" t="s">
        <v>364</v>
      </c>
      <c r="C1478" s="13" t="s">
        <v>438</v>
      </c>
      <c r="D1478" s="35" t="s">
        <v>348</v>
      </c>
      <c r="E1478" s="34">
        <v>28</v>
      </c>
      <c r="F1478" s="35">
        <v>2</v>
      </c>
      <c r="G1478" s="38">
        <v>82</v>
      </c>
      <c r="H1478" s="37">
        <v>675</v>
      </c>
      <c r="I1478" s="41">
        <v>18</v>
      </c>
      <c r="J1478" s="41">
        <v>38.6</v>
      </c>
      <c r="K1478" s="55">
        <f>(G1478/57.2958)*E1478</f>
        <v>40.072745297212009</v>
      </c>
      <c r="L1478" s="55" t="s">
        <v>0</v>
      </c>
      <c r="M1478" s="38" t="s">
        <v>25</v>
      </c>
      <c r="N1478" s="38" t="s">
        <v>0</v>
      </c>
      <c r="O1478" s="38">
        <v>6</v>
      </c>
      <c r="P1478" s="56" t="e">
        <f>IF(ISNUMBER(E1478),$A$2/E1478,"N/A")</f>
        <v>#VALUE!</v>
      </c>
      <c r="Q1478" s="57" t="e">
        <f>IF(ISNUMBER(E1478),E1478/$B$2,"N/A")</f>
        <v>#VALUE!</v>
      </c>
      <c r="R1478" s="58" t="e">
        <f>IF(J1478="?",IF(ISNUMBER(E1478),G1478/P1478,"N/A"),IF(ISNUMBER(J1478),J1478/$A$2*57.296,"N/A"))</f>
        <v>#VALUE!</v>
      </c>
      <c r="S1478" s="59" t="str">
        <f>S1477</f>
        <v>PUT TELESCOPE FOCAL LENGTH HERE</v>
      </c>
      <c r="T1478" s="60" t="str">
        <f>T1477</f>
        <v>PUT TELESCOPE F/RATIO HERE</v>
      </c>
    </row>
    <row r="1479" spans="1:20" s="33" customFormat="1" x14ac:dyDescent="0.3">
      <c r="A1479" s="13" t="s">
        <v>76</v>
      </c>
      <c r="B1479" s="13" t="s">
        <v>47</v>
      </c>
      <c r="C1479" s="13"/>
      <c r="D1479" s="35" t="s">
        <v>347</v>
      </c>
      <c r="E1479" s="34">
        <v>8</v>
      </c>
      <c r="F1479" s="35">
        <v>1.25</v>
      </c>
      <c r="G1479" s="38">
        <v>70</v>
      </c>
      <c r="H1479" s="37"/>
      <c r="I1479" s="41">
        <v>9</v>
      </c>
      <c r="J1479" s="41">
        <v>11</v>
      </c>
      <c r="K1479" s="55">
        <f>(G1479/57.2958)*E1479</f>
        <v>9.7738403163931729</v>
      </c>
      <c r="L1479" s="55" t="s">
        <v>0</v>
      </c>
      <c r="M1479" s="38" t="s">
        <v>25</v>
      </c>
      <c r="N1479" s="38" t="s">
        <v>0</v>
      </c>
      <c r="O1479" s="36" t="s">
        <v>28</v>
      </c>
      <c r="P1479" s="56" t="e">
        <f>IF(ISNUMBER(E1479),$A$2/E1479,"N/A")</f>
        <v>#VALUE!</v>
      </c>
      <c r="Q1479" s="57" t="e">
        <f>IF(ISNUMBER(E1479),E1479/$B$2,"N/A")</f>
        <v>#VALUE!</v>
      </c>
      <c r="R1479" s="58" t="e">
        <f>IF(J1479="?",IF(ISNUMBER(E1479),G1479/P1479,"N/A"),IF(ISNUMBER(J1479),J1479/$A$2*57.296,"N/A"))</f>
        <v>#VALUE!</v>
      </c>
      <c r="S1479" s="59" t="str">
        <f>S1478</f>
        <v>PUT TELESCOPE FOCAL LENGTH HERE</v>
      </c>
      <c r="T1479" s="60" t="str">
        <f>T1478</f>
        <v>PUT TELESCOPE F/RATIO HERE</v>
      </c>
    </row>
    <row r="1480" spans="1:20" s="33" customFormat="1" x14ac:dyDescent="0.3">
      <c r="A1480" s="13" t="s">
        <v>76</v>
      </c>
      <c r="B1480" s="13" t="s">
        <v>47</v>
      </c>
      <c r="C1480" s="13"/>
      <c r="D1480" s="35" t="s">
        <v>347</v>
      </c>
      <c r="E1480" s="34">
        <v>12</v>
      </c>
      <c r="F1480" s="35">
        <v>1.25</v>
      </c>
      <c r="G1480" s="38">
        <v>70</v>
      </c>
      <c r="H1480" s="37"/>
      <c r="I1480" s="41">
        <v>10</v>
      </c>
      <c r="J1480" s="41">
        <v>13</v>
      </c>
      <c r="K1480" s="55">
        <f>(G1480/57.2958)*E1480</f>
        <v>14.660760474589759</v>
      </c>
      <c r="L1480" s="55" t="s">
        <v>0</v>
      </c>
      <c r="M1480" s="38" t="s">
        <v>25</v>
      </c>
      <c r="N1480" s="38" t="s">
        <v>0</v>
      </c>
      <c r="O1480" s="36" t="s">
        <v>28</v>
      </c>
      <c r="P1480" s="56" t="e">
        <f>IF(ISNUMBER(E1480),$A$2/E1480,"N/A")</f>
        <v>#VALUE!</v>
      </c>
      <c r="Q1480" s="57" t="e">
        <f>IF(ISNUMBER(E1480),E1480/$B$2,"N/A")</f>
        <v>#VALUE!</v>
      </c>
      <c r="R1480" s="58" t="e">
        <f>IF(J1480="?",IF(ISNUMBER(E1480),G1480/P1480,"N/A"),IF(ISNUMBER(J1480),J1480/$A$2*57.296,"N/A"))</f>
        <v>#VALUE!</v>
      </c>
      <c r="S1480" s="59" t="str">
        <f>S1479</f>
        <v>PUT TELESCOPE FOCAL LENGTH HERE</v>
      </c>
      <c r="T1480" s="60" t="str">
        <f>T1479</f>
        <v>PUT TELESCOPE F/RATIO HERE</v>
      </c>
    </row>
    <row r="1481" spans="1:20" s="33" customFormat="1" x14ac:dyDescent="0.3">
      <c r="A1481" s="13" t="s">
        <v>76</v>
      </c>
      <c r="B1481" s="13" t="s">
        <v>47</v>
      </c>
      <c r="C1481" s="13"/>
      <c r="D1481" s="35" t="s">
        <v>347</v>
      </c>
      <c r="E1481" s="34">
        <v>17</v>
      </c>
      <c r="F1481" s="35">
        <v>1.25</v>
      </c>
      <c r="G1481" s="38">
        <v>70</v>
      </c>
      <c r="H1481" s="37"/>
      <c r="I1481" s="41">
        <v>15</v>
      </c>
      <c r="J1481" s="41">
        <v>20</v>
      </c>
      <c r="K1481" s="55">
        <f>(G1481/57.2958)*E1481</f>
        <v>20.769410672335493</v>
      </c>
      <c r="L1481" s="55" t="s">
        <v>0</v>
      </c>
      <c r="M1481" s="38" t="s">
        <v>25</v>
      </c>
      <c r="N1481" s="38" t="s">
        <v>0</v>
      </c>
      <c r="O1481" s="36" t="s">
        <v>28</v>
      </c>
      <c r="P1481" s="56" t="e">
        <f>IF(ISNUMBER(E1481),$A$2/E1481,"N/A")</f>
        <v>#VALUE!</v>
      </c>
      <c r="Q1481" s="57" t="e">
        <f>IF(ISNUMBER(E1481),E1481/$B$2,"N/A")</f>
        <v>#VALUE!</v>
      </c>
      <c r="R1481" s="58" t="e">
        <f>IF(J1481="?",IF(ISNUMBER(E1481),G1481/P1481,"N/A"),IF(ISNUMBER(J1481),J1481/$A$2*57.296,"N/A"))</f>
        <v>#VALUE!</v>
      </c>
      <c r="S1481" s="59" t="str">
        <f>S1480</f>
        <v>PUT TELESCOPE FOCAL LENGTH HERE</v>
      </c>
      <c r="T1481" s="60" t="str">
        <f>T1480</f>
        <v>PUT TELESCOPE F/RATIO HERE</v>
      </c>
    </row>
    <row r="1482" spans="1:20" s="33" customFormat="1" x14ac:dyDescent="0.3">
      <c r="A1482" s="13" t="s">
        <v>76</v>
      </c>
      <c r="B1482" s="13" t="s">
        <v>47</v>
      </c>
      <c r="C1482" s="13"/>
      <c r="D1482" s="35" t="s">
        <v>347</v>
      </c>
      <c r="E1482" s="34">
        <v>20</v>
      </c>
      <c r="F1482" s="35">
        <v>1.25</v>
      </c>
      <c r="G1482" s="38">
        <v>70</v>
      </c>
      <c r="H1482" s="37"/>
      <c r="I1482" s="41">
        <v>17</v>
      </c>
      <c r="J1482" s="41">
        <v>25</v>
      </c>
      <c r="K1482" s="55">
        <f>(G1482/57.2958)*E1482</f>
        <v>24.434600790982934</v>
      </c>
      <c r="L1482" s="55" t="s">
        <v>0</v>
      </c>
      <c r="M1482" s="38" t="s">
        <v>25</v>
      </c>
      <c r="N1482" s="38" t="s">
        <v>0</v>
      </c>
      <c r="O1482" s="36" t="s">
        <v>28</v>
      </c>
      <c r="P1482" s="56" t="e">
        <f>IF(ISNUMBER(E1482),$A$2/E1482,"N/A")</f>
        <v>#VALUE!</v>
      </c>
      <c r="Q1482" s="57" t="e">
        <f>IF(ISNUMBER(E1482),E1482/$B$2,"N/A")</f>
        <v>#VALUE!</v>
      </c>
      <c r="R1482" s="58" t="e">
        <f>IF(J1482="?",IF(ISNUMBER(E1482),G1482/P1482,"N/A"),IF(ISNUMBER(J1482),J1482/$A$2*57.296,"N/A"))</f>
        <v>#VALUE!</v>
      </c>
      <c r="S1482" s="59" t="str">
        <f>S1481</f>
        <v>PUT TELESCOPE FOCAL LENGTH HERE</v>
      </c>
      <c r="T1482" s="60" t="str">
        <f>T1481</f>
        <v>PUT TELESCOPE F/RATIO HERE</v>
      </c>
    </row>
    <row r="1483" spans="1:20" s="33" customFormat="1" x14ac:dyDescent="0.3">
      <c r="A1483" s="13" t="s">
        <v>76</v>
      </c>
      <c r="B1483" s="13" t="s">
        <v>47</v>
      </c>
      <c r="C1483" s="13"/>
      <c r="D1483" s="35" t="s">
        <v>347</v>
      </c>
      <c r="E1483" s="34">
        <v>26</v>
      </c>
      <c r="F1483" s="35">
        <v>2</v>
      </c>
      <c r="G1483" s="38">
        <v>70</v>
      </c>
      <c r="H1483" s="37"/>
      <c r="I1483" s="41">
        <v>20</v>
      </c>
      <c r="J1483" s="41">
        <v>33</v>
      </c>
      <c r="K1483" s="55">
        <f>(G1483/57.2958)*E1483</f>
        <v>31.764981028277813</v>
      </c>
      <c r="L1483" s="55" t="s">
        <v>0</v>
      </c>
      <c r="M1483" s="38" t="s">
        <v>25</v>
      </c>
      <c r="N1483" s="38" t="s">
        <v>0</v>
      </c>
      <c r="O1483" s="36" t="s">
        <v>28</v>
      </c>
      <c r="P1483" s="56" t="e">
        <f>IF(ISNUMBER(E1483),$A$2/E1483,"N/A")</f>
        <v>#VALUE!</v>
      </c>
      <c r="Q1483" s="57" t="e">
        <f>IF(ISNUMBER(E1483),E1483/$B$2,"N/A")</f>
        <v>#VALUE!</v>
      </c>
      <c r="R1483" s="58" t="e">
        <f>IF(J1483="?",IF(ISNUMBER(E1483),G1483/P1483,"N/A"),IF(ISNUMBER(J1483),J1483/$A$2*57.296,"N/A"))</f>
        <v>#VALUE!</v>
      </c>
      <c r="S1483" s="59" t="str">
        <f>S1482</f>
        <v>PUT TELESCOPE FOCAL LENGTH HERE</v>
      </c>
      <c r="T1483" s="60" t="str">
        <f>T1482</f>
        <v>PUT TELESCOPE F/RATIO HERE</v>
      </c>
    </row>
    <row r="1484" spans="1:20" s="33" customFormat="1" x14ac:dyDescent="0.3">
      <c r="A1484" s="13" t="s">
        <v>76</v>
      </c>
      <c r="B1484" s="13" t="s">
        <v>47</v>
      </c>
      <c r="C1484" s="13"/>
      <c r="D1484" s="35" t="s">
        <v>347</v>
      </c>
      <c r="E1484" s="34">
        <v>32</v>
      </c>
      <c r="F1484" s="35">
        <v>2</v>
      </c>
      <c r="G1484" s="38">
        <v>70</v>
      </c>
      <c r="H1484" s="37"/>
      <c r="I1484" s="41">
        <v>24</v>
      </c>
      <c r="J1484" s="41">
        <v>40</v>
      </c>
      <c r="K1484" s="55">
        <f>(G1484/57.2958)*E1484</f>
        <v>39.095361265572691</v>
      </c>
      <c r="L1484" s="55" t="s">
        <v>0</v>
      </c>
      <c r="M1484" s="38" t="s">
        <v>25</v>
      </c>
      <c r="N1484" s="38" t="s">
        <v>0</v>
      </c>
      <c r="O1484" s="36" t="s">
        <v>28</v>
      </c>
      <c r="P1484" s="56" t="e">
        <f>IF(ISNUMBER(E1484),$A$2/E1484,"N/A")</f>
        <v>#VALUE!</v>
      </c>
      <c r="Q1484" s="57" t="e">
        <f>IF(ISNUMBER(E1484),E1484/$B$2,"N/A")</f>
        <v>#VALUE!</v>
      </c>
      <c r="R1484" s="58" t="e">
        <f>IF(J1484="?",IF(ISNUMBER(E1484),G1484/P1484,"N/A"),IF(ISNUMBER(J1484),J1484/$A$2*57.296,"N/A"))</f>
        <v>#VALUE!</v>
      </c>
      <c r="S1484" s="59" t="str">
        <f>S1483</f>
        <v>PUT TELESCOPE FOCAL LENGTH HERE</v>
      </c>
      <c r="T1484" s="60" t="str">
        <f>T1483</f>
        <v>PUT TELESCOPE F/RATIO HERE</v>
      </c>
    </row>
    <row r="1485" spans="1:20" s="33" customFormat="1" x14ac:dyDescent="0.3">
      <c r="A1485" s="13" t="s">
        <v>76</v>
      </c>
      <c r="B1485" s="13" t="s">
        <v>47</v>
      </c>
      <c r="C1485" s="13"/>
      <c r="D1485" s="35" t="s">
        <v>347</v>
      </c>
      <c r="E1485" s="34">
        <v>38</v>
      </c>
      <c r="F1485" s="35">
        <v>2</v>
      </c>
      <c r="G1485" s="38">
        <v>70</v>
      </c>
      <c r="H1485" s="37"/>
      <c r="I1485" s="41">
        <v>28</v>
      </c>
      <c r="J1485" s="41">
        <v>46</v>
      </c>
      <c r="K1485" s="55">
        <f>(G1485/57.2958)*E1485</f>
        <v>46.425741502867574</v>
      </c>
      <c r="L1485" s="55" t="s">
        <v>0</v>
      </c>
      <c r="M1485" s="38" t="s">
        <v>25</v>
      </c>
      <c r="N1485" s="38" t="s">
        <v>0</v>
      </c>
      <c r="O1485" s="36" t="s">
        <v>28</v>
      </c>
      <c r="P1485" s="56" t="e">
        <f>IF(ISNUMBER(E1485),$A$2/E1485,"N/A")</f>
        <v>#VALUE!</v>
      </c>
      <c r="Q1485" s="57" t="e">
        <f>IF(ISNUMBER(E1485),E1485/$B$2,"N/A")</f>
        <v>#VALUE!</v>
      </c>
      <c r="R1485" s="58" t="e">
        <f>IF(J1485="?",IF(ISNUMBER(E1485),G1485/P1485,"N/A"),IF(ISNUMBER(J1485),J1485/$A$2*57.296,"N/A"))</f>
        <v>#VALUE!</v>
      </c>
      <c r="S1485" s="59" t="str">
        <f>S1484</f>
        <v>PUT TELESCOPE FOCAL LENGTH HERE</v>
      </c>
      <c r="T1485" s="60" t="str">
        <f>T1484</f>
        <v>PUT TELESCOPE F/RATIO HERE</v>
      </c>
    </row>
    <row r="1486" spans="1:20" s="33" customFormat="1" x14ac:dyDescent="0.3">
      <c r="A1486" s="13" t="s">
        <v>76</v>
      </c>
      <c r="B1486" s="13" t="s">
        <v>292</v>
      </c>
      <c r="C1486" s="13"/>
      <c r="D1486" s="35" t="s">
        <v>347</v>
      </c>
      <c r="E1486" s="34">
        <v>30</v>
      </c>
      <c r="F1486" s="35">
        <v>2</v>
      </c>
      <c r="G1486" s="38">
        <v>68</v>
      </c>
      <c r="H1486" s="37"/>
      <c r="I1486" s="41" t="s">
        <v>28</v>
      </c>
      <c r="J1486" s="41" t="s">
        <v>28</v>
      </c>
      <c r="K1486" s="55">
        <f>(G1486/57.2958)*E1486</f>
        <v>35.604704009717992</v>
      </c>
      <c r="L1486" s="55" t="s">
        <v>0</v>
      </c>
      <c r="M1486" s="38" t="s">
        <v>25</v>
      </c>
      <c r="N1486" s="38" t="s">
        <v>0</v>
      </c>
      <c r="O1486" s="38">
        <v>5</v>
      </c>
      <c r="P1486" s="56" t="e">
        <f>IF(ISNUMBER(E1486),$A$2/E1486,"N/A")</f>
        <v>#VALUE!</v>
      </c>
      <c r="Q1486" s="57" t="e">
        <f>IF(ISNUMBER(E1486),E1486/$B$2,"N/A")</f>
        <v>#VALUE!</v>
      </c>
      <c r="R1486" s="58" t="e">
        <f>IF(J1486="?",IF(ISNUMBER(E1486),G1486/P1486,"N/A"),IF(ISNUMBER(J1486),J1486/$A$2*57.296,"N/A"))</f>
        <v>#VALUE!</v>
      </c>
      <c r="S1486" s="59" t="str">
        <f>S1485</f>
        <v>PUT TELESCOPE FOCAL LENGTH HERE</v>
      </c>
      <c r="T1486" s="60" t="str">
        <f>T1485</f>
        <v>PUT TELESCOPE F/RATIO HERE</v>
      </c>
    </row>
    <row r="1487" spans="1:20" s="33" customFormat="1" x14ac:dyDescent="0.3">
      <c r="A1487" s="13" t="s">
        <v>76</v>
      </c>
      <c r="B1487" s="13" t="s">
        <v>292</v>
      </c>
      <c r="C1487" s="13"/>
      <c r="D1487" s="13" t="s">
        <v>346</v>
      </c>
      <c r="E1487" s="34">
        <v>42</v>
      </c>
      <c r="F1487" s="35">
        <v>2</v>
      </c>
      <c r="G1487" s="38">
        <v>60</v>
      </c>
      <c r="H1487" s="37"/>
      <c r="I1487" s="41" t="s">
        <v>28</v>
      </c>
      <c r="J1487" s="41" t="s">
        <v>28</v>
      </c>
      <c r="K1487" s="55">
        <f>(G1487/57.2958)*E1487</f>
        <v>43.98228142376928</v>
      </c>
      <c r="L1487" s="55" t="s">
        <v>0</v>
      </c>
      <c r="M1487" s="38" t="s">
        <v>25</v>
      </c>
      <c r="N1487" s="38" t="s">
        <v>0</v>
      </c>
      <c r="O1487" s="38">
        <v>5</v>
      </c>
      <c r="P1487" s="56" t="e">
        <f>IF(ISNUMBER(E1487),$A$2/E1487,"N/A")</f>
        <v>#VALUE!</v>
      </c>
      <c r="Q1487" s="57" t="e">
        <f>IF(ISNUMBER(E1487),E1487/$B$2,"N/A")</f>
        <v>#VALUE!</v>
      </c>
      <c r="R1487" s="58" t="e">
        <f>IF(J1487="?",IF(ISNUMBER(E1487),G1487/P1487,"N/A"),IF(ISNUMBER(J1487),J1487/$A$2*57.296,"N/A"))</f>
        <v>#VALUE!</v>
      </c>
      <c r="S1487" s="59" t="str">
        <f>S1486</f>
        <v>PUT TELESCOPE FOCAL LENGTH HERE</v>
      </c>
      <c r="T1487" s="60" t="str">
        <f>T1486</f>
        <v>PUT TELESCOPE F/RATIO HERE</v>
      </c>
    </row>
    <row r="1488" spans="1:20" s="33" customFormat="1" x14ac:dyDescent="0.3">
      <c r="A1488" s="13" t="s">
        <v>76</v>
      </c>
      <c r="B1488" s="13" t="s">
        <v>151</v>
      </c>
      <c r="C1488" s="13" t="s">
        <v>438</v>
      </c>
      <c r="D1488" s="13" t="s">
        <v>349</v>
      </c>
      <c r="E1488" s="34">
        <v>3.5</v>
      </c>
      <c r="F1488" s="35" t="s">
        <v>34</v>
      </c>
      <c r="G1488" s="38">
        <v>110</v>
      </c>
      <c r="H1488" s="37"/>
      <c r="I1488" s="41">
        <v>15</v>
      </c>
      <c r="J1488" s="41" t="s">
        <v>28</v>
      </c>
      <c r="K1488" s="55">
        <f>(G1488/57.2958)*E1488</f>
        <v>6.719515217520307</v>
      </c>
      <c r="L1488" s="55" t="s">
        <v>0</v>
      </c>
      <c r="M1488" s="38" t="s">
        <v>25</v>
      </c>
      <c r="N1488" s="38" t="s">
        <v>0</v>
      </c>
      <c r="O1488" s="38">
        <v>9</v>
      </c>
      <c r="P1488" s="56" t="e">
        <f>IF(ISNUMBER(E1488),$A$2/E1488,"N/A")</f>
        <v>#VALUE!</v>
      </c>
      <c r="Q1488" s="57" t="e">
        <f>IF(ISNUMBER(E1488),E1488/$B$2,"N/A")</f>
        <v>#VALUE!</v>
      </c>
      <c r="R1488" s="58" t="e">
        <f>IF(J1488="?",IF(ISNUMBER(E1488),G1488/P1488,"N/A"),IF(ISNUMBER(J1488),J1488/$A$2*57.296,"N/A"))</f>
        <v>#VALUE!</v>
      </c>
      <c r="S1488" s="59" t="str">
        <f>S1487</f>
        <v>PUT TELESCOPE FOCAL LENGTH HERE</v>
      </c>
      <c r="T1488" s="60" t="str">
        <f>T1487</f>
        <v>PUT TELESCOPE F/RATIO HERE</v>
      </c>
    </row>
    <row r="1489" spans="1:20" s="33" customFormat="1" x14ac:dyDescent="0.3">
      <c r="A1489" s="13" t="s">
        <v>76</v>
      </c>
      <c r="B1489" s="13" t="s">
        <v>151</v>
      </c>
      <c r="C1489" s="13" t="s">
        <v>438</v>
      </c>
      <c r="D1489" s="13" t="s">
        <v>349</v>
      </c>
      <c r="E1489" s="34">
        <v>5</v>
      </c>
      <c r="F1489" s="35" t="s">
        <v>34</v>
      </c>
      <c r="G1489" s="38">
        <v>110</v>
      </c>
      <c r="H1489" s="37"/>
      <c r="I1489" s="41">
        <v>15</v>
      </c>
      <c r="J1489" s="41" t="s">
        <v>28</v>
      </c>
      <c r="K1489" s="55">
        <f>(G1489/57.2958)*E1489</f>
        <v>9.5993074536004386</v>
      </c>
      <c r="L1489" s="55" t="s">
        <v>0</v>
      </c>
      <c r="M1489" s="38" t="s">
        <v>25</v>
      </c>
      <c r="N1489" s="38" t="s">
        <v>0</v>
      </c>
      <c r="O1489" s="38">
        <v>9</v>
      </c>
      <c r="P1489" s="56" t="e">
        <f>IF(ISNUMBER(E1489),$A$2/E1489,"N/A")</f>
        <v>#VALUE!</v>
      </c>
      <c r="Q1489" s="57" t="e">
        <f>IF(ISNUMBER(E1489),E1489/$B$2,"N/A")</f>
        <v>#VALUE!</v>
      </c>
      <c r="R1489" s="58" t="e">
        <f>IF(J1489="?",IF(ISNUMBER(E1489),G1489/P1489,"N/A"),IF(ISNUMBER(J1489),J1489/$A$2*57.296,"N/A"))</f>
        <v>#VALUE!</v>
      </c>
      <c r="S1489" s="59" t="str">
        <f>S1488</f>
        <v>PUT TELESCOPE FOCAL LENGTH HERE</v>
      </c>
      <c r="T1489" s="60" t="str">
        <f>T1488</f>
        <v>PUT TELESCOPE F/RATIO HERE</v>
      </c>
    </row>
    <row r="1490" spans="1:20" s="33" customFormat="1" x14ac:dyDescent="0.3">
      <c r="A1490" s="13" t="s">
        <v>76</v>
      </c>
      <c r="B1490" s="13" t="s">
        <v>151</v>
      </c>
      <c r="C1490" s="13" t="s">
        <v>438</v>
      </c>
      <c r="D1490" s="13" t="s">
        <v>349</v>
      </c>
      <c r="E1490" s="34">
        <v>7</v>
      </c>
      <c r="F1490" s="35" t="s">
        <v>34</v>
      </c>
      <c r="G1490" s="38">
        <v>100</v>
      </c>
      <c r="H1490" s="37"/>
      <c r="I1490" s="41">
        <v>13</v>
      </c>
      <c r="J1490" s="41">
        <v>12.3</v>
      </c>
      <c r="K1490" s="55">
        <f>(G1490/57.2958)*E1490</f>
        <v>12.217300395491467</v>
      </c>
      <c r="L1490" s="55" t="s">
        <v>0</v>
      </c>
      <c r="M1490" s="38" t="s">
        <v>25</v>
      </c>
      <c r="N1490" s="38" t="s">
        <v>0</v>
      </c>
      <c r="O1490" s="38">
        <v>9</v>
      </c>
      <c r="P1490" s="56" t="e">
        <f>IF(ISNUMBER(E1490),$A$2/E1490,"N/A")</f>
        <v>#VALUE!</v>
      </c>
      <c r="Q1490" s="57" t="e">
        <f>IF(ISNUMBER(E1490),E1490/$B$2,"N/A")</f>
        <v>#VALUE!</v>
      </c>
      <c r="R1490" s="58" t="e">
        <f>IF(J1490="?",IF(ISNUMBER(E1490),G1490/P1490,"N/A"),IF(ISNUMBER(J1490),J1490/$A$2*57.296,"N/A"))</f>
        <v>#VALUE!</v>
      </c>
      <c r="S1490" s="59" t="str">
        <f>S1489</f>
        <v>PUT TELESCOPE FOCAL LENGTH HERE</v>
      </c>
      <c r="T1490" s="60" t="str">
        <f>T1489</f>
        <v>PUT TELESCOPE F/RATIO HERE</v>
      </c>
    </row>
    <row r="1491" spans="1:20" s="33" customFormat="1" x14ac:dyDescent="0.3">
      <c r="A1491" s="13" t="s">
        <v>76</v>
      </c>
      <c r="B1491" s="13" t="s">
        <v>151</v>
      </c>
      <c r="C1491" s="13" t="s">
        <v>438</v>
      </c>
      <c r="D1491" s="13" t="s">
        <v>349</v>
      </c>
      <c r="E1491" s="34">
        <v>9</v>
      </c>
      <c r="F1491" s="35" t="s">
        <v>34</v>
      </c>
      <c r="G1491" s="38">
        <v>100</v>
      </c>
      <c r="H1491" s="37"/>
      <c r="I1491" s="41">
        <v>15</v>
      </c>
      <c r="J1491" s="41">
        <v>15.7</v>
      </c>
      <c r="K1491" s="55">
        <f>(G1491/57.2958)*E1491</f>
        <v>15.707957651346174</v>
      </c>
      <c r="L1491" s="55" t="s">
        <v>0</v>
      </c>
      <c r="M1491" s="38" t="s">
        <v>25</v>
      </c>
      <c r="N1491" s="38" t="s">
        <v>0</v>
      </c>
      <c r="O1491" s="38">
        <v>9</v>
      </c>
      <c r="P1491" s="56" t="e">
        <f>IF(ISNUMBER(E1491),$A$2/E1491,"N/A")</f>
        <v>#VALUE!</v>
      </c>
      <c r="Q1491" s="57" t="e">
        <f>IF(ISNUMBER(E1491),E1491/$B$2,"N/A")</f>
        <v>#VALUE!</v>
      </c>
      <c r="R1491" s="58" t="e">
        <f>IF(J1491="?",IF(ISNUMBER(E1491),G1491/P1491,"N/A"),IF(ISNUMBER(J1491),J1491/$A$2*57.296,"N/A"))</f>
        <v>#VALUE!</v>
      </c>
      <c r="S1491" s="59" t="str">
        <f>S1490</f>
        <v>PUT TELESCOPE FOCAL LENGTH HERE</v>
      </c>
      <c r="T1491" s="60" t="str">
        <f>T1490</f>
        <v>PUT TELESCOPE F/RATIO HERE</v>
      </c>
    </row>
    <row r="1492" spans="1:20" s="33" customFormat="1" x14ac:dyDescent="0.3">
      <c r="A1492" s="13" t="s">
        <v>76</v>
      </c>
      <c r="B1492" s="13" t="s">
        <v>151</v>
      </c>
      <c r="C1492" s="13" t="s">
        <v>438</v>
      </c>
      <c r="D1492" s="13" t="s">
        <v>349</v>
      </c>
      <c r="E1492" s="34">
        <v>13</v>
      </c>
      <c r="F1492" s="35" t="s">
        <v>34</v>
      </c>
      <c r="G1492" s="38">
        <v>100</v>
      </c>
      <c r="H1492" s="38">
        <v>461</v>
      </c>
      <c r="I1492" s="41">
        <v>15</v>
      </c>
      <c r="J1492" s="41" t="s">
        <v>28</v>
      </c>
      <c r="K1492" s="55">
        <f>(G1492/57.2958)*E1492</f>
        <v>22.689272163055584</v>
      </c>
      <c r="L1492" s="55" t="s">
        <v>0</v>
      </c>
      <c r="M1492" s="38" t="s">
        <v>25</v>
      </c>
      <c r="N1492" s="38" t="s">
        <v>0</v>
      </c>
      <c r="O1492" s="38">
        <v>9</v>
      </c>
      <c r="P1492" s="56" t="e">
        <f>IF(ISNUMBER(E1492),$A$2/E1492,"N/A")</f>
        <v>#VALUE!</v>
      </c>
      <c r="Q1492" s="57" t="e">
        <f>IF(ISNUMBER(E1492),E1492/$B$2,"N/A")</f>
        <v>#VALUE!</v>
      </c>
      <c r="R1492" s="58" t="e">
        <f>IF(J1492="?",IF(ISNUMBER(E1492),G1492/P1492,"N/A"),IF(ISNUMBER(J1492),J1492/$A$2*57.296,"N/A"))</f>
        <v>#VALUE!</v>
      </c>
      <c r="S1492" s="59" t="str">
        <f>S1491</f>
        <v>PUT TELESCOPE FOCAL LENGTH HERE</v>
      </c>
      <c r="T1492" s="60" t="str">
        <f>T1491</f>
        <v>PUT TELESCOPE F/RATIO HERE</v>
      </c>
    </row>
    <row r="1493" spans="1:20" s="33" customFormat="1" x14ac:dyDescent="0.3">
      <c r="A1493" s="13" t="s">
        <v>76</v>
      </c>
      <c r="B1493" s="13" t="s">
        <v>151</v>
      </c>
      <c r="C1493" s="13" t="s">
        <v>438</v>
      </c>
      <c r="D1493" s="13" t="s">
        <v>349</v>
      </c>
      <c r="E1493" s="34">
        <v>20</v>
      </c>
      <c r="F1493" s="35">
        <v>2</v>
      </c>
      <c r="G1493" s="38">
        <v>100</v>
      </c>
      <c r="H1493" s="37"/>
      <c r="I1493" s="41">
        <v>15</v>
      </c>
      <c r="J1493" s="41">
        <v>34.799999999999997</v>
      </c>
      <c r="K1493" s="55">
        <f>(G1493/57.2958)*E1493</f>
        <v>34.906572558547055</v>
      </c>
      <c r="L1493" s="55" t="s">
        <v>0</v>
      </c>
      <c r="M1493" s="38" t="s">
        <v>25</v>
      </c>
      <c r="N1493" s="38" t="s">
        <v>0</v>
      </c>
      <c r="O1493" s="38">
        <v>9</v>
      </c>
      <c r="P1493" s="56" t="e">
        <f>IF(ISNUMBER(E1493),$A$2/E1493,"N/A")</f>
        <v>#VALUE!</v>
      </c>
      <c r="Q1493" s="57" t="e">
        <f>IF(ISNUMBER(E1493),E1493/$B$2,"N/A")</f>
        <v>#VALUE!</v>
      </c>
      <c r="R1493" s="58" t="e">
        <f>IF(J1493="?",IF(ISNUMBER(E1493),G1493/P1493,"N/A"),IF(ISNUMBER(J1493),J1493/$A$2*57.296,"N/A"))</f>
        <v>#VALUE!</v>
      </c>
      <c r="S1493" s="59" t="str">
        <f>S1492</f>
        <v>PUT TELESCOPE FOCAL LENGTH HERE</v>
      </c>
      <c r="T1493" s="60" t="str">
        <f>T1492</f>
        <v>PUT TELESCOPE F/RATIO HERE</v>
      </c>
    </row>
    <row r="1494" spans="1:20" s="33" customFormat="1" x14ac:dyDescent="0.3">
      <c r="A1494" s="13" t="s">
        <v>18</v>
      </c>
      <c r="B1494" s="13" t="s">
        <v>168</v>
      </c>
      <c r="C1494" s="13" t="s">
        <v>443</v>
      </c>
      <c r="D1494" s="13" t="s">
        <v>346</v>
      </c>
      <c r="E1494" s="34">
        <v>3</v>
      </c>
      <c r="F1494" s="35">
        <v>1.25</v>
      </c>
      <c r="G1494" s="38">
        <v>62</v>
      </c>
      <c r="H1494" s="38">
        <v>221</v>
      </c>
      <c r="I1494" s="41">
        <v>20</v>
      </c>
      <c r="J1494" s="41">
        <v>3.2</v>
      </c>
      <c r="K1494" s="55">
        <f>(G1494/57.2958)*E1494</f>
        <v>3.2463112479448757</v>
      </c>
      <c r="L1494" s="55" t="s">
        <v>0</v>
      </c>
      <c r="M1494" s="38" t="s">
        <v>25</v>
      </c>
      <c r="N1494" s="38" t="s">
        <v>0</v>
      </c>
      <c r="O1494" s="36" t="s">
        <v>28</v>
      </c>
      <c r="P1494" s="56" t="e">
        <f>IF(ISNUMBER(E1494),$A$2/E1494,"N/A")</f>
        <v>#VALUE!</v>
      </c>
      <c r="Q1494" s="57" t="e">
        <f>IF(ISNUMBER(E1494),E1494/$B$2,"N/A")</f>
        <v>#VALUE!</v>
      </c>
      <c r="R1494" s="58" t="e">
        <f>IF(J1494="?",IF(ISNUMBER(E1494),G1494/P1494,"N/A"),IF(ISNUMBER(J1494),J1494/$A$2*57.296,"N/A"))</f>
        <v>#VALUE!</v>
      </c>
      <c r="S1494" s="59" t="str">
        <f>S1485</f>
        <v>PUT TELESCOPE FOCAL LENGTH HERE</v>
      </c>
      <c r="T1494" s="60" t="str">
        <f>T1485</f>
        <v>PUT TELESCOPE F/RATIO HERE</v>
      </c>
    </row>
    <row r="1495" spans="1:20" s="33" customFormat="1" x14ac:dyDescent="0.3">
      <c r="A1495" s="13" t="s">
        <v>18</v>
      </c>
      <c r="B1495" s="13" t="s">
        <v>168</v>
      </c>
      <c r="C1495" s="13" t="s">
        <v>443</v>
      </c>
      <c r="D1495" s="13" t="s">
        <v>346</v>
      </c>
      <c r="E1495" s="34">
        <v>4</v>
      </c>
      <c r="F1495" s="35">
        <v>1.25</v>
      </c>
      <c r="G1495" s="38">
        <v>62</v>
      </c>
      <c r="H1495" s="38">
        <v>215</v>
      </c>
      <c r="I1495" s="41">
        <v>20</v>
      </c>
      <c r="J1495" s="41">
        <v>4.3</v>
      </c>
      <c r="K1495" s="55">
        <f>(G1495/57.2958)*E1495</f>
        <v>4.3284149972598343</v>
      </c>
      <c r="L1495" s="55" t="s">
        <v>0</v>
      </c>
      <c r="M1495" s="38" t="s">
        <v>25</v>
      </c>
      <c r="N1495" s="38" t="s">
        <v>0</v>
      </c>
      <c r="O1495" s="36" t="s">
        <v>28</v>
      </c>
      <c r="P1495" s="56" t="e">
        <f>IF(ISNUMBER(E1495),$A$2/E1495,"N/A")</f>
        <v>#VALUE!</v>
      </c>
      <c r="Q1495" s="57" t="e">
        <f>IF(ISNUMBER(E1495),E1495/$B$2,"N/A")</f>
        <v>#VALUE!</v>
      </c>
      <c r="R1495" s="58" t="e">
        <f>IF(J1495="?",IF(ISNUMBER(E1495),G1495/P1495,"N/A"),IF(ISNUMBER(J1495),J1495/$A$2*57.296,"N/A"))</f>
        <v>#VALUE!</v>
      </c>
      <c r="S1495" s="59" t="str">
        <f>S1494</f>
        <v>PUT TELESCOPE FOCAL LENGTH HERE</v>
      </c>
      <c r="T1495" s="60" t="str">
        <f>T1494</f>
        <v>PUT TELESCOPE F/RATIO HERE</v>
      </c>
    </row>
    <row r="1496" spans="1:20" s="33" customFormat="1" x14ac:dyDescent="0.3">
      <c r="A1496" s="13" t="s">
        <v>18</v>
      </c>
      <c r="B1496" s="13" t="s">
        <v>168</v>
      </c>
      <c r="C1496" s="13" t="s">
        <v>443</v>
      </c>
      <c r="D1496" s="13" t="s">
        <v>346</v>
      </c>
      <c r="E1496" s="34">
        <v>5</v>
      </c>
      <c r="F1496" s="35">
        <v>1.25</v>
      </c>
      <c r="G1496" s="38">
        <v>62</v>
      </c>
      <c r="H1496" s="38">
        <v>215</v>
      </c>
      <c r="I1496" s="41">
        <v>20</v>
      </c>
      <c r="J1496" s="41">
        <v>5.3</v>
      </c>
      <c r="K1496" s="55">
        <f>(G1496/57.2958)*E1496</f>
        <v>5.4105187465747928</v>
      </c>
      <c r="L1496" s="55" t="s">
        <v>0</v>
      </c>
      <c r="M1496" s="38" t="s">
        <v>25</v>
      </c>
      <c r="N1496" s="38" t="s">
        <v>0</v>
      </c>
      <c r="O1496" s="36" t="s">
        <v>28</v>
      </c>
      <c r="P1496" s="56" t="e">
        <f>IF(ISNUMBER(E1496),$A$2/E1496,"N/A")</f>
        <v>#VALUE!</v>
      </c>
      <c r="Q1496" s="57" t="e">
        <f>IF(ISNUMBER(E1496),E1496/$B$2,"N/A")</f>
        <v>#VALUE!</v>
      </c>
      <c r="R1496" s="58" t="e">
        <f>IF(J1496="?",IF(ISNUMBER(E1496),G1496/P1496,"N/A"),IF(ISNUMBER(J1496),J1496/$A$2*57.296,"N/A"))</f>
        <v>#VALUE!</v>
      </c>
      <c r="S1496" s="59" t="str">
        <f>S1495</f>
        <v>PUT TELESCOPE FOCAL LENGTH HERE</v>
      </c>
      <c r="T1496" s="60" t="str">
        <f>T1495</f>
        <v>PUT TELESCOPE F/RATIO HERE</v>
      </c>
    </row>
    <row r="1497" spans="1:20" s="33" customFormat="1" x14ac:dyDescent="0.3">
      <c r="A1497" s="13" t="s">
        <v>18</v>
      </c>
      <c r="B1497" s="13" t="s">
        <v>168</v>
      </c>
      <c r="C1497" s="13" t="s">
        <v>443</v>
      </c>
      <c r="D1497" s="13" t="s">
        <v>346</v>
      </c>
      <c r="E1497" s="34">
        <v>7</v>
      </c>
      <c r="F1497" s="35">
        <v>1.25</v>
      </c>
      <c r="G1497" s="38">
        <v>62</v>
      </c>
      <c r="H1497" s="38">
        <v>215</v>
      </c>
      <c r="I1497" s="41">
        <v>20</v>
      </c>
      <c r="J1497" s="41">
        <v>7.5</v>
      </c>
      <c r="K1497" s="55">
        <f>(G1497/57.2958)*E1497</f>
        <v>7.5747262452047099</v>
      </c>
      <c r="L1497" s="55" t="s">
        <v>0</v>
      </c>
      <c r="M1497" s="38" t="s">
        <v>25</v>
      </c>
      <c r="N1497" s="38" t="s">
        <v>0</v>
      </c>
      <c r="O1497" s="36" t="s">
        <v>28</v>
      </c>
      <c r="P1497" s="56" t="e">
        <f>IF(ISNUMBER(E1497),$A$2/E1497,"N/A")</f>
        <v>#VALUE!</v>
      </c>
      <c r="Q1497" s="57" t="e">
        <f>IF(ISNUMBER(E1497),E1497/$B$2,"N/A")</f>
        <v>#VALUE!</v>
      </c>
      <c r="R1497" s="58" t="e">
        <f>IF(J1497="?",IF(ISNUMBER(E1497),G1497/P1497,"N/A"),IF(ISNUMBER(J1497),J1497/$A$2*57.296,"N/A"))</f>
        <v>#VALUE!</v>
      </c>
      <c r="S1497" s="59" t="str">
        <f>S1496</f>
        <v>PUT TELESCOPE FOCAL LENGTH HERE</v>
      </c>
      <c r="T1497" s="60" t="str">
        <f>T1496</f>
        <v>PUT TELESCOPE F/RATIO HERE</v>
      </c>
    </row>
    <row r="1498" spans="1:20" s="33" customFormat="1" x14ac:dyDescent="0.3">
      <c r="A1498" s="13" t="s">
        <v>18</v>
      </c>
      <c r="B1498" s="13" t="s">
        <v>168</v>
      </c>
      <c r="C1498" s="13" t="s">
        <v>443</v>
      </c>
      <c r="D1498" s="13" t="s">
        <v>346</v>
      </c>
      <c r="E1498" s="34">
        <v>9</v>
      </c>
      <c r="F1498" s="35">
        <v>1.25</v>
      </c>
      <c r="G1498" s="38">
        <v>62</v>
      </c>
      <c r="H1498" s="38">
        <v>207</v>
      </c>
      <c r="I1498" s="41">
        <v>20</v>
      </c>
      <c r="J1498" s="41">
        <v>9.6</v>
      </c>
      <c r="K1498" s="55">
        <f>(G1498/57.2958)*E1498</f>
        <v>9.7389337438346271</v>
      </c>
      <c r="L1498" s="55" t="s">
        <v>0</v>
      </c>
      <c r="M1498" s="38" t="s">
        <v>25</v>
      </c>
      <c r="N1498" s="38" t="s">
        <v>0</v>
      </c>
      <c r="O1498" s="36" t="s">
        <v>28</v>
      </c>
      <c r="P1498" s="56" t="e">
        <f>IF(ISNUMBER(E1498),$A$2/E1498,"N/A")</f>
        <v>#VALUE!</v>
      </c>
      <c r="Q1498" s="57" t="e">
        <f>IF(ISNUMBER(E1498),E1498/$B$2,"N/A")</f>
        <v>#VALUE!</v>
      </c>
      <c r="R1498" s="58" t="e">
        <f>IF(J1498="?",IF(ISNUMBER(E1498),G1498/P1498,"N/A"),IF(ISNUMBER(J1498),J1498/$A$2*57.296,"N/A"))</f>
        <v>#VALUE!</v>
      </c>
      <c r="S1498" s="59" t="str">
        <f>S1497</f>
        <v>PUT TELESCOPE FOCAL LENGTH HERE</v>
      </c>
      <c r="T1498" s="60" t="str">
        <f>T1497</f>
        <v>PUT TELESCOPE F/RATIO HERE</v>
      </c>
    </row>
    <row r="1499" spans="1:20" s="33" customFormat="1" x14ac:dyDescent="0.3">
      <c r="A1499" s="13" t="s">
        <v>18</v>
      </c>
      <c r="B1499" s="13" t="s">
        <v>168</v>
      </c>
      <c r="C1499" s="13" t="s">
        <v>443</v>
      </c>
      <c r="D1499" s="13" t="s">
        <v>346</v>
      </c>
      <c r="E1499" s="34">
        <v>11</v>
      </c>
      <c r="F1499" s="35">
        <v>1.25</v>
      </c>
      <c r="G1499" s="38">
        <v>62</v>
      </c>
      <c r="H1499" s="38">
        <v>201</v>
      </c>
      <c r="I1499" s="41">
        <v>20</v>
      </c>
      <c r="J1499" s="41">
        <v>11.7</v>
      </c>
      <c r="K1499" s="55">
        <f>(G1499/57.2958)*E1499</f>
        <v>11.903141242464544</v>
      </c>
      <c r="L1499" s="55" t="s">
        <v>0</v>
      </c>
      <c r="M1499" s="38" t="s">
        <v>25</v>
      </c>
      <c r="N1499" s="38" t="s">
        <v>0</v>
      </c>
      <c r="O1499" s="36" t="s">
        <v>28</v>
      </c>
      <c r="P1499" s="56" t="e">
        <f>IF(ISNUMBER(E1499),$A$2/E1499,"N/A")</f>
        <v>#VALUE!</v>
      </c>
      <c r="Q1499" s="57" t="e">
        <f>IF(ISNUMBER(E1499),E1499/$B$2,"N/A")</f>
        <v>#VALUE!</v>
      </c>
      <c r="R1499" s="58" t="e">
        <f>IF(J1499="?",IF(ISNUMBER(E1499),G1499/P1499,"N/A"),IF(ISNUMBER(J1499),J1499/$A$2*57.296,"N/A"))</f>
        <v>#VALUE!</v>
      </c>
      <c r="S1499" s="59" t="str">
        <f>S1498</f>
        <v>PUT TELESCOPE FOCAL LENGTH HERE</v>
      </c>
      <c r="T1499" s="60" t="str">
        <f>T1498</f>
        <v>PUT TELESCOPE F/RATIO HERE</v>
      </c>
    </row>
    <row r="1500" spans="1:20" s="33" customFormat="1" x14ac:dyDescent="0.3">
      <c r="A1500" s="13" t="s">
        <v>18</v>
      </c>
      <c r="B1500" s="13" t="s">
        <v>168</v>
      </c>
      <c r="C1500" s="13" t="s">
        <v>443</v>
      </c>
      <c r="D1500" s="13" t="s">
        <v>346</v>
      </c>
      <c r="E1500" s="34">
        <v>13</v>
      </c>
      <c r="F1500" s="35">
        <v>1.25</v>
      </c>
      <c r="G1500" s="38">
        <v>62</v>
      </c>
      <c r="H1500" s="38">
        <v>221</v>
      </c>
      <c r="I1500" s="41">
        <v>20</v>
      </c>
      <c r="J1500" s="41">
        <v>13.8</v>
      </c>
      <c r="K1500" s="55">
        <f>(G1500/57.2958)*E1500</f>
        <v>14.067348741094461</v>
      </c>
      <c r="L1500" s="55" t="s">
        <v>0</v>
      </c>
      <c r="M1500" s="38" t="s">
        <v>25</v>
      </c>
      <c r="N1500" s="38" t="s">
        <v>0</v>
      </c>
      <c r="O1500" s="36" t="s">
        <v>28</v>
      </c>
      <c r="P1500" s="56" t="e">
        <f>IF(ISNUMBER(E1500),$A$2/E1500,"N/A")</f>
        <v>#VALUE!</v>
      </c>
      <c r="Q1500" s="57" t="e">
        <f>IF(ISNUMBER(E1500),E1500/$B$2,"N/A")</f>
        <v>#VALUE!</v>
      </c>
      <c r="R1500" s="58" t="e">
        <f>IF(J1500="?",IF(ISNUMBER(E1500),G1500/P1500,"N/A"),IF(ISNUMBER(J1500),J1500/$A$2*57.296,"N/A"))</f>
        <v>#VALUE!</v>
      </c>
      <c r="S1500" s="59" t="str">
        <f>S1499</f>
        <v>PUT TELESCOPE FOCAL LENGTH HERE</v>
      </c>
      <c r="T1500" s="60" t="str">
        <f>T1499</f>
        <v>PUT TELESCOPE F/RATIO HERE</v>
      </c>
    </row>
    <row r="1501" spans="1:20" s="33" customFormat="1" x14ac:dyDescent="0.3">
      <c r="A1501" s="13" t="s">
        <v>18</v>
      </c>
      <c r="B1501" s="13" t="s">
        <v>168</v>
      </c>
      <c r="C1501" s="13" t="s">
        <v>443</v>
      </c>
      <c r="D1501" s="13" t="s">
        <v>346</v>
      </c>
      <c r="E1501" s="34">
        <v>15</v>
      </c>
      <c r="F1501" s="35">
        <v>1.25</v>
      </c>
      <c r="G1501" s="38">
        <v>62</v>
      </c>
      <c r="H1501" s="38">
        <v>215</v>
      </c>
      <c r="I1501" s="41">
        <v>20</v>
      </c>
      <c r="J1501" s="41">
        <v>16</v>
      </c>
      <c r="K1501" s="55">
        <f>(G1501/57.2958)*E1501</f>
        <v>16.231556239724377</v>
      </c>
      <c r="L1501" s="55" t="s">
        <v>0</v>
      </c>
      <c r="M1501" s="38" t="s">
        <v>25</v>
      </c>
      <c r="N1501" s="38" t="s">
        <v>0</v>
      </c>
      <c r="O1501" s="36" t="s">
        <v>28</v>
      </c>
      <c r="P1501" s="56" t="e">
        <f>IF(ISNUMBER(E1501),$A$2/E1501,"N/A")</f>
        <v>#VALUE!</v>
      </c>
      <c r="Q1501" s="57" t="e">
        <f>IF(ISNUMBER(E1501),E1501/$B$2,"N/A")</f>
        <v>#VALUE!</v>
      </c>
      <c r="R1501" s="58" t="e">
        <f>IF(J1501="?",IF(ISNUMBER(E1501),G1501/P1501,"N/A"),IF(ISNUMBER(J1501),J1501/$A$2*57.296,"N/A"))</f>
        <v>#VALUE!</v>
      </c>
      <c r="S1501" s="59" t="str">
        <f>S1500</f>
        <v>PUT TELESCOPE FOCAL LENGTH HERE</v>
      </c>
      <c r="T1501" s="60" t="str">
        <f>T1500</f>
        <v>PUT TELESCOPE F/RATIO HERE</v>
      </c>
    </row>
    <row r="1502" spans="1:20" s="33" customFormat="1" x14ac:dyDescent="0.3">
      <c r="A1502" s="13" t="s">
        <v>18</v>
      </c>
      <c r="B1502" s="13" t="s">
        <v>168</v>
      </c>
      <c r="C1502" s="13" t="s">
        <v>443</v>
      </c>
      <c r="D1502" s="13" t="s">
        <v>346</v>
      </c>
      <c r="E1502" s="34">
        <v>18.2</v>
      </c>
      <c r="F1502" s="35">
        <v>1.25</v>
      </c>
      <c r="G1502" s="38">
        <v>62</v>
      </c>
      <c r="H1502" s="38">
        <v>207</v>
      </c>
      <c r="I1502" s="41">
        <v>20</v>
      </c>
      <c r="J1502" s="41">
        <v>19.100000000000001</v>
      </c>
      <c r="K1502" s="55">
        <f>(G1502/57.2958)*E1502</f>
        <v>19.694288237532245</v>
      </c>
      <c r="L1502" s="55" t="s">
        <v>0</v>
      </c>
      <c r="M1502" s="38" t="s">
        <v>25</v>
      </c>
      <c r="N1502" s="38" t="s">
        <v>0</v>
      </c>
      <c r="O1502" s="36" t="s">
        <v>28</v>
      </c>
      <c r="P1502" s="56" t="e">
        <f>IF(ISNUMBER(E1502),$A$2/E1502,"N/A")</f>
        <v>#VALUE!</v>
      </c>
      <c r="Q1502" s="57" t="e">
        <f>IF(ISNUMBER(E1502),E1502/$B$2,"N/A")</f>
        <v>#VALUE!</v>
      </c>
      <c r="R1502" s="58" t="e">
        <f>IF(J1502="?",IF(ISNUMBER(E1502),G1502/P1502,"N/A"),IF(ISNUMBER(J1502),J1502/$A$2*57.296,"N/A"))</f>
        <v>#VALUE!</v>
      </c>
      <c r="S1502" s="59" t="str">
        <f>S1501</f>
        <v>PUT TELESCOPE FOCAL LENGTH HERE</v>
      </c>
      <c r="T1502" s="60" t="str">
        <f>T1501</f>
        <v>PUT TELESCOPE F/RATIO HERE</v>
      </c>
    </row>
    <row r="1503" spans="1:20" s="33" customFormat="1" x14ac:dyDescent="0.3">
      <c r="A1503" s="13" t="s">
        <v>18</v>
      </c>
      <c r="B1503" s="13" t="s">
        <v>97</v>
      </c>
      <c r="C1503" s="13" t="s">
        <v>443</v>
      </c>
      <c r="D1503" s="35" t="s">
        <v>347</v>
      </c>
      <c r="E1503" s="34">
        <v>3.5</v>
      </c>
      <c r="F1503" s="35">
        <v>1.25</v>
      </c>
      <c r="G1503" s="38">
        <v>72</v>
      </c>
      <c r="H1503" s="38">
        <v>497</v>
      </c>
      <c r="I1503" s="41">
        <v>20</v>
      </c>
      <c r="J1503" s="41">
        <v>4.4000000000000004</v>
      </c>
      <c r="K1503" s="55">
        <f>(G1503/57.2958)*E1503</f>
        <v>4.3982281423769276</v>
      </c>
      <c r="L1503" s="55" t="s">
        <v>0</v>
      </c>
      <c r="M1503" s="38" t="s">
        <v>25</v>
      </c>
      <c r="N1503" s="38" t="s">
        <v>0</v>
      </c>
      <c r="O1503" s="36" t="s">
        <v>28</v>
      </c>
      <c r="P1503" s="56" t="e">
        <f>IF(ISNUMBER(E1503),$A$2/E1503,"N/A")</f>
        <v>#VALUE!</v>
      </c>
      <c r="Q1503" s="57" t="e">
        <f>IF(ISNUMBER(E1503),E1503/$B$2,"N/A")</f>
        <v>#VALUE!</v>
      </c>
      <c r="R1503" s="58" t="e">
        <f>IF(J1503="?",IF(ISNUMBER(E1503),G1503/P1503,"N/A"),IF(ISNUMBER(J1503),J1503/$A$2*57.296,"N/A"))</f>
        <v>#VALUE!</v>
      </c>
      <c r="S1503" s="59" t="str">
        <f>S1502</f>
        <v>PUT TELESCOPE FOCAL LENGTH HERE</v>
      </c>
      <c r="T1503" s="60" t="str">
        <f>T1502</f>
        <v>PUT TELESCOPE F/RATIO HERE</v>
      </c>
    </row>
    <row r="1504" spans="1:20" s="33" customFormat="1" x14ac:dyDescent="0.3">
      <c r="A1504" s="13" t="s">
        <v>18</v>
      </c>
      <c r="B1504" s="13" t="s">
        <v>97</v>
      </c>
      <c r="C1504" s="13" t="s">
        <v>443</v>
      </c>
      <c r="D1504" s="35" t="s">
        <v>347</v>
      </c>
      <c r="E1504" s="34">
        <v>4.5</v>
      </c>
      <c r="F1504" s="35">
        <v>1.25</v>
      </c>
      <c r="G1504" s="38">
        <v>72</v>
      </c>
      <c r="H1504" s="38">
        <v>493</v>
      </c>
      <c r="I1504" s="41">
        <v>20</v>
      </c>
      <c r="J1504" s="41">
        <v>5.6</v>
      </c>
      <c r="K1504" s="55">
        <f>(G1504/57.2958)*E1504</f>
        <v>5.6548647544846222</v>
      </c>
      <c r="L1504" s="55" t="s">
        <v>0</v>
      </c>
      <c r="M1504" s="38" t="s">
        <v>25</v>
      </c>
      <c r="N1504" s="38" t="s">
        <v>0</v>
      </c>
      <c r="O1504" s="36" t="s">
        <v>28</v>
      </c>
      <c r="P1504" s="56" t="e">
        <f>IF(ISNUMBER(E1504),$A$2/E1504,"N/A")</f>
        <v>#VALUE!</v>
      </c>
      <c r="Q1504" s="57" t="e">
        <f>IF(ISNUMBER(E1504),E1504/$B$2,"N/A")</f>
        <v>#VALUE!</v>
      </c>
      <c r="R1504" s="58" t="e">
        <f>IF(J1504="?",IF(ISNUMBER(E1504),G1504/P1504,"N/A"),IF(ISNUMBER(J1504),J1504/$A$2*57.296,"N/A"))</f>
        <v>#VALUE!</v>
      </c>
      <c r="S1504" s="59" t="str">
        <f>S1503</f>
        <v>PUT TELESCOPE FOCAL LENGTH HERE</v>
      </c>
      <c r="T1504" s="60" t="str">
        <f>T1503</f>
        <v>PUT TELESCOPE F/RATIO HERE</v>
      </c>
    </row>
    <row r="1505" spans="1:20" s="33" customFormat="1" x14ac:dyDescent="0.3">
      <c r="A1505" s="13" t="s">
        <v>18</v>
      </c>
      <c r="B1505" s="13" t="s">
        <v>97</v>
      </c>
      <c r="C1505" s="13" t="s">
        <v>443</v>
      </c>
      <c r="D1505" s="35" t="s">
        <v>347</v>
      </c>
      <c r="E1505" s="34">
        <v>6</v>
      </c>
      <c r="F1505" s="35">
        <v>1.25</v>
      </c>
      <c r="G1505" s="38">
        <v>72</v>
      </c>
      <c r="H1505" s="38">
        <v>478</v>
      </c>
      <c r="I1505" s="41">
        <v>20</v>
      </c>
      <c r="J1505" s="41">
        <v>7.6</v>
      </c>
      <c r="K1505" s="55">
        <f>(G1505/57.2958)*E1505</f>
        <v>7.5398196726461624</v>
      </c>
      <c r="L1505" s="55" t="s">
        <v>0</v>
      </c>
      <c r="M1505" s="38" t="s">
        <v>25</v>
      </c>
      <c r="N1505" s="38" t="s">
        <v>0</v>
      </c>
      <c r="O1505" s="36" t="s">
        <v>28</v>
      </c>
      <c r="P1505" s="56" t="e">
        <f>IF(ISNUMBER(E1505),$A$2/E1505,"N/A")</f>
        <v>#VALUE!</v>
      </c>
      <c r="Q1505" s="57" t="e">
        <f>IF(ISNUMBER(E1505),E1505/$B$2,"N/A")</f>
        <v>#VALUE!</v>
      </c>
      <c r="R1505" s="58" t="e">
        <f>IF(J1505="?",IF(ISNUMBER(E1505),G1505/P1505,"N/A"),IF(ISNUMBER(J1505),J1505/$A$2*57.296,"N/A"))</f>
        <v>#VALUE!</v>
      </c>
      <c r="S1505" s="59" t="str">
        <f>S1504</f>
        <v>PUT TELESCOPE FOCAL LENGTH HERE</v>
      </c>
      <c r="T1505" s="60" t="str">
        <f>T1504</f>
        <v>PUT TELESCOPE F/RATIO HERE</v>
      </c>
    </row>
    <row r="1506" spans="1:20" s="33" customFormat="1" x14ac:dyDescent="0.3">
      <c r="A1506" s="13" t="s">
        <v>18</v>
      </c>
      <c r="B1506" s="13" t="s">
        <v>97</v>
      </c>
      <c r="C1506" s="13" t="s">
        <v>443</v>
      </c>
      <c r="D1506" s="35" t="s">
        <v>347</v>
      </c>
      <c r="E1506" s="34">
        <v>8</v>
      </c>
      <c r="F1506" s="35">
        <v>1.25</v>
      </c>
      <c r="G1506" s="38">
        <v>72</v>
      </c>
      <c r="H1506" s="38">
        <v>456</v>
      </c>
      <c r="I1506" s="41">
        <v>20</v>
      </c>
      <c r="J1506" s="41">
        <v>9.9</v>
      </c>
      <c r="K1506" s="55">
        <f>(G1506/57.2958)*E1506</f>
        <v>10.05309289686155</v>
      </c>
      <c r="L1506" s="55" t="s">
        <v>0</v>
      </c>
      <c r="M1506" s="38" t="s">
        <v>25</v>
      </c>
      <c r="N1506" s="38" t="s">
        <v>0</v>
      </c>
      <c r="O1506" s="36" t="s">
        <v>28</v>
      </c>
      <c r="P1506" s="56" t="e">
        <f>IF(ISNUMBER(E1506),$A$2/E1506,"N/A")</f>
        <v>#VALUE!</v>
      </c>
      <c r="Q1506" s="57" t="e">
        <f>IF(ISNUMBER(E1506),E1506/$B$2,"N/A")</f>
        <v>#VALUE!</v>
      </c>
      <c r="R1506" s="58" t="e">
        <f>IF(J1506="?",IF(ISNUMBER(E1506),G1506/P1506,"N/A"),IF(ISNUMBER(J1506),J1506/$A$2*57.296,"N/A"))</f>
        <v>#VALUE!</v>
      </c>
      <c r="S1506" s="59" t="str">
        <f>S1505</f>
        <v>PUT TELESCOPE FOCAL LENGTH HERE</v>
      </c>
      <c r="T1506" s="60" t="str">
        <f>T1505</f>
        <v>PUT TELESCOPE F/RATIO HERE</v>
      </c>
    </row>
    <row r="1507" spans="1:20" s="33" customFormat="1" x14ac:dyDescent="0.3">
      <c r="A1507" s="13" t="s">
        <v>18</v>
      </c>
      <c r="B1507" s="13" t="s">
        <v>97</v>
      </c>
      <c r="C1507" s="13" t="s">
        <v>443</v>
      </c>
      <c r="D1507" s="35" t="s">
        <v>347</v>
      </c>
      <c r="E1507" s="34">
        <v>10</v>
      </c>
      <c r="F1507" s="35">
        <v>1.25</v>
      </c>
      <c r="G1507" s="38">
        <v>74</v>
      </c>
      <c r="H1507" s="38">
        <v>398</v>
      </c>
      <c r="I1507" s="41">
        <v>20</v>
      </c>
      <c r="J1507" s="41">
        <v>12.8</v>
      </c>
      <c r="K1507" s="55">
        <f>(G1507/57.2958)*E1507</f>
        <v>12.915431846662408</v>
      </c>
      <c r="L1507" s="55" t="s">
        <v>0</v>
      </c>
      <c r="M1507" s="38" t="s">
        <v>25</v>
      </c>
      <c r="N1507" s="38" t="s">
        <v>0</v>
      </c>
      <c r="O1507" s="36" t="s">
        <v>28</v>
      </c>
      <c r="P1507" s="56" t="e">
        <f>IF(ISNUMBER(E1507),$A$2/E1507,"N/A")</f>
        <v>#VALUE!</v>
      </c>
      <c r="Q1507" s="57" t="e">
        <f>IF(ISNUMBER(E1507),E1507/$B$2,"N/A")</f>
        <v>#VALUE!</v>
      </c>
      <c r="R1507" s="58" t="e">
        <f>IF(J1507="?",IF(ISNUMBER(E1507),G1507/P1507,"N/A"),IF(ISNUMBER(J1507),J1507/$A$2*57.296,"N/A"))</f>
        <v>#VALUE!</v>
      </c>
      <c r="S1507" s="59" t="str">
        <f>S1506</f>
        <v>PUT TELESCOPE FOCAL LENGTH HERE</v>
      </c>
      <c r="T1507" s="60" t="str">
        <f>T1506</f>
        <v>PUT TELESCOPE F/RATIO HERE</v>
      </c>
    </row>
    <row r="1508" spans="1:20" s="33" customFormat="1" x14ac:dyDescent="0.3">
      <c r="A1508" s="13" t="s">
        <v>18</v>
      </c>
      <c r="B1508" s="13" t="s">
        <v>97</v>
      </c>
      <c r="C1508" s="13" t="s">
        <v>443</v>
      </c>
      <c r="D1508" s="35" t="s">
        <v>347</v>
      </c>
      <c r="E1508" s="34">
        <v>12</v>
      </c>
      <c r="F1508" s="35">
        <v>1.25</v>
      </c>
      <c r="G1508" s="38">
        <v>72</v>
      </c>
      <c r="H1508" s="38">
        <v>405</v>
      </c>
      <c r="I1508" s="41">
        <v>20</v>
      </c>
      <c r="J1508" s="41">
        <v>15</v>
      </c>
      <c r="K1508" s="55">
        <f>(G1508/57.2958)*E1508</f>
        <v>15.079639345292325</v>
      </c>
      <c r="L1508" s="55" t="s">
        <v>0</v>
      </c>
      <c r="M1508" s="38" t="s">
        <v>25</v>
      </c>
      <c r="N1508" s="38" t="s">
        <v>0</v>
      </c>
      <c r="O1508" s="36" t="s">
        <v>28</v>
      </c>
      <c r="P1508" s="56" t="e">
        <f>IF(ISNUMBER(E1508),$A$2/E1508,"N/A")</f>
        <v>#VALUE!</v>
      </c>
      <c r="Q1508" s="57" t="e">
        <f>IF(ISNUMBER(E1508),E1508/$B$2,"N/A")</f>
        <v>#VALUE!</v>
      </c>
      <c r="R1508" s="58" t="e">
        <f>IF(J1508="?",IF(ISNUMBER(E1508),G1508/P1508,"N/A"),IF(ISNUMBER(J1508),J1508/$A$2*57.296,"N/A"))</f>
        <v>#VALUE!</v>
      </c>
      <c r="S1508" s="59" t="str">
        <f>S1507</f>
        <v>PUT TELESCOPE FOCAL LENGTH HERE</v>
      </c>
      <c r="T1508" s="60" t="str">
        <f>T1507</f>
        <v>PUT TELESCOPE F/RATIO HERE</v>
      </c>
    </row>
    <row r="1509" spans="1:20" s="33" customFormat="1" x14ac:dyDescent="0.3">
      <c r="A1509" s="13" t="s">
        <v>18</v>
      </c>
      <c r="B1509" s="13" t="s">
        <v>97</v>
      </c>
      <c r="C1509" s="13" t="s">
        <v>443</v>
      </c>
      <c r="D1509" s="35" t="s">
        <v>347</v>
      </c>
      <c r="E1509" s="34">
        <v>14</v>
      </c>
      <c r="F1509" s="35">
        <v>1.25</v>
      </c>
      <c r="G1509" s="38">
        <v>72</v>
      </c>
      <c r="H1509" s="38">
        <v>407</v>
      </c>
      <c r="I1509" s="41">
        <v>20</v>
      </c>
      <c r="J1509" s="41">
        <v>17.3</v>
      </c>
      <c r="K1509" s="55">
        <f>(G1509/57.2958)*E1509</f>
        <v>17.59291256950771</v>
      </c>
      <c r="L1509" s="55" t="s">
        <v>0</v>
      </c>
      <c r="M1509" s="38" t="s">
        <v>25</v>
      </c>
      <c r="N1509" s="38" t="s">
        <v>0</v>
      </c>
      <c r="O1509" s="36" t="s">
        <v>28</v>
      </c>
      <c r="P1509" s="56" t="e">
        <f>IF(ISNUMBER(E1509),$A$2/E1509,"N/A")</f>
        <v>#VALUE!</v>
      </c>
      <c r="Q1509" s="57" t="e">
        <f>IF(ISNUMBER(E1509),E1509/$B$2,"N/A")</f>
        <v>#VALUE!</v>
      </c>
      <c r="R1509" s="58" t="e">
        <f>IF(J1509="?",IF(ISNUMBER(E1509),G1509/P1509,"N/A"),IF(ISNUMBER(J1509),J1509/$A$2*57.296,"N/A"))</f>
        <v>#VALUE!</v>
      </c>
      <c r="S1509" s="59" t="str">
        <f>S1508</f>
        <v>PUT TELESCOPE FOCAL LENGTH HERE</v>
      </c>
      <c r="T1509" s="60" t="str">
        <f>T1508</f>
        <v>PUT TELESCOPE F/RATIO HERE</v>
      </c>
    </row>
    <row r="1510" spans="1:20" s="33" customFormat="1" x14ac:dyDescent="0.3">
      <c r="A1510" s="13" t="s">
        <v>18</v>
      </c>
      <c r="B1510" s="13" t="s">
        <v>97</v>
      </c>
      <c r="C1510" s="13" t="s">
        <v>443</v>
      </c>
      <c r="D1510" s="35" t="s">
        <v>347</v>
      </c>
      <c r="E1510" s="34">
        <v>17.3</v>
      </c>
      <c r="F1510" s="35">
        <v>1.25</v>
      </c>
      <c r="G1510" s="38">
        <v>72</v>
      </c>
      <c r="H1510" s="38">
        <v>400</v>
      </c>
      <c r="I1510" s="41">
        <v>20</v>
      </c>
      <c r="J1510" s="41">
        <v>21.2</v>
      </c>
      <c r="K1510" s="55">
        <f>(G1510/57.2958)*E1510</f>
        <v>21.739813389463102</v>
      </c>
      <c r="L1510" s="55" t="s">
        <v>0</v>
      </c>
      <c r="M1510" s="38" t="s">
        <v>25</v>
      </c>
      <c r="N1510" s="38" t="s">
        <v>0</v>
      </c>
      <c r="O1510" s="36" t="s">
        <v>28</v>
      </c>
      <c r="P1510" s="56" t="e">
        <f>IF(ISNUMBER(E1510),$A$2/E1510,"N/A")</f>
        <v>#VALUE!</v>
      </c>
      <c r="Q1510" s="57" t="e">
        <f>IF(ISNUMBER(E1510),E1510/$B$2,"N/A")</f>
        <v>#VALUE!</v>
      </c>
      <c r="R1510" s="58" t="e">
        <f>IF(J1510="?",IF(ISNUMBER(E1510),G1510/P1510,"N/A"),IF(ISNUMBER(J1510),J1510/$A$2*57.296,"N/A"))</f>
        <v>#VALUE!</v>
      </c>
      <c r="S1510" s="59" t="str">
        <f>S1509</f>
        <v>PUT TELESCOPE FOCAL LENGTH HERE</v>
      </c>
      <c r="T1510" s="60" t="str">
        <f>T1509</f>
        <v>PUT TELESCOPE F/RATIO HERE</v>
      </c>
    </row>
    <row r="1511" spans="1:20" s="33" customFormat="1" x14ac:dyDescent="0.3">
      <c r="A1511" s="13" t="s">
        <v>18</v>
      </c>
      <c r="B1511" s="13" t="s">
        <v>81</v>
      </c>
      <c r="C1511" s="13" t="s">
        <v>443</v>
      </c>
      <c r="D1511" s="13" t="s">
        <v>349</v>
      </c>
      <c r="E1511" s="34">
        <v>6</v>
      </c>
      <c r="F1511" s="35" t="s">
        <v>34</v>
      </c>
      <c r="G1511" s="38">
        <v>100</v>
      </c>
      <c r="H1511" s="38">
        <v>440</v>
      </c>
      <c r="I1511" s="41">
        <v>15</v>
      </c>
      <c r="J1511" s="41">
        <v>10.4</v>
      </c>
      <c r="K1511" s="55">
        <f>(G1511/57.2958)*E1511</f>
        <v>10.471971767564115</v>
      </c>
      <c r="L1511" s="55" t="s">
        <v>419</v>
      </c>
      <c r="M1511" s="38" t="s">
        <v>25</v>
      </c>
      <c r="N1511" s="38" t="s">
        <v>0</v>
      </c>
      <c r="O1511" s="36" t="s">
        <v>28</v>
      </c>
      <c r="P1511" s="56" t="e">
        <f>IF(ISNUMBER(E1511),$A$2/E1511,"N/A")</f>
        <v>#VALUE!</v>
      </c>
      <c r="Q1511" s="57" t="e">
        <f>IF(ISNUMBER(E1511),E1511/$B$2,"N/A")</f>
        <v>#VALUE!</v>
      </c>
      <c r="R1511" s="58" t="e">
        <f>IF(J1511="?",IF(ISNUMBER(E1511),G1511/P1511,"N/A"),IF(ISNUMBER(J1511),J1511/$A$2*57.296,"N/A"))</f>
        <v>#VALUE!</v>
      </c>
      <c r="S1511" s="59" t="str">
        <f>S1510</f>
        <v>PUT TELESCOPE FOCAL LENGTH HERE</v>
      </c>
      <c r="T1511" s="60" t="str">
        <f>T1510</f>
        <v>PUT TELESCOPE F/RATIO HERE</v>
      </c>
    </row>
    <row r="1512" spans="1:20" s="33" customFormat="1" x14ac:dyDescent="0.3">
      <c r="A1512" s="13" t="s">
        <v>18</v>
      </c>
      <c r="B1512" s="13" t="s">
        <v>81</v>
      </c>
      <c r="C1512" s="13" t="s">
        <v>443</v>
      </c>
      <c r="D1512" s="13" t="s">
        <v>349</v>
      </c>
      <c r="E1512" s="34">
        <v>8</v>
      </c>
      <c r="F1512" s="35" t="s">
        <v>34</v>
      </c>
      <c r="G1512" s="38">
        <v>100</v>
      </c>
      <c r="H1512" s="38">
        <v>431</v>
      </c>
      <c r="I1512" s="41">
        <v>15</v>
      </c>
      <c r="J1512" s="41">
        <v>13.9</v>
      </c>
      <c r="K1512" s="55">
        <f>(G1512/57.2958)*E1512</f>
        <v>13.96262902341882</v>
      </c>
      <c r="L1512" s="55" t="s">
        <v>419</v>
      </c>
      <c r="M1512" s="38" t="s">
        <v>25</v>
      </c>
      <c r="N1512" s="38" t="s">
        <v>0</v>
      </c>
      <c r="O1512" s="36" t="s">
        <v>28</v>
      </c>
      <c r="P1512" s="56" t="e">
        <f>IF(ISNUMBER(E1512),$A$2/E1512,"N/A")</f>
        <v>#VALUE!</v>
      </c>
      <c r="Q1512" s="57" t="e">
        <f>IF(ISNUMBER(E1512),E1512/$B$2,"N/A")</f>
        <v>#VALUE!</v>
      </c>
      <c r="R1512" s="58" t="e">
        <f>IF(J1512="?",IF(ISNUMBER(E1512),G1512/P1512,"N/A"),IF(ISNUMBER(J1512),J1512/$A$2*57.296,"N/A"))</f>
        <v>#VALUE!</v>
      </c>
      <c r="S1512" s="59" t="str">
        <f>S1511</f>
        <v>PUT TELESCOPE FOCAL LENGTH HERE</v>
      </c>
      <c r="T1512" s="60" t="str">
        <f>T1511</f>
        <v>PUT TELESCOPE F/RATIO HERE</v>
      </c>
    </row>
    <row r="1513" spans="1:20" s="33" customFormat="1" x14ac:dyDescent="0.3">
      <c r="A1513" s="13" t="s">
        <v>18</v>
      </c>
      <c r="B1513" s="13" t="s">
        <v>81</v>
      </c>
      <c r="C1513" s="13" t="s">
        <v>443</v>
      </c>
      <c r="D1513" s="13" t="s">
        <v>349</v>
      </c>
      <c r="E1513" s="34">
        <v>10</v>
      </c>
      <c r="F1513" s="35" t="s">
        <v>34</v>
      </c>
      <c r="G1513" s="38">
        <v>100</v>
      </c>
      <c r="H1513" s="38">
        <v>499</v>
      </c>
      <c r="I1513" s="41">
        <v>15</v>
      </c>
      <c r="J1513" s="41">
        <v>17.7</v>
      </c>
      <c r="K1513" s="55">
        <f>(G1513/57.2958)*E1513</f>
        <v>17.453286279273527</v>
      </c>
      <c r="L1513" s="55" t="s">
        <v>419</v>
      </c>
      <c r="M1513" s="38" t="s">
        <v>25</v>
      </c>
      <c r="N1513" s="38" t="s">
        <v>0</v>
      </c>
      <c r="O1513" s="36" t="s">
        <v>28</v>
      </c>
      <c r="P1513" s="56" t="e">
        <f>IF(ISNUMBER(E1513),$A$2/E1513,"N/A")</f>
        <v>#VALUE!</v>
      </c>
      <c r="Q1513" s="57" t="e">
        <f>IF(ISNUMBER(E1513),E1513/$B$2,"N/A")</f>
        <v>#VALUE!</v>
      </c>
      <c r="R1513" s="58" t="e">
        <f>IF(J1513="?",IF(ISNUMBER(E1513),G1513/P1513,"N/A"),IF(ISNUMBER(J1513),J1513/$A$2*57.296,"N/A"))</f>
        <v>#VALUE!</v>
      </c>
      <c r="S1513" s="59" t="str">
        <f>S1512</f>
        <v>PUT TELESCOPE FOCAL LENGTH HERE</v>
      </c>
      <c r="T1513" s="60" t="str">
        <f>T1512</f>
        <v>PUT TELESCOPE F/RATIO HERE</v>
      </c>
    </row>
    <row r="1514" spans="1:20" s="33" customFormat="1" x14ac:dyDescent="0.3">
      <c r="A1514" s="13" t="s">
        <v>18</v>
      </c>
      <c r="B1514" s="13" t="s">
        <v>81</v>
      </c>
      <c r="C1514" s="13" t="s">
        <v>443</v>
      </c>
      <c r="D1514" s="13" t="s">
        <v>349</v>
      </c>
      <c r="E1514" s="34">
        <v>13</v>
      </c>
      <c r="F1514" s="35" t="s">
        <v>34</v>
      </c>
      <c r="G1514" s="38">
        <v>100</v>
      </c>
      <c r="H1514" s="38">
        <v>590</v>
      </c>
      <c r="I1514" s="41">
        <v>15</v>
      </c>
      <c r="J1514" s="41">
        <v>22.3</v>
      </c>
      <c r="K1514" s="55">
        <f>(G1514/57.2958)*E1514</f>
        <v>22.689272163055584</v>
      </c>
      <c r="L1514" s="55" t="s">
        <v>419</v>
      </c>
      <c r="M1514" s="38" t="s">
        <v>25</v>
      </c>
      <c r="N1514" s="38" t="s">
        <v>0</v>
      </c>
      <c r="O1514" s="38">
        <v>9</v>
      </c>
      <c r="P1514" s="56" t="e">
        <f>IF(ISNUMBER(E1514),$A$2/E1514,"N/A")</f>
        <v>#VALUE!</v>
      </c>
      <c r="Q1514" s="57" t="e">
        <f>IF(ISNUMBER(E1514),E1514/$B$2,"N/A")</f>
        <v>#VALUE!</v>
      </c>
      <c r="R1514" s="58" t="e">
        <f>IF(J1514="?",IF(ISNUMBER(E1514),G1514/P1514,"N/A"),IF(ISNUMBER(J1514),J1514/$A$2*57.296,"N/A"))</f>
        <v>#VALUE!</v>
      </c>
      <c r="S1514" s="59" t="str">
        <f>S1513</f>
        <v>PUT TELESCOPE FOCAL LENGTH HERE</v>
      </c>
      <c r="T1514" s="60" t="str">
        <f>T1513</f>
        <v>PUT TELESCOPE F/RATIO HERE</v>
      </c>
    </row>
    <row r="1515" spans="1:20" s="33" customFormat="1" x14ac:dyDescent="0.3">
      <c r="A1515" s="13" t="s">
        <v>18</v>
      </c>
      <c r="B1515" s="13" t="s">
        <v>81</v>
      </c>
      <c r="C1515" s="13" t="s">
        <v>443</v>
      </c>
      <c r="D1515" s="13" t="s">
        <v>349</v>
      </c>
      <c r="E1515" s="34">
        <v>17</v>
      </c>
      <c r="F1515" s="35">
        <v>2</v>
      </c>
      <c r="G1515" s="38">
        <v>100</v>
      </c>
      <c r="H1515" s="38">
        <v>704</v>
      </c>
      <c r="I1515" s="41">
        <v>15</v>
      </c>
      <c r="J1515" s="41">
        <v>29.62</v>
      </c>
      <c r="K1515" s="55">
        <f>(G1515/57.2958)*E1515</f>
        <v>29.670586674764994</v>
      </c>
      <c r="L1515" s="55" t="s">
        <v>0</v>
      </c>
      <c r="M1515" s="38" t="s">
        <v>25</v>
      </c>
      <c r="N1515" s="38" t="s">
        <v>0</v>
      </c>
      <c r="O1515" s="36" t="s">
        <v>28</v>
      </c>
      <c r="P1515" s="56" t="e">
        <f>IF(ISNUMBER(E1515),$A$2/E1515,"N/A")</f>
        <v>#VALUE!</v>
      </c>
      <c r="Q1515" s="57" t="e">
        <f>IF(ISNUMBER(E1515),E1515/$B$2,"N/A")</f>
        <v>#VALUE!</v>
      </c>
      <c r="R1515" s="58" t="e">
        <f>IF(J1515="?",IF(ISNUMBER(E1515),G1515/P1515,"N/A"),IF(ISNUMBER(J1515),J1515/$A$2*57.296,"N/A"))</f>
        <v>#VALUE!</v>
      </c>
      <c r="S1515" s="59" t="str">
        <f>S1514</f>
        <v>PUT TELESCOPE FOCAL LENGTH HERE</v>
      </c>
      <c r="T1515" s="60" t="str">
        <f>T1514</f>
        <v>PUT TELESCOPE F/RATIO HERE</v>
      </c>
    </row>
    <row r="1516" spans="1:20" s="33" customFormat="1" x14ac:dyDescent="0.3">
      <c r="A1516" s="13" t="s">
        <v>18</v>
      </c>
      <c r="B1516" s="13" t="s">
        <v>81</v>
      </c>
      <c r="C1516" s="13" t="s">
        <v>443</v>
      </c>
      <c r="D1516" s="13" t="s">
        <v>349</v>
      </c>
      <c r="E1516" s="34">
        <v>21</v>
      </c>
      <c r="F1516" s="35">
        <v>2</v>
      </c>
      <c r="G1516" s="38">
        <v>100</v>
      </c>
      <c r="H1516" s="38">
        <v>1021</v>
      </c>
      <c r="I1516" s="41">
        <v>15</v>
      </c>
      <c r="J1516" s="41">
        <v>36.200000000000003</v>
      </c>
      <c r="K1516" s="55">
        <f>(G1516/57.2958)*E1516</f>
        <v>36.651901186474404</v>
      </c>
      <c r="L1516" s="55" t="s">
        <v>0</v>
      </c>
      <c r="M1516" s="38" t="s">
        <v>25</v>
      </c>
      <c r="N1516" s="38" t="s">
        <v>0</v>
      </c>
      <c r="O1516" s="36" t="s">
        <v>28</v>
      </c>
      <c r="P1516" s="56" t="e">
        <f>IF(ISNUMBER(E1516),$A$2/E1516,"N/A")</f>
        <v>#VALUE!</v>
      </c>
      <c r="Q1516" s="57" t="e">
        <f>IF(ISNUMBER(E1516),E1516/$B$2,"N/A")</f>
        <v>#VALUE!</v>
      </c>
      <c r="R1516" s="58" t="e">
        <f>IF(J1516="?",IF(ISNUMBER(E1516),G1516/P1516,"N/A"),IF(ISNUMBER(J1516),J1516/$A$2*57.296,"N/A"))</f>
        <v>#VALUE!</v>
      </c>
      <c r="S1516" s="59" t="str">
        <f>S1515</f>
        <v>PUT TELESCOPE FOCAL LENGTH HERE</v>
      </c>
      <c r="T1516" s="60" t="str">
        <f>T1515</f>
        <v>PUT TELESCOPE F/RATIO HERE</v>
      </c>
    </row>
    <row r="1517" spans="1:20" s="33" customFormat="1" x14ac:dyDescent="0.3">
      <c r="A1517" s="13" t="s">
        <v>18</v>
      </c>
      <c r="B1517" s="13" t="s">
        <v>104</v>
      </c>
      <c r="C1517" s="13" t="s">
        <v>443</v>
      </c>
      <c r="D1517" s="13" t="s">
        <v>349</v>
      </c>
      <c r="E1517" s="34">
        <v>3.7</v>
      </c>
      <c r="F1517" s="35">
        <v>1.25</v>
      </c>
      <c r="G1517" s="38">
        <v>110</v>
      </c>
      <c r="H1517" s="38">
        <v>499</v>
      </c>
      <c r="I1517" s="41">
        <v>15</v>
      </c>
      <c r="J1517" s="41">
        <v>7.04</v>
      </c>
      <c r="K1517" s="55">
        <f>(G1517/57.2958)*E1517</f>
        <v>7.1034875156643249</v>
      </c>
      <c r="L1517" s="55" t="s">
        <v>0</v>
      </c>
      <c r="M1517" s="38" t="s">
        <v>25</v>
      </c>
      <c r="N1517" s="38" t="s">
        <v>0</v>
      </c>
      <c r="O1517" s="36" t="s">
        <v>28</v>
      </c>
      <c r="P1517" s="56" t="e">
        <f>IF(ISNUMBER(E1517),$A$2/E1517,"N/A")</f>
        <v>#VALUE!</v>
      </c>
      <c r="Q1517" s="57" t="e">
        <f>IF(ISNUMBER(E1517),E1517/$B$2,"N/A")</f>
        <v>#VALUE!</v>
      </c>
      <c r="R1517" s="58" t="e">
        <f>IF(J1517="?",IF(ISNUMBER(E1517),G1517/P1517,"N/A"),IF(ISNUMBER(J1517),J1517/$A$2*57.296,"N/A"))</f>
        <v>#VALUE!</v>
      </c>
      <c r="S1517" s="59" t="str">
        <f>S1516</f>
        <v>PUT TELESCOPE FOCAL LENGTH HERE</v>
      </c>
      <c r="T1517" s="60" t="str">
        <f>T1516</f>
        <v>PUT TELESCOPE F/RATIO HERE</v>
      </c>
    </row>
    <row r="1518" spans="1:20" s="33" customFormat="1" x14ac:dyDescent="0.3">
      <c r="A1518" s="13" t="s">
        <v>18</v>
      </c>
      <c r="B1518" s="13" t="s">
        <v>104</v>
      </c>
      <c r="C1518" s="13" t="s">
        <v>443</v>
      </c>
      <c r="D1518" s="13" t="s">
        <v>349</v>
      </c>
      <c r="E1518" s="34">
        <v>4.7</v>
      </c>
      <c r="F1518" s="35">
        <v>1.25</v>
      </c>
      <c r="G1518" s="38">
        <v>110</v>
      </c>
      <c r="H1518" s="38">
        <v>590</v>
      </c>
      <c r="I1518" s="41">
        <v>15</v>
      </c>
      <c r="J1518" s="41">
        <v>8.94</v>
      </c>
      <c r="K1518" s="55">
        <f>(G1518/57.2958)*E1518</f>
        <v>9.0233490063844126</v>
      </c>
      <c r="L1518" s="55" t="s">
        <v>0</v>
      </c>
      <c r="M1518" s="38" t="s">
        <v>25</v>
      </c>
      <c r="N1518" s="38" t="s">
        <v>0</v>
      </c>
      <c r="O1518" s="36" t="s">
        <v>28</v>
      </c>
      <c r="P1518" s="56" t="e">
        <f>IF(ISNUMBER(E1518),$A$2/E1518,"N/A")</f>
        <v>#VALUE!</v>
      </c>
      <c r="Q1518" s="57" t="e">
        <f>IF(ISNUMBER(E1518),E1518/$B$2,"N/A")</f>
        <v>#VALUE!</v>
      </c>
      <c r="R1518" s="58" t="e">
        <f>IF(J1518="?",IF(ISNUMBER(E1518),G1518/P1518,"N/A"),IF(ISNUMBER(J1518),J1518/$A$2*57.296,"N/A"))</f>
        <v>#VALUE!</v>
      </c>
      <c r="S1518" s="59" t="str">
        <f>S1517</f>
        <v>PUT TELESCOPE FOCAL LENGTH HERE</v>
      </c>
      <c r="T1518" s="60" t="str">
        <f>T1517</f>
        <v>PUT TELESCOPE F/RATIO HERE</v>
      </c>
    </row>
    <row r="1519" spans="1:20" s="33" customFormat="1" x14ac:dyDescent="0.3">
      <c r="A1519" s="13" t="s">
        <v>18</v>
      </c>
      <c r="B1519" s="13" t="s">
        <v>38</v>
      </c>
      <c r="C1519" s="13" t="s">
        <v>443</v>
      </c>
      <c r="D1519" s="35" t="s">
        <v>348</v>
      </c>
      <c r="E1519" s="34">
        <v>22</v>
      </c>
      <c r="F1519" s="35">
        <v>2</v>
      </c>
      <c r="G1519" s="38">
        <v>83</v>
      </c>
      <c r="H1519" s="38">
        <v>681</v>
      </c>
      <c r="I1519" s="41">
        <v>19</v>
      </c>
      <c r="J1519" s="41">
        <v>31.2</v>
      </c>
      <c r="K1519" s="55">
        <f>(G1519/57.2958)*E1519</f>
        <v>31.869700745953455</v>
      </c>
      <c r="L1519" s="55" t="s">
        <v>0</v>
      </c>
      <c r="M1519" s="38" t="s">
        <v>25</v>
      </c>
      <c r="N1519" s="38" t="s">
        <v>0</v>
      </c>
      <c r="O1519" s="38">
        <v>7</v>
      </c>
      <c r="P1519" s="56" t="e">
        <f>IF(ISNUMBER(E1519),$A$2/E1519,"N/A")</f>
        <v>#VALUE!</v>
      </c>
      <c r="Q1519" s="57" t="e">
        <f>IF(ISNUMBER(E1519),E1519/$B$2,"N/A")</f>
        <v>#VALUE!</v>
      </c>
      <c r="R1519" s="58" t="e">
        <f>IF(J1519="?",IF(ISNUMBER(E1519),G1519/P1519,"N/A"),IF(ISNUMBER(J1519),J1519/$A$2*57.296,"N/A"))</f>
        <v>#VALUE!</v>
      </c>
      <c r="S1519" s="59" t="str">
        <f>S1518</f>
        <v>PUT TELESCOPE FOCAL LENGTH HERE</v>
      </c>
      <c r="T1519" s="60" t="str">
        <f>T1518</f>
        <v>PUT TELESCOPE F/RATIO HERE</v>
      </c>
    </row>
    <row r="1520" spans="1:20" s="33" customFormat="1" x14ac:dyDescent="0.3">
      <c r="A1520" s="13" t="s">
        <v>18</v>
      </c>
      <c r="B1520" s="13" t="s">
        <v>39</v>
      </c>
      <c r="C1520" s="13" t="s">
        <v>443</v>
      </c>
      <c r="D1520" s="35" t="s">
        <v>348</v>
      </c>
      <c r="E1520" s="34">
        <v>16</v>
      </c>
      <c r="F1520" s="35">
        <v>1.25</v>
      </c>
      <c r="G1520" s="38">
        <v>82</v>
      </c>
      <c r="H1520" s="38">
        <v>201</v>
      </c>
      <c r="I1520" s="41">
        <v>10</v>
      </c>
      <c r="J1520" s="41">
        <v>22.1</v>
      </c>
      <c r="K1520" s="55">
        <f>(G1520/57.2958)*E1520</f>
        <v>22.898711598406862</v>
      </c>
      <c r="L1520" s="55" t="s">
        <v>0</v>
      </c>
      <c r="M1520" s="38" t="s">
        <v>25</v>
      </c>
      <c r="N1520" s="38" t="s">
        <v>0</v>
      </c>
      <c r="O1520" s="38">
        <v>6</v>
      </c>
      <c r="P1520" s="56" t="e">
        <f>IF(ISNUMBER(E1520),$A$2/E1520,"N/A")</f>
        <v>#VALUE!</v>
      </c>
      <c r="Q1520" s="57" t="e">
        <f>IF(ISNUMBER(E1520),E1520/$B$2,"N/A")</f>
        <v>#VALUE!</v>
      </c>
      <c r="R1520" s="58" t="e">
        <f>IF(J1520="?",IF(ISNUMBER(E1520),G1520/P1520,"N/A"),IF(ISNUMBER(J1520),J1520/$A$2*57.296,"N/A"))</f>
        <v>#VALUE!</v>
      </c>
      <c r="S1520" s="59" t="str">
        <f>S1519</f>
        <v>PUT TELESCOPE FOCAL LENGTH HERE</v>
      </c>
      <c r="T1520" s="60" t="str">
        <f>T1519</f>
        <v>PUT TELESCOPE F/RATIO HERE</v>
      </c>
    </row>
    <row r="1521" spans="1:20" s="33" customFormat="1" x14ac:dyDescent="0.3">
      <c r="A1521" s="13" t="s">
        <v>18</v>
      </c>
      <c r="B1521" s="13" t="s">
        <v>39</v>
      </c>
      <c r="C1521" s="13" t="s">
        <v>443</v>
      </c>
      <c r="D1521" s="35" t="s">
        <v>348</v>
      </c>
      <c r="E1521" s="34">
        <v>31</v>
      </c>
      <c r="F1521" s="35">
        <v>2</v>
      </c>
      <c r="G1521" s="38">
        <v>82</v>
      </c>
      <c r="H1521" s="38">
        <v>998</v>
      </c>
      <c r="I1521" s="41">
        <v>19</v>
      </c>
      <c r="J1521" s="41">
        <v>42</v>
      </c>
      <c r="K1521" s="55">
        <f>(G1521/57.2958)*E1521</f>
        <v>44.366253721913296</v>
      </c>
      <c r="L1521" s="55" t="s">
        <v>0</v>
      </c>
      <c r="M1521" s="38" t="s">
        <v>25</v>
      </c>
      <c r="N1521" s="38" t="s">
        <v>0</v>
      </c>
      <c r="O1521" s="38">
        <v>6</v>
      </c>
      <c r="P1521" s="56" t="e">
        <f>IF(ISNUMBER(E1521),$A$2/E1521,"N/A")</f>
        <v>#VALUE!</v>
      </c>
      <c r="Q1521" s="57" t="e">
        <f>IF(ISNUMBER(E1521),E1521/$B$2,"N/A")</f>
        <v>#VALUE!</v>
      </c>
      <c r="R1521" s="58" t="e">
        <f>IF(J1521="?",IF(ISNUMBER(E1521),G1521/P1521,"N/A"),IF(ISNUMBER(J1521),J1521/$A$2*57.296,"N/A"))</f>
        <v>#VALUE!</v>
      </c>
      <c r="S1521" s="59" t="str">
        <f>S1520</f>
        <v>PUT TELESCOPE FOCAL LENGTH HERE</v>
      </c>
      <c r="T1521" s="60" t="str">
        <f>T1520</f>
        <v>PUT TELESCOPE F/RATIO HERE</v>
      </c>
    </row>
    <row r="1522" spans="1:20" s="33" customFormat="1" x14ac:dyDescent="0.3">
      <c r="A1522" s="13" t="s">
        <v>18</v>
      </c>
      <c r="B1522" s="13" t="s">
        <v>40</v>
      </c>
      <c r="C1522" s="13" t="s">
        <v>443</v>
      </c>
      <c r="D1522" s="35" t="s">
        <v>348</v>
      </c>
      <c r="E1522" s="34">
        <v>3.5</v>
      </c>
      <c r="F1522" s="35">
        <v>1.25</v>
      </c>
      <c r="G1522" s="38">
        <v>82</v>
      </c>
      <c r="H1522" s="38">
        <v>241</v>
      </c>
      <c r="I1522" s="41">
        <v>12</v>
      </c>
      <c r="J1522" s="41">
        <v>4.8</v>
      </c>
      <c r="K1522" s="55">
        <f>(G1522/57.2958)*E1522</f>
        <v>5.0090931621515011</v>
      </c>
      <c r="L1522" s="55" t="s">
        <v>0</v>
      </c>
      <c r="M1522" s="38" t="s">
        <v>25</v>
      </c>
      <c r="N1522" s="38" t="s">
        <v>0</v>
      </c>
      <c r="O1522" s="38">
        <v>7</v>
      </c>
      <c r="P1522" s="56" t="e">
        <f>IF(ISNUMBER(E1522),$A$2/E1522,"N/A")</f>
        <v>#VALUE!</v>
      </c>
      <c r="Q1522" s="57" t="e">
        <f>IF(ISNUMBER(E1522),E1522/$B$2,"N/A")</f>
        <v>#VALUE!</v>
      </c>
      <c r="R1522" s="58" t="e">
        <f>IF(J1522="?",IF(ISNUMBER(E1522),G1522/P1522,"N/A"),IF(ISNUMBER(J1522),J1522/$A$2*57.296,"N/A"))</f>
        <v>#VALUE!</v>
      </c>
      <c r="S1522" s="59" t="str">
        <f>S1521</f>
        <v>PUT TELESCOPE FOCAL LENGTH HERE</v>
      </c>
      <c r="T1522" s="60" t="str">
        <f>T1521</f>
        <v>PUT TELESCOPE F/RATIO HERE</v>
      </c>
    </row>
    <row r="1523" spans="1:20" s="33" customFormat="1" x14ac:dyDescent="0.3">
      <c r="A1523" s="13" t="s">
        <v>18</v>
      </c>
      <c r="B1523" s="13" t="s">
        <v>40</v>
      </c>
      <c r="C1523" s="13" t="s">
        <v>443</v>
      </c>
      <c r="D1523" s="35" t="s">
        <v>348</v>
      </c>
      <c r="E1523" s="34">
        <v>5</v>
      </c>
      <c r="F1523" s="35">
        <v>1.25</v>
      </c>
      <c r="G1523" s="38">
        <v>82</v>
      </c>
      <c r="H1523" s="38">
        <v>224</v>
      </c>
      <c r="I1523" s="41">
        <v>12</v>
      </c>
      <c r="J1523" s="41">
        <v>7</v>
      </c>
      <c r="K1523" s="55">
        <f>(G1523/57.2958)*E1523</f>
        <v>7.1558473745021445</v>
      </c>
      <c r="L1523" s="55" t="s">
        <v>0</v>
      </c>
      <c r="M1523" s="38" t="s">
        <v>25</v>
      </c>
      <c r="N1523" s="38" t="s">
        <v>0</v>
      </c>
      <c r="O1523" s="38">
        <v>7</v>
      </c>
      <c r="P1523" s="56" t="e">
        <f>IF(ISNUMBER(E1523),$A$2/E1523,"N/A")</f>
        <v>#VALUE!</v>
      </c>
      <c r="Q1523" s="57" t="e">
        <f>IF(ISNUMBER(E1523),E1523/$B$2,"N/A")</f>
        <v>#VALUE!</v>
      </c>
      <c r="R1523" s="58" t="e">
        <f>IF(J1523="?",IF(ISNUMBER(E1523),G1523/P1523,"N/A"),IF(ISNUMBER(J1523),J1523/$A$2*57.296,"N/A"))</f>
        <v>#VALUE!</v>
      </c>
      <c r="S1523" s="59" t="str">
        <f>S1522</f>
        <v>PUT TELESCOPE FOCAL LENGTH HERE</v>
      </c>
      <c r="T1523" s="60" t="str">
        <f>T1522</f>
        <v>PUT TELESCOPE F/RATIO HERE</v>
      </c>
    </row>
    <row r="1524" spans="1:20" s="33" customFormat="1" x14ac:dyDescent="0.3">
      <c r="A1524" s="13" t="s">
        <v>18</v>
      </c>
      <c r="B1524" s="13" t="s">
        <v>40</v>
      </c>
      <c r="C1524" s="13" t="s">
        <v>443</v>
      </c>
      <c r="D1524" s="35" t="s">
        <v>348</v>
      </c>
      <c r="E1524" s="34">
        <v>7</v>
      </c>
      <c r="F1524" s="35">
        <v>1.25</v>
      </c>
      <c r="G1524" s="38">
        <v>82</v>
      </c>
      <c r="H1524" s="38">
        <v>227</v>
      </c>
      <c r="I1524" s="41">
        <v>12</v>
      </c>
      <c r="J1524" s="41">
        <v>9.6999999999999993</v>
      </c>
      <c r="K1524" s="55">
        <f>(G1524/57.2958)*E1524</f>
        <v>10.018186324303002</v>
      </c>
      <c r="L1524" s="55" t="s">
        <v>0</v>
      </c>
      <c r="M1524" s="38" t="s">
        <v>25</v>
      </c>
      <c r="N1524" s="38" t="s">
        <v>0</v>
      </c>
      <c r="O1524" s="38">
        <v>7</v>
      </c>
      <c r="P1524" s="56" t="e">
        <f>IF(ISNUMBER(E1524),$A$2/E1524,"N/A")</f>
        <v>#VALUE!</v>
      </c>
      <c r="Q1524" s="57" t="e">
        <f>IF(ISNUMBER(E1524),E1524/$B$2,"N/A")</f>
        <v>#VALUE!</v>
      </c>
      <c r="R1524" s="58" t="e">
        <f>IF(J1524="?",IF(ISNUMBER(E1524),G1524/P1524,"N/A"),IF(ISNUMBER(J1524),J1524/$A$2*57.296,"N/A"))</f>
        <v>#VALUE!</v>
      </c>
      <c r="S1524" s="59" t="str">
        <f>S1523</f>
        <v>PUT TELESCOPE FOCAL LENGTH HERE</v>
      </c>
      <c r="T1524" s="60" t="str">
        <f>T1523</f>
        <v>PUT TELESCOPE F/RATIO HERE</v>
      </c>
    </row>
    <row r="1525" spans="1:20" s="33" customFormat="1" x14ac:dyDescent="0.3">
      <c r="A1525" s="13" t="s">
        <v>18</v>
      </c>
      <c r="B1525" s="13" t="s">
        <v>40</v>
      </c>
      <c r="C1525" s="13" t="s">
        <v>443</v>
      </c>
      <c r="D1525" s="35" t="s">
        <v>348</v>
      </c>
      <c r="E1525" s="34">
        <v>9</v>
      </c>
      <c r="F1525" s="35">
        <v>1.25</v>
      </c>
      <c r="G1525" s="38">
        <v>82</v>
      </c>
      <c r="H1525" s="38">
        <v>190</v>
      </c>
      <c r="I1525" s="41">
        <v>12</v>
      </c>
      <c r="J1525" s="41">
        <v>12.4</v>
      </c>
      <c r="K1525" s="55">
        <f>(G1525/57.2958)*E1525</f>
        <v>12.88052527410386</v>
      </c>
      <c r="L1525" s="55" t="s">
        <v>0</v>
      </c>
      <c r="M1525" s="38" t="s">
        <v>25</v>
      </c>
      <c r="N1525" s="38" t="s">
        <v>0</v>
      </c>
      <c r="O1525" s="38">
        <v>7</v>
      </c>
      <c r="P1525" s="56" t="e">
        <f>IF(ISNUMBER(E1525),$A$2/E1525,"N/A")</f>
        <v>#VALUE!</v>
      </c>
      <c r="Q1525" s="57" t="e">
        <f>IF(ISNUMBER(E1525),E1525/$B$2,"N/A")</f>
        <v>#VALUE!</v>
      </c>
      <c r="R1525" s="58" t="e">
        <f>IF(J1525="?",IF(ISNUMBER(E1525),G1525/P1525,"N/A"),IF(ISNUMBER(J1525),J1525/$A$2*57.296,"N/A"))</f>
        <v>#VALUE!</v>
      </c>
      <c r="S1525" s="59" t="str">
        <f>S1524</f>
        <v>PUT TELESCOPE FOCAL LENGTH HERE</v>
      </c>
      <c r="T1525" s="60" t="str">
        <f>T1524</f>
        <v>PUT TELESCOPE F/RATIO HERE</v>
      </c>
    </row>
    <row r="1526" spans="1:20" s="33" customFormat="1" x14ac:dyDescent="0.3">
      <c r="A1526" s="13" t="s">
        <v>18</v>
      </c>
      <c r="B1526" s="13" t="s">
        <v>40</v>
      </c>
      <c r="C1526" s="13" t="s">
        <v>443</v>
      </c>
      <c r="D1526" s="35" t="s">
        <v>348</v>
      </c>
      <c r="E1526" s="34">
        <v>13</v>
      </c>
      <c r="F1526" s="35">
        <v>1.25</v>
      </c>
      <c r="G1526" s="38">
        <v>82</v>
      </c>
      <c r="H1526" s="38">
        <v>181</v>
      </c>
      <c r="I1526" s="41">
        <v>12</v>
      </c>
      <c r="J1526" s="41">
        <v>16.7</v>
      </c>
      <c r="K1526" s="55">
        <f>(G1526/57.2958)*E1526</f>
        <v>18.605203173705576</v>
      </c>
      <c r="L1526" s="55" t="s">
        <v>0</v>
      </c>
      <c r="M1526" s="38" t="s">
        <v>25</v>
      </c>
      <c r="N1526" s="38" t="s">
        <v>0</v>
      </c>
      <c r="O1526" s="38">
        <v>7</v>
      </c>
      <c r="P1526" s="56" t="e">
        <f>IF(ISNUMBER(E1526),$A$2/E1526,"N/A")</f>
        <v>#VALUE!</v>
      </c>
      <c r="Q1526" s="57" t="e">
        <f>IF(ISNUMBER(E1526),E1526/$B$2,"N/A")</f>
        <v>#VALUE!</v>
      </c>
      <c r="R1526" s="58" t="e">
        <f>IF(J1526="?",IF(ISNUMBER(E1526),G1526/P1526,"N/A"),IF(ISNUMBER(J1526),J1526/$A$2*57.296,"N/A"))</f>
        <v>#VALUE!</v>
      </c>
      <c r="S1526" s="59" t="str">
        <f>S1525</f>
        <v>PUT TELESCOPE FOCAL LENGTH HERE</v>
      </c>
      <c r="T1526" s="60" t="str">
        <f>T1525</f>
        <v>PUT TELESCOPE F/RATIO HERE</v>
      </c>
    </row>
    <row r="1527" spans="1:20" s="33" customFormat="1" x14ac:dyDescent="0.3">
      <c r="A1527" s="13" t="s">
        <v>18</v>
      </c>
      <c r="B1527" s="13" t="s">
        <v>19</v>
      </c>
      <c r="C1527" s="13" t="s">
        <v>443</v>
      </c>
      <c r="D1527" s="35" t="s">
        <v>347</v>
      </c>
      <c r="E1527" s="34">
        <v>19</v>
      </c>
      <c r="F1527" s="35">
        <v>1.25</v>
      </c>
      <c r="G1527" s="38">
        <v>68</v>
      </c>
      <c r="H1527" s="38">
        <v>188</v>
      </c>
      <c r="I1527" s="41">
        <v>13</v>
      </c>
      <c r="J1527" s="41">
        <v>21.2</v>
      </c>
      <c r="K1527" s="55">
        <f>(G1527/57.2958)*E1527</f>
        <v>22.549645872821394</v>
      </c>
      <c r="L1527" s="55" t="s">
        <v>0</v>
      </c>
      <c r="M1527" s="38" t="s">
        <v>25</v>
      </c>
      <c r="N1527" s="38" t="s">
        <v>0</v>
      </c>
      <c r="O1527" s="38">
        <v>6</v>
      </c>
      <c r="P1527" s="56" t="e">
        <f>IF(ISNUMBER(E1527),$A$2/E1527,"N/A")</f>
        <v>#VALUE!</v>
      </c>
      <c r="Q1527" s="57" t="e">
        <f>IF(ISNUMBER(E1527),E1527/$B$2,"N/A")</f>
        <v>#VALUE!</v>
      </c>
      <c r="R1527" s="58" t="e">
        <f>IF(J1527="?",IF(ISNUMBER(E1527),G1527/P1527,"N/A"),IF(ISNUMBER(J1527),J1527/$A$2*57.296,"N/A"))</f>
        <v>#VALUE!</v>
      </c>
      <c r="S1527" s="59" t="str">
        <f>S1526</f>
        <v>PUT TELESCOPE FOCAL LENGTH HERE</v>
      </c>
      <c r="T1527" s="60" t="str">
        <f>T1526</f>
        <v>PUT TELESCOPE F/RATIO HERE</v>
      </c>
    </row>
    <row r="1528" spans="1:20" s="33" customFormat="1" x14ac:dyDescent="0.3">
      <c r="A1528" s="13" t="s">
        <v>18</v>
      </c>
      <c r="B1528" s="13" t="s">
        <v>19</v>
      </c>
      <c r="C1528" s="13" t="s">
        <v>443</v>
      </c>
      <c r="D1528" s="35" t="s">
        <v>347</v>
      </c>
      <c r="E1528" s="34">
        <v>24</v>
      </c>
      <c r="F1528" s="35">
        <v>1.25</v>
      </c>
      <c r="G1528" s="38">
        <v>68</v>
      </c>
      <c r="H1528" s="38">
        <v>233</v>
      </c>
      <c r="I1528" s="41">
        <v>15</v>
      </c>
      <c r="J1528" s="41">
        <v>27.15</v>
      </c>
      <c r="K1528" s="55">
        <f>(G1528/57.2958)*E1528</f>
        <v>28.483763207774395</v>
      </c>
      <c r="L1528" s="55" t="s">
        <v>0</v>
      </c>
      <c r="M1528" s="38" t="s">
        <v>25</v>
      </c>
      <c r="N1528" s="38" t="s">
        <v>0</v>
      </c>
      <c r="O1528" s="38">
        <v>6</v>
      </c>
      <c r="P1528" s="56" t="e">
        <f>IF(ISNUMBER(E1528),$A$2/E1528,"N/A")</f>
        <v>#VALUE!</v>
      </c>
      <c r="Q1528" s="57" t="e">
        <f>IF(ISNUMBER(E1528),E1528/$B$2,"N/A")</f>
        <v>#VALUE!</v>
      </c>
      <c r="R1528" s="58" t="e">
        <f>IF(J1528="?",IF(ISNUMBER(E1528),G1528/P1528,"N/A"),IF(ISNUMBER(J1528),J1528/$A$2*57.296,"N/A"))</f>
        <v>#VALUE!</v>
      </c>
      <c r="S1528" s="59" t="str">
        <f>S1527</f>
        <v>PUT TELESCOPE FOCAL LENGTH HERE</v>
      </c>
      <c r="T1528" s="60" t="str">
        <f>T1527</f>
        <v>PUT TELESCOPE F/RATIO HERE</v>
      </c>
    </row>
    <row r="1529" spans="1:20" s="33" customFormat="1" x14ac:dyDescent="0.3">
      <c r="A1529" s="13" t="s">
        <v>18</v>
      </c>
      <c r="B1529" s="13" t="s">
        <v>19</v>
      </c>
      <c r="C1529" s="13" t="s">
        <v>443</v>
      </c>
      <c r="D1529" s="35" t="s">
        <v>347</v>
      </c>
      <c r="E1529" s="34">
        <v>27</v>
      </c>
      <c r="F1529" s="35">
        <v>2</v>
      </c>
      <c r="G1529" s="38">
        <v>69</v>
      </c>
      <c r="H1529" s="38">
        <v>465</v>
      </c>
      <c r="I1529" s="41">
        <v>19</v>
      </c>
      <c r="J1529" s="41">
        <v>30.9</v>
      </c>
      <c r="K1529" s="55">
        <f>(G1529/57.2958)*E1529</f>
        <v>32.515472338286578</v>
      </c>
      <c r="L1529" s="55" t="s">
        <v>0</v>
      </c>
      <c r="M1529" s="38" t="s">
        <v>25</v>
      </c>
      <c r="N1529" s="38" t="s">
        <v>0</v>
      </c>
      <c r="O1529" s="38">
        <v>6</v>
      </c>
      <c r="P1529" s="56" t="e">
        <f>IF(ISNUMBER(E1529),$A$2/E1529,"N/A")</f>
        <v>#VALUE!</v>
      </c>
      <c r="Q1529" s="57" t="e">
        <f>IF(ISNUMBER(E1529),E1529/$B$2,"N/A")</f>
        <v>#VALUE!</v>
      </c>
      <c r="R1529" s="58" t="e">
        <f>IF(J1529="?",IF(ISNUMBER(E1529),G1529/P1529,"N/A"),IF(ISNUMBER(J1529),J1529/$A$2*57.296,"N/A"))</f>
        <v>#VALUE!</v>
      </c>
      <c r="S1529" s="59" t="str">
        <f>S1528</f>
        <v>PUT TELESCOPE FOCAL LENGTH HERE</v>
      </c>
      <c r="T1529" s="60" t="str">
        <f>T1528</f>
        <v>PUT TELESCOPE F/RATIO HERE</v>
      </c>
    </row>
    <row r="1530" spans="1:20" s="33" customFormat="1" x14ac:dyDescent="0.3">
      <c r="A1530" s="13" t="s">
        <v>18</v>
      </c>
      <c r="B1530" s="13" t="s">
        <v>19</v>
      </c>
      <c r="C1530" s="13" t="s">
        <v>443</v>
      </c>
      <c r="D1530" s="35" t="s">
        <v>347</v>
      </c>
      <c r="E1530" s="34">
        <v>35</v>
      </c>
      <c r="F1530" s="35">
        <v>2</v>
      </c>
      <c r="G1530" s="38">
        <v>68</v>
      </c>
      <c r="H1530" s="38">
        <v>726</v>
      </c>
      <c r="I1530" s="41">
        <v>24</v>
      </c>
      <c r="J1530" s="41">
        <v>38.700000000000003</v>
      </c>
      <c r="K1530" s="55">
        <f>(G1530/57.2958)*E1530</f>
        <v>41.538821344670993</v>
      </c>
      <c r="L1530" s="55" t="s">
        <v>0</v>
      </c>
      <c r="M1530" s="38" t="s">
        <v>25</v>
      </c>
      <c r="N1530" s="38" t="s">
        <v>0</v>
      </c>
      <c r="O1530" s="38">
        <v>6</v>
      </c>
      <c r="P1530" s="56" t="e">
        <f>IF(ISNUMBER(E1530),$A$2/E1530,"N/A")</f>
        <v>#VALUE!</v>
      </c>
      <c r="Q1530" s="57" t="e">
        <f>IF(ISNUMBER(E1530),E1530/$B$2,"N/A")</f>
        <v>#VALUE!</v>
      </c>
      <c r="R1530" s="58" t="e">
        <f>IF(J1530="?",IF(ISNUMBER(E1530),G1530/P1530,"N/A"),IF(ISNUMBER(J1530),J1530/$A$2*57.296,"N/A"))</f>
        <v>#VALUE!</v>
      </c>
      <c r="S1530" s="59" t="str">
        <f>S1529</f>
        <v>PUT TELESCOPE FOCAL LENGTH HERE</v>
      </c>
      <c r="T1530" s="60" t="str">
        <f>T1529</f>
        <v>PUT TELESCOPE F/RATIO HERE</v>
      </c>
    </row>
    <row r="1531" spans="1:20" s="33" customFormat="1" x14ac:dyDescent="0.3">
      <c r="A1531" s="13" t="s">
        <v>18</v>
      </c>
      <c r="B1531" s="13" t="s">
        <v>19</v>
      </c>
      <c r="C1531" s="13" t="s">
        <v>443</v>
      </c>
      <c r="D1531" s="35" t="s">
        <v>347</v>
      </c>
      <c r="E1531" s="34">
        <v>41</v>
      </c>
      <c r="F1531" s="35">
        <v>2</v>
      </c>
      <c r="G1531" s="38">
        <v>68</v>
      </c>
      <c r="H1531" s="38">
        <v>953</v>
      </c>
      <c r="I1531" s="41">
        <v>27</v>
      </c>
      <c r="J1531" s="41">
        <v>46</v>
      </c>
      <c r="K1531" s="55">
        <f>(G1531/57.2958)*E1531</f>
        <v>48.65976214661459</v>
      </c>
      <c r="L1531" s="55" t="s">
        <v>0</v>
      </c>
      <c r="M1531" s="38" t="s">
        <v>25</v>
      </c>
      <c r="N1531" s="38" t="s">
        <v>0</v>
      </c>
      <c r="O1531" s="38">
        <v>6</v>
      </c>
      <c r="P1531" s="56" t="e">
        <f>IF(ISNUMBER(E1531),$A$2/E1531,"N/A")</f>
        <v>#VALUE!</v>
      </c>
      <c r="Q1531" s="57" t="e">
        <f>IF(ISNUMBER(E1531),E1531/$B$2,"N/A")</f>
        <v>#VALUE!</v>
      </c>
      <c r="R1531" s="58" t="e">
        <f>IF(J1531="?",IF(ISNUMBER(E1531),G1531/P1531,"N/A"),IF(ISNUMBER(J1531),J1531/$A$2*57.296,"N/A"))</f>
        <v>#VALUE!</v>
      </c>
      <c r="S1531" s="59" t="str">
        <f>S1530</f>
        <v>PUT TELESCOPE FOCAL LENGTH HERE</v>
      </c>
      <c r="T1531" s="60" t="str">
        <f>T1530</f>
        <v>PUT TELESCOPE F/RATIO HERE</v>
      </c>
    </row>
    <row r="1532" spans="1:20" s="33" customFormat="1" x14ac:dyDescent="0.3">
      <c r="A1532" s="13" t="s">
        <v>18</v>
      </c>
      <c r="B1532" s="13" t="s">
        <v>4</v>
      </c>
      <c r="C1532" s="13" t="s">
        <v>443</v>
      </c>
      <c r="D1532" s="13" t="s">
        <v>345</v>
      </c>
      <c r="E1532" s="34">
        <v>8</v>
      </c>
      <c r="F1532" s="35">
        <v>1.25</v>
      </c>
      <c r="G1532" s="38">
        <v>50</v>
      </c>
      <c r="H1532" s="38">
        <v>51</v>
      </c>
      <c r="I1532" s="41">
        <v>6</v>
      </c>
      <c r="J1532" s="41">
        <v>6.5</v>
      </c>
      <c r="K1532" s="55">
        <f>(G1532/57.2958)*E1532</f>
        <v>6.9813145117094102</v>
      </c>
      <c r="L1532" s="55" t="s">
        <v>0</v>
      </c>
      <c r="M1532" s="38" t="s">
        <v>25</v>
      </c>
      <c r="N1532" s="38" t="s">
        <v>0</v>
      </c>
      <c r="O1532" s="38">
        <v>4</v>
      </c>
      <c r="P1532" s="56" t="e">
        <f>IF(ISNUMBER(E1532),$A$2/E1532,"N/A")</f>
        <v>#VALUE!</v>
      </c>
      <c r="Q1532" s="57" t="e">
        <f>IF(ISNUMBER(E1532),E1532/$B$2,"N/A")</f>
        <v>#VALUE!</v>
      </c>
      <c r="R1532" s="58" t="e">
        <f>IF(J1532="?",IF(ISNUMBER(E1532),G1532/P1532,"N/A"),IF(ISNUMBER(J1532),J1532/$A$2*57.296,"N/A"))</f>
        <v>#VALUE!</v>
      </c>
      <c r="S1532" s="59" t="str">
        <f>S1531</f>
        <v>PUT TELESCOPE FOCAL LENGTH HERE</v>
      </c>
      <c r="T1532" s="60" t="str">
        <f>T1531</f>
        <v>PUT TELESCOPE F/RATIO HERE</v>
      </c>
    </row>
    <row r="1533" spans="1:20" s="33" customFormat="1" x14ac:dyDescent="0.3">
      <c r="A1533" s="13" t="s">
        <v>18</v>
      </c>
      <c r="B1533" s="13" t="s">
        <v>4</v>
      </c>
      <c r="C1533" s="13" t="s">
        <v>443</v>
      </c>
      <c r="D1533" s="13" t="s">
        <v>345</v>
      </c>
      <c r="E1533" s="34">
        <v>11</v>
      </c>
      <c r="F1533" s="35">
        <v>1.25</v>
      </c>
      <c r="G1533" s="38">
        <v>50</v>
      </c>
      <c r="H1533" s="38">
        <v>63</v>
      </c>
      <c r="I1533" s="41">
        <v>8</v>
      </c>
      <c r="J1533" s="41">
        <v>8.9600000000000009</v>
      </c>
      <c r="K1533" s="55">
        <f>(G1533/57.2958)*E1533</f>
        <v>9.5993074536004386</v>
      </c>
      <c r="L1533" s="55" t="s">
        <v>0</v>
      </c>
      <c r="M1533" s="38" t="s">
        <v>25</v>
      </c>
      <c r="N1533" s="38" t="s">
        <v>0</v>
      </c>
      <c r="O1533" s="38">
        <v>4</v>
      </c>
      <c r="P1533" s="56" t="e">
        <f>IF(ISNUMBER(E1533),$A$2/E1533,"N/A")</f>
        <v>#VALUE!</v>
      </c>
      <c r="Q1533" s="57" t="e">
        <f>IF(ISNUMBER(E1533),E1533/$B$2,"N/A")</f>
        <v>#VALUE!</v>
      </c>
      <c r="R1533" s="58" t="e">
        <f>IF(J1533="?",IF(ISNUMBER(E1533),G1533/P1533,"N/A"),IF(ISNUMBER(J1533),J1533/$A$2*57.296,"N/A"))</f>
        <v>#VALUE!</v>
      </c>
      <c r="S1533" s="59" t="str">
        <f>S1532</f>
        <v>PUT TELESCOPE FOCAL LENGTH HERE</v>
      </c>
      <c r="T1533" s="60" t="str">
        <f>T1532</f>
        <v>PUT TELESCOPE F/RATIO HERE</v>
      </c>
    </row>
    <row r="1534" spans="1:20" s="33" customFormat="1" x14ac:dyDescent="0.3">
      <c r="A1534" s="13" t="s">
        <v>18</v>
      </c>
      <c r="B1534" s="13" t="s">
        <v>4</v>
      </c>
      <c r="C1534" s="13" t="s">
        <v>443</v>
      </c>
      <c r="D1534" s="13" t="s">
        <v>345</v>
      </c>
      <c r="E1534" s="34">
        <v>15</v>
      </c>
      <c r="F1534" s="35">
        <v>1.25</v>
      </c>
      <c r="G1534" s="38">
        <v>50</v>
      </c>
      <c r="H1534" s="38">
        <v>74</v>
      </c>
      <c r="I1534" s="41">
        <v>10</v>
      </c>
      <c r="J1534" s="41">
        <v>12.4</v>
      </c>
      <c r="K1534" s="55">
        <f>(G1534/57.2958)*E1534</f>
        <v>13.089964709455144</v>
      </c>
      <c r="L1534" s="55" t="s">
        <v>0</v>
      </c>
      <c r="M1534" s="38" t="s">
        <v>25</v>
      </c>
      <c r="N1534" s="38" t="s">
        <v>0</v>
      </c>
      <c r="O1534" s="38">
        <v>4</v>
      </c>
      <c r="P1534" s="56" t="e">
        <f>IF(ISNUMBER(E1534),$A$2/E1534,"N/A")</f>
        <v>#VALUE!</v>
      </c>
      <c r="Q1534" s="57" t="e">
        <f>IF(ISNUMBER(E1534),E1534/$B$2,"N/A")</f>
        <v>#VALUE!</v>
      </c>
      <c r="R1534" s="58" t="e">
        <f>IF(J1534="?",IF(ISNUMBER(E1534),G1534/P1534,"N/A"),IF(ISNUMBER(J1534),J1534/$A$2*57.296,"N/A"))</f>
        <v>#VALUE!</v>
      </c>
      <c r="S1534" s="59" t="str">
        <f>S1533</f>
        <v>PUT TELESCOPE FOCAL LENGTH HERE</v>
      </c>
      <c r="T1534" s="60" t="str">
        <f>T1533</f>
        <v>PUT TELESCOPE F/RATIO HERE</v>
      </c>
    </row>
    <row r="1535" spans="1:20" s="33" customFormat="1" x14ac:dyDescent="0.3">
      <c r="A1535" s="13" t="s">
        <v>18</v>
      </c>
      <c r="B1535" s="13" t="s">
        <v>4</v>
      </c>
      <c r="C1535" s="13" t="s">
        <v>443</v>
      </c>
      <c r="D1535" s="13" t="s">
        <v>345</v>
      </c>
      <c r="E1535" s="34">
        <v>20</v>
      </c>
      <c r="F1535" s="35">
        <v>1.25</v>
      </c>
      <c r="G1535" s="38">
        <v>50</v>
      </c>
      <c r="H1535" s="38">
        <v>85</v>
      </c>
      <c r="I1535" s="41">
        <v>14</v>
      </c>
      <c r="J1535" s="41">
        <v>17.079999999999998</v>
      </c>
      <c r="K1535" s="55">
        <f>(G1535/57.2958)*E1535</f>
        <v>17.453286279273527</v>
      </c>
      <c r="L1535" s="55" t="s">
        <v>0</v>
      </c>
      <c r="M1535" s="38" t="s">
        <v>25</v>
      </c>
      <c r="N1535" s="38" t="s">
        <v>0</v>
      </c>
      <c r="O1535" s="38">
        <v>4</v>
      </c>
      <c r="P1535" s="56" t="e">
        <f>IF(ISNUMBER(E1535),$A$2/E1535,"N/A")</f>
        <v>#VALUE!</v>
      </c>
      <c r="Q1535" s="57" t="e">
        <f>IF(ISNUMBER(E1535),E1535/$B$2,"N/A")</f>
        <v>#VALUE!</v>
      </c>
      <c r="R1535" s="58" t="e">
        <f>IF(J1535="?",IF(ISNUMBER(E1535),G1535/P1535,"N/A"),IF(ISNUMBER(J1535),J1535/$A$2*57.296,"N/A"))</f>
        <v>#VALUE!</v>
      </c>
      <c r="S1535" s="59" t="str">
        <f>S1534</f>
        <v>PUT TELESCOPE FOCAL LENGTH HERE</v>
      </c>
      <c r="T1535" s="60" t="str">
        <f>T1534</f>
        <v>PUT TELESCOPE F/RATIO HERE</v>
      </c>
    </row>
    <row r="1536" spans="1:20" s="33" customFormat="1" x14ac:dyDescent="0.3">
      <c r="A1536" s="13" t="s">
        <v>18</v>
      </c>
      <c r="B1536" s="13" t="s">
        <v>4</v>
      </c>
      <c r="C1536" s="13" t="s">
        <v>443</v>
      </c>
      <c r="D1536" s="13" t="s">
        <v>345</v>
      </c>
      <c r="E1536" s="34">
        <v>25</v>
      </c>
      <c r="F1536" s="35">
        <v>1.25</v>
      </c>
      <c r="G1536" s="38">
        <v>50</v>
      </c>
      <c r="H1536" s="38">
        <v>122</v>
      </c>
      <c r="I1536" s="41">
        <v>17</v>
      </c>
      <c r="J1536" s="41">
        <v>21.1</v>
      </c>
      <c r="K1536" s="55">
        <f>(G1536/57.2958)*E1536</f>
        <v>21.816607849091906</v>
      </c>
      <c r="L1536" s="55" t="s">
        <v>0</v>
      </c>
      <c r="M1536" s="38" t="s">
        <v>25</v>
      </c>
      <c r="N1536" s="38" t="s">
        <v>0</v>
      </c>
      <c r="O1536" s="38">
        <v>4</v>
      </c>
      <c r="P1536" s="56" t="e">
        <f>IF(ISNUMBER(E1536),$A$2/E1536,"N/A")</f>
        <v>#VALUE!</v>
      </c>
      <c r="Q1536" s="57" t="e">
        <f>IF(ISNUMBER(E1536),E1536/$B$2,"N/A")</f>
        <v>#VALUE!</v>
      </c>
      <c r="R1536" s="58" t="e">
        <f>IF(J1536="?",IF(ISNUMBER(E1536),G1536/P1536,"N/A"),IF(ISNUMBER(J1536),J1536/$A$2*57.296,"N/A"))</f>
        <v>#VALUE!</v>
      </c>
      <c r="S1536" s="59" t="str">
        <f>S1535</f>
        <v>PUT TELESCOPE FOCAL LENGTH HERE</v>
      </c>
      <c r="T1536" s="60" t="str">
        <f>T1535</f>
        <v>PUT TELESCOPE F/RATIO HERE</v>
      </c>
    </row>
    <row r="1537" spans="1:20" s="33" customFormat="1" x14ac:dyDescent="0.3">
      <c r="A1537" s="13" t="s">
        <v>18</v>
      </c>
      <c r="B1537" s="13" t="s">
        <v>4</v>
      </c>
      <c r="C1537" s="13" t="s">
        <v>443</v>
      </c>
      <c r="D1537" s="13" t="s">
        <v>345</v>
      </c>
      <c r="E1537" s="34">
        <v>32</v>
      </c>
      <c r="F1537" s="35">
        <v>1.25</v>
      </c>
      <c r="G1537" s="38">
        <v>50</v>
      </c>
      <c r="H1537" s="38">
        <v>176</v>
      </c>
      <c r="I1537" s="41">
        <v>22</v>
      </c>
      <c r="J1537" s="41">
        <v>26.9</v>
      </c>
      <c r="K1537" s="55">
        <f>(G1537/57.2958)*E1537</f>
        <v>27.925258046837641</v>
      </c>
      <c r="L1537" s="55" t="s">
        <v>0</v>
      </c>
      <c r="M1537" s="38" t="s">
        <v>25</v>
      </c>
      <c r="N1537" s="38" t="s">
        <v>0</v>
      </c>
      <c r="O1537" s="38">
        <v>4</v>
      </c>
      <c r="P1537" s="56" t="e">
        <f>IF(ISNUMBER(E1537),$A$2/E1537,"N/A")</f>
        <v>#VALUE!</v>
      </c>
      <c r="Q1537" s="57" t="e">
        <f>IF(ISNUMBER(E1537),E1537/$B$2,"N/A")</f>
        <v>#VALUE!</v>
      </c>
      <c r="R1537" s="58" t="e">
        <f>IF(J1537="?",IF(ISNUMBER(E1537),G1537/P1537,"N/A"),IF(ISNUMBER(J1537),J1537/$A$2*57.296,"N/A"))</f>
        <v>#VALUE!</v>
      </c>
      <c r="S1537" s="59" t="str">
        <f>S1536</f>
        <v>PUT TELESCOPE FOCAL LENGTH HERE</v>
      </c>
      <c r="T1537" s="60" t="str">
        <f>T1536</f>
        <v>PUT TELESCOPE F/RATIO HERE</v>
      </c>
    </row>
    <row r="1538" spans="1:20" s="33" customFormat="1" x14ac:dyDescent="0.3">
      <c r="A1538" s="13" t="s">
        <v>18</v>
      </c>
      <c r="B1538" s="13" t="s">
        <v>4</v>
      </c>
      <c r="C1538" s="13" t="s">
        <v>443</v>
      </c>
      <c r="D1538" s="13" t="s">
        <v>345</v>
      </c>
      <c r="E1538" s="34">
        <v>40</v>
      </c>
      <c r="F1538" s="35">
        <v>1.25</v>
      </c>
      <c r="G1538" s="38">
        <v>43</v>
      </c>
      <c r="H1538" s="38">
        <v>193</v>
      </c>
      <c r="I1538" s="41">
        <v>28</v>
      </c>
      <c r="J1538" s="41">
        <v>27.3</v>
      </c>
      <c r="K1538" s="55">
        <f>(G1538/57.2958)*E1538</f>
        <v>30.019652400350463</v>
      </c>
      <c r="L1538" s="55" t="s">
        <v>0</v>
      </c>
      <c r="M1538" s="38" t="s">
        <v>25</v>
      </c>
      <c r="N1538" s="38" t="s">
        <v>0</v>
      </c>
      <c r="O1538" s="38">
        <v>4</v>
      </c>
      <c r="P1538" s="56" t="e">
        <f>IF(ISNUMBER(E1538),$A$2/E1538,"N/A")</f>
        <v>#VALUE!</v>
      </c>
      <c r="Q1538" s="57" t="e">
        <f>IF(ISNUMBER(E1538),E1538/$B$2,"N/A")</f>
        <v>#VALUE!</v>
      </c>
      <c r="R1538" s="58" t="e">
        <f>IF(J1538="?",IF(ISNUMBER(E1538),G1538/P1538,"N/A"),IF(ISNUMBER(J1538),J1538/$A$2*57.296,"N/A"))</f>
        <v>#VALUE!</v>
      </c>
      <c r="S1538" s="59" t="str">
        <f>S1537</f>
        <v>PUT TELESCOPE FOCAL LENGTH HERE</v>
      </c>
      <c r="T1538" s="60" t="str">
        <f>T1537</f>
        <v>PUT TELESCOPE F/RATIO HERE</v>
      </c>
    </row>
    <row r="1539" spans="1:20" s="33" customFormat="1" x14ac:dyDescent="0.3">
      <c r="A1539" s="13" t="s">
        <v>18</v>
      </c>
      <c r="B1539" s="13" t="s">
        <v>4</v>
      </c>
      <c r="C1539" s="13" t="s">
        <v>443</v>
      </c>
      <c r="D1539" s="13" t="s">
        <v>345</v>
      </c>
      <c r="E1539" s="34">
        <v>55</v>
      </c>
      <c r="F1539" s="35">
        <v>2</v>
      </c>
      <c r="G1539" s="38">
        <v>50</v>
      </c>
      <c r="H1539" s="38">
        <v>513</v>
      </c>
      <c r="I1539" s="41">
        <v>38</v>
      </c>
      <c r="J1539" s="41">
        <v>46</v>
      </c>
      <c r="K1539" s="55">
        <f>(G1539/57.2958)*E1539</f>
        <v>47.996537268002193</v>
      </c>
      <c r="L1539" s="55" t="s">
        <v>0</v>
      </c>
      <c r="M1539" s="38" t="s">
        <v>25</v>
      </c>
      <c r="N1539" s="38" t="s">
        <v>0</v>
      </c>
      <c r="O1539" s="38">
        <v>4</v>
      </c>
      <c r="P1539" s="56" t="e">
        <f>IF(ISNUMBER(E1539),$A$2/E1539,"N/A")</f>
        <v>#VALUE!</v>
      </c>
      <c r="Q1539" s="57" t="e">
        <f>IF(ISNUMBER(E1539),E1539/$B$2,"N/A")</f>
        <v>#VALUE!</v>
      </c>
      <c r="R1539" s="58" t="e">
        <f>IF(J1539="?",IF(ISNUMBER(E1539),G1539/P1539,"N/A"),IF(ISNUMBER(J1539),J1539/$A$2*57.296,"N/A"))</f>
        <v>#VALUE!</v>
      </c>
      <c r="S1539" s="59" t="str">
        <f>S1538</f>
        <v>PUT TELESCOPE FOCAL LENGTH HERE</v>
      </c>
      <c r="T1539" s="60" t="str">
        <f>T1538</f>
        <v>PUT TELESCOPE F/RATIO HERE</v>
      </c>
    </row>
    <row r="1540" spans="1:20" s="33" customFormat="1" x14ac:dyDescent="0.3">
      <c r="A1540" s="13" t="s">
        <v>398</v>
      </c>
      <c r="B1540" s="13" t="s">
        <v>397</v>
      </c>
      <c r="C1540" s="13" t="s">
        <v>437</v>
      </c>
      <c r="D1540" s="13" t="s">
        <v>346</v>
      </c>
      <c r="E1540" s="34">
        <v>2.5</v>
      </c>
      <c r="F1540" s="35">
        <v>1.25</v>
      </c>
      <c r="G1540" s="38">
        <v>58</v>
      </c>
      <c r="H1540" s="38"/>
      <c r="I1540" s="41">
        <v>16</v>
      </c>
      <c r="J1540" s="41" t="s">
        <v>28</v>
      </c>
      <c r="K1540" s="55">
        <f>(G1540/57.2958)*E1540</f>
        <v>2.5307265104946608</v>
      </c>
      <c r="L1540" s="55" t="s">
        <v>0</v>
      </c>
      <c r="M1540" s="38" t="s">
        <v>25</v>
      </c>
      <c r="N1540" s="38" t="s">
        <v>28</v>
      </c>
      <c r="O1540" s="38">
        <v>5</v>
      </c>
      <c r="P1540" s="56" t="e">
        <f>IF(ISNUMBER(E1540),$A$2/E1540,"N/A")</f>
        <v>#VALUE!</v>
      </c>
      <c r="Q1540" s="57" t="e">
        <f>IF(ISNUMBER(E1540),E1540/$B$2,"N/A")</f>
        <v>#VALUE!</v>
      </c>
      <c r="R1540" s="58" t="e">
        <f>IF(J1540="?",IF(ISNUMBER(E1540),G1540/P1540,"N/A"),IF(ISNUMBER(J1540),J1540/$A$2*57.296,"N/A"))</f>
        <v>#VALUE!</v>
      </c>
      <c r="S1540" s="59" t="str">
        <f>S1539</f>
        <v>PUT TELESCOPE FOCAL LENGTH HERE</v>
      </c>
      <c r="T1540" s="60" t="str">
        <f>T1539</f>
        <v>PUT TELESCOPE F/RATIO HERE</v>
      </c>
    </row>
    <row r="1541" spans="1:20" s="33" customFormat="1" x14ac:dyDescent="0.3">
      <c r="A1541" s="13" t="s">
        <v>398</v>
      </c>
      <c r="B1541" s="13" t="s">
        <v>397</v>
      </c>
      <c r="C1541" s="13" t="s">
        <v>437</v>
      </c>
      <c r="D1541" s="13" t="s">
        <v>346</v>
      </c>
      <c r="E1541" s="34">
        <v>3.2</v>
      </c>
      <c r="F1541" s="35">
        <v>1.25</v>
      </c>
      <c r="G1541" s="38">
        <v>58</v>
      </c>
      <c r="H1541" s="38"/>
      <c r="I1541" s="41">
        <v>15</v>
      </c>
      <c r="J1541" s="41" t="s">
        <v>28</v>
      </c>
      <c r="K1541" s="55">
        <f>(G1541/57.2958)*E1541</f>
        <v>3.239329933433166</v>
      </c>
      <c r="L1541" s="55" t="s">
        <v>0</v>
      </c>
      <c r="M1541" s="38" t="s">
        <v>25</v>
      </c>
      <c r="N1541" s="38" t="s">
        <v>28</v>
      </c>
      <c r="O1541" s="38">
        <v>5</v>
      </c>
      <c r="P1541" s="56" t="e">
        <f>IF(ISNUMBER(E1541),$A$2/E1541,"N/A")</f>
        <v>#VALUE!</v>
      </c>
      <c r="Q1541" s="57" t="e">
        <f>IF(ISNUMBER(E1541),E1541/$B$2,"N/A")</f>
        <v>#VALUE!</v>
      </c>
      <c r="R1541" s="58" t="e">
        <f>IF(J1541="?",IF(ISNUMBER(E1541),G1541/P1541,"N/A"),IF(ISNUMBER(J1541),J1541/$A$2*57.296,"N/A"))</f>
        <v>#VALUE!</v>
      </c>
      <c r="S1541" s="59" t="str">
        <f>S1540</f>
        <v>PUT TELESCOPE FOCAL LENGTH HERE</v>
      </c>
      <c r="T1541" s="60" t="str">
        <f>T1540</f>
        <v>PUT TELESCOPE F/RATIO HERE</v>
      </c>
    </row>
    <row r="1542" spans="1:20" s="33" customFormat="1" x14ac:dyDescent="0.3">
      <c r="A1542" s="13" t="s">
        <v>398</v>
      </c>
      <c r="B1542" s="13" t="s">
        <v>397</v>
      </c>
      <c r="C1542" s="13" t="s">
        <v>437</v>
      </c>
      <c r="D1542" s="13" t="s">
        <v>346</v>
      </c>
      <c r="E1542" s="34">
        <v>4</v>
      </c>
      <c r="F1542" s="35">
        <v>1.25</v>
      </c>
      <c r="G1542" s="38">
        <v>58</v>
      </c>
      <c r="H1542" s="38"/>
      <c r="I1542" s="41">
        <v>16</v>
      </c>
      <c r="J1542" s="41" t="s">
        <v>28</v>
      </c>
      <c r="K1542" s="55">
        <f>(G1542/57.2958)*E1542</f>
        <v>4.0491624167914573</v>
      </c>
      <c r="L1542" s="55" t="s">
        <v>0</v>
      </c>
      <c r="M1542" s="38" t="s">
        <v>25</v>
      </c>
      <c r="N1542" s="38" t="s">
        <v>28</v>
      </c>
      <c r="O1542" s="38">
        <v>5</v>
      </c>
      <c r="P1542" s="56" t="e">
        <f>IF(ISNUMBER(E1542),$A$2/E1542,"N/A")</f>
        <v>#VALUE!</v>
      </c>
      <c r="Q1542" s="57" t="e">
        <f>IF(ISNUMBER(E1542),E1542/$B$2,"N/A")</f>
        <v>#VALUE!</v>
      </c>
      <c r="R1542" s="58" t="e">
        <f>IF(J1542="?",IF(ISNUMBER(E1542),G1542/P1542,"N/A"),IF(ISNUMBER(J1542),J1542/$A$2*57.296,"N/A"))</f>
        <v>#VALUE!</v>
      </c>
      <c r="S1542" s="59" t="str">
        <f>S1541</f>
        <v>PUT TELESCOPE FOCAL LENGTH HERE</v>
      </c>
      <c r="T1542" s="60" t="str">
        <f>T1541</f>
        <v>PUT TELESCOPE F/RATIO HERE</v>
      </c>
    </row>
    <row r="1543" spans="1:20" s="33" customFormat="1" x14ac:dyDescent="0.3">
      <c r="A1543" s="13" t="s">
        <v>398</v>
      </c>
      <c r="B1543" s="13" t="s">
        <v>397</v>
      </c>
      <c r="C1543" s="13" t="s">
        <v>437</v>
      </c>
      <c r="D1543" s="13" t="s">
        <v>346</v>
      </c>
      <c r="E1543" s="34">
        <v>4.5</v>
      </c>
      <c r="F1543" s="35">
        <v>1.25</v>
      </c>
      <c r="G1543" s="38">
        <v>58</v>
      </c>
      <c r="H1543" s="38"/>
      <c r="I1543" s="41">
        <v>15</v>
      </c>
      <c r="J1543" s="41" t="s">
        <v>28</v>
      </c>
      <c r="K1543" s="55">
        <f>(G1543/57.2958)*E1543</f>
        <v>4.5553077188903899</v>
      </c>
      <c r="L1543" s="55" t="s">
        <v>0</v>
      </c>
      <c r="M1543" s="38" t="s">
        <v>25</v>
      </c>
      <c r="N1543" s="38" t="s">
        <v>28</v>
      </c>
      <c r="O1543" s="38">
        <v>5</v>
      </c>
      <c r="P1543" s="56" t="e">
        <f>IF(ISNUMBER(E1543),$A$2/E1543,"N/A")</f>
        <v>#VALUE!</v>
      </c>
      <c r="Q1543" s="57" t="e">
        <f>IF(ISNUMBER(E1543),E1543/$B$2,"N/A")</f>
        <v>#VALUE!</v>
      </c>
      <c r="R1543" s="58" t="e">
        <f>IF(J1543="?",IF(ISNUMBER(E1543),G1543/P1543,"N/A"),IF(ISNUMBER(J1543),J1543/$A$2*57.296,"N/A"))</f>
        <v>#VALUE!</v>
      </c>
      <c r="S1543" s="59" t="str">
        <f>S1542</f>
        <v>PUT TELESCOPE FOCAL LENGTH HERE</v>
      </c>
      <c r="T1543" s="60" t="str">
        <f>T1542</f>
        <v>PUT TELESCOPE F/RATIO HERE</v>
      </c>
    </row>
    <row r="1544" spans="1:20" s="33" customFormat="1" x14ac:dyDescent="0.3">
      <c r="A1544" s="13" t="s">
        <v>398</v>
      </c>
      <c r="B1544" s="13" t="s">
        <v>397</v>
      </c>
      <c r="C1544" s="13" t="s">
        <v>437</v>
      </c>
      <c r="D1544" s="13" t="s">
        <v>346</v>
      </c>
      <c r="E1544" s="34">
        <v>5</v>
      </c>
      <c r="F1544" s="35">
        <v>1.25</v>
      </c>
      <c r="G1544" s="38">
        <v>58</v>
      </c>
      <c r="H1544" s="38"/>
      <c r="I1544" s="41">
        <v>15</v>
      </c>
      <c r="J1544" s="41" t="s">
        <v>28</v>
      </c>
      <c r="K1544" s="55">
        <f>(G1544/57.2958)*E1544</f>
        <v>5.0614530209893216</v>
      </c>
      <c r="L1544" s="55" t="s">
        <v>0</v>
      </c>
      <c r="M1544" s="38" t="s">
        <v>25</v>
      </c>
      <c r="N1544" s="38" t="s">
        <v>28</v>
      </c>
      <c r="O1544" s="38">
        <v>5</v>
      </c>
      <c r="P1544" s="56" t="e">
        <f>IF(ISNUMBER(E1544),$A$2/E1544,"N/A")</f>
        <v>#VALUE!</v>
      </c>
      <c r="Q1544" s="57" t="e">
        <f>IF(ISNUMBER(E1544),E1544/$B$2,"N/A")</f>
        <v>#VALUE!</v>
      </c>
      <c r="R1544" s="58" t="e">
        <f>IF(J1544="?",IF(ISNUMBER(E1544),G1544/P1544,"N/A"),IF(ISNUMBER(J1544),J1544/$A$2*57.296,"N/A"))</f>
        <v>#VALUE!</v>
      </c>
      <c r="S1544" s="59" t="str">
        <f>S1543</f>
        <v>PUT TELESCOPE FOCAL LENGTH HERE</v>
      </c>
      <c r="T1544" s="60" t="str">
        <f>T1543</f>
        <v>PUT TELESCOPE F/RATIO HERE</v>
      </c>
    </row>
    <row r="1545" spans="1:20" s="33" customFormat="1" x14ac:dyDescent="0.3">
      <c r="A1545" s="13" t="s">
        <v>398</v>
      </c>
      <c r="B1545" s="13" t="s">
        <v>397</v>
      </c>
      <c r="C1545" s="13" t="s">
        <v>437</v>
      </c>
      <c r="D1545" s="13" t="s">
        <v>346</v>
      </c>
      <c r="E1545" s="34">
        <v>6</v>
      </c>
      <c r="F1545" s="35">
        <v>1.25</v>
      </c>
      <c r="G1545" s="38">
        <v>58</v>
      </c>
      <c r="H1545" s="38"/>
      <c r="I1545" s="41">
        <v>15</v>
      </c>
      <c r="J1545" s="41" t="s">
        <v>28</v>
      </c>
      <c r="K1545" s="55">
        <f>(G1545/57.2958)*E1545</f>
        <v>6.0737436251871859</v>
      </c>
      <c r="L1545" s="55" t="s">
        <v>0</v>
      </c>
      <c r="M1545" s="38" t="s">
        <v>25</v>
      </c>
      <c r="N1545" s="38" t="s">
        <v>28</v>
      </c>
      <c r="O1545" s="38">
        <v>5</v>
      </c>
      <c r="P1545" s="56" t="e">
        <f>IF(ISNUMBER(E1545),$A$2/E1545,"N/A")</f>
        <v>#VALUE!</v>
      </c>
      <c r="Q1545" s="57" t="e">
        <f>IF(ISNUMBER(E1545),E1545/$B$2,"N/A")</f>
        <v>#VALUE!</v>
      </c>
      <c r="R1545" s="58" t="e">
        <f>IF(J1545="?",IF(ISNUMBER(E1545),G1545/P1545,"N/A"),IF(ISNUMBER(J1545),J1545/$A$2*57.296,"N/A"))</f>
        <v>#VALUE!</v>
      </c>
      <c r="S1545" s="59" t="str">
        <f>S1544</f>
        <v>PUT TELESCOPE FOCAL LENGTH HERE</v>
      </c>
      <c r="T1545" s="60" t="str">
        <f>T1544</f>
        <v>PUT TELESCOPE F/RATIO HERE</v>
      </c>
    </row>
    <row r="1546" spans="1:20" s="33" customFormat="1" x14ac:dyDescent="0.3">
      <c r="A1546" s="13" t="s">
        <v>398</v>
      </c>
      <c r="B1546" s="13" t="s">
        <v>397</v>
      </c>
      <c r="C1546" s="13" t="s">
        <v>437</v>
      </c>
      <c r="D1546" s="13" t="s">
        <v>346</v>
      </c>
      <c r="E1546" s="34">
        <v>7</v>
      </c>
      <c r="F1546" s="35">
        <v>1.25</v>
      </c>
      <c r="G1546" s="38">
        <v>58</v>
      </c>
      <c r="H1546" s="38"/>
      <c r="I1546" s="41">
        <v>15</v>
      </c>
      <c r="J1546" s="41" t="s">
        <v>28</v>
      </c>
      <c r="K1546" s="55">
        <f>(G1546/57.2958)*E1546</f>
        <v>7.0860342293850502</v>
      </c>
      <c r="L1546" s="55" t="s">
        <v>0</v>
      </c>
      <c r="M1546" s="38" t="s">
        <v>25</v>
      </c>
      <c r="N1546" s="38" t="s">
        <v>28</v>
      </c>
      <c r="O1546" s="38">
        <v>5</v>
      </c>
      <c r="P1546" s="56" t="e">
        <f>IF(ISNUMBER(E1546),$A$2/E1546,"N/A")</f>
        <v>#VALUE!</v>
      </c>
      <c r="Q1546" s="57" t="e">
        <f>IF(ISNUMBER(E1546),E1546/$B$2,"N/A")</f>
        <v>#VALUE!</v>
      </c>
      <c r="R1546" s="58" t="e">
        <f>IF(J1546="?",IF(ISNUMBER(E1546),G1546/P1546,"N/A"),IF(ISNUMBER(J1546),J1546/$A$2*57.296,"N/A"))</f>
        <v>#VALUE!</v>
      </c>
      <c r="S1546" s="59" t="str">
        <f>S1545</f>
        <v>PUT TELESCOPE FOCAL LENGTH HERE</v>
      </c>
      <c r="T1546" s="60" t="str">
        <f>T1545</f>
        <v>PUT TELESCOPE F/RATIO HERE</v>
      </c>
    </row>
    <row r="1547" spans="1:20" s="33" customFormat="1" x14ac:dyDescent="0.3">
      <c r="A1547" s="13" t="s">
        <v>398</v>
      </c>
      <c r="B1547" s="13" t="s">
        <v>397</v>
      </c>
      <c r="C1547" s="13" t="s">
        <v>437</v>
      </c>
      <c r="D1547" s="13" t="s">
        <v>346</v>
      </c>
      <c r="E1547" s="34">
        <v>7.5</v>
      </c>
      <c r="F1547" s="35">
        <v>1.25</v>
      </c>
      <c r="G1547" s="38">
        <v>58</v>
      </c>
      <c r="H1547" s="38"/>
      <c r="I1547" s="41">
        <v>15</v>
      </c>
      <c r="J1547" s="41" t="s">
        <v>28</v>
      </c>
      <c r="K1547" s="55">
        <f>(G1547/57.2958)*E1547</f>
        <v>7.5921795314839819</v>
      </c>
      <c r="L1547" s="55" t="s">
        <v>0</v>
      </c>
      <c r="M1547" s="38" t="s">
        <v>25</v>
      </c>
      <c r="N1547" s="38" t="s">
        <v>28</v>
      </c>
      <c r="O1547" s="38">
        <v>5</v>
      </c>
      <c r="P1547" s="56" t="e">
        <f>IF(ISNUMBER(E1547),$A$2/E1547,"N/A")</f>
        <v>#VALUE!</v>
      </c>
      <c r="Q1547" s="57" t="e">
        <f>IF(ISNUMBER(E1547),E1547/$B$2,"N/A")</f>
        <v>#VALUE!</v>
      </c>
      <c r="R1547" s="58" t="e">
        <f>IF(J1547="?",IF(ISNUMBER(E1547),G1547/P1547,"N/A"),IF(ISNUMBER(J1547),J1547/$A$2*57.296,"N/A"))</f>
        <v>#VALUE!</v>
      </c>
      <c r="S1547" s="59" t="str">
        <f>S1546</f>
        <v>PUT TELESCOPE FOCAL LENGTH HERE</v>
      </c>
      <c r="T1547" s="60" t="str">
        <f>T1546</f>
        <v>PUT TELESCOPE F/RATIO HERE</v>
      </c>
    </row>
    <row r="1548" spans="1:20" s="33" customFormat="1" x14ac:dyDescent="0.3">
      <c r="A1548" s="13" t="s">
        <v>398</v>
      </c>
      <c r="B1548" s="13" t="s">
        <v>397</v>
      </c>
      <c r="C1548" s="13" t="s">
        <v>437</v>
      </c>
      <c r="D1548" s="13" t="s">
        <v>346</v>
      </c>
      <c r="E1548" s="34">
        <v>8</v>
      </c>
      <c r="F1548" s="35">
        <v>1.25</v>
      </c>
      <c r="G1548" s="38">
        <v>58</v>
      </c>
      <c r="H1548" s="38"/>
      <c r="I1548" s="41">
        <v>15</v>
      </c>
      <c r="J1548" s="41" t="s">
        <v>28</v>
      </c>
      <c r="K1548" s="55">
        <f>(G1548/57.2958)*E1548</f>
        <v>8.0983248335829146</v>
      </c>
      <c r="L1548" s="55" t="s">
        <v>0</v>
      </c>
      <c r="M1548" s="38" t="s">
        <v>25</v>
      </c>
      <c r="N1548" s="38" t="s">
        <v>28</v>
      </c>
      <c r="O1548" s="38">
        <v>5</v>
      </c>
      <c r="P1548" s="56" t="e">
        <f>IF(ISNUMBER(E1548),$A$2/E1548,"N/A")</f>
        <v>#VALUE!</v>
      </c>
      <c r="Q1548" s="57" t="e">
        <f>IF(ISNUMBER(E1548),E1548/$B$2,"N/A")</f>
        <v>#VALUE!</v>
      </c>
      <c r="R1548" s="58" t="e">
        <f>IF(J1548="?",IF(ISNUMBER(E1548),G1548/P1548,"N/A"),IF(ISNUMBER(J1548),J1548/$A$2*57.296,"N/A"))</f>
        <v>#VALUE!</v>
      </c>
      <c r="S1548" s="59" t="str">
        <f>S1547</f>
        <v>PUT TELESCOPE FOCAL LENGTH HERE</v>
      </c>
      <c r="T1548" s="60" t="str">
        <f>T1547</f>
        <v>PUT TELESCOPE F/RATIO HERE</v>
      </c>
    </row>
    <row r="1549" spans="1:20" s="33" customFormat="1" x14ac:dyDescent="0.3">
      <c r="A1549" s="13" t="s">
        <v>241</v>
      </c>
      <c r="B1549" s="13" t="s">
        <v>4</v>
      </c>
      <c r="C1549" s="13"/>
      <c r="D1549" s="13" t="s">
        <v>345</v>
      </c>
      <c r="E1549" s="34">
        <v>4</v>
      </c>
      <c r="F1549" s="35">
        <v>1.25</v>
      </c>
      <c r="G1549" s="38">
        <v>52</v>
      </c>
      <c r="H1549" s="37"/>
      <c r="I1549" s="41">
        <v>6</v>
      </c>
      <c r="J1549" s="41" t="s">
        <v>28</v>
      </c>
      <c r="K1549" s="55">
        <f>(G1549/57.2958)*E1549</f>
        <v>3.6302835460888931</v>
      </c>
      <c r="L1549" s="55" t="s">
        <v>53</v>
      </c>
      <c r="M1549" s="38" t="s">
        <v>25</v>
      </c>
      <c r="N1549" s="38" t="s">
        <v>28</v>
      </c>
      <c r="O1549" s="38">
        <v>4</v>
      </c>
      <c r="P1549" s="56" t="e">
        <f>IF(ISNUMBER(E1549),$A$2/E1549,"N/A")</f>
        <v>#VALUE!</v>
      </c>
      <c r="Q1549" s="57" t="e">
        <f>IF(ISNUMBER(E1549),E1549/$B$2,"N/A")</f>
        <v>#VALUE!</v>
      </c>
      <c r="R1549" s="58" t="e">
        <f>IF(J1549="?",IF(ISNUMBER(E1549),G1549/P1549,"N/A"),IF(ISNUMBER(J1549),J1549/$A$2*57.296,"N/A"))</f>
        <v>#VALUE!</v>
      </c>
      <c r="S1549" s="59" t="str">
        <f>S1548</f>
        <v>PUT TELESCOPE FOCAL LENGTH HERE</v>
      </c>
      <c r="T1549" s="60" t="str">
        <f>T1548</f>
        <v>PUT TELESCOPE F/RATIO HERE</v>
      </c>
    </row>
    <row r="1550" spans="1:20" s="33" customFormat="1" x14ac:dyDescent="0.3">
      <c r="A1550" s="13" t="s">
        <v>241</v>
      </c>
      <c r="B1550" s="13" t="s">
        <v>4</v>
      </c>
      <c r="C1550" s="13"/>
      <c r="D1550" s="13" t="s">
        <v>345</v>
      </c>
      <c r="E1550" s="34">
        <v>6</v>
      </c>
      <c r="F1550" s="35">
        <v>1.25</v>
      </c>
      <c r="G1550" s="38">
        <v>52</v>
      </c>
      <c r="H1550" s="37"/>
      <c r="I1550" s="41">
        <v>5</v>
      </c>
      <c r="J1550" s="41" t="s">
        <v>28</v>
      </c>
      <c r="K1550" s="55">
        <f>(G1550/57.2958)*E1550</f>
        <v>5.4454253191333395</v>
      </c>
      <c r="L1550" s="55" t="s">
        <v>0</v>
      </c>
      <c r="M1550" s="38" t="s">
        <v>25</v>
      </c>
      <c r="N1550" s="38" t="s">
        <v>28</v>
      </c>
      <c r="O1550" s="38">
        <v>4</v>
      </c>
      <c r="P1550" s="56" t="e">
        <f>IF(ISNUMBER(E1550),$A$2/E1550,"N/A")</f>
        <v>#VALUE!</v>
      </c>
      <c r="Q1550" s="57" t="e">
        <f>IF(ISNUMBER(E1550),E1550/$B$2,"N/A")</f>
        <v>#VALUE!</v>
      </c>
      <c r="R1550" s="58" t="e">
        <f>IF(J1550="?",IF(ISNUMBER(E1550),G1550/P1550,"N/A"),IF(ISNUMBER(J1550),J1550/$A$2*57.296,"N/A"))</f>
        <v>#VALUE!</v>
      </c>
      <c r="S1550" s="59" t="str">
        <f>S1549</f>
        <v>PUT TELESCOPE FOCAL LENGTH HERE</v>
      </c>
      <c r="T1550" s="60" t="str">
        <f>T1549</f>
        <v>PUT TELESCOPE F/RATIO HERE</v>
      </c>
    </row>
    <row r="1551" spans="1:20" s="33" customFormat="1" x14ac:dyDescent="0.3">
      <c r="A1551" s="13" t="s">
        <v>241</v>
      </c>
      <c r="B1551" s="13" t="s">
        <v>4</v>
      </c>
      <c r="C1551" s="13"/>
      <c r="D1551" s="13" t="s">
        <v>345</v>
      </c>
      <c r="E1551" s="34">
        <v>9</v>
      </c>
      <c r="F1551" s="35">
        <v>1.25</v>
      </c>
      <c r="G1551" s="38">
        <v>52</v>
      </c>
      <c r="H1551" s="37"/>
      <c r="I1551" s="41">
        <v>6</v>
      </c>
      <c r="J1551" s="41" t="s">
        <v>28</v>
      </c>
      <c r="K1551" s="55">
        <f>(G1551/57.2958)*E1551</f>
        <v>8.1681379787000097</v>
      </c>
      <c r="L1551" s="55" t="s">
        <v>53</v>
      </c>
      <c r="M1551" s="38" t="s">
        <v>25</v>
      </c>
      <c r="N1551" s="38" t="s">
        <v>28</v>
      </c>
      <c r="O1551" s="38">
        <v>4</v>
      </c>
      <c r="P1551" s="56" t="e">
        <f>IF(ISNUMBER(E1551),$A$2/E1551,"N/A")</f>
        <v>#VALUE!</v>
      </c>
      <c r="Q1551" s="57" t="e">
        <f>IF(ISNUMBER(E1551),E1551/$B$2,"N/A")</f>
        <v>#VALUE!</v>
      </c>
      <c r="R1551" s="58" t="e">
        <f>IF(J1551="?",IF(ISNUMBER(E1551),G1551/P1551,"N/A"),IF(ISNUMBER(J1551),J1551/$A$2*57.296,"N/A"))</f>
        <v>#VALUE!</v>
      </c>
      <c r="S1551" s="59" t="str">
        <f>S1550</f>
        <v>PUT TELESCOPE FOCAL LENGTH HERE</v>
      </c>
      <c r="T1551" s="60" t="str">
        <f>T1550</f>
        <v>PUT TELESCOPE F/RATIO HERE</v>
      </c>
    </row>
    <row r="1552" spans="1:20" s="33" customFormat="1" x14ac:dyDescent="0.3">
      <c r="A1552" s="13" t="s">
        <v>241</v>
      </c>
      <c r="B1552" s="13" t="s">
        <v>4</v>
      </c>
      <c r="C1552" s="13"/>
      <c r="D1552" s="13" t="s">
        <v>345</v>
      </c>
      <c r="E1552" s="34">
        <v>12</v>
      </c>
      <c r="F1552" s="35">
        <v>1.25</v>
      </c>
      <c r="G1552" s="38">
        <v>52</v>
      </c>
      <c r="H1552" s="37"/>
      <c r="I1552" s="41">
        <v>8.4</v>
      </c>
      <c r="J1552" s="41" t="s">
        <v>28</v>
      </c>
      <c r="K1552" s="55">
        <f>(G1552/57.2958)*E1552</f>
        <v>10.890850638266679</v>
      </c>
      <c r="L1552" s="55" t="s">
        <v>53</v>
      </c>
      <c r="M1552" s="38" t="s">
        <v>25</v>
      </c>
      <c r="N1552" s="38" t="s">
        <v>28</v>
      </c>
      <c r="O1552" s="38">
        <v>4</v>
      </c>
      <c r="P1552" s="56" t="e">
        <f>IF(ISNUMBER(E1552),$A$2/E1552,"N/A")</f>
        <v>#VALUE!</v>
      </c>
      <c r="Q1552" s="57" t="e">
        <f>IF(ISNUMBER(E1552),E1552/$B$2,"N/A")</f>
        <v>#VALUE!</v>
      </c>
      <c r="R1552" s="58" t="e">
        <f>IF(J1552="?",IF(ISNUMBER(E1552),G1552/P1552,"N/A"),IF(ISNUMBER(J1552),J1552/$A$2*57.296,"N/A"))</f>
        <v>#VALUE!</v>
      </c>
      <c r="S1552" s="59" t="str">
        <f>S1551</f>
        <v>PUT TELESCOPE FOCAL LENGTH HERE</v>
      </c>
      <c r="T1552" s="60" t="str">
        <f>T1551</f>
        <v>PUT TELESCOPE F/RATIO HERE</v>
      </c>
    </row>
    <row r="1553" spans="1:20" s="33" customFormat="1" x14ac:dyDescent="0.3">
      <c r="A1553" s="13" t="s">
        <v>241</v>
      </c>
      <c r="B1553" s="13" t="s">
        <v>4</v>
      </c>
      <c r="C1553" s="13"/>
      <c r="D1553" s="13" t="s">
        <v>345</v>
      </c>
      <c r="E1553" s="34">
        <v>15</v>
      </c>
      <c r="F1553" s="35">
        <v>1.25</v>
      </c>
      <c r="G1553" s="38">
        <v>52</v>
      </c>
      <c r="H1553" s="37"/>
      <c r="I1553" s="41">
        <v>13</v>
      </c>
      <c r="J1553" s="41" t="s">
        <v>28</v>
      </c>
      <c r="K1553" s="55">
        <f>(G1553/57.2958)*E1553</f>
        <v>13.61356329783335</v>
      </c>
      <c r="L1553" s="55" t="s">
        <v>53</v>
      </c>
      <c r="M1553" s="38" t="s">
        <v>25</v>
      </c>
      <c r="N1553" s="38" t="s">
        <v>28</v>
      </c>
      <c r="O1553" s="38">
        <v>4</v>
      </c>
      <c r="P1553" s="56" t="e">
        <f>IF(ISNUMBER(E1553),$A$2/E1553,"N/A")</f>
        <v>#VALUE!</v>
      </c>
      <c r="Q1553" s="57" t="e">
        <f>IF(ISNUMBER(E1553),E1553/$B$2,"N/A")</f>
        <v>#VALUE!</v>
      </c>
      <c r="R1553" s="58" t="e">
        <f>IF(J1553="?",IF(ISNUMBER(E1553),G1553/P1553,"N/A"),IF(ISNUMBER(J1553),J1553/$A$2*57.296,"N/A"))</f>
        <v>#VALUE!</v>
      </c>
      <c r="S1553" s="59" t="str">
        <f>S1552</f>
        <v>PUT TELESCOPE FOCAL LENGTH HERE</v>
      </c>
      <c r="T1553" s="60" t="str">
        <f>T1552</f>
        <v>PUT TELESCOPE F/RATIO HERE</v>
      </c>
    </row>
    <row r="1554" spans="1:20" s="33" customFormat="1" x14ac:dyDescent="0.3">
      <c r="A1554" s="13" t="s">
        <v>241</v>
      </c>
      <c r="B1554" s="13" t="s">
        <v>4</v>
      </c>
      <c r="C1554" s="13"/>
      <c r="D1554" s="13" t="s">
        <v>345</v>
      </c>
      <c r="E1554" s="34">
        <v>20</v>
      </c>
      <c r="F1554" s="35">
        <v>1.25</v>
      </c>
      <c r="G1554" s="38">
        <v>52</v>
      </c>
      <c r="H1554" s="37"/>
      <c r="I1554" s="41">
        <v>20</v>
      </c>
      <c r="J1554" s="41" t="s">
        <v>28</v>
      </c>
      <c r="K1554" s="55">
        <f>(G1554/57.2958)*E1554</f>
        <v>18.151417730444464</v>
      </c>
      <c r="L1554" s="55" t="s">
        <v>53</v>
      </c>
      <c r="M1554" s="38" t="s">
        <v>25</v>
      </c>
      <c r="N1554" s="38" t="s">
        <v>28</v>
      </c>
      <c r="O1554" s="38">
        <v>4</v>
      </c>
      <c r="P1554" s="56" t="e">
        <f>IF(ISNUMBER(E1554),$A$2/E1554,"N/A")</f>
        <v>#VALUE!</v>
      </c>
      <c r="Q1554" s="57" t="e">
        <f>IF(ISNUMBER(E1554),E1554/$B$2,"N/A")</f>
        <v>#VALUE!</v>
      </c>
      <c r="R1554" s="58" t="e">
        <f>IF(J1554="?",IF(ISNUMBER(E1554),G1554/P1554,"N/A"),IF(ISNUMBER(J1554),J1554/$A$2*57.296,"N/A"))</f>
        <v>#VALUE!</v>
      </c>
      <c r="S1554" s="59" t="str">
        <f>S1553</f>
        <v>PUT TELESCOPE FOCAL LENGTH HERE</v>
      </c>
      <c r="T1554" s="60" t="str">
        <f>T1553</f>
        <v>PUT TELESCOPE F/RATIO HERE</v>
      </c>
    </row>
    <row r="1555" spans="1:20" s="33" customFormat="1" x14ac:dyDescent="0.3">
      <c r="A1555" s="13" t="s">
        <v>241</v>
      </c>
      <c r="B1555" s="13" t="s">
        <v>4</v>
      </c>
      <c r="C1555" s="13"/>
      <c r="D1555" s="13" t="s">
        <v>345</v>
      </c>
      <c r="E1555" s="34">
        <v>25</v>
      </c>
      <c r="F1555" s="35">
        <v>1.25</v>
      </c>
      <c r="G1555" s="38">
        <v>50</v>
      </c>
      <c r="H1555" s="37"/>
      <c r="I1555" s="41">
        <v>17.5</v>
      </c>
      <c r="J1555" s="41" t="s">
        <v>28</v>
      </c>
      <c r="K1555" s="55">
        <f>(G1555/57.2958)*E1555</f>
        <v>21.816607849091906</v>
      </c>
      <c r="L1555" s="55" t="s">
        <v>53</v>
      </c>
      <c r="M1555" s="38" t="s">
        <v>25</v>
      </c>
      <c r="N1555" s="38" t="s">
        <v>28</v>
      </c>
      <c r="O1555" s="38">
        <v>4</v>
      </c>
      <c r="P1555" s="56" t="e">
        <f>IF(ISNUMBER(E1555),$A$2/E1555,"N/A")</f>
        <v>#VALUE!</v>
      </c>
      <c r="Q1555" s="57" t="e">
        <f>IF(ISNUMBER(E1555),E1555/$B$2,"N/A")</f>
        <v>#VALUE!</v>
      </c>
      <c r="R1555" s="58" t="e">
        <f>IF(J1555="?",IF(ISNUMBER(E1555),G1555/P1555,"N/A"),IF(ISNUMBER(J1555),J1555/$A$2*57.296,"N/A"))</f>
        <v>#VALUE!</v>
      </c>
      <c r="S1555" s="59" t="str">
        <f>S1554</f>
        <v>PUT TELESCOPE FOCAL LENGTH HERE</v>
      </c>
      <c r="T1555" s="60" t="str">
        <f>T1554</f>
        <v>PUT TELESCOPE F/RATIO HERE</v>
      </c>
    </row>
    <row r="1556" spans="1:20" s="33" customFormat="1" x14ac:dyDescent="0.3">
      <c r="A1556" s="13" t="s">
        <v>241</v>
      </c>
      <c r="B1556" s="13" t="s">
        <v>4</v>
      </c>
      <c r="C1556" s="13"/>
      <c r="D1556" s="13" t="s">
        <v>345</v>
      </c>
      <c r="E1556" s="34">
        <v>32</v>
      </c>
      <c r="F1556" s="35">
        <v>1.25</v>
      </c>
      <c r="G1556" s="38">
        <v>50</v>
      </c>
      <c r="H1556" s="37"/>
      <c r="I1556" s="41">
        <v>22.4</v>
      </c>
      <c r="J1556" s="41" t="s">
        <v>28</v>
      </c>
      <c r="K1556" s="55">
        <f>(G1556/57.2958)*E1556</f>
        <v>27.925258046837641</v>
      </c>
      <c r="L1556" s="55" t="s">
        <v>53</v>
      </c>
      <c r="M1556" s="38" t="s">
        <v>25</v>
      </c>
      <c r="N1556" s="38" t="s">
        <v>28</v>
      </c>
      <c r="O1556" s="38">
        <v>4</v>
      </c>
      <c r="P1556" s="56" t="e">
        <f>IF(ISNUMBER(E1556),$A$2/E1556,"N/A")</f>
        <v>#VALUE!</v>
      </c>
      <c r="Q1556" s="57" t="e">
        <f>IF(ISNUMBER(E1556),E1556/$B$2,"N/A")</f>
        <v>#VALUE!</v>
      </c>
      <c r="R1556" s="58" t="e">
        <f>IF(J1556="?",IF(ISNUMBER(E1556),G1556/P1556,"N/A"),IF(ISNUMBER(J1556),J1556/$A$2*57.296,"N/A"))</f>
        <v>#VALUE!</v>
      </c>
      <c r="S1556" s="59" t="str">
        <f>S1555</f>
        <v>PUT TELESCOPE FOCAL LENGTH HERE</v>
      </c>
      <c r="T1556" s="60" t="str">
        <f>T1555</f>
        <v>PUT TELESCOPE F/RATIO HERE</v>
      </c>
    </row>
    <row r="1557" spans="1:20" s="33" customFormat="1" x14ac:dyDescent="0.3">
      <c r="A1557" s="13" t="s">
        <v>241</v>
      </c>
      <c r="B1557" s="13" t="s">
        <v>4</v>
      </c>
      <c r="C1557" s="13"/>
      <c r="D1557" s="13" t="s">
        <v>345</v>
      </c>
      <c r="E1557" s="34">
        <v>40</v>
      </c>
      <c r="F1557" s="35">
        <v>1.25</v>
      </c>
      <c r="G1557" s="38">
        <v>40</v>
      </c>
      <c r="H1557" s="37"/>
      <c r="I1557" s="41">
        <v>28</v>
      </c>
      <c r="J1557" s="41" t="s">
        <v>28</v>
      </c>
      <c r="K1557" s="55">
        <f>(G1557/57.2958)*E1557</f>
        <v>27.925258046837641</v>
      </c>
      <c r="L1557" s="55" t="s">
        <v>53</v>
      </c>
      <c r="M1557" s="38" t="s">
        <v>25</v>
      </c>
      <c r="N1557" s="38" t="s">
        <v>28</v>
      </c>
      <c r="O1557" s="38">
        <v>4</v>
      </c>
      <c r="P1557" s="56" t="e">
        <f>IF(ISNUMBER(E1557),$A$2/E1557,"N/A")</f>
        <v>#VALUE!</v>
      </c>
      <c r="Q1557" s="57" t="e">
        <f>IF(ISNUMBER(E1557),E1557/$B$2,"N/A")</f>
        <v>#VALUE!</v>
      </c>
      <c r="R1557" s="58" t="e">
        <f>IF(J1557="?",IF(ISNUMBER(E1557),G1557/P1557,"N/A"),IF(ISNUMBER(J1557),J1557/$A$2*57.296,"N/A"))</f>
        <v>#VALUE!</v>
      </c>
      <c r="S1557" s="59" t="str">
        <f>S1556</f>
        <v>PUT TELESCOPE FOCAL LENGTH HERE</v>
      </c>
      <c r="T1557" s="60" t="str">
        <f>T1556</f>
        <v>PUT TELESCOPE F/RATIO HERE</v>
      </c>
    </row>
    <row r="1558" spans="1:20" s="33" customFormat="1" x14ac:dyDescent="0.3">
      <c r="A1558" s="13" t="s">
        <v>241</v>
      </c>
      <c r="B1558" s="13" t="s">
        <v>147</v>
      </c>
      <c r="C1558" s="13"/>
      <c r="D1558" s="35" t="s">
        <v>347</v>
      </c>
      <c r="E1558" s="34">
        <v>15</v>
      </c>
      <c r="F1558" s="35">
        <v>1.25</v>
      </c>
      <c r="G1558" s="38">
        <v>68</v>
      </c>
      <c r="H1558" s="37"/>
      <c r="I1558" s="41">
        <v>13</v>
      </c>
      <c r="J1558" s="41" t="s">
        <v>28</v>
      </c>
      <c r="K1558" s="55">
        <f>(G1558/57.2958)*E1558</f>
        <v>17.802352004858996</v>
      </c>
      <c r="L1558" s="55" t="s">
        <v>53</v>
      </c>
      <c r="M1558" s="38" t="s">
        <v>25</v>
      </c>
      <c r="N1558" s="38" t="s">
        <v>0</v>
      </c>
      <c r="O1558" s="38">
        <v>4</v>
      </c>
      <c r="P1558" s="56" t="e">
        <f>IF(ISNUMBER(E1558),$A$2/E1558,"N/A")</f>
        <v>#VALUE!</v>
      </c>
      <c r="Q1558" s="57" t="e">
        <f>IF(ISNUMBER(E1558),E1558/$B$2,"N/A")</f>
        <v>#VALUE!</v>
      </c>
      <c r="R1558" s="58" t="e">
        <f>IF(J1558="?",IF(ISNUMBER(E1558),G1558/P1558,"N/A"),IF(ISNUMBER(J1558),J1558/$A$2*57.296,"N/A"))</f>
        <v>#VALUE!</v>
      </c>
      <c r="S1558" s="59" t="str">
        <f>S1557</f>
        <v>PUT TELESCOPE FOCAL LENGTH HERE</v>
      </c>
      <c r="T1558" s="60" t="str">
        <f>T1557</f>
        <v>PUT TELESCOPE F/RATIO HERE</v>
      </c>
    </row>
    <row r="1559" spans="1:20" s="33" customFormat="1" x14ac:dyDescent="0.3">
      <c r="A1559" s="13" t="s">
        <v>241</v>
      </c>
      <c r="B1559" s="13" t="s">
        <v>147</v>
      </c>
      <c r="C1559" s="13"/>
      <c r="D1559" s="35" t="s">
        <v>347</v>
      </c>
      <c r="E1559" s="34">
        <v>20</v>
      </c>
      <c r="F1559" s="35">
        <v>1.25</v>
      </c>
      <c r="G1559" s="38">
        <v>68</v>
      </c>
      <c r="H1559" s="37"/>
      <c r="I1559" s="41">
        <v>20</v>
      </c>
      <c r="J1559" s="41" t="s">
        <v>28</v>
      </c>
      <c r="K1559" s="55">
        <f>(G1559/57.2958)*E1559</f>
        <v>23.736469339811993</v>
      </c>
      <c r="L1559" s="55" t="s">
        <v>53</v>
      </c>
      <c r="M1559" s="38" t="s">
        <v>25</v>
      </c>
      <c r="N1559" s="38" t="s">
        <v>0</v>
      </c>
      <c r="O1559" s="38">
        <v>4</v>
      </c>
      <c r="P1559" s="56" t="e">
        <f>IF(ISNUMBER(E1559),$A$2/E1559,"N/A")</f>
        <v>#VALUE!</v>
      </c>
      <c r="Q1559" s="57" t="e">
        <f>IF(ISNUMBER(E1559),E1559/$B$2,"N/A")</f>
        <v>#VALUE!</v>
      </c>
      <c r="R1559" s="58" t="e">
        <f>IF(J1559="?",IF(ISNUMBER(E1559),G1559/P1559,"N/A"),IF(ISNUMBER(J1559),J1559/$A$2*57.296,"N/A"))</f>
        <v>#VALUE!</v>
      </c>
      <c r="S1559" s="59" t="str">
        <f>S1558</f>
        <v>PUT TELESCOPE FOCAL LENGTH HERE</v>
      </c>
      <c r="T1559" s="60" t="str">
        <f>T1558</f>
        <v>PUT TELESCOPE F/RATIO HERE</v>
      </c>
    </row>
    <row r="1560" spans="1:20" s="33" customFormat="1" x14ac:dyDescent="0.3">
      <c r="A1560" s="13" t="s">
        <v>241</v>
      </c>
      <c r="B1560" s="13" t="s">
        <v>184</v>
      </c>
      <c r="C1560" s="13"/>
      <c r="D1560" s="35" t="s">
        <v>347</v>
      </c>
      <c r="E1560" s="34">
        <v>30</v>
      </c>
      <c r="F1560" s="35">
        <v>2</v>
      </c>
      <c r="G1560" s="38">
        <v>68</v>
      </c>
      <c r="H1560" s="37"/>
      <c r="I1560" s="41">
        <v>20</v>
      </c>
      <c r="J1560" s="41" t="s">
        <v>28</v>
      </c>
      <c r="K1560" s="55">
        <f>(G1560/57.2958)*E1560</f>
        <v>35.604704009717992</v>
      </c>
      <c r="L1560" s="55" t="s">
        <v>53</v>
      </c>
      <c r="M1560" s="38" t="s">
        <v>25</v>
      </c>
      <c r="N1560" s="38" t="s">
        <v>0</v>
      </c>
      <c r="O1560" s="38">
        <v>5</v>
      </c>
      <c r="P1560" s="56" t="e">
        <f>IF(ISNUMBER(E1560),$A$2/E1560,"N/A")</f>
        <v>#VALUE!</v>
      </c>
      <c r="Q1560" s="57" t="e">
        <f>IF(ISNUMBER(E1560),E1560/$B$2,"N/A")</f>
        <v>#VALUE!</v>
      </c>
      <c r="R1560" s="58" t="e">
        <f>IF(J1560="?",IF(ISNUMBER(E1560),G1560/P1560,"N/A"),IF(ISNUMBER(J1560),J1560/$A$2*57.296,"N/A"))</f>
        <v>#VALUE!</v>
      </c>
      <c r="S1560" s="59" t="str">
        <f>S1559</f>
        <v>PUT TELESCOPE FOCAL LENGTH HERE</v>
      </c>
      <c r="T1560" s="60" t="str">
        <f>T1559</f>
        <v>PUT TELESCOPE F/RATIO HERE</v>
      </c>
    </row>
    <row r="1561" spans="1:20" s="33" customFormat="1" x14ac:dyDescent="0.3">
      <c r="A1561" s="13" t="s">
        <v>241</v>
      </c>
      <c r="B1561" s="13" t="s">
        <v>184</v>
      </c>
      <c r="C1561" s="13"/>
      <c r="D1561" s="35" t="s">
        <v>347</v>
      </c>
      <c r="E1561" s="34">
        <v>42</v>
      </c>
      <c r="F1561" s="35">
        <v>2</v>
      </c>
      <c r="G1561" s="38">
        <v>68</v>
      </c>
      <c r="H1561" s="37"/>
      <c r="I1561" s="41">
        <v>20</v>
      </c>
      <c r="J1561" s="41" t="s">
        <v>28</v>
      </c>
      <c r="K1561" s="55">
        <f>(G1561/57.2958)*E1561</f>
        <v>49.846585613605185</v>
      </c>
      <c r="L1561" s="55" t="s">
        <v>53</v>
      </c>
      <c r="M1561" s="38" t="s">
        <v>25</v>
      </c>
      <c r="N1561" s="38" t="s">
        <v>0</v>
      </c>
      <c r="O1561" s="38">
        <v>5</v>
      </c>
      <c r="P1561" s="56" t="e">
        <f>IF(ISNUMBER(E1561),$A$2/E1561,"N/A")</f>
        <v>#VALUE!</v>
      </c>
      <c r="Q1561" s="57" t="e">
        <f>IF(ISNUMBER(E1561),E1561/$B$2,"N/A")</f>
        <v>#VALUE!</v>
      </c>
      <c r="R1561" s="58" t="e">
        <f>IF(J1561="?",IF(ISNUMBER(E1561),G1561/P1561,"N/A"),IF(ISNUMBER(J1561),J1561/$A$2*57.296,"N/A"))</f>
        <v>#VALUE!</v>
      </c>
      <c r="S1561" s="59" t="str">
        <f>S1560</f>
        <v>PUT TELESCOPE FOCAL LENGTH HERE</v>
      </c>
      <c r="T1561" s="60" t="str">
        <f>T1560</f>
        <v>PUT TELESCOPE F/RATIO HERE</v>
      </c>
    </row>
    <row r="1562" spans="1:20" s="33" customFormat="1" x14ac:dyDescent="0.3">
      <c r="A1562" s="13" t="s">
        <v>241</v>
      </c>
      <c r="B1562" s="13" t="s">
        <v>184</v>
      </c>
      <c r="C1562" s="13"/>
      <c r="D1562" s="13" t="s">
        <v>345</v>
      </c>
      <c r="E1562" s="34">
        <v>50</v>
      </c>
      <c r="F1562" s="35">
        <v>2</v>
      </c>
      <c r="G1562" s="38">
        <v>48</v>
      </c>
      <c r="H1562" s="37"/>
      <c r="I1562" s="41">
        <v>20</v>
      </c>
      <c r="J1562" s="41" t="s">
        <v>28</v>
      </c>
      <c r="K1562" s="55">
        <f>(G1562/57.2958)*E1562</f>
        <v>41.887887070256454</v>
      </c>
      <c r="L1562" s="55" t="s">
        <v>53</v>
      </c>
      <c r="M1562" s="38" t="s">
        <v>25</v>
      </c>
      <c r="N1562" s="38" t="s">
        <v>0</v>
      </c>
      <c r="O1562" s="38">
        <v>5</v>
      </c>
      <c r="P1562" s="56" t="e">
        <f>IF(ISNUMBER(E1562),$A$2/E1562,"N/A")</f>
        <v>#VALUE!</v>
      </c>
      <c r="Q1562" s="57" t="e">
        <f>IF(ISNUMBER(E1562),E1562/$B$2,"N/A")</f>
        <v>#VALUE!</v>
      </c>
      <c r="R1562" s="58" t="e">
        <f>IF(J1562="?",IF(ISNUMBER(E1562),G1562/P1562,"N/A"),IF(ISNUMBER(J1562),J1562/$A$2*57.296,"N/A"))</f>
        <v>#VALUE!</v>
      </c>
      <c r="S1562" s="59" t="str">
        <f>S1561</f>
        <v>PUT TELESCOPE FOCAL LENGTH HERE</v>
      </c>
      <c r="T1562" s="60" t="str">
        <f>T1561</f>
        <v>PUT TELESCOPE F/RATIO HERE</v>
      </c>
    </row>
    <row r="1563" spans="1:20" s="33" customFormat="1" x14ac:dyDescent="0.3">
      <c r="A1563" s="13" t="s">
        <v>21</v>
      </c>
      <c r="B1563" s="13" t="s">
        <v>82</v>
      </c>
      <c r="C1563" s="13" t="s">
        <v>445</v>
      </c>
      <c r="D1563" s="13" t="s">
        <v>345</v>
      </c>
      <c r="E1563" s="34">
        <v>4</v>
      </c>
      <c r="F1563" s="35">
        <v>1.25</v>
      </c>
      <c r="G1563" s="38">
        <v>50</v>
      </c>
      <c r="H1563" s="37">
        <v>70</v>
      </c>
      <c r="I1563" s="41">
        <v>2.2999999999999998</v>
      </c>
      <c r="J1563" s="41" t="s">
        <v>28</v>
      </c>
      <c r="K1563" s="55">
        <f>(G1563/57.2958)*E1563</f>
        <v>3.4906572558547051</v>
      </c>
      <c r="L1563" s="55" t="s">
        <v>0</v>
      </c>
      <c r="M1563" s="38" t="s">
        <v>25</v>
      </c>
      <c r="N1563" s="38" t="s">
        <v>28</v>
      </c>
      <c r="O1563" s="38">
        <v>4</v>
      </c>
      <c r="P1563" s="56" t="e">
        <f>IF(ISNUMBER(E1563),$A$2/E1563,"N/A")</f>
        <v>#VALUE!</v>
      </c>
      <c r="Q1563" s="57" t="e">
        <f>IF(ISNUMBER(E1563),E1563/$B$2,"N/A")</f>
        <v>#VALUE!</v>
      </c>
      <c r="R1563" s="58" t="e">
        <f>IF(J1563="?",IF(ISNUMBER(E1563),G1563/P1563,"N/A"),IF(ISNUMBER(J1563),J1563/$A$2*57.296,"N/A"))</f>
        <v>#VALUE!</v>
      </c>
      <c r="S1563" s="59" t="str">
        <f>S1562</f>
        <v>PUT TELESCOPE FOCAL LENGTH HERE</v>
      </c>
      <c r="T1563" s="60" t="str">
        <f>T1562</f>
        <v>PUT TELESCOPE F/RATIO HERE</v>
      </c>
    </row>
    <row r="1564" spans="1:20" s="33" customFormat="1" x14ac:dyDescent="0.3">
      <c r="A1564" s="13" t="s">
        <v>21</v>
      </c>
      <c r="B1564" s="13" t="s">
        <v>82</v>
      </c>
      <c r="C1564" s="13" t="s">
        <v>445</v>
      </c>
      <c r="D1564" s="13" t="s">
        <v>345</v>
      </c>
      <c r="E1564" s="34">
        <v>6</v>
      </c>
      <c r="F1564" s="35">
        <v>1.25</v>
      </c>
      <c r="G1564" s="38">
        <v>50</v>
      </c>
      <c r="H1564" s="37">
        <v>70</v>
      </c>
      <c r="I1564" s="41">
        <v>3</v>
      </c>
      <c r="J1564" s="41" t="s">
        <v>28</v>
      </c>
      <c r="K1564" s="55">
        <f>(G1564/57.2958)*E1564</f>
        <v>5.2359858837820576</v>
      </c>
      <c r="L1564" s="55" t="s">
        <v>0</v>
      </c>
      <c r="M1564" s="38" t="s">
        <v>25</v>
      </c>
      <c r="N1564" s="38" t="s">
        <v>28</v>
      </c>
      <c r="O1564" s="38">
        <v>4</v>
      </c>
      <c r="P1564" s="56" t="e">
        <f>IF(ISNUMBER(E1564),$A$2/E1564,"N/A")</f>
        <v>#VALUE!</v>
      </c>
      <c r="Q1564" s="57" t="e">
        <f>IF(ISNUMBER(E1564),E1564/$B$2,"N/A")</f>
        <v>#VALUE!</v>
      </c>
      <c r="R1564" s="58" t="e">
        <f>IF(J1564="?",IF(ISNUMBER(E1564),G1564/P1564,"N/A"),IF(ISNUMBER(J1564),J1564/$A$2*57.296,"N/A"))</f>
        <v>#VALUE!</v>
      </c>
      <c r="S1564" s="59" t="str">
        <f>S1563</f>
        <v>PUT TELESCOPE FOCAL LENGTH HERE</v>
      </c>
      <c r="T1564" s="60" t="str">
        <f>T1563</f>
        <v>PUT TELESCOPE F/RATIO HERE</v>
      </c>
    </row>
    <row r="1565" spans="1:20" s="33" customFormat="1" x14ac:dyDescent="0.3">
      <c r="A1565" s="13" t="s">
        <v>21</v>
      </c>
      <c r="B1565" s="13" t="s">
        <v>82</v>
      </c>
      <c r="C1565" s="13" t="s">
        <v>445</v>
      </c>
      <c r="D1565" s="13" t="s">
        <v>345</v>
      </c>
      <c r="E1565" s="34">
        <v>8</v>
      </c>
      <c r="F1565" s="35">
        <v>1.25</v>
      </c>
      <c r="G1565" s="38">
        <v>50</v>
      </c>
      <c r="H1565" s="37">
        <v>79</v>
      </c>
      <c r="I1565" s="41">
        <v>4.5</v>
      </c>
      <c r="J1565" s="41" t="s">
        <v>28</v>
      </c>
      <c r="K1565" s="55">
        <f>(G1565/57.2958)*E1565</f>
        <v>6.9813145117094102</v>
      </c>
      <c r="L1565" s="55" t="s">
        <v>0</v>
      </c>
      <c r="M1565" s="38" t="s">
        <v>25</v>
      </c>
      <c r="N1565" s="38" t="s">
        <v>28</v>
      </c>
      <c r="O1565" s="38">
        <v>4</v>
      </c>
      <c r="P1565" s="56" t="e">
        <f>IF(ISNUMBER(E1565),$A$2/E1565,"N/A")</f>
        <v>#VALUE!</v>
      </c>
      <c r="Q1565" s="57" t="e">
        <f>IF(ISNUMBER(E1565),E1565/$B$2,"N/A")</f>
        <v>#VALUE!</v>
      </c>
      <c r="R1565" s="58" t="e">
        <f>IF(J1565="?",IF(ISNUMBER(E1565),G1565/P1565,"N/A"),IF(ISNUMBER(J1565),J1565/$A$2*57.296,"N/A"))</f>
        <v>#VALUE!</v>
      </c>
      <c r="S1565" s="59" t="str">
        <f>S1564</f>
        <v>PUT TELESCOPE FOCAL LENGTH HERE</v>
      </c>
      <c r="T1565" s="60" t="str">
        <f>T1564</f>
        <v>PUT TELESCOPE F/RATIO HERE</v>
      </c>
    </row>
    <row r="1566" spans="1:20" s="33" customFormat="1" x14ac:dyDescent="0.3">
      <c r="A1566" s="13" t="s">
        <v>21</v>
      </c>
      <c r="B1566" s="13" t="s">
        <v>82</v>
      </c>
      <c r="C1566" s="13" t="s">
        <v>445</v>
      </c>
      <c r="D1566" s="13" t="s">
        <v>345</v>
      </c>
      <c r="E1566" s="34">
        <v>10</v>
      </c>
      <c r="F1566" s="35">
        <v>1.25</v>
      </c>
      <c r="G1566" s="38">
        <v>50</v>
      </c>
      <c r="H1566" s="37">
        <v>80</v>
      </c>
      <c r="I1566" s="41">
        <v>6.5</v>
      </c>
      <c r="J1566" s="41" t="s">
        <v>28</v>
      </c>
      <c r="K1566" s="55">
        <f>(G1566/57.2958)*E1566</f>
        <v>8.7266431396367636</v>
      </c>
      <c r="L1566" s="55" t="s">
        <v>0</v>
      </c>
      <c r="M1566" s="38" t="s">
        <v>25</v>
      </c>
      <c r="N1566" s="38" t="s">
        <v>28</v>
      </c>
      <c r="O1566" s="38">
        <v>4</v>
      </c>
      <c r="P1566" s="56" t="e">
        <f>IF(ISNUMBER(E1566),$A$2/E1566,"N/A")</f>
        <v>#VALUE!</v>
      </c>
      <c r="Q1566" s="57" t="e">
        <f>IF(ISNUMBER(E1566),E1566/$B$2,"N/A")</f>
        <v>#VALUE!</v>
      </c>
      <c r="R1566" s="58" t="e">
        <f>IF(J1566="?",IF(ISNUMBER(E1566),G1566/P1566,"N/A"),IF(ISNUMBER(J1566),J1566/$A$2*57.296,"N/A"))</f>
        <v>#VALUE!</v>
      </c>
      <c r="S1566" s="59" t="str">
        <f>S1565</f>
        <v>PUT TELESCOPE FOCAL LENGTH HERE</v>
      </c>
      <c r="T1566" s="60" t="str">
        <f>T1565</f>
        <v>PUT TELESCOPE F/RATIO HERE</v>
      </c>
    </row>
    <row r="1567" spans="1:20" s="33" customFormat="1" x14ac:dyDescent="0.3">
      <c r="A1567" s="13" t="s">
        <v>21</v>
      </c>
      <c r="B1567" s="13" t="s">
        <v>82</v>
      </c>
      <c r="C1567" s="13" t="s">
        <v>445</v>
      </c>
      <c r="D1567" s="13" t="s">
        <v>345</v>
      </c>
      <c r="E1567" s="34">
        <v>15</v>
      </c>
      <c r="F1567" s="35">
        <v>1.25</v>
      </c>
      <c r="G1567" s="38">
        <v>50</v>
      </c>
      <c r="H1567" s="37">
        <v>100</v>
      </c>
      <c r="I1567" s="41">
        <v>11</v>
      </c>
      <c r="J1567" s="41" t="s">
        <v>28</v>
      </c>
      <c r="K1567" s="55">
        <f>(G1567/57.2958)*E1567</f>
        <v>13.089964709455144</v>
      </c>
      <c r="L1567" s="55" t="s">
        <v>0</v>
      </c>
      <c r="M1567" s="38" t="s">
        <v>25</v>
      </c>
      <c r="N1567" s="38" t="s">
        <v>28</v>
      </c>
      <c r="O1567" s="38">
        <v>4</v>
      </c>
      <c r="P1567" s="56" t="e">
        <f>IF(ISNUMBER(E1567),$A$2/E1567,"N/A")</f>
        <v>#VALUE!</v>
      </c>
      <c r="Q1567" s="57" t="e">
        <f>IF(ISNUMBER(E1567),E1567/$B$2,"N/A")</f>
        <v>#VALUE!</v>
      </c>
      <c r="R1567" s="58" t="e">
        <f>IF(J1567="?",IF(ISNUMBER(E1567),G1567/P1567,"N/A"),IF(ISNUMBER(J1567),J1567/$A$2*57.296,"N/A"))</f>
        <v>#VALUE!</v>
      </c>
      <c r="S1567" s="59" t="str">
        <f>S1566</f>
        <v>PUT TELESCOPE FOCAL LENGTH HERE</v>
      </c>
      <c r="T1567" s="60" t="str">
        <f>T1566</f>
        <v>PUT TELESCOPE F/RATIO HERE</v>
      </c>
    </row>
    <row r="1568" spans="1:20" s="33" customFormat="1" x14ac:dyDescent="0.3">
      <c r="A1568" s="13" t="s">
        <v>21</v>
      </c>
      <c r="B1568" s="13" t="s">
        <v>82</v>
      </c>
      <c r="C1568" s="13" t="s">
        <v>445</v>
      </c>
      <c r="D1568" s="13" t="s">
        <v>345</v>
      </c>
      <c r="E1568" s="34">
        <v>20</v>
      </c>
      <c r="F1568" s="35">
        <v>1.25</v>
      </c>
      <c r="G1568" s="38">
        <v>50</v>
      </c>
      <c r="H1568" s="37">
        <v>110</v>
      </c>
      <c r="I1568" s="41">
        <v>15</v>
      </c>
      <c r="J1568" s="41" t="s">
        <v>28</v>
      </c>
      <c r="K1568" s="55">
        <f>(G1568/57.2958)*E1568</f>
        <v>17.453286279273527</v>
      </c>
      <c r="L1568" s="55" t="s">
        <v>0</v>
      </c>
      <c r="M1568" s="38" t="s">
        <v>25</v>
      </c>
      <c r="N1568" s="38" t="s">
        <v>28</v>
      </c>
      <c r="O1568" s="38">
        <v>4</v>
      </c>
      <c r="P1568" s="56" t="e">
        <f>IF(ISNUMBER(E1568),$A$2/E1568,"N/A")</f>
        <v>#VALUE!</v>
      </c>
      <c r="Q1568" s="57" t="e">
        <f>IF(ISNUMBER(E1568),E1568/$B$2,"N/A")</f>
        <v>#VALUE!</v>
      </c>
      <c r="R1568" s="58" t="e">
        <f>IF(J1568="?",IF(ISNUMBER(E1568),G1568/P1568,"N/A"),IF(ISNUMBER(J1568),J1568/$A$2*57.296,"N/A"))</f>
        <v>#VALUE!</v>
      </c>
      <c r="S1568" s="59" t="str">
        <f>S1567</f>
        <v>PUT TELESCOPE FOCAL LENGTH HERE</v>
      </c>
      <c r="T1568" s="60" t="str">
        <f>T1567</f>
        <v>PUT TELESCOPE F/RATIO HERE</v>
      </c>
    </row>
    <row r="1569" spans="1:20" s="33" customFormat="1" x14ac:dyDescent="0.3">
      <c r="A1569" s="13" t="s">
        <v>21</v>
      </c>
      <c r="B1569" s="13" t="s">
        <v>82</v>
      </c>
      <c r="C1569" s="13" t="s">
        <v>445</v>
      </c>
      <c r="D1569" s="13" t="s">
        <v>345</v>
      </c>
      <c r="E1569" s="34">
        <v>25</v>
      </c>
      <c r="F1569" s="35">
        <v>1.25</v>
      </c>
      <c r="G1569" s="38">
        <v>50</v>
      </c>
      <c r="H1569" s="37">
        <v>115</v>
      </c>
      <c r="I1569" s="41">
        <v>19.5</v>
      </c>
      <c r="J1569" s="41" t="s">
        <v>28</v>
      </c>
      <c r="K1569" s="55">
        <f>(G1569/57.2958)*E1569</f>
        <v>21.816607849091906</v>
      </c>
      <c r="L1569" s="55" t="s">
        <v>0</v>
      </c>
      <c r="M1569" s="38" t="s">
        <v>25</v>
      </c>
      <c r="N1569" s="38" t="s">
        <v>28</v>
      </c>
      <c r="O1569" s="38">
        <v>4</v>
      </c>
      <c r="P1569" s="56" t="e">
        <f>IF(ISNUMBER(E1569),$A$2/E1569,"N/A")</f>
        <v>#VALUE!</v>
      </c>
      <c r="Q1569" s="57" t="e">
        <f>IF(ISNUMBER(E1569),E1569/$B$2,"N/A")</f>
        <v>#VALUE!</v>
      </c>
      <c r="R1569" s="58" t="e">
        <f>IF(J1569="?",IF(ISNUMBER(E1569),G1569/P1569,"N/A"),IF(ISNUMBER(J1569),J1569/$A$2*57.296,"N/A"))</f>
        <v>#VALUE!</v>
      </c>
      <c r="S1569" s="59" t="str">
        <f>S1568</f>
        <v>PUT TELESCOPE FOCAL LENGTH HERE</v>
      </c>
      <c r="T1569" s="60" t="str">
        <f>T1568</f>
        <v>PUT TELESCOPE F/RATIO HERE</v>
      </c>
    </row>
    <row r="1570" spans="1:20" s="33" customFormat="1" x14ac:dyDescent="0.3">
      <c r="A1570" s="13" t="s">
        <v>21</v>
      </c>
      <c r="B1570" s="13" t="s">
        <v>82</v>
      </c>
      <c r="C1570" s="13" t="s">
        <v>445</v>
      </c>
      <c r="D1570" s="13" t="s">
        <v>345</v>
      </c>
      <c r="E1570" s="34">
        <v>30</v>
      </c>
      <c r="F1570" s="35">
        <v>1.25</v>
      </c>
      <c r="G1570" s="38">
        <v>50</v>
      </c>
      <c r="H1570" s="37">
        <v>120</v>
      </c>
      <c r="I1570" s="41">
        <v>24</v>
      </c>
      <c r="J1570" s="41" t="s">
        <v>28</v>
      </c>
      <c r="K1570" s="55">
        <f>(G1570/57.2958)*E1570</f>
        <v>26.179929418910287</v>
      </c>
      <c r="L1570" s="55" t="s">
        <v>0</v>
      </c>
      <c r="M1570" s="38" t="s">
        <v>25</v>
      </c>
      <c r="N1570" s="38" t="s">
        <v>28</v>
      </c>
      <c r="O1570" s="38">
        <v>4</v>
      </c>
      <c r="P1570" s="56" t="e">
        <f>IF(ISNUMBER(E1570),$A$2/E1570,"N/A")</f>
        <v>#VALUE!</v>
      </c>
      <c r="Q1570" s="57" t="e">
        <f>IF(ISNUMBER(E1570),E1570/$B$2,"N/A")</f>
        <v>#VALUE!</v>
      </c>
      <c r="R1570" s="58" t="e">
        <f>IF(J1570="?",IF(ISNUMBER(E1570),G1570/P1570,"N/A"),IF(ISNUMBER(J1570),J1570/$A$2*57.296,"N/A"))</f>
        <v>#VALUE!</v>
      </c>
      <c r="S1570" s="59" t="str">
        <f>S1569</f>
        <v>PUT TELESCOPE FOCAL LENGTH HERE</v>
      </c>
      <c r="T1570" s="60" t="str">
        <f>T1569</f>
        <v>PUT TELESCOPE F/RATIO HERE</v>
      </c>
    </row>
    <row r="1571" spans="1:20" s="33" customFormat="1" x14ac:dyDescent="0.3">
      <c r="A1571" s="13" t="s">
        <v>21</v>
      </c>
      <c r="B1571" s="13" t="s">
        <v>82</v>
      </c>
      <c r="C1571" s="13" t="s">
        <v>445</v>
      </c>
      <c r="D1571" s="13" t="s">
        <v>345</v>
      </c>
      <c r="E1571" s="34">
        <v>40</v>
      </c>
      <c r="F1571" s="35">
        <v>1.25</v>
      </c>
      <c r="G1571" s="38">
        <v>40</v>
      </c>
      <c r="H1571" s="37">
        <v>120</v>
      </c>
      <c r="I1571" s="41">
        <v>36</v>
      </c>
      <c r="J1571" s="41" t="s">
        <v>28</v>
      </c>
      <c r="K1571" s="55">
        <f>(G1571/57.2958)*E1571</f>
        <v>27.925258046837641</v>
      </c>
      <c r="L1571" s="55" t="s">
        <v>0</v>
      </c>
      <c r="M1571" s="38" t="s">
        <v>25</v>
      </c>
      <c r="N1571" s="38" t="s">
        <v>28</v>
      </c>
      <c r="O1571" s="38">
        <v>4</v>
      </c>
      <c r="P1571" s="56" t="e">
        <f>IF(ISNUMBER(E1571),$A$2/E1571,"N/A")</f>
        <v>#VALUE!</v>
      </c>
      <c r="Q1571" s="57" t="e">
        <f>IF(ISNUMBER(E1571),E1571/$B$2,"N/A")</f>
        <v>#VALUE!</v>
      </c>
      <c r="R1571" s="58" t="e">
        <f>IF(J1571="?",IF(ISNUMBER(E1571),G1571/P1571,"N/A"),IF(ISNUMBER(J1571),J1571/$A$2*57.296,"N/A"))</f>
        <v>#VALUE!</v>
      </c>
      <c r="S1571" s="59" t="str">
        <f>S1570</f>
        <v>PUT TELESCOPE FOCAL LENGTH HERE</v>
      </c>
      <c r="T1571" s="60" t="str">
        <f>T1570</f>
        <v>PUT TELESCOPE F/RATIO HERE</v>
      </c>
    </row>
    <row r="1572" spans="1:20" s="33" customFormat="1" x14ac:dyDescent="0.3">
      <c r="A1572" s="13" t="s">
        <v>21</v>
      </c>
      <c r="B1572" s="13" t="s">
        <v>150</v>
      </c>
      <c r="C1572" s="13" t="s">
        <v>445</v>
      </c>
      <c r="D1572" s="13" t="s">
        <v>345</v>
      </c>
      <c r="E1572" s="34">
        <v>2.5</v>
      </c>
      <c r="F1572" s="35">
        <v>1.25</v>
      </c>
      <c r="G1572" s="38">
        <v>45</v>
      </c>
      <c r="H1572" s="38">
        <v>157</v>
      </c>
      <c r="I1572" s="41">
        <v>20</v>
      </c>
      <c r="J1572" s="41" t="s">
        <v>28</v>
      </c>
      <c r="K1572" s="55">
        <f>(G1572/57.2958)*E1572</f>
        <v>1.9634947064182715</v>
      </c>
      <c r="L1572" s="55" t="s">
        <v>53</v>
      </c>
      <c r="M1572" s="38" t="s">
        <v>25</v>
      </c>
      <c r="N1572" s="36" t="s">
        <v>53</v>
      </c>
      <c r="O1572" s="38">
        <v>8</v>
      </c>
      <c r="P1572" s="56" t="e">
        <f>IF(ISNUMBER(E1572),$A$2/E1572,"N/A")</f>
        <v>#VALUE!</v>
      </c>
      <c r="Q1572" s="57" t="e">
        <f>IF(ISNUMBER(E1572),E1572/$B$2,"N/A")</f>
        <v>#VALUE!</v>
      </c>
      <c r="R1572" s="58" t="e">
        <f>IF(J1572="?",IF(ISNUMBER(E1572),G1572/P1572,"N/A"),IF(ISNUMBER(J1572),J1572/$A$2*57.296,"N/A"))</f>
        <v>#VALUE!</v>
      </c>
      <c r="S1572" s="59" t="str">
        <f>S1571</f>
        <v>PUT TELESCOPE FOCAL LENGTH HERE</v>
      </c>
      <c r="T1572" s="60" t="str">
        <f>T1571</f>
        <v>PUT TELESCOPE F/RATIO HERE</v>
      </c>
    </row>
    <row r="1573" spans="1:20" s="33" customFormat="1" x14ac:dyDescent="0.3">
      <c r="A1573" s="13" t="s">
        <v>21</v>
      </c>
      <c r="B1573" s="13" t="s">
        <v>150</v>
      </c>
      <c r="C1573" s="13" t="s">
        <v>445</v>
      </c>
      <c r="D1573" s="13" t="s">
        <v>345</v>
      </c>
      <c r="E1573" s="34">
        <v>4</v>
      </c>
      <c r="F1573" s="35">
        <v>1.25</v>
      </c>
      <c r="G1573" s="38">
        <v>45</v>
      </c>
      <c r="H1573" s="38">
        <v>152</v>
      </c>
      <c r="I1573" s="41">
        <v>20</v>
      </c>
      <c r="J1573" s="41" t="s">
        <v>28</v>
      </c>
      <c r="K1573" s="55">
        <f>(G1573/57.2958)*E1573</f>
        <v>3.1415915302692343</v>
      </c>
      <c r="L1573" s="55" t="s">
        <v>53</v>
      </c>
      <c r="M1573" s="38" t="s">
        <v>25</v>
      </c>
      <c r="N1573" s="36" t="s">
        <v>53</v>
      </c>
      <c r="O1573" s="38">
        <v>7</v>
      </c>
      <c r="P1573" s="56" t="e">
        <f>IF(ISNUMBER(E1573),$A$2/E1573,"N/A")</f>
        <v>#VALUE!</v>
      </c>
      <c r="Q1573" s="57" t="e">
        <f>IF(ISNUMBER(E1573),E1573/$B$2,"N/A")</f>
        <v>#VALUE!</v>
      </c>
      <c r="R1573" s="58" t="e">
        <f>IF(J1573="?",IF(ISNUMBER(E1573),G1573/P1573,"N/A"),IF(ISNUMBER(J1573),J1573/$A$2*57.296,"N/A"))</f>
        <v>#VALUE!</v>
      </c>
      <c r="S1573" s="59" t="str">
        <f>S1572</f>
        <v>PUT TELESCOPE FOCAL LENGTH HERE</v>
      </c>
      <c r="T1573" s="60" t="str">
        <f>T1572</f>
        <v>PUT TELESCOPE F/RATIO HERE</v>
      </c>
    </row>
    <row r="1574" spans="1:20" s="33" customFormat="1" x14ac:dyDescent="0.3">
      <c r="A1574" s="13" t="s">
        <v>21</v>
      </c>
      <c r="B1574" s="13" t="s">
        <v>150</v>
      </c>
      <c r="C1574" s="13" t="s">
        <v>445</v>
      </c>
      <c r="D1574" s="13" t="s">
        <v>345</v>
      </c>
      <c r="E1574" s="34">
        <v>5</v>
      </c>
      <c r="F1574" s="35">
        <v>1.25</v>
      </c>
      <c r="G1574" s="38">
        <v>45</v>
      </c>
      <c r="H1574" s="38">
        <v>149</v>
      </c>
      <c r="I1574" s="41">
        <v>20</v>
      </c>
      <c r="J1574" s="41" t="s">
        <v>28</v>
      </c>
      <c r="K1574" s="55">
        <f>(G1574/57.2958)*E1574</f>
        <v>3.926989412836543</v>
      </c>
      <c r="L1574" s="55" t="s">
        <v>53</v>
      </c>
      <c r="M1574" s="38" t="s">
        <v>25</v>
      </c>
      <c r="N1574" s="36" t="s">
        <v>53</v>
      </c>
      <c r="O1574" s="38">
        <v>7</v>
      </c>
      <c r="P1574" s="56" t="e">
        <f>IF(ISNUMBER(E1574),$A$2/E1574,"N/A")</f>
        <v>#VALUE!</v>
      </c>
      <c r="Q1574" s="57" t="e">
        <f>IF(ISNUMBER(E1574),E1574/$B$2,"N/A")</f>
        <v>#VALUE!</v>
      </c>
      <c r="R1574" s="58" t="e">
        <f>IF(J1574="?",IF(ISNUMBER(E1574),G1574/P1574,"N/A"),IF(ISNUMBER(J1574),J1574/$A$2*57.296,"N/A"))</f>
        <v>#VALUE!</v>
      </c>
      <c r="S1574" s="59" t="str">
        <f>S1573</f>
        <v>PUT TELESCOPE FOCAL LENGTH HERE</v>
      </c>
      <c r="T1574" s="60" t="str">
        <f>T1573</f>
        <v>PUT TELESCOPE F/RATIO HERE</v>
      </c>
    </row>
    <row r="1575" spans="1:20" s="33" customFormat="1" x14ac:dyDescent="0.3">
      <c r="A1575" s="13" t="s">
        <v>21</v>
      </c>
      <c r="B1575" s="13" t="s">
        <v>150</v>
      </c>
      <c r="C1575" s="13" t="s">
        <v>445</v>
      </c>
      <c r="D1575" s="13" t="s">
        <v>345</v>
      </c>
      <c r="E1575" s="34">
        <v>6</v>
      </c>
      <c r="F1575" s="35">
        <v>1.25</v>
      </c>
      <c r="G1575" s="38">
        <v>45</v>
      </c>
      <c r="H1575" s="38">
        <v>149</v>
      </c>
      <c r="I1575" s="41">
        <v>20</v>
      </c>
      <c r="J1575" s="41" t="s">
        <v>28</v>
      </c>
      <c r="K1575" s="55">
        <f>(G1575/57.2958)*E1575</f>
        <v>4.7123872954038513</v>
      </c>
      <c r="L1575" s="55" t="s">
        <v>53</v>
      </c>
      <c r="M1575" s="38" t="s">
        <v>25</v>
      </c>
      <c r="N1575" s="36" t="s">
        <v>53</v>
      </c>
      <c r="O1575" s="38">
        <v>7</v>
      </c>
      <c r="P1575" s="56" t="e">
        <f>IF(ISNUMBER(E1575),$A$2/E1575,"N/A")</f>
        <v>#VALUE!</v>
      </c>
      <c r="Q1575" s="57" t="e">
        <f>IF(ISNUMBER(E1575),E1575/$B$2,"N/A")</f>
        <v>#VALUE!</v>
      </c>
      <c r="R1575" s="58" t="e">
        <f>IF(J1575="?",IF(ISNUMBER(E1575),G1575/P1575,"N/A"),IF(ISNUMBER(J1575),J1575/$A$2*57.296,"N/A"))</f>
        <v>#VALUE!</v>
      </c>
      <c r="S1575" s="59" t="str">
        <f>S1574</f>
        <v>PUT TELESCOPE FOCAL LENGTH HERE</v>
      </c>
      <c r="T1575" s="60" t="str">
        <f>T1574</f>
        <v>PUT TELESCOPE F/RATIO HERE</v>
      </c>
    </row>
    <row r="1576" spans="1:20" s="33" customFormat="1" x14ac:dyDescent="0.3">
      <c r="A1576" s="13" t="s">
        <v>21</v>
      </c>
      <c r="B1576" s="13" t="s">
        <v>150</v>
      </c>
      <c r="C1576" s="13" t="s">
        <v>445</v>
      </c>
      <c r="D1576" s="13" t="s">
        <v>345</v>
      </c>
      <c r="E1576" s="34">
        <v>9</v>
      </c>
      <c r="F1576" s="35">
        <v>1.25</v>
      </c>
      <c r="G1576" s="38">
        <v>50</v>
      </c>
      <c r="H1576" s="38">
        <v>158</v>
      </c>
      <c r="I1576" s="41">
        <v>20</v>
      </c>
      <c r="J1576" s="41" t="s">
        <v>28</v>
      </c>
      <c r="K1576" s="55">
        <f>(G1576/57.2958)*E1576</f>
        <v>7.8539788256730869</v>
      </c>
      <c r="L1576" s="55" t="s">
        <v>53</v>
      </c>
      <c r="M1576" s="38" t="s">
        <v>25</v>
      </c>
      <c r="N1576" s="36" t="s">
        <v>53</v>
      </c>
      <c r="O1576" s="38">
        <v>7</v>
      </c>
      <c r="P1576" s="56" t="e">
        <f>IF(ISNUMBER(E1576),$A$2/E1576,"N/A")</f>
        <v>#VALUE!</v>
      </c>
      <c r="Q1576" s="57" t="e">
        <f>IF(ISNUMBER(E1576),E1576/$B$2,"N/A")</f>
        <v>#VALUE!</v>
      </c>
      <c r="R1576" s="58" t="e">
        <f>IF(J1576="?",IF(ISNUMBER(E1576),G1576/P1576,"N/A"),IF(ISNUMBER(J1576),J1576/$A$2*57.296,"N/A"))</f>
        <v>#VALUE!</v>
      </c>
      <c r="S1576" s="59" t="str">
        <f>S1575</f>
        <v>PUT TELESCOPE FOCAL LENGTH HERE</v>
      </c>
      <c r="T1576" s="60" t="str">
        <f>T1575</f>
        <v>PUT TELESCOPE F/RATIO HERE</v>
      </c>
    </row>
    <row r="1577" spans="1:20" s="33" customFormat="1" x14ac:dyDescent="0.3">
      <c r="A1577" s="13" t="s">
        <v>21</v>
      </c>
      <c r="B1577" s="13" t="s">
        <v>150</v>
      </c>
      <c r="C1577" s="13" t="s">
        <v>445</v>
      </c>
      <c r="D1577" s="13" t="s">
        <v>345</v>
      </c>
      <c r="E1577" s="34">
        <v>10</v>
      </c>
      <c r="F1577" s="35">
        <v>1.25</v>
      </c>
      <c r="G1577" s="38">
        <v>50</v>
      </c>
      <c r="H1577" s="38">
        <v>153</v>
      </c>
      <c r="I1577" s="41">
        <v>20</v>
      </c>
      <c r="J1577" s="41" t="s">
        <v>28</v>
      </c>
      <c r="K1577" s="55">
        <f>(G1577/57.2958)*E1577</f>
        <v>8.7266431396367636</v>
      </c>
      <c r="L1577" s="55" t="s">
        <v>53</v>
      </c>
      <c r="M1577" s="38" t="s">
        <v>25</v>
      </c>
      <c r="N1577" s="36" t="s">
        <v>53</v>
      </c>
      <c r="O1577" s="38">
        <v>7</v>
      </c>
      <c r="P1577" s="56" t="e">
        <f>IF(ISNUMBER(E1577),$A$2/E1577,"N/A")</f>
        <v>#VALUE!</v>
      </c>
      <c r="Q1577" s="57" t="e">
        <f>IF(ISNUMBER(E1577),E1577/$B$2,"N/A")</f>
        <v>#VALUE!</v>
      </c>
      <c r="R1577" s="58" t="e">
        <f>IF(J1577="?",IF(ISNUMBER(E1577),G1577/P1577,"N/A"),IF(ISNUMBER(J1577),J1577/$A$2*57.296,"N/A"))</f>
        <v>#VALUE!</v>
      </c>
      <c r="S1577" s="59" t="str">
        <f>S1576</f>
        <v>PUT TELESCOPE FOCAL LENGTH HERE</v>
      </c>
      <c r="T1577" s="60" t="str">
        <f>T1576</f>
        <v>PUT TELESCOPE F/RATIO HERE</v>
      </c>
    </row>
    <row r="1578" spans="1:20" s="33" customFormat="1" x14ac:dyDescent="0.3">
      <c r="A1578" s="13" t="s">
        <v>21</v>
      </c>
      <c r="B1578" s="13" t="s">
        <v>150</v>
      </c>
      <c r="C1578" s="13" t="s">
        <v>445</v>
      </c>
      <c r="D1578" s="13" t="s">
        <v>345</v>
      </c>
      <c r="E1578" s="34">
        <v>12</v>
      </c>
      <c r="F1578" s="35">
        <v>1.25</v>
      </c>
      <c r="G1578" s="38">
        <v>50</v>
      </c>
      <c r="H1578" s="38">
        <v>152</v>
      </c>
      <c r="I1578" s="41">
        <v>20</v>
      </c>
      <c r="J1578" s="41" t="s">
        <v>28</v>
      </c>
      <c r="K1578" s="55">
        <f>(G1578/57.2958)*E1578</f>
        <v>10.471971767564115</v>
      </c>
      <c r="L1578" s="55" t="s">
        <v>53</v>
      </c>
      <c r="M1578" s="38" t="s">
        <v>25</v>
      </c>
      <c r="N1578" s="36" t="s">
        <v>53</v>
      </c>
      <c r="O1578" s="38">
        <v>7</v>
      </c>
      <c r="P1578" s="56" t="e">
        <f>IF(ISNUMBER(E1578),$A$2/E1578,"N/A")</f>
        <v>#VALUE!</v>
      </c>
      <c r="Q1578" s="57" t="e">
        <f>IF(ISNUMBER(E1578),E1578/$B$2,"N/A")</f>
        <v>#VALUE!</v>
      </c>
      <c r="R1578" s="58" t="e">
        <f>IF(J1578="?",IF(ISNUMBER(E1578),G1578/P1578,"N/A"),IF(ISNUMBER(J1578),J1578/$A$2*57.296,"N/A"))</f>
        <v>#VALUE!</v>
      </c>
      <c r="S1578" s="59" t="str">
        <f>S1577</f>
        <v>PUT TELESCOPE FOCAL LENGTH HERE</v>
      </c>
      <c r="T1578" s="60" t="str">
        <f>T1577</f>
        <v>PUT TELESCOPE F/RATIO HERE</v>
      </c>
    </row>
    <row r="1579" spans="1:20" s="33" customFormat="1" x14ac:dyDescent="0.3">
      <c r="A1579" s="13" t="s">
        <v>21</v>
      </c>
      <c r="B1579" s="13" t="s">
        <v>150</v>
      </c>
      <c r="C1579" s="13" t="s">
        <v>445</v>
      </c>
      <c r="D1579" s="13" t="s">
        <v>345</v>
      </c>
      <c r="E1579" s="34">
        <v>15</v>
      </c>
      <c r="F1579" s="35">
        <v>1.25</v>
      </c>
      <c r="G1579" s="38">
        <v>50</v>
      </c>
      <c r="H1579" s="38">
        <v>140</v>
      </c>
      <c r="I1579" s="41">
        <v>20</v>
      </c>
      <c r="J1579" s="41" t="s">
        <v>28</v>
      </c>
      <c r="K1579" s="55">
        <f>(G1579/57.2958)*E1579</f>
        <v>13.089964709455144</v>
      </c>
      <c r="L1579" s="55" t="s">
        <v>53</v>
      </c>
      <c r="M1579" s="38" t="s">
        <v>25</v>
      </c>
      <c r="N1579" s="36" t="s">
        <v>53</v>
      </c>
      <c r="O1579" s="38">
        <v>7</v>
      </c>
      <c r="P1579" s="56" t="e">
        <f>IF(ISNUMBER(E1579),$A$2/E1579,"N/A")</f>
        <v>#VALUE!</v>
      </c>
      <c r="Q1579" s="57" t="e">
        <f>IF(ISNUMBER(E1579),E1579/$B$2,"N/A")</f>
        <v>#VALUE!</v>
      </c>
      <c r="R1579" s="58" t="e">
        <f>IF(J1579="?",IF(ISNUMBER(E1579),G1579/P1579,"N/A"),IF(ISNUMBER(J1579),J1579/$A$2*57.296,"N/A"))</f>
        <v>#VALUE!</v>
      </c>
      <c r="S1579" s="59" t="str">
        <f>S1578</f>
        <v>PUT TELESCOPE FOCAL LENGTH HERE</v>
      </c>
      <c r="T1579" s="60" t="str">
        <f>T1578</f>
        <v>PUT TELESCOPE F/RATIO HERE</v>
      </c>
    </row>
    <row r="1580" spans="1:20" s="33" customFormat="1" x14ac:dyDescent="0.3">
      <c r="A1580" s="13" t="s">
        <v>21</v>
      </c>
      <c r="B1580" s="13" t="s">
        <v>150</v>
      </c>
      <c r="C1580" s="13" t="s">
        <v>445</v>
      </c>
      <c r="D1580" s="13" t="s">
        <v>345</v>
      </c>
      <c r="E1580" s="34">
        <v>20</v>
      </c>
      <c r="F1580" s="35">
        <v>1.25</v>
      </c>
      <c r="G1580" s="38">
        <v>50</v>
      </c>
      <c r="H1580" s="38">
        <v>131</v>
      </c>
      <c r="I1580" s="41">
        <v>20</v>
      </c>
      <c r="J1580" s="41" t="s">
        <v>28</v>
      </c>
      <c r="K1580" s="55">
        <f>(G1580/57.2958)*E1580</f>
        <v>17.453286279273527</v>
      </c>
      <c r="L1580" s="55" t="s">
        <v>53</v>
      </c>
      <c r="M1580" s="38" t="s">
        <v>25</v>
      </c>
      <c r="N1580" s="36" t="s">
        <v>53</v>
      </c>
      <c r="O1580" s="38">
        <v>6</v>
      </c>
      <c r="P1580" s="56" t="e">
        <f>IF(ISNUMBER(E1580),$A$2/E1580,"N/A")</f>
        <v>#VALUE!</v>
      </c>
      <c r="Q1580" s="57" t="e">
        <f>IF(ISNUMBER(E1580),E1580/$B$2,"N/A")</f>
        <v>#VALUE!</v>
      </c>
      <c r="R1580" s="58" t="e">
        <f>IF(J1580="?",IF(ISNUMBER(E1580),G1580/P1580,"N/A"),IF(ISNUMBER(J1580),J1580/$A$2*57.296,"N/A"))</f>
        <v>#VALUE!</v>
      </c>
      <c r="S1580" s="59" t="str">
        <f>S1579</f>
        <v>PUT TELESCOPE FOCAL LENGTH HERE</v>
      </c>
      <c r="T1580" s="60" t="str">
        <f>T1579</f>
        <v>PUT TELESCOPE F/RATIO HERE</v>
      </c>
    </row>
    <row r="1581" spans="1:20" s="33" customFormat="1" x14ac:dyDescent="0.3">
      <c r="A1581" s="13" t="s">
        <v>21</v>
      </c>
      <c r="B1581" s="13" t="s">
        <v>150</v>
      </c>
      <c r="C1581" s="13" t="s">
        <v>445</v>
      </c>
      <c r="D1581" s="13" t="s">
        <v>345</v>
      </c>
      <c r="E1581" s="34">
        <v>25</v>
      </c>
      <c r="F1581" s="35">
        <v>1.25</v>
      </c>
      <c r="G1581" s="38">
        <v>50</v>
      </c>
      <c r="H1581" s="38">
        <v>128</v>
      </c>
      <c r="I1581" s="41">
        <v>20</v>
      </c>
      <c r="J1581" s="41" t="s">
        <v>28</v>
      </c>
      <c r="K1581" s="55">
        <f>(G1581/57.2958)*E1581</f>
        <v>21.816607849091906</v>
      </c>
      <c r="L1581" s="55" t="s">
        <v>53</v>
      </c>
      <c r="M1581" s="38" t="s">
        <v>25</v>
      </c>
      <c r="N1581" s="36" t="s">
        <v>53</v>
      </c>
      <c r="O1581" s="38">
        <v>5</v>
      </c>
      <c r="P1581" s="56" t="e">
        <f>IF(ISNUMBER(E1581),$A$2/E1581,"N/A")</f>
        <v>#VALUE!</v>
      </c>
      <c r="Q1581" s="57" t="e">
        <f>IF(ISNUMBER(E1581),E1581/$B$2,"N/A")</f>
        <v>#VALUE!</v>
      </c>
      <c r="R1581" s="58" t="e">
        <f>IF(J1581="?",IF(ISNUMBER(E1581),G1581/P1581,"N/A"),IF(ISNUMBER(J1581),J1581/$A$2*57.296,"N/A"))</f>
        <v>#VALUE!</v>
      </c>
      <c r="S1581" s="59" t="str">
        <f>S1580</f>
        <v>PUT TELESCOPE FOCAL LENGTH HERE</v>
      </c>
      <c r="T1581" s="60" t="str">
        <f>T1580</f>
        <v>PUT TELESCOPE F/RATIO HERE</v>
      </c>
    </row>
    <row r="1582" spans="1:20" s="33" customFormat="1" x14ac:dyDescent="0.3">
      <c r="A1582" s="13" t="s">
        <v>52</v>
      </c>
      <c r="B1582" s="13" t="s">
        <v>61</v>
      </c>
      <c r="C1582" s="13" t="s">
        <v>440</v>
      </c>
      <c r="D1582" s="35" t="s">
        <v>347</v>
      </c>
      <c r="E1582" s="34">
        <v>9</v>
      </c>
      <c r="F1582" s="35">
        <v>1.25</v>
      </c>
      <c r="G1582" s="38">
        <v>72</v>
      </c>
      <c r="H1582" s="37"/>
      <c r="I1582" s="41">
        <v>8</v>
      </c>
      <c r="J1582" s="41">
        <v>13</v>
      </c>
      <c r="K1582" s="55">
        <f>(G1582/57.2958)*E1582</f>
        <v>11.309729508969244</v>
      </c>
      <c r="L1582" s="55" t="s">
        <v>0</v>
      </c>
      <c r="M1582" s="38" t="s">
        <v>25</v>
      </c>
      <c r="N1582" s="38" t="s">
        <v>0</v>
      </c>
      <c r="O1582" s="38">
        <v>5</v>
      </c>
      <c r="P1582" s="56" t="e">
        <f>IF(ISNUMBER(E1582),$A$2/E1582,"N/A")</f>
        <v>#VALUE!</v>
      </c>
      <c r="Q1582" s="57" t="e">
        <f>IF(ISNUMBER(E1582),E1582/$B$2,"N/A")</f>
        <v>#VALUE!</v>
      </c>
      <c r="R1582" s="58" t="e">
        <f>IF(J1582="?",IF(ISNUMBER(E1582),G1582/P1582,"N/A"),IF(ISNUMBER(J1582),J1582/$A$2*57.296,"N/A"))</f>
        <v>#VALUE!</v>
      </c>
      <c r="S1582" s="59" t="str">
        <f>S1581</f>
        <v>PUT TELESCOPE FOCAL LENGTH HERE</v>
      </c>
      <c r="T1582" s="60" t="str">
        <f>T1581</f>
        <v>PUT TELESCOPE F/RATIO HERE</v>
      </c>
    </row>
    <row r="1583" spans="1:20" s="33" customFormat="1" x14ac:dyDescent="0.3">
      <c r="A1583" s="13" t="s">
        <v>52</v>
      </c>
      <c r="B1583" s="13" t="s">
        <v>61</v>
      </c>
      <c r="C1583" s="13" t="s">
        <v>440</v>
      </c>
      <c r="D1583" s="35" t="s">
        <v>347</v>
      </c>
      <c r="E1583" s="34">
        <v>20</v>
      </c>
      <c r="F1583" s="35">
        <v>1.25</v>
      </c>
      <c r="G1583" s="38">
        <v>72</v>
      </c>
      <c r="H1583" s="37"/>
      <c r="I1583" s="41">
        <v>17</v>
      </c>
      <c r="J1583" s="41">
        <v>26</v>
      </c>
      <c r="K1583" s="55">
        <f>(G1583/57.2958)*E1583</f>
        <v>25.132732242153875</v>
      </c>
      <c r="L1583" s="55" t="s">
        <v>0</v>
      </c>
      <c r="M1583" s="38" t="s">
        <v>25</v>
      </c>
      <c r="N1583" s="38" t="s">
        <v>0</v>
      </c>
      <c r="O1583" s="38">
        <v>5</v>
      </c>
      <c r="P1583" s="56" t="e">
        <f>IF(ISNUMBER(E1583),$A$2/E1583,"N/A")</f>
        <v>#VALUE!</v>
      </c>
      <c r="Q1583" s="57" t="e">
        <f>IF(ISNUMBER(E1583),E1583/$B$2,"N/A")</f>
        <v>#VALUE!</v>
      </c>
      <c r="R1583" s="58" t="e">
        <f>IF(J1583="?",IF(ISNUMBER(E1583),G1583/P1583,"N/A"),IF(ISNUMBER(J1583),J1583/$A$2*57.296,"N/A"))</f>
        <v>#VALUE!</v>
      </c>
      <c r="S1583" s="59" t="str">
        <f>S1582</f>
        <v>PUT TELESCOPE FOCAL LENGTH HERE</v>
      </c>
      <c r="T1583" s="60" t="str">
        <f>T1582</f>
        <v>PUT TELESCOPE F/RATIO HERE</v>
      </c>
    </row>
    <row r="1584" spans="1:20" s="33" customFormat="1" x14ac:dyDescent="0.3">
      <c r="A1584" s="13" t="s">
        <v>52</v>
      </c>
      <c r="B1584" s="13" t="s">
        <v>61</v>
      </c>
      <c r="C1584" s="13" t="s">
        <v>440</v>
      </c>
      <c r="D1584" s="35" t="s">
        <v>347</v>
      </c>
      <c r="E1584" s="34">
        <v>33</v>
      </c>
      <c r="F1584" s="35">
        <v>2</v>
      </c>
      <c r="G1584" s="38">
        <v>72</v>
      </c>
      <c r="H1584" s="37"/>
      <c r="I1584" s="41">
        <v>20</v>
      </c>
      <c r="J1584" s="41">
        <v>41</v>
      </c>
      <c r="K1584" s="55">
        <f>(G1584/57.2958)*E1584</f>
        <v>41.46900819955389</v>
      </c>
      <c r="L1584" s="55" t="s">
        <v>0</v>
      </c>
      <c r="M1584" s="38" t="s">
        <v>25</v>
      </c>
      <c r="N1584" s="38" t="s">
        <v>0</v>
      </c>
      <c r="O1584" s="38">
        <v>5</v>
      </c>
      <c r="P1584" s="56" t="e">
        <f>IF(ISNUMBER(E1584),$A$2/E1584,"N/A")</f>
        <v>#VALUE!</v>
      </c>
      <c r="Q1584" s="57" t="e">
        <f>IF(ISNUMBER(E1584),E1584/$B$2,"N/A")</f>
        <v>#VALUE!</v>
      </c>
      <c r="R1584" s="58" t="e">
        <f>IF(J1584="?",IF(ISNUMBER(E1584),G1584/P1584,"N/A"),IF(ISNUMBER(J1584),J1584/$A$2*57.296,"N/A"))</f>
        <v>#VALUE!</v>
      </c>
      <c r="S1584" s="59" t="str">
        <f>S1583</f>
        <v>PUT TELESCOPE FOCAL LENGTH HERE</v>
      </c>
      <c r="T1584" s="60" t="str">
        <f>T1583</f>
        <v>PUT TELESCOPE F/RATIO HERE</v>
      </c>
    </row>
    <row r="1585" spans="1:20" s="33" customFormat="1" x14ac:dyDescent="0.3">
      <c r="A1585" s="13" t="s">
        <v>52</v>
      </c>
      <c r="B1585" s="13" t="s">
        <v>61</v>
      </c>
      <c r="C1585" s="13" t="s">
        <v>440</v>
      </c>
      <c r="D1585" s="35" t="s">
        <v>347</v>
      </c>
      <c r="E1585" s="34">
        <v>40</v>
      </c>
      <c r="F1585" s="35">
        <v>2</v>
      </c>
      <c r="G1585" s="38">
        <v>70</v>
      </c>
      <c r="H1585" s="37"/>
      <c r="I1585" s="41">
        <v>23</v>
      </c>
      <c r="J1585" s="41">
        <v>46</v>
      </c>
      <c r="K1585" s="55">
        <f>(G1585/57.2958)*E1585</f>
        <v>48.869201581965868</v>
      </c>
      <c r="L1585" s="55" t="s">
        <v>0</v>
      </c>
      <c r="M1585" s="38" t="s">
        <v>25</v>
      </c>
      <c r="N1585" s="38" t="s">
        <v>0</v>
      </c>
      <c r="O1585" s="38">
        <v>5</v>
      </c>
      <c r="P1585" s="56" t="e">
        <f>IF(ISNUMBER(E1585),$A$2/E1585,"N/A")</f>
        <v>#VALUE!</v>
      </c>
      <c r="Q1585" s="57" t="e">
        <f>IF(ISNUMBER(E1585),E1585/$B$2,"N/A")</f>
        <v>#VALUE!</v>
      </c>
      <c r="R1585" s="58" t="e">
        <f>IF(J1585="?",IF(ISNUMBER(E1585),G1585/P1585,"N/A"),IF(ISNUMBER(J1585),J1585/$A$2*57.296,"N/A"))</f>
        <v>#VALUE!</v>
      </c>
      <c r="S1585" s="59" t="str">
        <f>S1584</f>
        <v>PUT TELESCOPE FOCAL LENGTH HERE</v>
      </c>
      <c r="T1585" s="60" t="str">
        <f>T1584</f>
        <v>PUT TELESCOPE F/RATIO HERE</v>
      </c>
    </row>
    <row r="1586" spans="1:20" s="33" customFormat="1" x14ac:dyDescent="0.3">
      <c r="A1586" s="13" t="s">
        <v>52</v>
      </c>
      <c r="B1586" s="13" t="s">
        <v>259</v>
      </c>
      <c r="C1586" s="13"/>
      <c r="D1586" s="35" t="s">
        <v>347</v>
      </c>
      <c r="E1586" s="34">
        <v>20</v>
      </c>
      <c r="F1586" s="35">
        <v>1.25</v>
      </c>
      <c r="G1586" s="38">
        <v>66</v>
      </c>
      <c r="H1586" s="37"/>
      <c r="I1586" s="41">
        <v>17</v>
      </c>
      <c r="J1586" s="41" t="s">
        <v>28</v>
      </c>
      <c r="K1586" s="55">
        <f>(G1586/57.2958)*E1586</f>
        <v>23.038337888641053</v>
      </c>
      <c r="L1586" s="55" t="s">
        <v>0</v>
      </c>
      <c r="M1586" s="38" t="s">
        <v>25</v>
      </c>
      <c r="N1586" s="38" t="s">
        <v>0</v>
      </c>
      <c r="O1586" s="38">
        <v>5</v>
      </c>
      <c r="P1586" s="56" t="e">
        <f>IF(ISNUMBER(E1586),$A$2/E1586,"N/A")</f>
        <v>#VALUE!</v>
      </c>
      <c r="Q1586" s="57" t="e">
        <f>IF(ISNUMBER(E1586),E1586/$B$2,"N/A")</f>
        <v>#VALUE!</v>
      </c>
      <c r="R1586" s="58" t="e">
        <f>IF(J1586="?",IF(ISNUMBER(E1586),G1586/P1586,"N/A"),IF(ISNUMBER(J1586),J1586/$A$2*57.296,"N/A"))</f>
        <v>#VALUE!</v>
      </c>
      <c r="S1586" s="59" t="str">
        <f>S1585</f>
        <v>PUT TELESCOPE FOCAL LENGTH HERE</v>
      </c>
      <c r="T1586" s="60" t="str">
        <f>T1585</f>
        <v>PUT TELESCOPE F/RATIO HERE</v>
      </c>
    </row>
    <row r="1587" spans="1:20" s="33" customFormat="1" x14ac:dyDescent="0.3">
      <c r="A1587" s="13" t="s">
        <v>118</v>
      </c>
      <c r="B1587" s="13" t="s">
        <v>210</v>
      </c>
      <c r="C1587" s="13"/>
      <c r="D1587" s="13"/>
      <c r="E1587" s="34" t="s">
        <v>22</v>
      </c>
      <c r="F1587" s="35" t="s">
        <v>22</v>
      </c>
      <c r="G1587" s="36" t="s">
        <v>22</v>
      </c>
      <c r="H1587" s="37"/>
      <c r="I1587" s="41" t="s">
        <v>22</v>
      </c>
      <c r="J1587" s="41" t="s">
        <v>28</v>
      </c>
      <c r="K1587" s="55"/>
      <c r="L1587" s="55"/>
      <c r="M1587" s="38" t="s">
        <v>22</v>
      </c>
      <c r="N1587" s="38" t="s">
        <v>22</v>
      </c>
      <c r="O1587" s="36" t="s">
        <v>22</v>
      </c>
      <c r="P1587" s="56" t="str">
        <f>IF(ISNUMBER(E1587),$A$2/E1587,"N/A")</f>
        <v>N/A</v>
      </c>
      <c r="Q1587" s="57" t="str">
        <f>IF(ISNUMBER(E1587),E1587/$B$2,"N/A")</f>
        <v>N/A</v>
      </c>
      <c r="R1587" s="58" t="str">
        <f>IF(J1587="?",IF(ISNUMBER(E1587),G1587/P1587,"N/A"),IF(ISNUMBER(J1587),J1587/$A$2*57.296,"N/A"))</f>
        <v>N/A</v>
      </c>
      <c r="S1587" s="59" t="str">
        <f>S1586</f>
        <v>PUT TELESCOPE FOCAL LENGTH HERE</v>
      </c>
      <c r="T1587" s="60" t="str">
        <f>T1586</f>
        <v>PUT TELESCOPE F/RATIO HERE</v>
      </c>
    </row>
  </sheetData>
  <autoFilter ref="A5:T1587" xr:uid="{00000000-0001-0000-0000-000000000000}">
    <sortState xmlns:xlrd2="http://schemas.microsoft.com/office/spreadsheetml/2017/richdata2" ref="A6:T1587">
      <sortCondition ref="A1539:A1587"/>
    </sortState>
  </autoFilter>
  <sortState xmlns:xlrd2="http://schemas.microsoft.com/office/spreadsheetml/2017/richdata2" ref="A6:T1587">
    <sortCondition ref="A234:A1587"/>
  </sortState>
  <phoneticPr fontId="0" type="noConversion"/>
  <printOptions gridLines="1"/>
  <pageMargins left="0.25" right="0.25" top="0.5" bottom="0.25" header="0.05" footer="0"/>
  <pageSetup scale="52" fitToHeight="0" orientation="landscape" horizontalDpi="4294967294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ED270-FD9F-40A4-BBD1-F14243C477E6}">
  <dimension ref="A1:K74"/>
  <sheetViews>
    <sheetView workbookViewId="0">
      <pane ySplit="1" topLeftCell="A2" activePane="bottomLeft" state="frozen"/>
      <selection pane="bottomLeft" activeCell="A2" sqref="A2"/>
    </sheetView>
  </sheetViews>
  <sheetFormatPr defaultRowHeight="11.25" x14ac:dyDescent="0.3"/>
  <cols>
    <col min="1" max="1" width="30.2109375" style="51" bestFit="1" customWidth="1"/>
    <col min="2" max="2" width="29.42578125" style="51" bestFit="1" customWidth="1"/>
    <col min="3" max="3" width="8" style="51" bestFit="1" customWidth="1"/>
    <col min="4" max="4" width="9.35546875" style="53" bestFit="1" customWidth="1"/>
    <col min="5" max="5" width="9.0703125" style="51" bestFit="1" customWidth="1"/>
    <col min="6" max="6" width="4" style="51" bestFit="1" customWidth="1"/>
    <col min="7" max="7" width="9.0703125" style="53" bestFit="1" customWidth="1"/>
    <col min="8" max="8" width="10.5" style="9" customWidth="1"/>
    <col min="9" max="9" width="8.2109375" style="51" bestFit="1" customWidth="1"/>
    <col min="10" max="10" width="5.28515625" style="51" bestFit="1" customWidth="1"/>
    <col min="11" max="11" width="5.5703125" style="9" bestFit="1" customWidth="1"/>
    <col min="12" max="16384" width="9.140625" style="51"/>
  </cols>
  <sheetData>
    <row r="1" spans="1:11" ht="22.9" thickBot="1" x14ac:dyDescent="0.35">
      <c r="A1" s="44" t="s">
        <v>213</v>
      </c>
      <c r="B1" s="44" t="s">
        <v>1</v>
      </c>
      <c r="C1" s="44" t="s">
        <v>85</v>
      </c>
      <c r="D1" s="45" t="s">
        <v>55</v>
      </c>
      <c r="E1" s="46" t="s">
        <v>218</v>
      </c>
      <c r="F1" s="47" t="s">
        <v>230</v>
      </c>
      <c r="G1" s="48" t="s">
        <v>216</v>
      </c>
      <c r="H1" s="54" t="s">
        <v>332</v>
      </c>
      <c r="I1" s="44" t="s">
        <v>23</v>
      </c>
      <c r="J1" s="49" t="s">
        <v>24</v>
      </c>
      <c r="K1" s="50" t="s">
        <v>86</v>
      </c>
    </row>
    <row r="2" spans="1:11" s="52" customFormat="1" x14ac:dyDescent="0.3">
      <c r="A2" s="71" t="s">
        <v>204</v>
      </c>
      <c r="B2" s="71" t="s">
        <v>335</v>
      </c>
      <c r="C2" s="72" t="s">
        <v>30</v>
      </c>
      <c r="D2" s="73" t="s">
        <v>34</v>
      </c>
      <c r="E2" s="74" t="s">
        <v>109</v>
      </c>
      <c r="F2" s="75">
        <v>410</v>
      </c>
      <c r="G2" s="76" t="s">
        <v>42</v>
      </c>
      <c r="H2" s="77" t="s">
        <v>0</v>
      </c>
      <c r="I2" s="71" t="s">
        <v>25</v>
      </c>
      <c r="J2" s="78" t="s">
        <v>28</v>
      </c>
      <c r="K2" s="79" t="s">
        <v>28</v>
      </c>
    </row>
    <row r="3" spans="1:11" s="52" customFormat="1" x14ac:dyDescent="0.3">
      <c r="A3" s="72" t="s">
        <v>79</v>
      </c>
      <c r="B3" s="72" t="s">
        <v>5</v>
      </c>
      <c r="C3" s="72" t="s">
        <v>33</v>
      </c>
      <c r="D3" s="13">
        <v>1.25</v>
      </c>
      <c r="E3" s="80" t="s">
        <v>137</v>
      </c>
      <c r="F3" s="81">
        <v>156</v>
      </c>
      <c r="G3" s="34" t="s">
        <v>54</v>
      </c>
      <c r="H3" s="41" t="s">
        <v>0</v>
      </c>
      <c r="I3" s="72" t="s">
        <v>98</v>
      </c>
      <c r="J3" s="72" t="s">
        <v>28</v>
      </c>
      <c r="K3" s="38">
        <v>4</v>
      </c>
    </row>
    <row r="4" spans="1:11" s="52" customFormat="1" x14ac:dyDescent="0.3">
      <c r="A4" s="72" t="s">
        <v>79</v>
      </c>
      <c r="B4" s="72" t="s">
        <v>5</v>
      </c>
      <c r="C4" s="72" t="s">
        <v>30</v>
      </c>
      <c r="D4" s="13">
        <v>1.25</v>
      </c>
      <c r="E4" s="80" t="s">
        <v>69</v>
      </c>
      <c r="F4" s="81">
        <v>217</v>
      </c>
      <c r="G4" s="34" t="s">
        <v>152</v>
      </c>
      <c r="H4" s="41" t="s">
        <v>0</v>
      </c>
      <c r="I4" s="72" t="s">
        <v>27</v>
      </c>
      <c r="J4" s="72" t="s">
        <v>0</v>
      </c>
      <c r="K4" s="38">
        <v>6</v>
      </c>
    </row>
    <row r="5" spans="1:11" s="52" customFormat="1" x14ac:dyDescent="0.3">
      <c r="A5" s="72" t="s">
        <v>170</v>
      </c>
      <c r="B5" s="72" t="s">
        <v>174</v>
      </c>
      <c r="C5" s="72" t="s">
        <v>30</v>
      </c>
      <c r="D5" s="35">
        <v>1.25</v>
      </c>
      <c r="E5" s="80" t="s">
        <v>69</v>
      </c>
      <c r="F5" s="81"/>
      <c r="G5" s="34">
        <v>18</v>
      </c>
      <c r="H5" s="41" t="s">
        <v>0</v>
      </c>
      <c r="I5" s="72" t="s">
        <v>25</v>
      </c>
      <c r="J5" s="72" t="s">
        <v>0</v>
      </c>
      <c r="K5" s="38">
        <v>9</v>
      </c>
    </row>
    <row r="6" spans="1:11" s="52" customFormat="1" x14ac:dyDescent="0.3">
      <c r="A6" s="72" t="s">
        <v>386</v>
      </c>
      <c r="B6" s="72" t="s">
        <v>5</v>
      </c>
      <c r="C6" s="80" t="s">
        <v>129</v>
      </c>
      <c r="D6" s="13">
        <v>1.25</v>
      </c>
      <c r="E6" s="72" t="s">
        <v>130</v>
      </c>
      <c r="F6" s="72">
        <v>255</v>
      </c>
      <c r="G6" s="13" t="s">
        <v>263</v>
      </c>
      <c r="H6" s="38" t="s">
        <v>0</v>
      </c>
      <c r="I6" s="72" t="s">
        <v>25</v>
      </c>
      <c r="J6" s="72" t="s">
        <v>28</v>
      </c>
      <c r="K6" s="38">
        <v>8</v>
      </c>
    </row>
    <row r="7" spans="1:11" s="52" customFormat="1" x14ac:dyDescent="0.3">
      <c r="A7" s="72" t="s">
        <v>248</v>
      </c>
      <c r="B7" s="72" t="s">
        <v>5</v>
      </c>
      <c r="C7" s="80" t="s">
        <v>140</v>
      </c>
      <c r="D7" s="35">
        <v>1.25</v>
      </c>
      <c r="E7" s="80" t="s">
        <v>69</v>
      </c>
      <c r="F7" s="72">
        <v>250</v>
      </c>
      <c r="G7" s="34">
        <v>18</v>
      </c>
      <c r="H7" s="41" t="s">
        <v>0</v>
      </c>
      <c r="I7" s="72" t="s">
        <v>25</v>
      </c>
      <c r="J7" s="72" t="s">
        <v>0</v>
      </c>
      <c r="K7" s="38">
        <v>7</v>
      </c>
    </row>
    <row r="8" spans="1:11" s="52" customFormat="1" x14ac:dyDescent="0.3">
      <c r="A8" s="72" t="s">
        <v>194</v>
      </c>
      <c r="B8" s="72" t="s">
        <v>293</v>
      </c>
      <c r="C8" s="72" t="s">
        <v>294</v>
      </c>
      <c r="D8" s="35" t="s">
        <v>34</v>
      </c>
      <c r="E8" s="72" t="s">
        <v>323</v>
      </c>
      <c r="F8" s="81">
        <v>520</v>
      </c>
      <c r="G8" s="34">
        <v>17</v>
      </c>
      <c r="H8" s="41" t="s">
        <v>53</v>
      </c>
      <c r="I8" s="72" t="s">
        <v>25</v>
      </c>
      <c r="J8" s="72" t="s">
        <v>28</v>
      </c>
      <c r="K8" s="38">
        <v>10</v>
      </c>
    </row>
    <row r="9" spans="1:11" s="52" customFormat="1" x14ac:dyDescent="0.3">
      <c r="A9" s="72" t="s">
        <v>275</v>
      </c>
      <c r="B9" s="72" t="s">
        <v>132</v>
      </c>
      <c r="C9" s="80" t="s">
        <v>30</v>
      </c>
      <c r="D9" s="35" t="s">
        <v>34</v>
      </c>
      <c r="E9" s="80" t="s">
        <v>109</v>
      </c>
      <c r="F9" s="81">
        <v>410</v>
      </c>
      <c r="G9" s="34" t="s">
        <v>42</v>
      </c>
      <c r="H9" s="41" t="s">
        <v>0</v>
      </c>
      <c r="I9" s="72" t="s">
        <v>25</v>
      </c>
      <c r="J9" s="72" t="s">
        <v>28</v>
      </c>
      <c r="K9" s="36" t="s">
        <v>28</v>
      </c>
    </row>
    <row r="10" spans="1:11" s="52" customFormat="1" x14ac:dyDescent="0.3">
      <c r="A10" s="72" t="s">
        <v>275</v>
      </c>
      <c r="B10" s="72" t="s">
        <v>5</v>
      </c>
      <c r="C10" s="80" t="s">
        <v>92</v>
      </c>
      <c r="D10" s="35">
        <v>1.25</v>
      </c>
      <c r="E10" s="80" t="s">
        <v>69</v>
      </c>
      <c r="F10" s="81" t="s">
        <v>28</v>
      </c>
      <c r="G10" s="34" t="s">
        <v>28</v>
      </c>
      <c r="H10" s="41" t="s">
        <v>0</v>
      </c>
      <c r="I10" s="72" t="s">
        <v>28</v>
      </c>
      <c r="J10" s="72" t="s">
        <v>28</v>
      </c>
      <c r="K10" s="36" t="s">
        <v>28</v>
      </c>
    </row>
    <row r="11" spans="1:11" s="52" customFormat="1" x14ac:dyDescent="0.3">
      <c r="A11" s="72" t="s">
        <v>178</v>
      </c>
      <c r="B11" s="72" t="s">
        <v>5</v>
      </c>
      <c r="C11" s="72" t="s">
        <v>33</v>
      </c>
      <c r="D11" s="35">
        <v>1.25</v>
      </c>
      <c r="E11" s="80" t="s">
        <v>137</v>
      </c>
      <c r="F11" s="81">
        <v>156</v>
      </c>
      <c r="G11" s="34" t="s">
        <v>54</v>
      </c>
      <c r="H11" s="41" t="s">
        <v>0</v>
      </c>
      <c r="I11" s="72" t="s">
        <v>98</v>
      </c>
      <c r="J11" s="72" t="s">
        <v>28</v>
      </c>
      <c r="K11" s="38">
        <v>4</v>
      </c>
    </row>
    <row r="12" spans="1:11" s="52" customFormat="1" x14ac:dyDescent="0.3">
      <c r="A12" s="72" t="s">
        <v>178</v>
      </c>
      <c r="B12" s="72" t="s">
        <v>5</v>
      </c>
      <c r="C12" s="72" t="s">
        <v>30</v>
      </c>
      <c r="D12" s="35">
        <v>1.25</v>
      </c>
      <c r="E12" s="80" t="s">
        <v>69</v>
      </c>
      <c r="F12" s="81"/>
      <c r="G12" s="34" t="s">
        <v>70</v>
      </c>
      <c r="H12" s="41" t="s">
        <v>0</v>
      </c>
      <c r="I12" s="72" t="s">
        <v>25</v>
      </c>
      <c r="J12" s="72" t="s">
        <v>28</v>
      </c>
      <c r="K12" s="38" t="s">
        <v>28</v>
      </c>
    </row>
    <row r="13" spans="1:11" s="52" customFormat="1" x14ac:dyDescent="0.3">
      <c r="A13" s="72" t="s">
        <v>327</v>
      </c>
      <c r="B13" s="72" t="s">
        <v>5</v>
      </c>
      <c r="C13" s="80" t="s">
        <v>140</v>
      </c>
      <c r="D13" s="35">
        <v>1.25</v>
      </c>
      <c r="E13" s="80" t="s">
        <v>69</v>
      </c>
      <c r="F13" s="72">
        <v>250</v>
      </c>
      <c r="G13" s="34">
        <v>18</v>
      </c>
      <c r="H13" s="41" t="s">
        <v>0</v>
      </c>
      <c r="I13" s="72" t="s">
        <v>25</v>
      </c>
      <c r="J13" s="72" t="s">
        <v>28</v>
      </c>
      <c r="K13" s="38">
        <v>7</v>
      </c>
    </row>
    <row r="14" spans="1:11" s="52" customFormat="1" x14ac:dyDescent="0.3">
      <c r="A14" s="72" t="s">
        <v>327</v>
      </c>
      <c r="B14" s="72" t="s">
        <v>5</v>
      </c>
      <c r="C14" s="80" t="s">
        <v>129</v>
      </c>
      <c r="D14" s="13">
        <v>1.25</v>
      </c>
      <c r="E14" s="72" t="s">
        <v>130</v>
      </c>
      <c r="F14" s="72">
        <v>255</v>
      </c>
      <c r="G14" s="13" t="s">
        <v>263</v>
      </c>
      <c r="H14" s="38" t="s">
        <v>0</v>
      </c>
      <c r="I14" s="72" t="s">
        <v>25</v>
      </c>
      <c r="J14" s="72" t="s">
        <v>28</v>
      </c>
      <c r="K14" s="38">
        <v>8</v>
      </c>
    </row>
    <row r="15" spans="1:11" s="52" customFormat="1" x14ac:dyDescent="0.3">
      <c r="A15" s="72" t="s">
        <v>59</v>
      </c>
      <c r="B15" s="72" t="s">
        <v>198</v>
      </c>
      <c r="C15" s="72" t="s">
        <v>30</v>
      </c>
      <c r="D15" s="35">
        <v>1.25</v>
      </c>
      <c r="E15" s="80" t="s">
        <v>242</v>
      </c>
      <c r="F15" s="72">
        <v>290</v>
      </c>
      <c r="G15" s="34" t="s">
        <v>199</v>
      </c>
      <c r="H15" s="41" t="s">
        <v>53</v>
      </c>
      <c r="I15" s="72" t="s">
        <v>25</v>
      </c>
      <c r="J15" s="80" t="s">
        <v>28</v>
      </c>
      <c r="K15" s="38">
        <v>7</v>
      </c>
    </row>
    <row r="16" spans="1:11" s="52" customFormat="1" x14ac:dyDescent="0.3">
      <c r="A16" s="72" t="s">
        <v>66</v>
      </c>
      <c r="B16" s="72" t="s">
        <v>301</v>
      </c>
      <c r="C16" s="72" t="s">
        <v>30</v>
      </c>
      <c r="D16" s="35">
        <v>1.25</v>
      </c>
      <c r="E16" s="72" t="s">
        <v>303</v>
      </c>
      <c r="F16" s="72">
        <v>250</v>
      </c>
      <c r="G16" s="34">
        <v>20</v>
      </c>
      <c r="H16" s="41" t="s">
        <v>0</v>
      </c>
      <c r="I16" s="72" t="s">
        <v>25</v>
      </c>
      <c r="J16" s="72" t="s">
        <v>0</v>
      </c>
      <c r="K16" s="38">
        <v>8</v>
      </c>
    </row>
    <row r="17" spans="1:11" s="52" customFormat="1" x14ac:dyDescent="0.3">
      <c r="A17" s="72" t="s">
        <v>66</v>
      </c>
      <c r="B17" s="72" t="s">
        <v>302</v>
      </c>
      <c r="C17" s="72" t="s">
        <v>30</v>
      </c>
      <c r="D17" s="35">
        <v>1.25</v>
      </c>
      <c r="E17" s="72" t="s">
        <v>304</v>
      </c>
      <c r="F17" s="72">
        <v>315</v>
      </c>
      <c r="G17" s="34">
        <v>20</v>
      </c>
      <c r="H17" s="41" t="s">
        <v>0</v>
      </c>
      <c r="I17" s="72" t="s">
        <v>25</v>
      </c>
      <c r="J17" s="72" t="s">
        <v>0</v>
      </c>
      <c r="K17" s="38">
        <v>9</v>
      </c>
    </row>
    <row r="18" spans="1:11" x14ac:dyDescent="0.3">
      <c r="A18" s="72" t="s">
        <v>7</v>
      </c>
      <c r="B18" s="72" t="s">
        <v>5</v>
      </c>
      <c r="C18" s="72" t="s">
        <v>30</v>
      </c>
      <c r="D18" s="35">
        <v>1.25</v>
      </c>
      <c r="E18" s="80" t="s">
        <v>270</v>
      </c>
      <c r="F18" s="81"/>
      <c r="G18" s="34" t="s">
        <v>70</v>
      </c>
      <c r="H18" s="41" t="s">
        <v>0</v>
      </c>
      <c r="I18" s="72" t="s">
        <v>25</v>
      </c>
      <c r="J18" s="72" t="s">
        <v>28</v>
      </c>
      <c r="K18" s="36" t="s">
        <v>28</v>
      </c>
    </row>
    <row r="19" spans="1:11" s="52" customFormat="1" x14ac:dyDescent="0.3">
      <c r="A19" s="72" t="s">
        <v>424</v>
      </c>
      <c r="B19" s="72" t="s">
        <v>430</v>
      </c>
      <c r="C19" s="72" t="s">
        <v>30</v>
      </c>
      <c r="D19" s="35">
        <v>1.25</v>
      </c>
      <c r="E19" s="72" t="s">
        <v>69</v>
      </c>
      <c r="F19" s="72">
        <v>145</v>
      </c>
      <c r="G19" s="13" t="s">
        <v>70</v>
      </c>
      <c r="H19" s="38" t="s">
        <v>0</v>
      </c>
      <c r="I19" s="72" t="s">
        <v>25</v>
      </c>
      <c r="J19" s="72" t="s">
        <v>28</v>
      </c>
      <c r="K19" s="38" t="s">
        <v>28</v>
      </c>
    </row>
    <row r="20" spans="1:11" s="52" customFormat="1" x14ac:dyDescent="0.3">
      <c r="A20" s="72" t="s">
        <v>424</v>
      </c>
      <c r="B20" s="72" t="s">
        <v>429</v>
      </c>
      <c r="C20" s="72" t="s">
        <v>30</v>
      </c>
      <c r="D20" s="35">
        <v>1.25</v>
      </c>
      <c r="E20" s="80" t="s">
        <v>392</v>
      </c>
      <c r="F20" s="81"/>
      <c r="G20" s="34" t="s">
        <v>70</v>
      </c>
      <c r="H20" s="41" t="s">
        <v>0</v>
      </c>
      <c r="I20" s="72" t="s">
        <v>98</v>
      </c>
      <c r="J20" s="72" t="s">
        <v>28</v>
      </c>
      <c r="K20" s="36" t="s">
        <v>28</v>
      </c>
    </row>
    <row r="21" spans="1:11" s="52" customFormat="1" x14ac:dyDescent="0.3">
      <c r="A21" s="72" t="s">
        <v>67</v>
      </c>
      <c r="B21" s="72" t="s">
        <v>5</v>
      </c>
      <c r="C21" s="72" t="s">
        <v>234</v>
      </c>
      <c r="D21" s="35">
        <v>1.25</v>
      </c>
      <c r="E21" s="80" t="s">
        <v>114</v>
      </c>
      <c r="F21" s="81"/>
      <c r="G21" s="34" t="s">
        <v>116</v>
      </c>
      <c r="H21" s="41" t="s">
        <v>53</v>
      </c>
      <c r="I21" s="72" t="s">
        <v>28</v>
      </c>
      <c r="J21" s="72" t="s">
        <v>28</v>
      </c>
      <c r="K21" s="38">
        <v>7</v>
      </c>
    </row>
    <row r="22" spans="1:11" s="52" customFormat="1" x14ac:dyDescent="0.3">
      <c r="A22" s="72" t="s">
        <v>67</v>
      </c>
      <c r="B22" s="72" t="s">
        <v>5</v>
      </c>
      <c r="C22" s="72" t="s">
        <v>30</v>
      </c>
      <c r="D22" s="35">
        <v>1.25</v>
      </c>
      <c r="E22" s="80" t="s">
        <v>115</v>
      </c>
      <c r="F22" s="81"/>
      <c r="G22" s="34" t="s">
        <v>117</v>
      </c>
      <c r="H22" s="41" t="s">
        <v>53</v>
      </c>
      <c r="I22" s="72" t="s">
        <v>28</v>
      </c>
      <c r="J22" s="72" t="s">
        <v>28</v>
      </c>
      <c r="K22" s="38">
        <v>6</v>
      </c>
    </row>
    <row r="23" spans="1:11" s="52" customFormat="1" x14ac:dyDescent="0.3">
      <c r="A23" s="72" t="s">
        <v>431</v>
      </c>
      <c r="B23" s="72" t="s">
        <v>434</v>
      </c>
      <c r="C23" s="72" t="s">
        <v>30</v>
      </c>
      <c r="D23" s="35">
        <v>1.25</v>
      </c>
      <c r="E23" s="80" t="s">
        <v>435</v>
      </c>
      <c r="F23" s="81"/>
      <c r="G23" s="34" t="s">
        <v>28</v>
      </c>
      <c r="H23" s="41" t="s">
        <v>0</v>
      </c>
      <c r="I23" s="72" t="s">
        <v>25</v>
      </c>
      <c r="J23" s="72" t="s">
        <v>28</v>
      </c>
      <c r="K23" s="38" t="s">
        <v>28</v>
      </c>
    </row>
    <row r="24" spans="1:11" x14ac:dyDescent="0.3">
      <c r="A24" s="72" t="s">
        <v>43</v>
      </c>
      <c r="B24" s="72" t="s">
        <v>394</v>
      </c>
      <c r="C24" s="72" t="s">
        <v>94</v>
      </c>
      <c r="D24" s="35" t="s">
        <v>34</v>
      </c>
      <c r="E24" s="80" t="s">
        <v>314</v>
      </c>
      <c r="F24" s="81"/>
      <c r="G24" s="34">
        <v>18</v>
      </c>
      <c r="H24" s="41" t="s">
        <v>53</v>
      </c>
      <c r="I24" s="72" t="s">
        <v>25</v>
      </c>
      <c r="J24" s="72" t="s">
        <v>28</v>
      </c>
      <c r="K24" s="38">
        <v>8</v>
      </c>
    </row>
    <row r="25" spans="1:11" s="52" customFormat="1" x14ac:dyDescent="0.3">
      <c r="A25" s="72" t="s">
        <v>315</v>
      </c>
      <c r="B25" s="72" t="s">
        <v>5</v>
      </c>
      <c r="C25" s="72" t="s">
        <v>30</v>
      </c>
      <c r="D25" s="35">
        <v>1.25</v>
      </c>
      <c r="E25" s="80" t="s">
        <v>69</v>
      </c>
      <c r="F25" s="81"/>
      <c r="G25" s="34">
        <v>20</v>
      </c>
      <c r="H25" s="41" t="s">
        <v>0</v>
      </c>
      <c r="I25" s="72" t="s">
        <v>25</v>
      </c>
      <c r="J25" s="72" t="s">
        <v>28</v>
      </c>
      <c r="K25" s="38">
        <v>8</v>
      </c>
    </row>
    <row r="26" spans="1:11" s="52" customFormat="1" x14ac:dyDescent="0.3">
      <c r="A26" s="72" t="s">
        <v>315</v>
      </c>
      <c r="B26" s="72" t="s">
        <v>5</v>
      </c>
      <c r="C26" s="72" t="s">
        <v>30</v>
      </c>
      <c r="D26" s="35">
        <v>1.25</v>
      </c>
      <c r="E26" s="80" t="s">
        <v>69</v>
      </c>
      <c r="F26" s="81"/>
      <c r="G26" s="34">
        <v>17</v>
      </c>
      <c r="H26" s="41" t="s">
        <v>0</v>
      </c>
      <c r="I26" s="72" t="s">
        <v>25</v>
      </c>
      <c r="J26" s="72" t="s">
        <v>28</v>
      </c>
      <c r="K26" s="38">
        <v>9</v>
      </c>
    </row>
    <row r="27" spans="1:11" s="52" customFormat="1" x14ac:dyDescent="0.3">
      <c r="A27" s="72" t="s">
        <v>315</v>
      </c>
      <c r="B27" s="72" t="s">
        <v>5</v>
      </c>
      <c r="C27" s="72" t="s">
        <v>354</v>
      </c>
      <c r="D27" s="35">
        <v>1.25</v>
      </c>
      <c r="E27" s="80" t="s">
        <v>355</v>
      </c>
      <c r="F27" s="81"/>
      <c r="G27" s="34">
        <v>25.2</v>
      </c>
      <c r="H27" s="41" t="s">
        <v>0</v>
      </c>
      <c r="I27" s="72" t="s">
        <v>25</v>
      </c>
      <c r="J27" s="72" t="s">
        <v>28</v>
      </c>
      <c r="K27" s="38">
        <v>8</v>
      </c>
    </row>
    <row r="28" spans="1:11" x14ac:dyDescent="0.3">
      <c r="A28" s="72" t="s">
        <v>131</v>
      </c>
      <c r="B28" s="72" t="s">
        <v>330</v>
      </c>
      <c r="C28" s="72" t="s">
        <v>92</v>
      </c>
      <c r="D28" s="35">
        <v>1.25</v>
      </c>
      <c r="E28" s="80" t="s">
        <v>318</v>
      </c>
      <c r="F28" s="81"/>
      <c r="G28" s="34">
        <v>15</v>
      </c>
      <c r="H28" s="41" t="s">
        <v>0</v>
      </c>
      <c r="I28" s="72" t="s">
        <v>25</v>
      </c>
      <c r="J28" s="72" t="s">
        <v>0</v>
      </c>
      <c r="K28" s="38">
        <v>7</v>
      </c>
    </row>
    <row r="29" spans="1:11" s="52" customFormat="1" x14ac:dyDescent="0.3">
      <c r="A29" s="72" t="s">
        <v>10</v>
      </c>
      <c r="B29" s="72" t="s">
        <v>5</v>
      </c>
      <c r="C29" s="72" t="s">
        <v>30</v>
      </c>
      <c r="D29" s="35">
        <v>1.25</v>
      </c>
      <c r="E29" s="80" t="s">
        <v>393</v>
      </c>
      <c r="F29" s="72"/>
      <c r="G29" s="34" t="s">
        <v>28</v>
      </c>
      <c r="H29" s="41" t="s">
        <v>53</v>
      </c>
      <c r="I29" s="72" t="s">
        <v>25</v>
      </c>
      <c r="J29" s="80" t="s">
        <v>28</v>
      </c>
      <c r="K29" s="38">
        <v>7</v>
      </c>
    </row>
    <row r="30" spans="1:11" s="52" customFormat="1" x14ac:dyDescent="0.3">
      <c r="A30" s="72" t="s">
        <v>10</v>
      </c>
      <c r="B30" s="72" t="s">
        <v>235</v>
      </c>
      <c r="C30" s="72" t="s">
        <v>30</v>
      </c>
      <c r="D30" s="35">
        <v>1.25</v>
      </c>
      <c r="E30" s="80" t="s">
        <v>69</v>
      </c>
      <c r="F30" s="72">
        <v>206</v>
      </c>
      <c r="G30" s="34" t="s">
        <v>70</v>
      </c>
      <c r="H30" s="41" t="s">
        <v>0</v>
      </c>
      <c r="I30" s="72" t="s">
        <v>25</v>
      </c>
      <c r="J30" s="80" t="s">
        <v>28</v>
      </c>
      <c r="K30" s="38">
        <v>6</v>
      </c>
    </row>
    <row r="31" spans="1:11" s="52" customFormat="1" x14ac:dyDescent="0.3">
      <c r="A31" s="72" t="s">
        <v>10</v>
      </c>
      <c r="B31" s="72" t="s">
        <v>391</v>
      </c>
      <c r="C31" s="72" t="s">
        <v>30</v>
      </c>
      <c r="D31" s="35">
        <v>1.25</v>
      </c>
      <c r="E31" s="80" t="s">
        <v>392</v>
      </c>
      <c r="F31" s="72">
        <v>168</v>
      </c>
      <c r="G31" s="34" t="s">
        <v>70</v>
      </c>
      <c r="H31" s="41" t="s">
        <v>0</v>
      </c>
      <c r="I31" s="72" t="s">
        <v>25</v>
      </c>
      <c r="J31" s="80" t="s">
        <v>28</v>
      </c>
      <c r="K31" s="38" t="s">
        <v>28</v>
      </c>
    </row>
    <row r="32" spans="1:11" s="52" customFormat="1" x14ac:dyDescent="0.3">
      <c r="A32" s="72" t="s">
        <v>249</v>
      </c>
      <c r="B32" s="72" t="s">
        <v>5</v>
      </c>
      <c r="C32" s="80" t="s">
        <v>33</v>
      </c>
      <c r="D32" s="35">
        <v>1.25</v>
      </c>
      <c r="E32" s="80" t="s">
        <v>137</v>
      </c>
      <c r="F32" s="81">
        <v>156</v>
      </c>
      <c r="G32" s="34" t="s">
        <v>54</v>
      </c>
      <c r="H32" s="41" t="s">
        <v>0</v>
      </c>
      <c r="I32" s="72" t="s">
        <v>98</v>
      </c>
      <c r="J32" s="72" t="s">
        <v>28</v>
      </c>
      <c r="K32" s="38">
        <v>4</v>
      </c>
    </row>
    <row r="33" spans="1:11" s="52" customFormat="1" x14ac:dyDescent="0.3">
      <c r="A33" s="72" t="s">
        <v>249</v>
      </c>
      <c r="B33" s="72" t="s">
        <v>5</v>
      </c>
      <c r="C33" s="80" t="s">
        <v>30</v>
      </c>
      <c r="D33" s="35">
        <v>1.25</v>
      </c>
      <c r="E33" s="72" t="s">
        <v>69</v>
      </c>
      <c r="F33" s="72"/>
      <c r="G33" s="13" t="s">
        <v>70</v>
      </c>
      <c r="H33" s="38" t="s">
        <v>0</v>
      </c>
      <c r="I33" s="72" t="s">
        <v>25</v>
      </c>
      <c r="J33" s="72" t="s">
        <v>28</v>
      </c>
      <c r="K33" s="38">
        <v>6</v>
      </c>
    </row>
    <row r="34" spans="1:11" s="52" customFormat="1" x14ac:dyDescent="0.3">
      <c r="A34" s="72" t="s">
        <v>153</v>
      </c>
      <c r="B34" s="72" t="s">
        <v>328</v>
      </c>
      <c r="C34" s="72" t="s">
        <v>33</v>
      </c>
      <c r="D34" s="35">
        <v>1.25</v>
      </c>
      <c r="E34" s="80" t="s">
        <v>137</v>
      </c>
      <c r="F34" s="81"/>
      <c r="G34" s="34" t="s">
        <v>54</v>
      </c>
      <c r="H34" s="41" t="s">
        <v>0</v>
      </c>
      <c r="I34" s="72" t="s">
        <v>25</v>
      </c>
      <c r="J34" s="72" t="s">
        <v>28</v>
      </c>
      <c r="K34" s="38">
        <v>5</v>
      </c>
    </row>
    <row r="35" spans="1:11" s="52" customFormat="1" x14ac:dyDescent="0.3">
      <c r="A35" s="72" t="s">
        <v>153</v>
      </c>
      <c r="B35" s="72" t="s">
        <v>250</v>
      </c>
      <c r="C35" s="72" t="s">
        <v>30</v>
      </c>
      <c r="D35" s="35">
        <v>1.25</v>
      </c>
      <c r="E35" s="80" t="s">
        <v>322</v>
      </c>
      <c r="F35" s="81"/>
      <c r="G35" s="34" t="s">
        <v>70</v>
      </c>
      <c r="H35" s="41" t="s">
        <v>0</v>
      </c>
      <c r="I35" s="72" t="s">
        <v>25</v>
      </c>
      <c r="J35" s="72" t="s">
        <v>28</v>
      </c>
      <c r="K35" s="38">
        <v>4</v>
      </c>
    </row>
    <row r="36" spans="1:11" s="52" customFormat="1" x14ac:dyDescent="0.3">
      <c r="A36" s="72" t="s">
        <v>153</v>
      </c>
      <c r="B36" s="72" t="s">
        <v>291</v>
      </c>
      <c r="C36" s="72" t="s">
        <v>92</v>
      </c>
      <c r="D36" s="35">
        <v>1.25</v>
      </c>
      <c r="E36" s="80" t="s">
        <v>318</v>
      </c>
      <c r="F36" s="81"/>
      <c r="G36" s="34" t="s">
        <v>161</v>
      </c>
      <c r="H36" s="41" t="s">
        <v>0</v>
      </c>
      <c r="I36" s="72" t="s">
        <v>25</v>
      </c>
      <c r="J36" s="72" t="s">
        <v>0</v>
      </c>
      <c r="K36" s="38">
        <v>7</v>
      </c>
    </row>
    <row r="37" spans="1:11" s="52" customFormat="1" x14ac:dyDescent="0.3">
      <c r="A37" s="72" t="s">
        <v>153</v>
      </c>
      <c r="B37" s="72" t="s">
        <v>291</v>
      </c>
      <c r="C37" s="72" t="s">
        <v>129</v>
      </c>
      <c r="D37" s="35">
        <v>1.25</v>
      </c>
      <c r="E37" s="80" t="s">
        <v>130</v>
      </c>
      <c r="F37" s="72">
        <v>255</v>
      </c>
      <c r="G37" s="34" t="s">
        <v>162</v>
      </c>
      <c r="H37" s="41" t="s">
        <v>0</v>
      </c>
      <c r="I37" s="72" t="s">
        <v>25</v>
      </c>
      <c r="J37" s="72" t="s">
        <v>0</v>
      </c>
      <c r="K37" s="38">
        <v>8</v>
      </c>
    </row>
    <row r="38" spans="1:11" s="52" customFormat="1" x14ac:dyDescent="0.3">
      <c r="A38" s="72" t="s">
        <v>209</v>
      </c>
      <c r="B38" s="72" t="s">
        <v>5</v>
      </c>
      <c r="C38" s="72" t="s">
        <v>92</v>
      </c>
      <c r="D38" s="35">
        <v>1.25</v>
      </c>
      <c r="E38" s="80" t="s">
        <v>318</v>
      </c>
      <c r="F38" s="72">
        <v>155</v>
      </c>
      <c r="G38" s="34">
        <v>15</v>
      </c>
      <c r="H38" s="41" t="s">
        <v>0</v>
      </c>
      <c r="I38" s="72" t="s">
        <v>25</v>
      </c>
      <c r="J38" s="72" t="s">
        <v>0</v>
      </c>
      <c r="K38" s="38">
        <v>7</v>
      </c>
    </row>
    <row r="39" spans="1:11" s="52" customFormat="1" x14ac:dyDescent="0.3">
      <c r="A39" s="72" t="s">
        <v>209</v>
      </c>
      <c r="B39" s="72" t="s">
        <v>5</v>
      </c>
      <c r="C39" s="72" t="s">
        <v>129</v>
      </c>
      <c r="D39" s="35">
        <v>1.25</v>
      </c>
      <c r="E39" s="80" t="s">
        <v>130</v>
      </c>
      <c r="F39" s="72">
        <v>255</v>
      </c>
      <c r="G39" s="34" t="s">
        <v>263</v>
      </c>
      <c r="H39" s="41" t="s">
        <v>0</v>
      </c>
      <c r="I39" s="72" t="s">
        <v>25</v>
      </c>
      <c r="J39" s="72" t="s">
        <v>0</v>
      </c>
      <c r="K39" s="38">
        <v>8</v>
      </c>
    </row>
    <row r="40" spans="1:11" s="52" customFormat="1" x14ac:dyDescent="0.3">
      <c r="A40" s="72" t="s">
        <v>12</v>
      </c>
      <c r="B40" s="72" t="s">
        <v>255</v>
      </c>
      <c r="C40" s="80" t="s">
        <v>33</v>
      </c>
      <c r="D40" s="35">
        <v>1.25</v>
      </c>
      <c r="E40" s="80" t="s">
        <v>256</v>
      </c>
      <c r="F40" s="72">
        <v>142</v>
      </c>
      <c r="G40" s="34" t="s">
        <v>257</v>
      </c>
      <c r="H40" s="41" t="s">
        <v>0</v>
      </c>
      <c r="I40" s="72" t="s">
        <v>25</v>
      </c>
      <c r="J40" s="80" t="s">
        <v>53</v>
      </c>
      <c r="K40" s="38">
        <v>6</v>
      </c>
    </row>
    <row r="41" spans="1:11" s="52" customFormat="1" x14ac:dyDescent="0.3">
      <c r="A41" s="72" t="s">
        <v>12</v>
      </c>
      <c r="B41" s="72" t="s">
        <v>229</v>
      </c>
      <c r="C41" s="72" t="s">
        <v>30</v>
      </c>
      <c r="D41" s="35">
        <v>1.25</v>
      </c>
      <c r="E41" s="80" t="s">
        <v>69</v>
      </c>
      <c r="F41" s="81"/>
      <c r="G41" s="34">
        <v>20</v>
      </c>
      <c r="H41" s="41" t="s">
        <v>0</v>
      </c>
      <c r="I41" s="72" t="s">
        <v>25</v>
      </c>
      <c r="J41" s="80" t="s">
        <v>53</v>
      </c>
      <c r="K41" s="38">
        <v>8</v>
      </c>
    </row>
    <row r="42" spans="1:11" s="52" customFormat="1" x14ac:dyDescent="0.3">
      <c r="A42" s="72" t="s">
        <v>12</v>
      </c>
      <c r="B42" s="72" t="s">
        <v>5</v>
      </c>
      <c r="C42" s="72" t="s">
        <v>277</v>
      </c>
      <c r="D42" s="35">
        <v>1.25</v>
      </c>
      <c r="E42" s="80" t="s">
        <v>287</v>
      </c>
      <c r="F42" s="81"/>
      <c r="G42" s="34" t="s">
        <v>280</v>
      </c>
      <c r="H42" s="41" t="s">
        <v>28</v>
      </c>
      <c r="I42" s="72" t="s">
        <v>25</v>
      </c>
      <c r="J42" s="80" t="s">
        <v>0</v>
      </c>
      <c r="K42" s="38">
        <v>7</v>
      </c>
    </row>
    <row r="43" spans="1:11" s="52" customFormat="1" x14ac:dyDescent="0.3">
      <c r="A43" s="72" t="s">
        <v>251</v>
      </c>
      <c r="B43" s="72" t="s">
        <v>139</v>
      </c>
      <c r="C43" s="80" t="s">
        <v>140</v>
      </c>
      <c r="D43" s="35">
        <v>1.25</v>
      </c>
      <c r="E43" s="80" t="s">
        <v>69</v>
      </c>
      <c r="F43" s="81"/>
      <c r="G43" s="34">
        <v>18</v>
      </c>
      <c r="H43" s="41" t="s">
        <v>0</v>
      </c>
      <c r="I43" s="72" t="s">
        <v>25</v>
      </c>
      <c r="J43" s="80" t="s">
        <v>0</v>
      </c>
      <c r="K43" s="38">
        <v>7</v>
      </c>
    </row>
    <row r="44" spans="1:11" s="52" customFormat="1" x14ac:dyDescent="0.3">
      <c r="A44" s="72" t="s">
        <v>251</v>
      </c>
      <c r="B44" s="72" t="s">
        <v>139</v>
      </c>
      <c r="C44" s="72" t="s">
        <v>92</v>
      </c>
      <c r="D44" s="35">
        <v>1.25</v>
      </c>
      <c r="E44" s="80" t="s">
        <v>318</v>
      </c>
      <c r="F44" s="72">
        <v>155</v>
      </c>
      <c r="G44" s="34">
        <v>15</v>
      </c>
      <c r="H44" s="41" t="s">
        <v>0</v>
      </c>
      <c r="I44" s="72" t="s">
        <v>25</v>
      </c>
      <c r="J44" s="80" t="s">
        <v>0</v>
      </c>
      <c r="K44" s="38">
        <v>7</v>
      </c>
    </row>
    <row r="45" spans="1:11" s="52" customFormat="1" x14ac:dyDescent="0.3">
      <c r="A45" s="72" t="s">
        <v>15</v>
      </c>
      <c r="B45" s="72" t="s">
        <v>71</v>
      </c>
      <c r="C45" s="72" t="s">
        <v>30</v>
      </c>
      <c r="D45" s="35">
        <v>1.25</v>
      </c>
      <c r="E45" s="80" t="s">
        <v>44</v>
      </c>
      <c r="F45" s="81"/>
      <c r="G45" s="34" t="s">
        <v>60</v>
      </c>
      <c r="H45" s="41" t="s">
        <v>0</v>
      </c>
      <c r="I45" s="72" t="s">
        <v>25</v>
      </c>
      <c r="J45" s="72" t="s">
        <v>0</v>
      </c>
      <c r="K45" s="38">
        <v>6</v>
      </c>
    </row>
    <row r="46" spans="1:11" s="52" customFormat="1" x14ac:dyDescent="0.3">
      <c r="A46" s="72" t="s">
        <v>15</v>
      </c>
      <c r="B46" s="72" t="s">
        <v>62</v>
      </c>
      <c r="C46" s="72" t="s">
        <v>63</v>
      </c>
      <c r="D46" s="35">
        <v>1.25</v>
      </c>
      <c r="E46" s="80" t="s">
        <v>64</v>
      </c>
      <c r="F46" s="81"/>
      <c r="G46" s="34" t="s">
        <v>65</v>
      </c>
      <c r="H46" s="41" t="s">
        <v>0</v>
      </c>
      <c r="I46" s="72" t="s">
        <v>25</v>
      </c>
      <c r="J46" s="72" t="s">
        <v>53</v>
      </c>
      <c r="K46" s="38">
        <v>6</v>
      </c>
    </row>
    <row r="47" spans="1:11" s="52" customFormat="1" x14ac:dyDescent="0.3">
      <c r="A47" s="72" t="s">
        <v>267</v>
      </c>
      <c r="B47" s="72" t="s">
        <v>5</v>
      </c>
      <c r="C47" s="80" t="s">
        <v>33</v>
      </c>
      <c r="D47" s="35">
        <v>1.25</v>
      </c>
      <c r="E47" s="80" t="s">
        <v>137</v>
      </c>
      <c r="F47" s="81"/>
      <c r="G47" s="34" t="s">
        <v>28</v>
      </c>
      <c r="H47" s="41" t="s">
        <v>0</v>
      </c>
      <c r="I47" s="72" t="s">
        <v>98</v>
      </c>
      <c r="J47" s="72" t="s">
        <v>0</v>
      </c>
      <c r="K47" s="36" t="s">
        <v>28</v>
      </c>
    </row>
    <row r="48" spans="1:11" s="52" customFormat="1" x14ac:dyDescent="0.3">
      <c r="A48" s="72" t="s">
        <v>267</v>
      </c>
      <c r="B48" s="72" t="s">
        <v>5</v>
      </c>
      <c r="C48" s="80" t="s">
        <v>30</v>
      </c>
      <c r="D48" s="35">
        <v>1.25</v>
      </c>
      <c r="E48" s="80" t="s">
        <v>69</v>
      </c>
      <c r="F48" s="81"/>
      <c r="G48" s="34" t="s">
        <v>28</v>
      </c>
      <c r="H48" s="41" t="s">
        <v>0</v>
      </c>
      <c r="I48" s="72" t="s">
        <v>98</v>
      </c>
      <c r="J48" s="72" t="s">
        <v>268</v>
      </c>
      <c r="K48" s="36" t="s">
        <v>28</v>
      </c>
    </row>
    <row r="49" spans="1:11" x14ac:dyDescent="0.3">
      <c r="A49" s="72" t="s">
        <v>405</v>
      </c>
      <c r="B49" s="72" t="s">
        <v>293</v>
      </c>
      <c r="C49" s="80" t="s">
        <v>30</v>
      </c>
      <c r="D49" s="35">
        <v>1.25</v>
      </c>
      <c r="E49" s="80" t="s">
        <v>69</v>
      </c>
      <c r="F49" s="81"/>
      <c r="G49" s="34">
        <v>20</v>
      </c>
      <c r="H49" s="41" t="s">
        <v>0</v>
      </c>
      <c r="I49" s="72" t="s">
        <v>25</v>
      </c>
      <c r="J49" s="72" t="s">
        <v>0</v>
      </c>
      <c r="K49" s="38">
        <v>6</v>
      </c>
    </row>
    <row r="50" spans="1:11" x14ac:dyDescent="0.3">
      <c r="A50" s="72" t="s">
        <v>405</v>
      </c>
      <c r="B50" s="72" t="s">
        <v>5</v>
      </c>
      <c r="C50" s="72" t="s">
        <v>129</v>
      </c>
      <c r="D50" s="35">
        <v>1.25</v>
      </c>
      <c r="E50" s="80" t="s">
        <v>130</v>
      </c>
      <c r="F50" s="72">
        <v>255</v>
      </c>
      <c r="G50" s="34" t="s">
        <v>263</v>
      </c>
      <c r="H50" s="41" t="s">
        <v>0</v>
      </c>
      <c r="I50" s="72" t="s">
        <v>25</v>
      </c>
      <c r="J50" s="72" t="s">
        <v>0</v>
      </c>
      <c r="K50" s="38">
        <v>8</v>
      </c>
    </row>
    <row r="51" spans="1:11" x14ac:dyDescent="0.3">
      <c r="A51" s="72" t="s">
        <v>220</v>
      </c>
      <c r="B51" s="72" t="s">
        <v>5</v>
      </c>
      <c r="C51" s="72" t="s">
        <v>33</v>
      </c>
      <c r="D51" s="35">
        <v>1.25</v>
      </c>
      <c r="E51" s="80" t="s">
        <v>225</v>
      </c>
      <c r="F51" s="81"/>
      <c r="G51" s="34" t="s">
        <v>226</v>
      </c>
      <c r="H51" s="41" t="s">
        <v>0</v>
      </c>
      <c r="I51" s="72" t="s">
        <v>25</v>
      </c>
      <c r="J51" s="72" t="s">
        <v>28</v>
      </c>
      <c r="K51" s="36" t="s">
        <v>28</v>
      </c>
    </row>
    <row r="52" spans="1:11" s="52" customFormat="1" x14ac:dyDescent="0.3">
      <c r="A52" s="72" t="s">
        <v>220</v>
      </c>
      <c r="B52" s="72" t="s">
        <v>5</v>
      </c>
      <c r="C52" s="72" t="s">
        <v>30</v>
      </c>
      <c r="D52" s="35">
        <v>1.25</v>
      </c>
      <c r="E52" s="80" t="s">
        <v>69</v>
      </c>
      <c r="F52" s="81"/>
      <c r="G52" s="34" t="s">
        <v>70</v>
      </c>
      <c r="H52" s="41" t="s">
        <v>0</v>
      </c>
      <c r="I52" s="72" t="s">
        <v>25</v>
      </c>
      <c r="J52" s="72" t="s">
        <v>28</v>
      </c>
      <c r="K52" s="36" t="s">
        <v>28</v>
      </c>
    </row>
    <row r="53" spans="1:11" s="52" customFormat="1" x14ac:dyDescent="0.3">
      <c r="A53" s="72" t="s">
        <v>273</v>
      </c>
      <c r="B53" s="72" t="s">
        <v>139</v>
      </c>
      <c r="C53" s="72" t="s">
        <v>92</v>
      </c>
      <c r="D53" s="35">
        <v>1.25</v>
      </c>
      <c r="E53" s="80" t="s">
        <v>318</v>
      </c>
      <c r="F53" s="81"/>
      <c r="G53" s="34">
        <v>15</v>
      </c>
      <c r="H53" s="41" t="s">
        <v>0</v>
      </c>
      <c r="I53" s="72" t="s">
        <v>25</v>
      </c>
      <c r="J53" s="72" t="s">
        <v>0</v>
      </c>
      <c r="K53" s="38">
        <v>7</v>
      </c>
    </row>
    <row r="54" spans="1:11" s="52" customFormat="1" x14ac:dyDescent="0.3">
      <c r="A54" s="72" t="s">
        <v>333</v>
      </c>
      <c r="B54" s="72" t="s">
        <v>293</v>
      </c>
      <c r="C54" s="72" t="s">
        <v>294</v>
      </c>
      <c r="D54" s="35" t="s">
        <v>34</v>
      </c>
      <c r="E54" s="72" t="s">
        <v>323</v>
      </c>
      <c r="F54" s="81">
        <v>520</v>
      </c>
      <c r="G54" s="34">
        <v>17</v>
      </c>
      <c r="H54" s="41" t="s">
        <v>53</v>
      </c>
      <c r="I54" s="72" t="s">
        <v>25</v>
      </c>
      <c r="J54" s="72" t="s">
        <v>28</v>
      </c>
      <c r="K54" s="38">
        <v>10</v>
      </c>
    </row>
    <row r="55" spans="1:11" s="52" customFormat="1" x14ac:dyDescent="0.3">
      <c r="A55" s="72" t="s">
        <v>185</v>
      </c>
      <c r="B55" s="72" t="s">
        <v>5</v>
      </c>
      <c r="C55" s="72" t="s">
        <v>33</v>
      </c>
      <c r="D55" s="35">
        <v>1.25</v>
      </c>
      <c r="E55" s="80" t="s">
        <v>137</v>
      </c>
      <c r="F55" s="81"/>
      <c r="G55" s="34" t="s">
        <v>54</v>
      </c>
      <c r="H55" s="41" t="s">
        <v>0</v>
      </c>
      <c r="I55" s="72" t="s">
        <v>25</v>
      </c>
      <c r="J55" s="72" t="s">
        <v>28</v>
      </c>
      <c r="K55" s="36" t="s">
        <v>28</v>
      </c>
    </row>
    <row r="56" spans="1:11" s="52" customFormat="1" x14ac:dyDescent="0.3">
      <c r="A56" s="72" t="s">
        <v>185</v>
      </c>
      <c r="B56" s="72" t="s">
        <v>5</v>
      </c>
      <c r="C56" s="72" t="s">
        <v>30</v>
      </c>
      <c r="D56" s="35">
        <v>1.25</v>
      </c>
      <c r="E56" s="80" t="s">
        <v>69</v>
      </c>
      <c r="F56" s="81"/>
      <c r="G56" s="34" t="s">
        <v>70</v>
      </c>
      <c r="H56" s="41" t="s">
        <v>0</v>
      </c>
      <c r="I56" s="72" t="s">
        <v>25</v>
      </c>
      <c r="J56" s="72" t="s">
        <v>28</v>
      </c>
      <c r="K56" s="36" t="s">
        <v>28</v>
      </c>
    </row>
    <row r="57" spans="1:11" s="52" customFormat="1" x14ac:dyDescent="0.3">
      <c r="A57" s="72" t="s">
        <v>185</v>
      </c>
      <c r="B57" s="72" t="s">
        <v>139</v>
      </c>
      <c r="C57" s="72" t="s">
        <v>140</v>
      </c>
      <c r="D57" s="35">
        <v>1.25</v>
      </c>
      <c r="E57" s="80" t="s">
        <v>69</v>
      </c>
      <c r="F57" s="81"/>
      <c r="G57" s="34">
        <v>18</v>
      </c>
      <c r="H57" s="41" t="s">
        <v>0</v>
      </c>
      <c r="I57" s="72" t="s">
        <v>25</v>
      </c>
      <c r="J57" s="72" t="s">
        <v>0</v>
      </c>
      <c r="K57" s="38">
        <v>7</v>
      </c>
    </row>
    <row r="58" spans="1:11" x14ac:dyDescent="0.3">
      <c r="A58" s="72" t="s">
        <v>185</v>
      </c>
      <c r="B58" s="72" t="s">
        <v>139</v>
      </c>
      <c r="C58" s="72" t="s">
        <v>92</v>
      </c>
      <c r="D58" s="35">
        <v>1.25</v>
      </c>
      <c r="E58" s="80" t="s">
        <v>318</v>
      </c>
      <c r="F58" s="72">
        <v>155</v>
      </c>
      <c r="G58" s="34">
        <v>15</v>
      </c>
      <c r="H58" s="41" t="s">
        <v>0</v>
      </c>
      <c r="I58" s="72" t="s">
        <v>25</v>
      </c>
      <c r="J58" s="72" t="s">
        <v>0</v>
      </c>
      <c r="K58" s="38">
        <v>7</v>
      </c>
    </row>
    <row r="59" spans="1:11" x14ac:dyDescent="0.3">
      <c r="A59" s="72" t="s">
        <v>290</v>
      </c>
      <c r="B59" s="72" t="s">
        <v>5</v>
      </c>
      <c r="C59" s="80" t="s">
        <v>30</v>
      </c>
      <c r="D59" s="35">
        <v>1.25</v>
      </c>
      <c r="E59" s="80" t="s">
        <v>69</v>
      </c>
      <c r="F59" s="81"/>
      <c r="G59" s="34">
        <v>20</v>
      </c>
      <c r="H59" s="41" t="s">
        <v>0</v>
      </c>
      <c r="I59" s="72" t="s">
        <v>25</v>
      </c>
      <c r="J59" s="72" t="s">
        <v>0</v>
      </c>
      <c r="K59" s="38">
        <v>8</v>
      </c>
    </row>
    <row r="60" spans="1:11" x14ac:dyDescent="0.3">
      <c r="A60" s="72" t="s">
        <v>412</v>
      </c>
      <c r="B60" s="72" t="s">
        <v>5</v>
      </c>
      <c r="C60" s="80" t="s">
        <v>414</v>
      </c>
      <c r="D60" s="35">
        <v>1.25</v>
      </c>
      <c r="E60" s="80" t="s">
        <v>417</v>
      </c>
      <c r="F60" s="72"/>
      <c r="G60" s="13">
        <v>10</v>
      </c>
      <c r="H60" s="38" t="s">
        <v>0</v>
      </c>
      <c r="I60" s="72" t="s">
        <v>25</v>
      </c>
      <c r="J60" s="72" t="s">
        <v>0</v>
      </c>
      <c r="K60" s="38">
        <v>6</v>
      </c>
    </row>
    <row r="61" spans="1:11" x14ac:dyDescent="0.3">
      <c r="A61" s="72" t="s">
        <v>412</v>
      </c>
      <c r="B61" s="72" t="s">
        <v>5</v>
      </c>
      <c r="C61" s="80" t="s">
        <v>33</v>
      </c>
      <c r="D61" s="35">
        <v>1.25</v>
      </c>
      <c r="E61" s="80" t="s">
        <v>256</v>
      </c>
      <c r="F61" s="72">
        <v>133</v>
      </c>
      <c r="G61" s="13" t="s">
        <v>257</v>
      </c>
      <c r="H61" s="38" t="s">
        <v>0</v>
      </c>
      <c r="I61" s="72" t="s">
        <v>25</v>
      </c>
      <c r="J61" s="72" t="s">
        <v>0</v>
      </c>
      <c r="K61" s="38">
        <v>6</v>
      </c>
    </row>
    <row r="62" spans="1:11" x14ac:dyDescent="0.3">
      <c r="A62" s="72" t="s">
        <v>412</v>
      </c>
      <c r="B62" s="72" t="s">
        <v>5</v>
      </c>
      <c r="C62" s="80" t="s">
        <v>30</v>
      </c>
      <c r="D62" s="35">
        <v>1.25</v>
      </c>
      <c r="E62" s="80" t="s">
        <v>415</v>
      </c>
      <c r="F62" s="72"/>
      <c r="G62" s="13" t="s">
        <v>263</v>
      </c>
      <c r="H62" s="38" t="s">
        <v>0</v>
      </c>
      <c r="I62" s="72" t="s">
        <v>25</v>
      </c>
      <c r="J62" s="72" t="s">
        <v>0</v>
      </c>
      <c r="K62" s="38">
        <v>7</v>
      </c>
    </row>
    <row r="63" spans="1:11" x14ac:dyDescent="0.3">
      <c r="A63" s="72" t="s">
        <v>412</v>
      </c>
      <c r="B63" s="72" t="s">
        <v>5</v>
      </c>
      <c r="C63" s="80" t="s">
        <v>140</v>
      </c>
      <c r="D63" s="13">
        <v>1.25</v>
      </c>
      <c r="E63" s="80" t="s">
        <v>69</v>
      </c>
      <c r="F63" s="72">
        <v>230</v>
      </c>
      <c r="G63" s="13">
        <v>17.5</v>
      </c>
      <c r="H63" s="38" t="s">
        <v>53</v>
      </c>
      <c r="I63" s="72" t="s">
        <v>25</v>
      </c>
      <c r="J63" s="72" t="s">
        <v>0</v>
      </c>
      <c r="K63" s="38">
        <v>7</v>
      </c>
    </row>
    <row r="64" spans="1:11" x14ac:dyDescent="0.3">
      <c r="A64" s="72" t="s">
        <v>412</v>
      </c>
      <c r="B64" s="72" t="s">
        <v>5</v>
      </c>
      <c r="C64" s="80" t="s">
        <v>413</v>
      </c>
      <c r="D64" s="35">
        <v>1.25</v>
      </c>
      <c r="E64" s="80" t="s">
        <v>416</v>
      </c>
      <c r="F64" s="72"/>
      <c r="G64" s="13" t="s">
        <v>418</v>
      </c>
      <c r="H64" s="38" t="s">
        <v>0</v>
      </c>
      <c r="I64" s="72" t="s">
        <v>25</v>
      </c>
      <c r="J64" s="72" t="s">
        <v>0</v>
      </c>
      <c r="K64" s="38">
        <v>5</v>
      </c>
    </row>
    <row r="65" spans="1:11" x14ac:dyDescent="0.3">
      <c r="A65" s="72" t="s">
        <v>412</v>
      </c>
      <c r="B65" s="72" t="s">
        <v>5</v>
      </c>
      <c r="C65" s="80" t="s">
        <v>92</v>
      </c>
      <c r="D65" s="35">
        <v>1.25</v>
      </c>
      <c r="E65" s="80" t="s">
        <v>287</v>
      </c>
      <c r="F65" s="72">
        <v>167</v>
      </c>
      <c r="G65" s="13" t="s">
        <v>280</v>
      </c>
      <c r="H65" s="38" t="s">
        <v>53</v>
      </c>
      <c r="I65" s="72" t="s">
        <v>25</v>
      </c>
      <c r="J65" s="72" t="s">
        <v>0</v>
      </c>
      <c r="K65" s="38">
        <v>7</v>
      </c>
    </row>
    <row r="66" spans="1:11" x14ac:dyDescent="0.3">
      <c r="A66" s="72" t="s">
        <v>276</v>
      </c>
      <c r="B66" s="72" t="s">
        <v>5</v>
      </c>
      <c r="C66" s="80" t="s">
        <v>33</v>
      </c>
      <c r="D66" s="13">
        <v>1.25</v>
      </c>
      <c r="E66" s="72" t="s">
        <v>256</v>
      </c>
      <c r="F66" s="72"/>
      <c r="G66" s="13" t="s">
        <v>257</v>
      </c>
      <c r="H66" s="38" t="s">
        <v>0</v>
      </c>
      <c r="I66" s="72" t="s">
        <v>28</v>
      </c>
      <c r="J66" s="72" t="s">
        <v>28</v>
      </c>
      <c r="K66" s="38" t="s">
        <v>28</v>
      </c>
    </row>
    <row r="67" spans="1:11" x14ac:dyDescent="0.3">
      <c r="A67" s="72" t="s">
        <v>276</v>
      </c>
      <c r="B67" s="72" t="s">
        <v>5</v>
      </c>
      <c r="C67" s="80" t="s">
        <v>30</v>
      </c>
      <c r="D67" s="13">
        <v>1.25</v>
      </c>
      <c r="E67" s="72" t="s">
        <v>69</v>
      </c>
      <c r="F67" s="72"/>
      <c r="G67" s="13" t="s">
        <v>70</v>
      </c>
      <c r="H67" s="38" t="s">
        <v>0</v>
      </c>
      <c r="I67" s="72" t="s">
        <v>28</v>
      </c>
      <c r="J67" s="72" t="s">
        <v>28</v>
      </c>
      <c r="K67" s="38">
        <v>7</v>
      </c>
    </row>
    <row r="68" spans="1:11" x14ac:dyDescent="0.3">
      <c r="A68" s="72" t="s">
        <v>276</v>
      </c>
      <c r="B68" s="72" t="s">
        <v>335</v>
      </c>
      <c r="C68" s="80" t="s">
        <v>30</v>
      </c>
      <c r="D68" s="13" t="s">
        <v>34</v>
      </c>
      <c r="E68" s="80" t="s">
        <v>109</v>
      </c>
      <c r="F68" s="72"/>
      <c r="G68" s="13" t="s">
        <v>42</v>
      </c>
      <c r="H68" s="38" t="s">
        <v>0</v>
      </c>
      <c r="I68" s="72" t="s">
        <v>25</v>
      </c>
      <c r="J68" s="72" t="s">
        <v>28</v>
      </c>
      <c r="K68" s="38" t="s">
        <v>28</v>
      </c>
    </row>
    <row r="69" spans="1:11" x14ac:dyDescent="0.3">
      <c r="A69" s="72" t="s">
        <v>276</v>
      </c>
      <c r="B69" s="72" t="s">
        <v>5</v>
      </c>
      <c r="C69" s="80" t="s">
        <v>140</v>
      </c>
      <c r="D69" s="35">
        <v>1.25</v>
      </c>
      <c r="E69" s="80" t="s">
        <v>69</v>
      </c>
      <c r="F69" s="72">
        <v>250</v>
      </c>
      <c r="G69" s="34">
        <v>18</v>
      </c>
      <c r="H69" s="41" t="s">
        <v>0</v>
      </c>
      <c r="I69" s="72" t="s">
        <v>25</v>
      </c>
      <c r="J69" s="72" t="s">
        <v>28</v>
      </c>
      <c r="K69" s="38">
        <v>7</v>
      </c>
    </row>
    <row r="70" spans="1:11" x14ac:dyDescent="0.3">
      <c r="A70" s="72" t="s">
        <v>276</v>
      </c>
      <c r="B70" s="72" t="s">
        <v>5</v>
      </c>
      <c r="C70" s="80" t="s">
        <v>92</v>
      </c>
      <c r="D70" s="13">
        <v>1.25</v>
      </c>
      <c r="E70" s="72" t="s">
        <v>69</v>
      </c>
      <c r="F70" s="72"/>
      <c r="G70" s="13">
        <v>15</v>
      </c>
      <c r="H70" s="38" t="s">
        <v>0</v>
      </c>
      <c r="I70" s="72" t="s">
        <v>25</v>
      </c>
      <c r="J70" s="72" t="s">
        <v>28</v>
      </c>
      <c r="K70" s="38">
        <v>7</v>
      </c>
    </row>
    <row r="71" spans="1:11" x14ac:dyDescent="0.3">
      <c r="A71" s="72" t="s">
        <v>76</v>
      </c>
      <c r="B71" s="72" t="s">
        <v>309</v>
      </c>
      <c r="C71" s="80" t="s">
        <v>33</v>
      </c>
      <c r="D71" s="35">
        <v>1.25</v>
      </c>
      <c r="E71" s="80" t="s">
        <v>307</v>
      </c>
      <c r="F71" s="81"/>
      <c r="G71" s="34">
        <v>20</v>
      </c>
      <c r="H71" s="41" t="s">
        <v>0</v>
      </c>
      <c r="I71" s="72" t="s">
        <v>25</v>
      </c>
      <c r="J71" s="72" t="s">
        <v>28</v>
      </c>
      <c r="K71" s="38">
        <v>6</v>
      </c>
    </row>
    <row r="72" spans="1:11" x14ac:dyDescent="0.3">
      <c r="A72" s="72" t="s">
        <v>76</v>
      </c>
      <c r="B72" s="72" t="s">
        <v>5</v>
      </c>
      <c r="C72" s="72" t="s">
        <v>33</v>
      </c>
      <c r="D72" s="35">
        <v>1.25</v>
      </c>
      <c r="E72" s="80" t="s">
        <v>307</v>
      </c>
      <c r="F72" s="81"/>
      <c r="G72" s="34">
        <v>20</v>
      </c>
      <c r="H72" s="41" t="s">
        <v>0</v>
      </c>
      <c r="I72" s="72" t="s">
        <v>27</v>
      </c>
      <c r="J72" s="72" t="s">
        <v>28</v>
      </c>
      <c r="K72" s="38">
        <v>5</v>
      </c>
    </row>
    <row r="73" spans="1:11" x14ac:dyDescent="0.3">
      <c r="A73" s="72" t="s">
        <v>76</v>
      </c>
      <c r="B73" s="72" t="s">
        <v>291</v>
      </c>
      <c r="C73" s="72" t="s">
        <v>92</v>
      </c>
      <c r="D73" s="35">
        <v>1.25</v>
      </c>
      <c r="E73" s="80" t="s">
        <v>318</v>
      </c>
      <c r="F73" s="81"/>
      <c r="G73" s="34">
        <v>15</v>
      </c>
      <c r="H73" s="41" t="s">
        <v>0</v>
      </c>
      <c r="I73" s="72" t="s">
        <v>25</v>
      </c>
      <c r="J73" s="72" t="s">
        <v>0</v>
      </c>
      <c r="K73" s="38">
        <v>7</v>
      </c>
    </row>
    <row r="74" spans="1:11" x14ac:dyDescent="0.3">
      <c r="A74" s="72" t="s">
        <v>18</v>
      </c>
      <c r="B74" s="72" t="s">
        <v>329</v>
      </c>
      <c r="C74" s="72" t="s">
        <v>41</v>
      </c>
      <c r="D74" s="35">
        <v>1.25</v>
      </c>
      <c r="E74" s="80" t="s">
        <v>297</v>
      </c>
      <c r="F74" s="72">
        <v>150</v>
      </c>
      <c r="G74" s="34">
        <v>10</v>
      </c>
      <c r="H74" s="41" t="s">
        <v>0</v>
      </c>
      <c r="I74" s="72" t="s">
        <v>25</v>
      </c>
      <c r="J74" s="72" t="s">
        <v>0</v>
      </c>
      <c r="K74" s="38">
        <v>5</v>
      </c>
    </row>
  </sheetData>
  <sortState xmlns:xlrd2="http://schemas.microsoft.com/office/spreadsheetml/2017/richdata2" ref="A2:K74">
    <sortCondition ref="A18:A74"/>
  </sortState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Eyepieces</vt:lpstr>
      <vt:lpstr>Zooms</vt:lpstr>
      <vt:lpstr>Eyepieces!Print_Area</vt:lpstr>
      <vt:lpstr>Eyepieces!Print_Titles</vt:lpstr>
    </vt:vector>
  </TitlesOfParts>
  <Company>Supergo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E. Pensack</dc:creator>
  <cp:lastModifiedBy>Donald E Pensack</cp:lastModifiedBy>
  <cp:lastPrinted>2023-02-08T21:22:26Z</cp:lastPrinted>
  <dcterms:created xsi:type="dcterms:W3CDTF">2004-08-22T23:09:47Z</dcterms:created>
  <dcterms:modified xsi:type="dcterms:W3CDTF">2023-02-11T15:15:49Z</dcterms:modified>
</cp:coreProperties>
</file>