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PNAB/Analise LPG/"/>
    </mc:Choice>
  </mc:AlternateContent>
  <xr:revisionPtr revIDLastSave="76" documentId="11_9C78A5DE37441D8607D625B5C32528E350C415EC" xr6:coauthVersionLast="47" xr6:coauthVersionMax="47" xr10:uidLastSave="{9B25A561-825D-474E-8CC3-50B35B5F1504}"/>
  <bookViews>
    <workbookView minimized="1" xWindow="9255" yWindow="2295" windowWidth="7500" windowHeight="8745" activeTab="1" xr2:uid="{00000000-000D-0000-FFFF-FFFF00000000}"/>
  </bookViews>
  <sheets>
    <sheet name="GERAL" sheetId="1" r:id="rId1"/>
    <sheet name="FAIXA" sheetId="2" r:id="rId2"/>
  </sheets>
  <definedNames>
    <definedName name="_xlnm._FilterDatabase" localSheetId="0" hidden="1">GERAL!$A$4:$K$22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" i="2" l="1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0" i="2"/>
  <c r="I44" i="2"/>
  <c r="I43" i="2"/>
  <c r="I35" i="2"/>
  <c r="I38" i="2"/>
  <c r="I41" i="2"/>
  <c r="I37" i="2"/>
  <c r="I39" i="2"/>
  <c r="I42" i="2"/>
  <c r="I36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K11" i="1"/>
  <c r="E11" i="1"/>
  <c r="K6" i="1"/>
  <c r="E6" i="1"/>
  <c r="K12" i="1"/>
  <c r="E12" i="1"/>
  <c r="K5" i="1"/>
  <c r="E5" i="1"/>
  <c r="K16" i="1"/>
  <c r="E16" i="1"/>
  <c r="K20" i="1"/>
  <c r="E20" i="1"/>
  <c r="K10" i="1"/>
  <c r="E10" i="1"/>
  <c r="K17" i="1"/>
  <c r="E17" i="1"/>
  <c r="K9" i="1"/>
  <c r="E9" i="1"/>
  <c r="K14" i="1"/>
  <c r="E14" i="1"/>
  <c r="K19" i="1"/>
  <c r="E19" i="1"/>
  <c r="K21" i="1"/>
  <c r="E21" i="1"/>
  <c r="K7" i="1"/>
  <c r="E7" i="1"/>
  <c r="K22" i="1"/>
  <c r="E22" i="1"/>
  <c r="K18" i="1"/>
  <c r="E18" i="1"/>
  <c r="K13" i="1"/>
  <c r="E13" i="1"/>
  <c r="C13" i="1"/>
  <c r="K8" i="1"/>
  <c r="C8" i="1"/>
  <c r="E8" i="1" s="1"/>
  <c r="K15" i="1"/>
  <c r="C15" i="1"/>
  <c r="E15" i="1" s="1"/>
</calcChain>
</file>

<file path=xl/sharedStrings.xml><?xml version="1.0" encoding="utf-8"?>
<sst xmlns="http://schemas.openxmlformats.org/spreadsheetml/2006/main" count="184" uniqueCount="98">
  <si>
    <t>APELIDO</t>
  </si>
  <si>
    <t>EDITAL</t>
  </si>
  <si>
    <t>VALOR DESTINADO</t>
  </si>
  <si>
    <t>VALOR DISTRIBUIDO</t>
  </si>
  <si>
    <t>SOBRA DE RECURSOS</t>
  </si>
  <si>
    <t>RECURSO PARA SELECIONAR TODOS OS SUPLENTES</t>
  </si>
  <si>
    <t>INSCRITOS</t>
  </si>
  <si>
    <t>SELECIONADOS</t>
  </si>
  <si>
    <t>SUPLENTES</t>
  </si>
  <si>
    <t>DESCLASSIFICADOS</t>
  </si>
  <si>
    <t>DESCLASSIFICADOS (%)</t>
  </si>
  <si>
    <t>AC - PRODUCAO</t>
  </si>
  <si>
    <t>produção</t>
  </si>
  <si>
    <t>AC - ROTEIRO</t>
  </si>
  <si>
    <t>desenvolvimento de roteiro</t>
  </si>
  <si>
    <t>AC - CAPACITAÇÃO</t>
  </si>
  <si>
    <t>capacitação, formação e qualificação e apoio a cineclubes</t>
  </si>
  <si>
    <t>AC - FESTIVAIS</t>
  </si>
  <si>
    <t xml:space="preserve">realização de festivais e mostras </t>
  </si>
  <si>
    <t>AC - PESQUISA</t>
  </si>
  <si>
    <t>apoio a pesquisas, grupos de pesquisas, publicações e observatórios</t>
  </si>
  <si>
    <t>AC - FINALIZAÇÃO</t>
  </si>
  <si>
    <t>finalização e pós produção de longa, séries e produtos para tv</t>
  </si>
  <si>
    <t>AC - MEMORIA</t>
  </si>
  <si>
    <t>memória, preservação e digitalização de obras</t>
  </si>
  <si>
    <t>SALAS DE CINEMA</t>
  </si>
  <si>
    <t>salas de cinema</t>
  </si>
  <si>
    <t>CADEIA PRODUTIVA</t>
  </si>
  <si>
    <t>desenvolvimento à cadeia produtiva do audiovisual</t>
  </si>
  <si>
    <t>LICENCIAMENTO</t>
  </si>
  <si>
    <t>licenciamento para conteúdos audiovisuais</t>
  </si>
  <si>
    <t>DESENVOLVE +</t>
  </si>
  <si>
    <t>desenvolve + cultura</t>
  </si>
  <si>
    <t>MUSEUS</t>
  </si>
  <si>
    <t>museus e memória social</t>
  </si>
  <si>
    <t>AÇÕES CRIATIVAS</t>
  </si>
  <si>
    <t>ações criativas</t>
  </si>
  <si>
    <t>FORMACAO</t>
  </si>
  <si>
    <t>fomento de formação cultural e direitos humanos</t>
  </si>
  <si>
    <t>SALVAGUARDA</t>
  </si>
  <si>
    <t>salvaguarda das culturas populares, dos povos e comunidades tradicionais</t>
  </si>
  <si>
    <t>EXPRESSÕES PERIFÉRICAS</t>
  </si>
  <si>
    <t>fomento de expressões periféricas</t>
  </si>
  <si>
    <t>FESTIVAIS</t>
  </si>
  <si>
    <t>mostras, festivais e celebrações</t>
  </si>
  <si>
    <t>TÉCNICOS</t>
  </si>
  <si>
    <t>premiação para técnicos e técnicas da cultura e das artes</t>
  </si>
  <si>
    <t>FAIXA</t>
  </si>
  <si>
    <t>AC - CAPACITACAO</t>
  </si>
  <si>
    <t>PERIFERIAS</t>
  </si>
  <si>
    <t>apoio a cineclubes</t>
  </si>
  <si>
    <t>capacitação, formação e qualificação - faixa 1</t>
  </si>
  <si>
    <t>capacitação, formação e qualificação - faixa 2</t>
  </si>
  <si>
    <t>capacitação, formação e qualificação - faixa 3</t>
  </si>
  <si>
    <t>realização de festivais e mostras - faixa 1</t>
  </si>
  <si>
    <t>realização de festivais e mostras - faixa 2</t>
  </si>
  <si>
    <t>realização de festivais e mostras - faixa 3</t>
  </si>
  <si>
    <t>realização de festivais e mostras - faixa 4</t>
  </si>
  <si>
    <t>faixa única</t>
  </si>
  <si>
    <t>memória, preservação e digitalização de obras - faixa 1</t>
  </si>
  <si>
    <t>memória, preservação e digitalização de obras - faixa 2</t>
  </si>
  <si>
    <t>memória, preservação e digitalização de obras - faixa 3</t>
  </si>
  <si>
    <t>curta-metragem com foco nos mestres</t>
  </si>
  <si>
    <t>curta e média-metragem</t>
  </si>
  <si>
    <t>games</t>
  </si>
  <si>
    <t>longa metragem</t>
  </si>
  <si>
    <t>obras seriadas</t>
  </si>
  <si>
    <t>telefilme</t>
  </si>
  <si>
    <t>videoclipes e outros - faixa 1</t>
  </si>
  <si>
    <t>videoclipes e outros - faixa 2</t>
  </si>
  <si>
    <t>websérie / webcanal</t>
  </si>
  <si>
    <t>longa-metragem</t>
  </si>
  <si>
    <t>séries e produtos para tv - faixa 1</t>
  </si>
  <si>
    <t>séries e produtos para tv - faixa 2</t>
  </si>
  <si>
    <t>séries e produtos para tv - faixa 3</t>
  </si>
  <si>
    <t>faixa 1</t>
  </si>
  <si>
    <t>faixa 2</t>
  </si>
  <si>
    <t>faixa 3</t>
  </si>
  <si>
    <t>apoio a micro e pequenas empresas</t>
  </si>
  <si>
    <t>distribuição</t>
  </si>
  <si>
    <t>categoria 1 - faixa 1</t>
  </si>
  <si>
    <t>categoria 1 - faixa 2</t>
  </si>
  <si>
    <t>categoria 1 - faixa 3</t>
  </si>
  <si>
    <t>categoria 1 - faixa 4</t>
  </si>
  <si>
    <t>categoria 2 - faixa única</t>
  </si>
  <si>
    <t>categoria 3 - faixa 1</t>
  </si>
  <si>
    <t>categoria 3 - faixa 2</t>
  </si>
  <si>
    <t>categoria 4 - faixa 1</t>
  </si>
  <si>
    <t>categoria 4 - faixa 2</t>
  </si>
  <si>
    <t>categoria 4 - faixa 3</t>
  </si>
  <si>
    <t>faixa 4</t>
  </si>
  <si>
    <t>produção audiovisual de curta e média metragem</t>
  </si>
  <si>
    <t>produção audiovisual de longa metragem</t>
  </si>
  <si>
    <t>produção audiovisual de produtos para tv</t>
  </si>
  <si>
    <t>categoria 2 - faixa 1</t>
  </si>
  <si>
    <t>categoria 2 - faixa 2</t>
  </si>
  <si>
    <t>grupos</t>
  </si>
  <si>
    <t>mestres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</si>
</sst>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R$ -416]#,##0.00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Cambria"/>
    </font>
    <font>
      <b/>
      <sz val="10"/>
      <color theme="1"/>
      <name val="Cambria"/>
    </font>
    <font>
      <sz val="10"/>
      <color theme="1"/>
      <name val="Arial"/>
    </font>
    <font>
      <sz val="10"/>
      <color rgb="FF000000"/>
      <name val="Cambria"/>
    </font>
    <font>
      <sz val="10"/>
      <color rgb="FF000000"/>
      <name val="Arial"/>
      <scheme val="minor"/>
    </font>
    <font>
      <b/>
      <sz val="10"/>
      <color rgb="FF000000"/>
      <name val="Cambria"/>
      <family val="1"/>
    </font>
    <font>
      <sz val="11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0" fontId="5" fillId="0" borderId="7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0" fontId="5" fillId="0" borderId="12" xfId="0" applyNumberFormat="1" applyFont="1" applyBorder="1" applyAlignment="1">
      <alignment horizontal="center" vertical="center" wrapText="1"/>
    </xf>
    <xf numFmtId="44" fontId="7" fillId="0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44" fontId="8" fillId="0" borderId="0" xfId="1" applyFont="1" applyFill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44" fontId="8" fillId="0" borderId="0" xfId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4" fontId="1" fillId="2" borderId="1" xfId="0" applyNumberFormat="1" applyFont="1" applyFill="1" applyBorder="1"/>
    <xf numFmtId="10" fontId="1" fillId="2" borderId="1" xfId="0" applyNumberFormat="1" applyFont="1" applyFill="1" applyBorder="1"/>
    <xf numFmtId="0" fontId="1" fillId="2" borderId="3" xfId="0" applyFont="1" applyFill="1" applyBorder="1"/>
    <xf numFmtId="0" fontId="4" fillId="0" borderId="6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44" fontId="7" fillId="3" borderId="4" xfId="1" applyFont="1" applyFill="1" applyBorder="1" applyAlignment="1">
      <alignment horizontal="center" vertical="center" wrapText="1"/>
    </xf>
    <xf numFmtId="44" fontId="7" fillId="5" borderId="4" xfId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</cellXfs>
  <cellStyles count="2">
    <cellStyle name="Moeda" xfId="1" builtinId="4"/>
    <cellStyle name="Normal" xfId="0" builtinId="0"/>
  </cellStyles>
  <dxfs count="28">
    <dxf>
      <font>
        <strike val="0"/>
        <outline val="0"/>
        <shadow val="0"/>
        <u val="none"/>
        <vertAlign val="baseline"/>
        <sz val="11"/>
        <color rgb="FF000000"/>
        <name val="Cambria"/>
        <family val="1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rgb="FF000000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family val="1"/>
        <scheme val="none"/>
      </font>
      <fill>
        <patternFill patternType="none">
          <fgColor theme="0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/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64" formatCode="[$R$ -416]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64" formatCode="[$R$ -416]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64" formatCode="[$R$ -416]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numFmt numFmtId="164" formatCode="[$R$ -416]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border outline="0">
        <left style="thin">
          <color rgb="FFFFFFFF"/>
        </left>
        <right style="thin">
          <color rgb="FFFFFFFF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mbri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DF05A7-E31D-4B4C-98C2-A354854229A9}" name="Tabela3" displayName="Tabela3" ref="A4:K22" totalsRowShown="0" headerRowDxfId="27" dataDxfId="25" headerRowBorderDxfId="26" tableBorderDxfId="24">
  <autoFilter ref="A4:K22" xr:uid="{00000000-0009-0000-0000-000000000000}"/>
  <sortState xmlns:xlrd2="http://schemas.microsoft.com/office/spreadsheetml/2017/richdata2" ref="A5:K22">
    <sortCondition ref="K4:K22"/>
  </sortState>
  <tableColumns count="11">
    <tableColumn id="1" xr3:uid="{56F01044-EC09-4BEF-AE1B-32C97EE402A6}" name="APELIDO" dataDxfId="23"/>
    <tableColumn id="2" xr3:uid="{18F3FB50-83C3-4451-9B8A-B5AEB1A1F4B6}" name="EDITAL" dataDxfId="22"/>
    <tableColumn id="3" xr3:uid="{EE533D64-B08C-40F1-91BF-471F8F42EE94}" name="VALOR DESTINADO" dataDxfId="21"/>
    <tableColumn id="4" xr3:uid="{018B2D3A-BAEB-41FA-AA82-5C6F310E39A6}" name="VALOR DISTRIBUIDO" dataDxfId="20"/>
    <tableColumn id="5" xr3:uid="{1C925C4C-2617-4FB5-A51E-7759DACA62A1}" name="SOBRA DE RECURSOS" dataDxfId="19">
      <calculatedColumnFormula>C5-D5</calculatedColumnFormula>
    </tableColumn>
    <tableColumn id="6" xr3:uid="{1FD056F2-0534-4A6D-9E6C-7E8073D95956}" name="RECURSO PARA SELECIONAR TODOS OS SUPLENTES" dataDxfId="18"/>
    <tableColumn id="7" xr3:uid="{35BD5D2B-F920-4B26-B662-488F2D7A4C4C}" name="INSCRITOS" dataDxfId="17"/>
    <tableColumn id="8" xr3:uid="{FB553CEB-89ED-4F23-8F02-B007280AF4E5}" name="SELECIONADOS" dataDxfId="16"/>
    <tableColumn id="9" xr3:uid="{7568FD56-DC53-49D0-A35F-0A35EFE41948}" name="SUPLENTES" dataDxfId="15"/>
    <tableColumn id="10" xr3:uid="{71E4C62E-9784-4CFB-8209-A8EEAC04E018}" name="DESCLASSIFICADOS" dataDxfId="14"/>
    <tableColumn id="11" xr3:uid="{C9282233-BB7F-474C-84B7-B8DC805C7C3C}" name="DESCLASSIFICADOS (%)" dataDxfId="13">
      <calculatedColumnFormula>J5/G5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5DB2DC-E2A5-4243-A39B-3103B80B420E}" name="Tabela1" displayName="Tabela1" ref="A3:I67" totalsRowShown="0" headerRowDxfId="12" dataDxfId="10" headerRowBorderDxfId="11" tableBorderDxfId="9" headerRowCellStyle="Moeda">
  <autoFilter ref="A3:I67" xr:uid="{165DB2DC-E2A5-4243-A39B-3103B80B420E}">
    <filterColumn colId="0">
      <filters>
        <filter val="DESENVOLVE +"/>
      </filters>
    </filterColumn>
  </autoFilter>
  <sortState xmlns:xlrd2="http://schemas.microsoft.com/office/spreadsheetml/2017/richdata2" ref="A35:I44">
    <sortCondition descending="1" ref="I3:I67"/>
  </sortState>
  <tableColumns count="9">
    <tableColumn id="1" xr3:uid="{63886683-19F9-4943-AD8B-CAB9505217A4}" name="EDITAL" dataDxfId="8"/>
    <tableColumn id="2" xr3:uid="{7EDA6D4C-59CD-4BEA-9A16-96A7C7C7B21A}" name="FAIXA" dataDxfId="7"/>
    <tableColumn id="3" xr3:uid="{A3E257B1-F01F-4553-8D53-2143C36D6E44}" name="VALOR DISTRIBUIDO" dataDxfId="6" dataCellStyle="Moeda"/>
    <tableColumn id="4" xr3:uid="{4E95CA78-D3F0-4E34-AE4E-DBA80512F489}" name="SOBRA DE RECURSOS" dataDxfId="5" dataCellStyle="Moeda"/>
    <tableColumn id="5" xr3:uid="{75ECD4D6-002B-4BA6-8119-89CCACAE996D}" name="INSCRITOS" dataDxfId="4"/>
    <tableColumn id="6" xr3:uid="{52E5C630-F878-41E1-8760-DA39F53DF347}" name="SELECIONADOS" dataDxfId="3"/>
    <tableColumn id="7" xr3:uid="{80CD94CB-C0DE-4EA4-8DB5-75B32935CE6E}" name="SUPLENTES" dataDxfId="2"/>
    <tableColumn id="8" xr3:uid="{C060780F-9F6E-4E66-96BF-C25D85B4AD18}" name="DESCLASSIFICADOS" dataDxfId="1"/>
    <tableColumn id="9" xr3:uid="{C191FFCA-15EC-42F4-9D1F-AE7C8C1BC06F}" name="DESCLASSIFICADOS (%)" dataDxfId="0">
      <calculatedColumnFormula>H4/E4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6"/>
  <sheetViews>
    <sheetView topLeftCell="C1" zoomScale="115" zoomScaleNormal="115" workbookViewId="0">
      <selection activeCell="K5" sqref="K5"/>
    </sheetView>
  </sheetViews>
  <sheetFormatPr defaultColWidth="12.5703125" defaultRowHeight="15.75" customHeight="1" x14ac:dyDescent="0.2"/>
  <cols>
    <col min="1" max="1" width="17.28515625" style="1" customWidth="1"/>
    <col min="2" max="2" width="56" style="1" customWidth="1"/>
    <col min="3" max="3" width="22.7109375" style="1" customWidth="1"/>
    <col min="4" max="4" width="20.85546875" style="1" customWidth="1"/>
    <col min="5" max="5" width="24.140625" style="1" customWidth="1"/>
    <col min="6" max="6" width="26.5703125" style="1" customWidth="1"/>
    <col min="7" max="7" width="15.85546875" style="1" customWidth="1"/>
    <col min="8" max="8" width="19.28515625" style="1" customWidth="1"/>
    <col min="9" max="9" width="14.42578125" style="1" customWidth="1"/>
    <col min="10" max="10" width="18" style="1" customWidth="1"/>
    <col min="11" max="12" width="19.85546875" style="1" customWidth="1"/>
    <col min="13" max="13" width="23.5703125" style="1" customWidth="1"/>
    <col min="14" max="16384" width="12.5703125" style="1"/>
  </cols>
  <sheetData>
    <row r="1" spans="1:19" ht="12.75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2.75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t="12.75" x14ac:dyDescent="0.2">
      <c r="A3" s="23"/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5"/>
      <c r="O3" s="23"/>
      <c r="P3" s="23"/>
      <c r="Q3" s="23"/>
      <c r="R3" s="23"/>
      <c r="S3" s="23"/>
    </row>
    <row r="4" spans="1:19" ht="93.75" customHeight="1" x14ac:dyDescent="0.2">
      <c r="A4" s="2" t="s">
        <v>0</v>
      </c>
      <c r="B4" s="3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1" t="s">
        <v>6</v>
      </c>
      <c r="H4" s="32" t="s">
        <v>7</v>
      </c>
      <c r="I4" s="32" t="s">
        <v>8</v>
      </c>
      <c r="J4" s="31" t="s">
        <v>9</v>
      </c>
      <c r="K4" s="33" t="s">
        <v>10</v>
      </c>
      <c r="N4" s="25"/>
      <c r="O4" s="23"/>
      <c r="P4" s="23"/>
      <c r="Q4" s="23"/>
      <c r="R4" s="23"/>
      <c r="S4" s="23"/>
    </row>
    <row r="5" spans="1:19" ht="25.5" x14ac:dyDescent="0.2">
      <c r="A5" s="37" t="s">
        <v>39</v>
      </c>
      <c r="B5" s="4" t="s">
        <v>40</v>
      </c>
      <c r="C5" s="5">
        <v>3500000</v>
      </c>
      <c r="D5" s="5">
        <v>3500000</v>
      </c>
      <c r="E5" s="5">
        <f>C5-D5</f>
        <v>0</v>
      </c>
      <c r="F5" s="5">
        <v>12500000</v>
      </c>
      <c r="G5" s="6">
        <v>1201</v>
      </c>
      <c r="H5" s="6">
        <v>250</v>
      </c>
      <c r="I5" s="6">
        <v>920</v>
      </c>
      <c r="J5" s="6">
        <v>31</v>
      </c>
      <c r="K5" s="7">
        <f>J5/G5</f>
        <v>2.5811823480432972E-2</v>
      </c>
      <c r="N5" s="25"/>
      <c r="O5" s="23"/>
      <c r="P5" s="23"/>
      <c r="Q5" s="23"/>
      <c r="R5" s="23"/>
      <c r="S5" s="23"/>
    </row>
    <row r="6" spans="1:19" ht="12.75" x14ac:dyDescent="0.2">
      <c r="A6" s="12" t="s">
        <v>43</v>
      </c>
      <c r="B6" s="8" t="s">
        <v>44</v>
      </c>
      <c r="C6" s="9">
        <v>1680000</v>
      </c>
      <c r="D6" s="9">
        <v>1680000</v>
      </c>
      <c r="E6" s="5">
        <f>C6-D6</f>
        <v>0</v>
      </c>
      <c r="F6" s="9">
        <v>26698000</v>
      </c>
      <c r="G6" s="10">
        <v>468</v>
      </c>
      <c r="H6" s="10">
        <v>25</v>
      </c>
      <c r="I6" s="10">
        <v>386</v>
      </c>
      <c r="J6" s="10">
        <v>57</v>
      </c>
      <c r="K6" s="11">
        <f>J6/G6</f>
        <v>0.12179487179487179</v>
      </c>
      <c r="N6" s="25"/>
      <c r="O6" s="23"/>
      <c r="P6" s="23"/>
      <c r="Q6" s="23"/>
      <c r="R6" s="23"/>
      <c r="S6" s="23"/>
    </row>
    <row r="7" spans="1:19" ht="12.75" x14ac:dyDescent="0.2">
      <c r="A7" s="28" t="s">
        <v>21</v>
      </c>
      <c r="B7" s="8" t="s">
        <v>22</v>
      </c>
      <c r="C7" s="9">
        <v>1960000</v>
      </c>
      <c r="D7" s="9">
        <v>1936000.78</v>
      </c>
      <c r="E7" s="5">
        <f>C7-D7</f>
        <v>23999.219999999972</v>
      </c>
      <c r="F7" s="9">
        <v>434100</v>
      </c>
      <c r="G7" s="10">
        <v>15</v>
      </c>
      <c r="H7" s="10">
        <v>10</v>
      </c>
      <c r="I7" s="10">
        <v>2</v>
      </c>
      <c r="J7" s="10">
        <v>3</v>
      </c>
      <c r="K7" s="11">
        <f>J7/G7</f>
        <v>0.2</v>
      </c>
      <c r="N7" s="25"/>
      <c r="O7" s="23"/>
      <c r="P7" s="23"/>
      <c r="Q7" s="23"/>
      <c r="R7" s="23"/>
      <c r="S7" s="23"/>
    </row>
    <row r="8" spans="1:19" ht="12.75" x14ac:dyDescent="0.2">
      <c r="A8" s="28" t="s">
        <v>13</v>
      </c>
      <c r="B8" s="8" t="s">
        <v>14</v>
      </c>
      <c r="C8" s="9">
        <f>900000+900000</f>
        <v>1800000</v>
      </c>
      <c r="D8" s="9">
        <v>1799460</v>
      </c>
      <c r="E8" s="5">
        <f>C8-D8</f>
        <v>540</v>
      </c>
      <c r="F8" s="9">
        <v>6175864.8099999996</v>
      </c>
      <c r="G8" s="10">
        <v>203</v>
      </c>
      <c r="H8" s="10">
        <v>33</v>
      </c>
      <c r="I8" s="10">
        <v>127</v>
      </c>
      <c r="J8" s="10">
        <v>43</v>
      </c>
      <c r="K8" s="11">
        <f>J8/G8</f>
        <v>0.21182266009852216</v>
      </c>
      <c r="N8" s="25"/>
      <c r="O8" s="23"/>
      <c r="P8" s="23"/>
      <c r="Q8" s="23"/>
      <c r="R8" s="23"/>
      <c r="S8" s="23"/>
    </row>
    <row r="9" spans="1:19" ht="12.75" x14ac:dyDescent="0.2">
      <c r="A9" s="12" t="s">
        <v>29</v>
      </c>
      <c r="B9" s="8" t="s">
        <v>30</v>
      </c>
      <c r="C9" s="9">
        <v>2040000</v>
      </c>
      <c r="D9" s="9">
        <v>1339000</v>
      </c>
      <c r="E9" s="5">
        <f>C9-D9</f>
        <v>701000</v>
      </c>
      <c r="F9" s="9">
        <v>0</v>
      </c>
      <c r="G9" s="10">
        <v>53</v>
      </c>
      <c r="H9" s="10">
        <v>41</v>
      </c>
      <c r="I9" s="10"/>
      <c r="J9" s="10">
        <v>12</v>
      </c>
      <c r="K9" s="11">
        <f>J9/G9</f>
        <v>0.22641509433962265</v>
      </c>
      <c r="N9" s="25"/>
      <c r="O9" s="23"/>
      <c r="P9" s="23"/>
      <c r="Q9" s="23"/>
      <c r="R9" s="23"/>
      <c r="S9" s="23"/>
    </row>
    <row r="10" spans="1:19" ht="12.75" x14ac:dyDescent="0.2">
      <c r="A10" s="12" t="s">
        <v>33</v>
      </c>
      <c r="B10" s="8" t="s">
        <v>34</v>
      </c>
      <c r="C10" s="9">
        <v>1000000</v>
      </c>
      <c r="D10" s="9">
        <v>950000</v>
      </c>
      <c r="E10" s="5">
        <f>C10-D10</f>
        <v>50000</v>
      </c>
      <c r="F10" s="9">
        <v>0</v>
      </c>
      <c r="G10" s="10">
        <v>59</v>
      </c>
      <c r="H10" s="10">
        <v>45</v>
      </c>
      <c r="I10" s="10"/>
      <c r="J10" s="10">
        <v>14</v>
      </c>
      <c r="K10" s="11">
        <f>J10/G10</f>
        <v>0.23728813559322035</v>
      </c>
      <c r="N10" s="25"/>
      <c r="O10" s="23"/>
      <c r="P10" s="23"/>
      <c r="Q10" s="23"/>
      <c r="R10" s="23"/>
      <c r="S10" s="23"/>
    </row>
    <row r="11" spans="1:19" ht="12.75" x14ac:dyDescent="0.2">
      <c r="A11" s="12" t="s">
        <v>45</v>
      </c>
      <c r="B11" s="8" t="s">
        <v>46</v>
      </c>
      <c r="C11" s="9">
        <v>1030000</v>
      </c>
      <c r="D11" s="9">
        <v>1025000</v>
      </c>
      <c r="E11" s="5">
        <f>C11-D11</f>
        <v>5000</v>
      </c>
      <c r="F11" s="9">
        <v>3140000</v>
      </c>
      <c r="G11" s="10">
        <v>1133</v>
      </c>
      <c r="H11" s="10">
        <v>205</v>
      </c>
      <c r="I11" s="10">
        <v>628</v>
      </c>
      <c r="J11" s="10">
        <v>300</v>
      </c>
      <c r="K11" s="11">
        <f>J11/G11</f>
        <v>0.26478375992939102</v>
      </c>
      <c r="N11" s="25"/>
      <c r="O11" s="23"/>
      <c r="P11" s="23"/>
      <c r="Q11" s="26"/>
      <c r="R11" s="23"/>
      <c r="S11" s="23"/>
    </row>
    <row r="12" spans="1:19" ht="25.5" x14ac:dyDescent="0.2">
      <c r="A12" s="12" t="s">
        <v>41</v>
      </c>
      <c r="B12" s="8" t="s">
        <v>42</v>
      </c>
      <c r="C12" s="9">
        <v>1500000</v>
      </c>
      <c r="D12" s="9">
        <v>1500000</v>
      </c>
      <c r="E12" s="5">
        <f>C12-D12</f>
        <v>0</v>
      </c>
      <c r="F12" s="9">
        <v>3770000</v>
      </c>
      <c r="G12" s="10">
        <v>451</v>
      </c>
      <c r="H12" s="10">
        <v>108</v>
      </c>
      <c r="I12" s="10">
        <v>206</v>
      </c>
      <c r="J12" s="10">
        <v>137</v>
      </c>
      <c r="K12" s="11">
        <f>J12/G12</f>
        <v>0.30376940133037694</v>
      </c>
      <c r="N12" s="25"/>
      <c r="O12" s="23"/>
      <c r="P12" s="23"/>
      <c r="Q12" s="26"/>
      <c r="R12" s="23"/>
      <c r="S12" s="23"/>
    </row>
    <row r="13" spans="1:19" ht="25.5" x14ac:dyDescent="0.2">
      <c r="A13" s="28" t="s">
        <v>15</v>
      </c>
      <c r="B13" s="8" t="s">
        <v>16</v>
      </c>
      <c r="C13" s="9">
        <f>900000+2800000</f>
        <v>3700000</v>
      </c>
      <c r="D13" s="9">
        <v>3696866.97</v>
      </c>
      <c r="E13" s="5">
        <f>C13-D13</f>
        <v>3133.0299999997951</v>
      </c>
      <c r="F13" s="9">
        <v>6939048.5499999998</v>
      </c>
      <c r="G13" s="10">
        <v>249</v>
      </c>
      <c r="H13" s="10">
        <v>56</v>
      </c>
      <c r="I13" s="10">
        <v>114</v>
      </c>
      <c r="J13" s="10">
        <v>79</v>
      </c>
      <c r="K13" s="11">
        <f>J13/G13</f>
        <v>0.31726907630522089</v>
      </c>
      <c r="N13" s="25"/>
      <c r="O13" s="23"/>
      <c r="P13" s="23"/>
      <c r="Q13" s="26"/>
      <c r="R13" s="23"/>
      <c r="S13" s="23"/>
    </row>
    <row r="14" spans="1:19" ht="25.5" x14ac:dyDescent="0.2">
      <c r="A14" s="12" t="s">
        <v>27</v>
      </c>
      <c r="B14" s="8" t="s">
        <v>28</v>
      </c>
      <c r="C14" s="9">
        <v>6299919.9900000002</v>
      </c>
      <c r="D14" s="9">
        <v>6586991.6799999997</v>
      </c>
      <c r="E14" s="5">
        <f>C14-D14</f>
        <v>-287071.68999999948</v>
      </c>
      <c r="F14" s="9">
        <v>11331197.27</v>
      </c>
      <c r="G14" s="10">
        <v>327</v>
      </c>
      <c r="H14" s="10">
        <v>78</v>
      </c>
      <c r="I14" s="10">
        <v>145</v>
      </c>
      <c r="J14" s="10">
        <v>104</v>
      </c>
      <c r="K14" s="11">
        <f>J14/G14</f>
        <v>0.31804281345565749</v>
      </c>
      <c r="N14" s="25"/>
      <c r="O14" s="23"/>
      <c r="P14" s="23"/>
      <c r="Q14" s="26"/>
      <c r="R14" s="23"/>
      <c r="S14" s="23"/>
    </row>
    <row r="15" spans="1:19" ht="12.75" x14ac:dyDescent="0.2">
      <c r="A15" s="28" t="s">
        <v>11</v>
      </c>
      <c r="B15" s="8" t="s">
        <v>12</v>
      </c>
      <c r="C15" s="9">
        <f>7276941.36+1100000+16500000+7800000+150000+2000000+560000+1338000</f>
        <v>36724941.359999999</v>
      </c>
      <c r="D15" s="9">
        <v>37332464.880000003</v>
      </c>
      <c r="E15" s="5">
        <f>C15-D15</f>
        <v>-607523.52000000328</v>
      </c>
      <c r="F15" s="9">
        <v>112293579.77</v>
      </c>
      <c r="G15" s="10">
        <v>1310</v>
      </c>
      <c r="H15" s="10">
        <v>217</v>
      </c>
      <c r="I15" s="10">
        <v>674</v>
      </c>
      <c r="J15" s="10">
        <v>419</v>
      </c>
      <c r="K15" s="11">
        <f>J15/G15</f>
        <v>0.31984732824427481</v>
      </c>
      <c r="N15" s="25"/>
      <c r="O15" s="23"/>
      <c r="P15" s="23"/>
      <c r="Q15" s="26"/>
      <c r="R15" s="23"/>
      <c r="S15" s="23"/>
    </row>
    <row r="16" spans="1:19" ht="12.75" x14ac:dyDescent="0.2">
      <c r="A16" s="12" t="s">
        <v>37</v>
      </c>
      <c r="B16" s="8" t="s">
        <v>38</v>
      </c>
      <c r="C16" s="9">
        <v>3550000</v>
      </c>
      <c r="D16" s="9">
        <v>3630000</v>
      </c>
      <c r="E16" s="5">
        <f>C16-D16</f>
        <v>-80000</v>
      </c>
      <c r="F16" s="9">
        <v>7825000</v>
      </c>
      <c r="G16" s="10">
        <v>878</v>
      </c>
      <c r="H16" s="10">
        <v>223</v>
      </c>
      <c r="I16" s="10">
        <v>326</v>
      </c>
      <c r="J16" s="10">
        <v>329</v>
      </c>
      <c r="K16" s="11">
        <f>J16/G16</f>
        <v>0.37471526195899774</v>
      </c>
      <c r="N16" s="25"/>
      <c r="O16" s="23"/>
      <c r="P16" s="23"/>
      <c r="Q16" s="26"/>
      <c r="R16" s="23"/>
      <c r="S16" s="23"/>
    </row>
    <row r="17" spans="1:19" ht="12.75" x14ac:dyDescent="0.2">
      <c r="A17" s="12" t="s">
        <v>31</v>
      </c>
      <c r="B17" s="8" t="s">
        <v>32</v>
      </c>
      <c r="C17" s="9">
        <v>7650000</v>
      </c>
      <c r="D17" s="9">
        <v>3195940.82</v>
      </c>
      <c r="E17" s="5">
        <f>C17-D17</f>
        <v>4454059.18</v>
      </c>
      <c r="F17" s="9">
        <v>0</v>
      </c>
      <c r="G17" s="10">
        <v>308</v>
      </c>
      <c r="H17" s="10">
        <v>182</v>
      </c>
      <c r="I17" s="10"/>
      <c r="J17" s="10">
        <v>126</v>
      </c>
      <c r="K17" s="11">
        <f>J17/G17</f>
        <v>0.40909090909090912</v>
      </c>
      <c r="N17" s="23"/>
      <c r="O17" s="23"/>
      <c r="P17" s="23"/>
      <c r="Q17" s="26"/>
      <c r="R17" s="23"/>
      <c r="S17" s="23"/>
    </row>
    <row r="18" spans="1:19" ht="12.75" x14ac:dyDescent="0.2">
      <c r="A18" s="28" t="s">
        <v>17</v>
      </c>
      <c r="B18" s="8" t="s">
        <v>18</v>
      </c>
      <c r="C18" s="9">
        <v>3200000</v>
      </c>
      <c r="D18" s="9">
        <v>3607989.5</v>
      </c>
      <c r="E18" s="5">
        <f>C18-D18</f>
        <v>-407989.5</v>
      </c>
      <c r="F18" s="9">
        <v>4228846.5</v>
      </c>
      <c r="G18" s="10">
        <v>157</v>
      </c>
      <c r="H18" s="10">
        <v>38</v>
      </c>
      <c r="I18" s="10">
        <v>51</v>
      </c>
      <c r="J18" s="10">
        <v>68</v>
      </c>
      <c r="K18" s="11">
        <f>J18/G18</f>
        <v>0.43312101910828027</v>
      </c>
      <c r="N18" s="23"/>
      <c r="O18" s="23"/>
      <c r="P18" s="23"/>
      <c r="Q18" s="26"/>
      <c r="R18" s="23"/>
      <c r="S18" s="23"/>
    </row>
    <row r="19" spans="1:19" ht="25.5" x14ac:dyDescent="0.2">
      <c r="A19" s="12" t="s">
        <v>25</v>
      </c>
      <c r="B19" s="8" t="s">
        <v>26</v>
      </c>
      <c r="C19" s="9">
        <v>7100000</v>
      </c>
      <c r="D19" s="9">
        <v>4324997.34</v>
      </c>
      <c r="E19" s="5">
        <f>C19-D19</f>
        <v>2775002.66</v>
      </c>
      <c r="F19" s="9">
        <v>0</v>
      </c>
      <c r="G19" s="10">
        <v>28</v>
      </c>
      <c r="H19" s="10">
        <v>15</v>
      </c>
      <c r="I19" s="10"/>
      <c r="J19" s="10">
        <v>13</v>
      </c>
      <c r="K19" s="11">
        <f>J19/G19</f>
        <v>0.4642857142857143</v>
      </c>
      <c r="N19" s="23"/>
      <c r="O19" s="23"/>
      <c r="P19" s="23"/>
      <c r="Q19" s="26"/>
      <c r="R19" s="23"/>
      <c r="S19" s="23"/>
    </row>
    <row r="20" spans="1:19" ht="25.5" x14ac:dyDescent="0.2">
      <c r="A20" s="12" t="s">
        <v>35</v>
      </c>
      <c r="B20" s="8" t="s">
        <v>36</v>
      </c>
      <c r="C20" s="9">
        <v>6550000</v>
      </c>
      <c r="D20" s="9">
        <v>6560000.2999999998</v>
      </c>
      <c r="E20" s="5">
        <f>C20-D20</f>
        <v>-10000.299999999814</v>
      </c>
      <c r="F20" s="9">
        <v>13960001.289999999</v>
      </c>
      <c r="G20" s="10">
        <v>2039</v>
      </c>
      <c r="H20" s="10">
        <v>393</v>
      </c>
      <c r="I20" s="10">
        <v>612</v>
      </c>
      <c r="J20" s="10">
        <v>1034</v>
      </c>
      <c r="K20" s="11">
        <f>J20/G20</f>
        <v>0.50711132908288381</v>
      </c>
      <c r="N20" s="23"/>
      <c r="O20" s="23"/>
      <c r="P20" s="23"/>
      <c r="Q20" s="26"/>
      <c r="R20" s="23"/>
      <c r="S20" s="23"/>
    </row>
    <row r="21" spans="1:19" ht="12.75" x14ac:dyDescent="0.2">
      <c r="A21" s="28" t="s">
        <v>23</v>
      </c>
      <c r="B21" s="8" t="s">
        <v>24</v>
      </c>
      <c r="C21" s="9">
        <v>1400000</v>
      </c>
      <c r="D21" s="9">
        <v>1346306.44</v>
      </c>
      <c r="E21" s="5">
        <f>C21-D21</f>
        <v>53693.560000000056</v>
      </c>
      <c r="F21" s="9">
        <v>168844</v>
      </c>
      <c r="G21" s="10">
        <v>42</v>
      </c>
      <c r="H21" s="10">
        <v>12</v>
      </c>
      <c r="I21" s="10">
        <v>1</v>
      </c>
      <c r="J21" s="10">
        <v>29</v>
      </c>
      <c r="K21" s="11">
        <f>J21/G21</f>
        <v>0.69047619047619047</v>
      </c>
      <c r="N21" s="23"/>
      <c r="O21" s="23"/>
      <c r="P21" s="23"/>
      <c r="Q21" s="26"/>
      <c r="R21" s="23"/>
      <c r="S21" s="23"/>
    </row>
    <row r="22" spans="1:19" ht="25.5" x14ac:dyDescent="0.2">
      <c r="A22" s="36" t="s">
        <v>19</v>
      </c>
      <c r="B22" s="13" t="s">
        <v>20</v>
      </c>
      <c r="C22" s="14">
        <v>420000.56</v>
      </c>
      <c r="D22" s="14">
        <v>417217</v>
      </c>
      <c r="E22" s="14">
        <f>C22-D22</f>
        <v>2783.5599999999977</v>
      </c>
      <c r="F22" s="14">
        <v>1081296.1200000001</v>
      </c>
      <c r="G22" s="15">
        <v>137</v>
      </c>
      <c r="H22" s="15">
        <v>10</v>
      </c>
      <c r="I22" s="15">
        <v>26</v>
      </c>
      <c r="J22" s="15">
        <v>101</v>
      </c>
      <c r="K22" s="16">
        <f>J22/G22</f>
        <v>0.73722627737226276</v>
      </c>
      <c r="N22" s="23"/>
      <c r="O22" s="23"/>
      <c r="P22" s="23"/>
      <c r="Q22" s="26"/>
      <c r="R22" s="23"/>
      <c r="S22" s="23"/>
    </row>
    <row r="23" spans="1:19" ht="12.75" x14ac:dyDescent="0.2">
      <c r="A23" s="23"/>
      <c r="B23" s="23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3"/>
      <c r="O23" s="23"/>
      <c r="P23" s="23"/>
      <c r="Q23" s="26"/>
      <c r="R23" s="23"/>
      <c r="S23" s="23"/>
    </row>
    <row r="24" spans="1:19" ht="12.75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6"/>
      <c r="R24" s="23"/>
      <c r="S24" s="23"/>
    </row>
    <row r="25" spans="1:19" ht="12.75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6"/>
      <c r="R25" s="23"/>
      <c r="S25" s="23"/>
    </row>
    <row r="26" spans="1:19" ht="12.75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6"/>
      <c r="R26" s="23"/>
      <c r="S26" s="23"/>
    </row>
    <row r="27" spans="1:19" ht="12.75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6"/>
      <c r="R27" s="23"/>
      <c r="S27" s="23"/>
    </row>
    <row r="28" spans="1:19" ht="12.75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6"/>
      <c r="R28" s="23"/>
      <c r="S28" s="23"/>
    </row>
    <row r="29" spans="1:19" ht="12.75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ht="12.75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</row>
    <row r="31" spans="1:19" ht="12.75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</row>
    <row r="32" spans="1:19" ht="12.75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</row>
    <row r="33" spans="1:19" ht="12.75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</row>
    <row r="34" spans="1:19" ht="12.75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</row>
    <row r="35" spans="1:19" ht="12.75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</row>
    <row r="36" spans="1:19" ht="12.75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</row>
    <row r="37" spans="1:19" ht="12.75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</row>
    <row r="38" spans="1:19" ht="12.75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</row>
    <row r="39" spans="1:19" ht="12.75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</row>
    <row r="40" spans="1:19" ht="12.75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</row>
    <row r="41" spans="1:19" ht="12.75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</row>
    <row r="42" spans="1:19" ht="12.75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</row>
    <row r="43" spans="1:19" ht="12.7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</row>
    <row r="44" spans="1:19" ht="12.7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</row>
    <row r="45" spans="1:19" ht="12.7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</row>
    <row r="46" spans="1:19" ht="12.75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</row>
    <row r="47" spans="1:19" ht="12.75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19" ht="12.75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</row>
    <row r="49" spans="1:19" ht="12.75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</row>
    <row r="50" spans="1:19" ht="12.7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ht="12.75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ht="12.75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ht="12.7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1:19" ht="12.75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19" ht="12.75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19" ht="12.75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19" ht="12.75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1:19" ht="12.75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ht="12.75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1:19" ht="12.75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1:19" ht="12.75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ht="12.75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ht="12.75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19" ht="12.75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1:19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1:19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1:19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1:19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1:19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1:19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1:19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1:19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1:19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1:19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1:19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1:19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1:19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1:19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1:19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1:19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1:19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1:19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1:19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1:19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1:19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1:19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1:19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1:19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1:19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  <row r="106" spans="1:19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</row>
    <row r="107" spans="1:19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</row>
    <row r="108" spans="1:19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</row>
    <row r="109" spans="1:19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</row>
    <row r="110" spans="1:19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</row>
    <row r="111" spans="1:19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spans="1:19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</row>
    <row r="113" spans="1:19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</row>
    <row r="114" spans="1:19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</row>
    <row r="115" spans="1:19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</row>
    <row r="116" spans="1:19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</row>
    <row r="117" spans="1:19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</row>
    <row r="118" spans="1:19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</row>
    <row r="119" spans="1:19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spans="1:19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</row>
    <row r="121" spans="1:19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 spans="1:19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</row>
    <row r="123" spans="1:19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</row>
    <row r="124" spans="1:19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 spans="1:19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</row>
    <row r="126" spans="1:19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</row>
    <row r="127" spans="1:19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1:19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</row>
    <row r="129" spans="1:19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 spans="1:19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19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 spans="1:19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 spans="1:19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1:19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 spans="1:19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1:19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spans="1:19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 spans="1:19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 spans="1:19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 spans="1:19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 spans="1:19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 spans="1:19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 spans="1:19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</row>
    <row r="144" spans="1:19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 spans="1:19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 spans="1:19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</row>
    <row r="147" spans="1:19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</row>
    <row r="148" spans="1:19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</row>
    <row r="149" spans="1:19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</row>
    <row r="150" spans="1:19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</row>
    <row r="151" spans="1:19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</row>
    <row r="152" spans="1:19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</row>
    <row r="153" spans="1:19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</row>
    <row r="154" spans="1:19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</row>
    <row r="155" spans="1:19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</row>
    <row r="156" spans="1:19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 spans="1:19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1:19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 spans="1:19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 spans="1:19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</row>
    <row r="162" spans="1:19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</row>
    <row r="163" spans="1:19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</row>
    <row r="164" spans="1:19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</row>
    <row r="165" spans="1:19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</row>
    <row r="166" spans="1:19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</row>
    <row r="167" spans="1:19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</row>
    <row r="168" spans="1:19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</row>
    <row r="169" spans="1:19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</row>
    <row r="170" spans="1:19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</row>
    <row r="171" spans="1:19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</row>
    <row r="172" spans="1:19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</row>
    <row r="173" spans="1:19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</row>
    <row r="174" spans="1:19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</row>
    <row r="175" spans="1:19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</row>
    <row r="176" spans="1:19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</row>
    <row r="177" spans="1:19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</row>
    <row r="178" spans="1:19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</row>
    <row r="179" spans="1:19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</row>
    <row r="180" spans="1:19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</row>
    <row r="181" spans="1:19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</row>
    <row r="182" spans="1:19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</row>
    <row r="183" spans="1:19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</row>
    <row r="184" spans="1:19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</row>
    <row r="185" spans="1:19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</row>
    <row r="186" spans="1:19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</row>
    <row r="187" spans="1:19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</row>
    <row r="188" spans="1:19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</row>
    <row r="189" spans="1:19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</row>
    <row r="190" spans="1:19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</row>
    <row r="191" spans="1:19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</row>
    <row r="192" spans="1:19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</row>
    <row r="193" spans="1:19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</row>
    <row r="194" spans="1:19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</row>
    <row r="195" spans="1:19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</row>
    <row r="196" spans="1:19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</row>
    <row r="197" spans="1:19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</row>
    <row r="198" spans="1:19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</row>
    <row r="199" spans="1:19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</row>
    <row r="200" spans="1:19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</row>
    <row r="201" spans="1:19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</row>
    <row r="202" spans="1:19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</row>
    <row r="203" spans="1:19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</row>
    <row r="204" spans="1:19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</row>
    <row r="205" spans="1:19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</row>
    <row r="206" spans="1:19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</row>
    <row r="207" spans="1:19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</row>
    <row r="208" spans="1:19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</row>
    <row r="209" spans="1:19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</row>
    <row r="210" spans="1:19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</row>
    <row r="211" spans="1:19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</row>
    <row r="212" spans="1:19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</row>
    <row r="213" spans="1:19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</row>
    <row r="214" spans="1:19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</row>
    <row r="215" spans="1:19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</row>
    <row r="216" spans="1:19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</row>
    <row r="217" spans="1:19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</row>
    <row r="218" spans="1:19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</row>
    <row r="219" spans="1:19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</row>
    <row r="220" spans="1:19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</row>
    <row r="221" spans="1:19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</row>
    <row r="222" spans="1:19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</row>
    <row r="223" spans="1:19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</row>
    <row r="224" spans="1:19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</row>
    <row r="225" spans="1:19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</row>
    <row r="226" spans="1:19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</row>
    <row r="227" spans="1:19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</row>
    <row r="228" spans="1:19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</row>
    <row r="229" spans="1:19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</row>
    <row r="230" spans="1:19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</row>
    <row r="231" spans="1:19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</row>
    <row r="232" spans="1:19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</row>
    <row r="233" spans="1:19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</row>
    <row r="234" spans="1:19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</row>
    <row r="235" spans="1:19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</row>
    <row r="236" spans="1:19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</row>
    <row r="237" spans="1:19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</row>
    <row r="238" spans="1:19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</row>
    <row r="239" spans="1:19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</row>
    <row r="240" spans="1:19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</row>
    <row r="241" spans="1:19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</row>
    <row r="242" spans="1:19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</row>
    <row r="243" spans="1:19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</row>
    <row r="244" spans="1:19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</row>
    <row r="245" spans="1:19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</row>
    <row r="246" spans="1:19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</row>
    <row r="247" spans="1:19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</row>
    <row r="248" spans="1:19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</row>
    <row r="249" spans="1:19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</row>
    <row r="250" spans="1:19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</row>
    <row r="251" spans="1:19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</row>
    <row r="252" spans="1:19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</row>
    <row r="253" spans="1:19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</row>
    <row r="254" spans="1:19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</row>
    <row r="255" spans="1:19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</row>
    <row r="256" spans="1:19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</row>
    <row r="257" spans="1:19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</row>
    <row r="258" spans="1:19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</row>
    <row r="259" spans="1:19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</row>
    <row r="260" spans="1:19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</row>
    <row r="261" spans="1:19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</row>
    <row r="262" spans="1:19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</row>
    <row r="263" spans="1:19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</row>
    <row r="264" spans="1:19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</row>
    <row r="265" spans="1:19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</row>
    <row r="266" spans="1:19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</row>
    <row r="267" spans="1:19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</row>
    <row r="268" spans="1:19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</row>
    <row r="269" spans="1:19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</row>
    <row r="270" spans="1:19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</row>
    <row r="271" spans="1:19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</row>
    <row r="272" spans="1:19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</row>
    <row r="273" spans="1:19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</row>
    <row r="274" spans="1:19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</row>
    <row r="275" spans="1:19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</row>
    <row r="276" spans="1:19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</row>
    <row r="277" spans="1:19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</row>
    <row r="278" spans="1:19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</row>
    <row r="279" spans="1:19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</row>
    <row r="280" spans="1:19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</row>
    <row r="281" spans="1:19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</row>
    <row r="282" spans="1:19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</row>
    <row r="283" spans="1:19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</row>
    <row r="284" spans="1:19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</row>
    <row r="285" spans="1:19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</row>
    <row r="286" spans="1:19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</row>
    <row r="287" spans="1:19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</row>
    <row r="288" spans="1:19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</row>
    <row r="289" spans="1:19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</row>
    <row r="290" spans="1:19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</row>
    <row r="291" spans="1:19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</row>
    <row r="292" spans="1:19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</row>
    <row r="293" spans="1:19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</row>
    <row r="294" spans="1:19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</row>
    <row r="295" spans="1:19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</row>
    <row r="296" spans="1:19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</row>
    <row r="297" spans="1:19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</row>
    <row r="298" spans="1:19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</row>
    <row r="299" spans="1:19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</row>
    <row r="300" spans="1:19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</row>
    <row r="301" spans="1:19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</row>
    <row r="302" spans="1:19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</row>
    <row r="303" spans="1:19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</row>
    <row r="304" spans="1:19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</row>
    <row r="305" spans="1:19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</row>
    <row r="306" spans="1:19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</row>
    <row r="307" spans="1:19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</row>
    <row r="308" spans="1:19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</row>
    <row r="309" spans="1:19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</row>
    <row r="310" spans="1:19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</row>
    <row r="311" spans="1:19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</row>
    <row r="312" spans="1:19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</row>
    <row r="313" spans="1:19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</row>
    <row r="314" spans="1:19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</row>
    <row r="315" spans="1:19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</row>
    <row r="316" spans="1:19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</row>
    <row r="317" spans="1:19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</row>
    <row r="318" spans="1:19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</row>
    <row r="319" spans="1:19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</row>
    <row r="320" spans="1:19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</row>
    <row r="321" spans="1:19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</row>
    <row r="322" spans="1:19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</row>
    <row r="323" spans="1:19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</row>
    <row r="324" spans="1:19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</row>
    <row r="325" spans="1:19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</row>
    <row r="326" spans="1:19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</row>
    <row r="327" spans="1:19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</row>
    <row r="328" spans="1:19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</row>
    <row r="329" spans="1:19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</row>
    <row r="330" spans="1:19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</row>
    <row r="331" spans="1:19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</row>
    <row r="332" spans="1:19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</row>
    <row r="333" spans="1:19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</row>
    <row r="334" spans="1:19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</row>
    <row r="335" spans="1:19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</row>
    <row r="336" spans="1:19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</row>
    <row r="337" spans="1:19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</row>
    <row r="338" spans="1:19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</row>
    <row r="339" spans="1:19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</row>
    <row r="340" spans="1:19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</row>
    <row r="341" spans="1:19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</row>
    <row r="342" spans="1:19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</row>
    <row r="343" spans="1:19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</row>
    <row r="344" spans="1:19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</row>
    <row r="345" spans="1:19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</row>
    <row r="346" spans="1:19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</row>
    <row r="347" spans="1:19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</row>
    <row r="348" spans="1:19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</row>
    <row r="349" spans="1:19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</row>
    <row r="350" spans="1:19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</row>
    <row r="351" spans="1:19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</row>
    <row r="352" spans="1:19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</row>
    <row r="353" spans="1:19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</row>
    <row r="354" spans="1:19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</row>
    <row r="355" spans="1:19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</row>
    <row r="356" spans="1:19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</row>
    <row r="357" spans="1:19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</row>
    <row r="358" spans="1:19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</row>
    <row r="359" spans="1:19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</row>
    <row r="360" spans="1:19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</row>
    <row r="361" spans="1:19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</row>
    <row r="362" spans="1:19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</row>
    <row r="363" spans="1:19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</row>
    <row r="364" spans="1:19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</row>
    <row r="365" spans="1:19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</row>
    <row r="366" spans="1:19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</row>
    <row r="367" spans="1:19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</row>
    <row r="368" spans="1:19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</row>
    <row r="369" spans="1:19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</row>
    <row r="370" spans="1:19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</row>
    <row r="371" spans="1:19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</row>
    <row r="372" spans="1:19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</row>
    <row r="373" spans="1:19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</row>
    <row r="374" spans="1:19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</row>
    <row r="375" spans="1:19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</row>
    <row r="376" spans="1:19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</row>
    <row r="377" spans="1:19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</row>
    <row r="378" spans="1:19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</row>
    <row r="379" spans="1:19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</row>
    <row r="380" spans="1:19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</row>
    <row r="381" spans="1:19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</row>
    <row r="382" spans="1:19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</row>
    <row r="383" spans="1:19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</row>
    <row r="384" spans="1:19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</row>
    <row r="385" spans="1:19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</row>
    <row r="386" spans="1:19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</row>
    <row r="387" spans="1:19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</row>
    <row r="388" spans="1:19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</row>
    <row r="389" spans="1:19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</row>
    <row r="390" spans="1:19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</row>
    <row r="391" spans="1:19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</row>
    <row r="392" spans="1:19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</row>
    <row r="393" spans="1:19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</row>
    <row r="394" spans="1:19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</row>
    <row r="395" spans="1:19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</row>
    <row r="396" spans="1:19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</row>
    <row r="397" spans="1:19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</row>
    <row r="398" spans="1:19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</row>
    <row r="399" spans="1:19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</row>
    <row r="400" spans="1:19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</row>
    <row r="401" spans="1:19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</row>
    <row r="402" spans="1:19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</row>
    <row r="403" spans="1:19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</row>
    <row r="404" spans="1:19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</row>
    <row r="405" spans="1:19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</row>
    <row r="406" spans="1:19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</row>
    <row r="407" spans="1:19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</row>
    <row r="408" spans="1:19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</row>
    <row r="409" spans="1:19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</row>
    <row r="410" spans="1:19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</row>
    <row r="411" spans="1:19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</row>
    <row r="412" spans="1:19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</row>
    <row r="413" spans="1:19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</row>
    <row r="414" spans="1:19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</row>
    <row r="415" spans="1:19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</row>
    <row r="416" spans="1:19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</row>
    <row r="417" spans="1:19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</row>
    <row r="418" spans="1:19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</row>
    <row r="419" spans="1:19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</row>
    <row r="420" spans="1:19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</row>
    <row r="421" spans="1:19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</row>
    <row r="422" spans="1:19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</row>
    <row r="423" spans="1:19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</row>
    <row r="424" spans="1:19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</row>
    <row r="425" spans="1:19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</row>
    <row r="426" spans="1:19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</row>
    <row r="427" spans="1:19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</row>
    <row r="428" spans="1:19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</row>
    <row r="429" spans="1:19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</row>
    <row r="430" spans="1:19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</row>
    <row r="431" spans="1:19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</row>
    <row r="432" spans="1:19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</row>
    <row r="433" spans="1:19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</row>
    <row r="434" spans="1:19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</row>
    <row r="435" spans="1:19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</row>
    <row r="436" spans="1:19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</row>
    <row r="437" spans="1:19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</row>
    <row r="438" spans="1:19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</row>
    <row r="439" spans="1:19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</row>
    <row r="440" spans="1:19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</row>
    <row r="441" spans="1:19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</row>
    <row r="442" spans="1:19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</row>
    <row r="443" spans="1:19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</row>
    <row r="444" spans="1:19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</row>
    <row r="445" spans="1:19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</row>
    <row r="446" spans="1:19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</row>
    <row r="447" spans="1:19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</row>
    <row r="448" spans="1:19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</row>
    <row r="449" spans="1:19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</row>
    <row r="450" spans="1:19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</row>
    <row r="451" spans="1:19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</row>
    <row r="452" spans="1:19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</row>
    <row r="453" spans="1:19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</row>
    <row r="454" spans="1:19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</row>
    <row r="455" spans="1:19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</row>
    <row r="456" spans="1:19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</row>
    <row r="457" spans="1:19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</row>
    <row r="458" spans="1:19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</row>
    <row r="459" spans="1:19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</row>
    <row r="460" spans="1:19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</row>
    <row r="461" spans="1:19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</row>
    <row r="462" spans="1:19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</row>
    <row r="463" spans="1:19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</row>
    <row r="464" spans="1:19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</row>
    <row r="465" spans="1:19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</row>
    <row r="466" spans="1:19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</row>
    <row r="467" spans="1:19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</row>
    <row r="468" spans="1:19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</row>
    <row r="469" spans="1:19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</row>
    <row r="470" spans="1:19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</row>
    <row r="471" spans="1:19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</row>
    <row r="472" spans="1:19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</row>
    <row r="473" spans="1:19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</row>
    <row r="474" spans="1:19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</row>
    <row r="475" spans="1:19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</row>
    <row r="476" spans="1:19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</row>
    <row r="477" spans="1:19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</row>
    <row r="478" spans="1:19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</row>
    <row r="479" spans="1:19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</row>
    <row r="480" spans="1:19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</row>
    <row r="481" spans="1:19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</row>
    <row r="482" spans="1:19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</row>
    <row r="483" spans="1:19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</row>
    <row r="484" spans="1:19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</row>
    <row r="485" spans="1:19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</row>
    <row r="486" spans="1:19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</row>
    <row r="487" spans="1:19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</row>
    <row r="488" spans="1:19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</row>
    <row r="489" spans="1:19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</row>
    <row r="490" spans="1:19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</row>
    <row r="491" spans="1:19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</row>
    <row r="492" spans="1:19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</row>
    <row r="493" spans="1:19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</row>
    <row r="494" spans="1:19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</row>
    <row r="495" spans="1:19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</row>
    <row r="496" spans="1:19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</row>
    <row r="497" spans="1:19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</row>
    <row r="498" spans="1:19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</row>
    <row r="499" spans="1:19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</row>
    <row r="500" spans="1:19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</row>
    <row r="501" spans="1:19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</row>
    <row r="502" spans="1:19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</row>
    <row r="503" spans="1:19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</row>
    <row r="504" spans="1:19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</row>
    <row r="505" spans="1:19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</row>
    <row r="506" spans="1:19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</row>
    <row r="507" spans="1:19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</row>
    <row r="508" spans="1:19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</row>
    <row r="509" spans="1:19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</row>
    <row r="510" spans="1:19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</row>
    <row r="511" spans="1:19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</row>
    <row r="512" spans="1:19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</row>
    <row r="513" spans="1:19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</row>
    <row r="514" spans="1:19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</row>
    <row r="515" spans="1:19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</row>
    <row r="516" spans="1:19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</row>
    <row r="517" spans="1:19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</row>
    <row r="518" spans="1:19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</row>
    <row r="519" spans="1:19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</row>
    <row r="520" spans="1:19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</row>
    <row r="521" spans="1:19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</row>
    <row r="522" spans="1:19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</row>
    <row r="523" spans="1:19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</row>
    <row r="524" spans="1:19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</row>
    <row r="525" spans="1:19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</row>
    <row r="526" spans="1:19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</row>
    <row r="527" spans="1:19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</row>
    <row r="528" spans="1:19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</row>
    <row r="529" spans="1:19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</row>
    <row r="530" spans="1:19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</row>
    <row r="531" spans="1:19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</row>
    <row r="532" spans="1:19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</row>
    <row r="533" spans="1:19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</row>
    <row r="534" spans="1:19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</row>
    <row r="535" spans="1:19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</row>
    <row r="536" spans="1:19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</row>
    <row r="537" spans="1:19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</row>
    <row r="538" spans="1:19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</row>
    <row r="539" spans="1:19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</row>
    <row r="540" spans="1:19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</row>
    <row r="541" spans="1:19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</row>
    <row r="542" spans="1:19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</row>
    <row r="543" spans="1:19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</row>
    <row r="544" spans="1:19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</row>
    <row r="545" spans="1:19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</row>
    <row r="546" spans="1:19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</row>
    <row r="547" spans="1:19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</row>
    <row r="548" spans="1:19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</row>
    <row r="549" spans="1:19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</row>
    <row r="550" spans="1:19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</row>
    <row r="551" spans="1:19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</row>
    <row r="552" spans="1:19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</row>
    <row r="553" spans="1:19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</row>
    <row r="554" spans="1:19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</row>
    <row r="555" spans="1:19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</row>
    <row r="556" spans="1:19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</row>
    <row r="557" spans="1:19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</row>
    <row r="558" spans="1:19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</row>
    <row r="559" spans="1:19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</row>
    <row r="560" spans="1:19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</row>
    <row r="561" spans="1:19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</row>
    <row r="562" spans="1:19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</row>
    <row r="563" spans="1:19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</row>
    <row r="564" spans="1:19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</row>
    <row r="565" spans="1:19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</row>
    <row r="566" spans="1:19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</row>
    <row r="567" spans="1:19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</row>
    <row r="568" spans="1:19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</row>
    <row r="569" spans="1:19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</row>
    <row r="570" spans="1:19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</row>
    <row r="571" spans="1:19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</row>
    <row r="572" spans="1:19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</row>
    <row r="573" spans="1:19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</row>
    <row r="574" spans="1:19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</row>
    <row r="575" spans="1:19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</row>
    <row r="576" spans="1:19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</row>
    <row r="577" spans="1:19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</row>
    <row r="578" spans="1:19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</row>
    <row r="579" spans="1:19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</row>
    <row r="580" spans="1:19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</row>
    <row r="581" spans="1:19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</row>
    <row r="582" spans="1:19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</row>
    <row r="583" spans="1:19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</row>
    <row r="584" spans="1:19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</row>
    <row r="585" spans="1:19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</row>
    <row r="586" spans="1:19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</row>
    <row r="587" spans="1:19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</row>
    <row r="588" spans="1:19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</row>
    <row r="589" spans="1:19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</row>
    <row r="590" spans="1:19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</row>
    <row r="591" spans="1:19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</row>
    <row r="592" spans="1:19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</row>
    <row r="593" spans="1:19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</row>
    <row r="594" spans="1:19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</row>
    <row r="595" spans="1:19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</row>
    <row r="596" spans="1:19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</row>
    <row r="597" spans="1:19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</row>
    <row r="598" spans="1:19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</row>
    <row r="599" spans="1:19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</row>
    <row r="600" spans="1:19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</row>
    <row r="601" spans="1:19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</row>
    <row r="602" spans="1:19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</row>
    <row r="603" spans="1:19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</row>
    <row r="604" spans="1:19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</row>
    <row r="605" spans="1:19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</row>
    <row r="606" spans="1:19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</row>
    <row r="607" spans="1:19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</row>
    <row r="608" spans="1:19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</row>
    <row r="609" spans="1:19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</row>
    <row r="610" spans="1:19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</row>
    <row r="611" spans="1:19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</row>
    <row r="612" spans="1:19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</row>
    <row r="613" spans="1:19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</row>
    <row r="614" spans="1:19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</row>
    <row r="615" spans="1:19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</row>
    <row r="616" spans="1:19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</row>
    <row r="617" spans="1:19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</row>
    <row r="618" spans="1:19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</row>
    <row r="619" spans="1:19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</row>
    <row r="620" spans="1:19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</row>
    <row r="621" spans="1:19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</row>
    <row r="622" spans="1:19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</row>
    <row r="623" spans="1:19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</row>
    <row r="624" spans="1:19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</row>
    <row r="625" spans="1:19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</row>
    <row r="626" spans="1:19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</row>
    <row r="627" spans="1:19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</row>
    <row r="628" spans="1:19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</row>
    <row r="629" spans="1:19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</row>
    <row r="630" spans="1:19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</row>
    <row r="631" spans="1:19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</row>
    <row r="632" spans="1:19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</row>
    <row r="633" spans="1:19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</row>
    <row r="634" spans="1:19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</row>
    <row r="635" spans="1:19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</row>
    <row r="636" spans="1:19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</row>
    <row r="637" spans="1:19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</row>
    <row r="638" spans="1:19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</row>
    <row r="639" spans="1:19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</row>
    <row r="640" spans="1:19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</row>
    <row r="641" spans="1:19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</row>
    <row r="642" spans="1:19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</row>
    <row r="643" spans="1:19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</row>
    <row r="644" spans="1:19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</row>
    <row r="645" spans="1:19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</row>
    <row r="646" spans="1:19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</row>
    <row r="647" spans="1:19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</row>
    <row r="648" spans="1:19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</row>
    <row r="649" spans="1:19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</row>
    <row r="650" spans="1:19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</row>
    <row r="651" spans="1:19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</row>
    <row r="652" spans="1:19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</row>
    <row r="653" spans="1:19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</row>
    <row r="654" spans="1:19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</row>
    <row r="655" spans="1:19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</row>
    <row r="656" spans="1:19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</row>
    <row r="657" spans="1:19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</row>
    <row r="658" spans="1:19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</row>
    <row r="659" spans="1:19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</row>
    <row r="660" spans="1:19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</row>
    <row r="661" spans="1:19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</row>
    <row r="662" spans="1:19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</row>
    <row r="663" spans="1:19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</row>
    <row r="664" spans="1:19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</row>
    <row r="665" spans="1:19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</row>
    <row r="666" spans="1:19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</row>
    <row r="667" spans="1:19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</row>
    <row r="668" spans="1:19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</row>
    <row r="669" spans="1:19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</row>
    <row r="670" spans="1:19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</row>
    <row r="671" spans="1:19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</row>
    <row r="672" spans="1:19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</row>
    <row r="673" spans="1:19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</row>
    <row r="674" spans="1:19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</row>
    <row r="675" spans="1:19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</row>
    <row r="676" spans="1:19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</row>
    <row r="677" spans="1:19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</row>
    <row r="678" spans="1:19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</row>
    <row r="679" spans="1:19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</row>
    <row r="680" spans="1:19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</row>
    <row r="681" spans="1:19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</row>
    <row r="682" spans="1:19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</row>
    <row r="683" spans="1:19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</row>
    <row r="684" spans="1:19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</row>
    <row r="685" spans="1:19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</row>
    <row r="686" spans="1:19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</row>
    <row r="687" spans="1:19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</row>
    <row r="688" spans="1:19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</row>
    <row r="689" spans="1:19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</row>
    <row r="690" spans="1:19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</row>
    <row r="691" spans="1:19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</row>
    <row r="692" spans="1:19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</row>
    <row r="693" spans="1:19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</row>
    <row r="694" spans="1:19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</row>
    <row r="695" spans="1:19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</row>
    <row r="696" spans="1:19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</row>
    <row r="697" spans="1:19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</row>
    <row r="698" spans="1:19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</row>
    <row r="699" spans="1:19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</row>
    <row r="700" spans="1:19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</row>
    <row r="701" spans="1:19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</row>
    <row r="702" spans="1:19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</row>
    <row r="703" spans="1:19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</row>
    <row r="704" spans="1:19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</row>
    <row r="705" spans="1:19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</row>
    <row r="706" spans="1:19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</row>
    <row r="707" spans="1:19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</row>
    <row r="708" spans="1:19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</row>
    <row r="709" spans="1:19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</row>
    <row r="710" spans="1:19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</row>
    <row r="711" spans="1:19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</row>
    <row r="712" spans="1:19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</row>
    <row r="713" spans="1:19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</row>
    <row r="714" spans="1:19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</row>
    <row r="715" spans="1:19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</row>
    <row r="716" spans="1:19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</row>
    <row r="717" spans="1:19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</row>
    <row r="718" spans="1:19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</row>
    <row r="719" spans="1:19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</row>
    <row r="720" spans="1:19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</row>
    <row r="721" spans="1:19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</row>
    <row r="722" spans="1:19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</row>
    <row r="723" spans="1:19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</row>
    <row r="724" spans="1:19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</row>
    <row r="725" spans="1:19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</row>
    <row r="726" spans="1:19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</row>
    <row r="727" spans="1:19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</row>
    <row r="728" spans="1:19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</row>
    <row r="729" spans="1:19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</row>
    <row r="730" spans="1:19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</row>
    <row r="731" spans="1:19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</row>
    <row r="732" spans="1:19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</row>
    <row r="733" spans="1:19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</row>
    <row r="734" spans="1:19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</row>
    <row r="735" spans="1:19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</row>
    <row r="736" spans="1:19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</row>
    <row r="737" spans="1:19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</row>
    <row r="738" spans="1:19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</row>
    <row r="739" spans="1:19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</row>
    <row r="740" spans="1:19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</row>
    <row r="741" spans="1:19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</row>
    <row r="742" spans="1:19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</row>
    <row r="743" spans="1:19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</row>
    <row r="744" spans="1:19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</row>
    <row r="745" spans="1:19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</row>
    <row r="746" spans="1:19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</row>
    <row r="747" spans="1:19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</row>
    <row r="748" spans="1:19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</row>
    <row r="749" spans="1:19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</row>
    <row r="750" spans="1:19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</row>
    <row r="751" spans="1:19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</row>
    <row r="752" spans="1:19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</row>
    <row r="753" spans="1:19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</row>
    <row r="754" spans="1:19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</row>
    <row r="755" spans="1:19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</row>
    <row r="756" spans="1:19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</row>
    <row r="757" spans="1:19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</row>
    <row r="758" spans="1:19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</row>
    <row r="759" spans="1:19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</row>
    <row r="760" spans="1:19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</row>
    <row r="761" spans="1:19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</row>
    <row r="762" spans="1:19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</row>
    <row r="763" spans="1:19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</row>
    <row r="764" spans="1:19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</row>
    <row r="765" spans="1:19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</row>
    <row r="766" spans="1:19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</row>
    <row r="767" spans="1:19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</row>
    <row r="768" spans="1:19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</row>
    <row r="769" spans="1:19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</row>
    <row r="770" spans="1:19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</row>
    <row r="771" spans="1:19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</row>
    <row r="772" spans="1:19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</row>
    <row r="773" spans="1:19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</row>
    <row r="774" spans="1:19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</row>
    <row r="775" spans="1:19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</row>
    <row r="776" spans="1:19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</row>
    <row r="777" spans="1:19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</row>
    <row r="778" spans="1:19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</row>
    <row r="779" spans="1:19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</row>
    <row r="780" spans="1:19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</row>
    <row r="781" spans="1:19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</row>
    <row r="782" spans="1:19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</row>
    <row r="783" spans="1:19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</row>
    <row r="784" spans="1:19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</row>
    <row r="785" spans="1:19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</row>
    <row r="786" spans="1:19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</row>
    <row r="787" spans="1:19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</row>
    <row r="788" spans="1:19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</row>
    <row r="789" spans="1:19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</row>
    <row r="790" spans="1:19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</row>
    <row r="791" spans="1:19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</row>
    <row r="792" spans="1:19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</row>
    <row r="793" spans="1:19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</row>
    <row r="794" spans="1:19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</row>
    <row r="795" spans="1:19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</row>
    <row r="796" spans="1:19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</row>
    <row r="797" spans="1:19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</row>
    <row r="798" spans="1:19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</row>
    <row r="799" spans="1:19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</row>
    <row r="800" spans="1:19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</row>
    <row r="801" spans="1:19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</row>
    <row r="802" spans="1:19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</row>
    <row r="803" spans="1:19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</row>
    <row r="804" spans="1:19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</row>
    <row r="805" spans="1:19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</row>
    <row r="806" spans="1:19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</row>
    <row r="807" spans="1:19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</row>
    <row r="808" spans="1:19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</row>
    <row r="809" spans="1:19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</row>
    <row r="810" spans="1:19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</row>
    <row r="811" spans="1:19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</row>
    <row r="812" spans="1:19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</row>
    <row r="813" spans="1:19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</row>
    <row r="814" spans="1:19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</row>
    <row r="815" spans="1:19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</row>
    <row r="816" spans="1:19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</row>
    <row r="817" spans="1:19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</row>
    <row r="818" spans="1:19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</row>
    <row r="819" spans="1:19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</row>
    <row r="820" spans="1:19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</row>
    <row r="821" spans="1:19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</row>
    <row r="822" spans="1:19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</row>
    <row r="823" spans="1:19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</row>
    <row r="824" spans="1:19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</row>
    <row r="825" spans="1:19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</row>
    <row r="826" spans="1:19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</row>
    <row r="827" spans="1:19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</row>
    <row r="828" spans="1:19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</row>
    <row r="829" spans="1:19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</row>
    <row r="830" spans="1:19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</row>
    <row r="831" spans="1:19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</row>
    <row r="832" spans="1:19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</row>
    <row r="833" spans="1:19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</row>
    <row r="834" spans="1:19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</row>
    <row r="835" spans="1:19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</row>
    <row r="836" spans="1:19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</row>
    <row r="837" spans="1:19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</row>
    <row r="838" spans="1:19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</row>
    <row r="839" spans="1:19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</row>
    <row r="840" spans="1:19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</row>
    <row r="841" spans="1:19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</row>
    <row r="842" spans="1:19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</row>
    <row r="843" spans="1:19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</row>
    <row r="844" spans="1:19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</row>
    <row r="845" spans="1:19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</row>
    <row r="846" spans="1:19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</row>
    <row r="847" spans="1:19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</row>
    <row r="848" spans="1:19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</row>
    <row r="849" spans="1:19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</row>
    <row r="850" spans="1:19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</row>
    <row r="851" spans="1:19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</row>
    <row r="852" spans="1:19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</row>
    <row r="853" spans="1:19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</row>
    <row r="854" spans="1:19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</row>
    <row r="855" spans="1:19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</row>
    <row r="856" spans="1:19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</row>
    <row r="857" spans="1:19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</row>
    <row r="858" spans="1:19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</row>
    <row r="859" spans="1:19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</row>
    <row r="860" spans="1:19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</row>
    <row r="861" spans="1:19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</row>
    <row r="862" spans="1:19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</row>
    <row r="863" spans="1:19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</row>
    <row r="864" spans="1:19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</row>
    <row r="865" spans="1:19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</row>
    <row r="866" spans="1:19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</row>
    <row r="867" spans="1:19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</row>
    <row r="868" spans="1:19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</row>
    <row r="869" spans="1:19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</row>
    <row r="870" spans="1:19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</row>
    <row r="871" spans="1:19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</row>
    <row r="872" spans="1:19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</row>
    <row r="873" spans="1:19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</row>
    <row r="874" spans="1:19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</row>
    <row r="875" spans="1:19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</row>
    <row r="876" spans="1:19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</row>
    <row r="877" spans="1:19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</row>
    <row r="878" spans="1:19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</row>
    <row r="879" spans="1:19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</row>
    <row r="880" spans="1:19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</row>
    <row r="881" spans="1:19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</row>
    <row r="882" spans="1:19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</row>
    <row r="883" spans="1:19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</row>
    <row r="884" spans="1:19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</row>
    <row r="885" spans="1:19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</row>
    <row r="886" spans="1:19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</row>
    <row r="887" spans="1:19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</row>
    <row r="888" spans="1:19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</row>
    <row r="889" spans="1:19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</row>
    <row r="890" spans="1:19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</row>
    <row r="891" spans="1:19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</row>
    <row r="892" spans="1:19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</row>
    <row r="893" spans="1:19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</row>
    <row r="894" spans="1:19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</row>
    <row r="895" spans="1:19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</row>
    <row r="896" spans="1:19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</row>
    <row r="897" spans="1:19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</row>
    <row r="898" spans="1:19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</row>
    <row r="899" spans="1:19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</row>
    <row r="900" spans="1:19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</row>
    <row r="901" spans="1:19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</row>
    <row r="902" spans="1:19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</row>
    <row r="903" spans="1:19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</row>
    <row r="904" spans="1:19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</row>
    <row r="905" spans="1:19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</row>
    <row r="906" spans="1:19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</row>
    <row r="907" spans="1:19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</row>
    <row r="908" spans="1:19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</row>
    <row r="909" spans="1:19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</row>
    <row r="910" spans="1:19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</row>
    <row r="911" spans="1:19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</row>
    <row r="912" spans="1:19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</row>
    <row r="913" spans="1:19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</row>
    <row r="914" spans="1:19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</row>
    <row r="915" spans="1:19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</row>
    <row r="916" spans="1:19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</row>
    <row r="917" spans="1:19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</row>
    <row r="918" spans="1:19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</row>
    <row r="919" spans="1:19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</row>
    <row r="920" spans="1:19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</row>
    <row r="921" spans="1:19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</row>
    <row r="922" spans="1:19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</row>
    <row r="923" spans="1:19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</row>
    <row r="924" spans="1:19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</row>
    <row r="925" spans="1:19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</row>
    <row r="926" spans="1:19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</row>
    <row r="927" spans="1:19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</row>
    <row r="928" spans="1:19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</row>
    <row r="929" spans="1:19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</row>
    <row r="930" spans="1:19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</row>
    <row r="931" spans="1:19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</row>
    <row r="932" spans="1:19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</row>
    <row r="933" spans="1:19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</row>
    <row r="934" spans="1:19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</row>
    <row r="935" spans="1:19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</row>
    <row r="936" spans="1:19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</row>
    <row r="937" spans="1:19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</row>
    <row r="938" spans="1:19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</row>
    <row r="939" spans="1:19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</row>
    <row r="940" spans="1:19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</row>
    <row r="941" spans="1:19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</row>
    <row r="942" spans="1:19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</row>
    <row r="943" spans="1:19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</row>
    <row r="944" spans="1:19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</row>
    <row r="945" spans="1:19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</row>
    <row r="946" spans="1:19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</row>
    <row r="947" spans="1:19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</row>
    <row r="948" spans="1:19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</row>
    <row r="949" spans="1:19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</row>
    <row r="950" spans="1:19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</row>
    <row r="951" spans="1:19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</row>
    <row r="952" spans="1:19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</row>
    <row r="953" spans="1:19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</row>
    <row r="954" spans="1:19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</row>
    <row r="955" spans="1:19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</row>
    <row r="956" spans="1:19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</row>
    <row r="957" spans="1:19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</row>
    <row r="958" spans="1:19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</row>
    <row r="959" spans="1:19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</row>
    <row r="960" spans="1:19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</row>
    <row r="961" spans="1:19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</row>
    <row r="962" spans="1:19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</row>
    <row r="963" spans="1:19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</row>
    <row r="964" spans="1:19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</row>
    <row r="965" spans="1:19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</row>
    <row r="966" spans="1:19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</row>
    <row r="967" spans="1:19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</row>
    <row r="968" spans="1:19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</row>
    <row r="969" spans="1:19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</row>
    <row r="970" spans="1:19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</row>
    <row r="971" spans="1:19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</row>
    <row r="972" spans="1:19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</row>
    <row r="973" spans="1:19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</row>
    <row r="974" spans="1:19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</row>
    <row r="975" spans="1:19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</row>
    <row r="976" spans="1:19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</row>
    <row r="977" spans="1:19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</row>
    <row r="978" spans="1:19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</row>
    <row r="979" spans="1:19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</row>
    <row r="980" spans="1:19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</row>
    <row r="981" spans="1:19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</row>
    <row r="982" spans="1:19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</row>
    <row r="983" spans="1:19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</row>
    <row r="984" spans="1:19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</row>
    <row r="985" spans="1:19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</row>
    <row r="986" spans="1:19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</row>
    <row r="987" spans="1:19" ht="12.75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</row>
    <row r="988" spans="1:19" ht="12.75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</row>
    <row r="989" spans="1:19" ht="12.75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</row>
    <row r="990" spans="1:19" ht="12.75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</row>
    <row r="991" spans="1:19" ht="12.75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</row>
    <row r="992" spans="1:19" ht="12.75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</row>
    <row r="993" spans="1:19" ht="12.75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</row>
    <row r="994" spans="1:19" ht="12.75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</row>
    <row r="995" spans="1:19" ht="12.75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</row>
    <row r="996" spans="1:19" ht="12.75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</row>
    <row r="997" spans="1:19" ht="12.75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</row>
    <row r="998" spans="1:19" ht="12.75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</row>
    <row r="999" spans="1:19" ht="12.75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</row>
    <row r="1000" spans="1:19" ht="12.75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</row>
    <row r="1001" spans="1:19" ht="12.75" x14ac:dyDescent="0.2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</row>
    <row r="1002" spans="1:19" ht="12.75" x14ac:dyDescent="0.2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</row>
    <row r="1003" spans="1:19" ht="12.75" x14ac:dyDescent="0.2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</row>
    <row r="1004" spans="1:19" ht="12.75" x14ac:dyDescent="0.2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</row>
    <row r="1005" spans="1:19" ht="12.75" x14ac:dyDescent="0.2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</row>
    <row r="1006" spans="1:19" ht="12.75" x14ac:dyDescent="0.2">
      <c r="A1006" s="23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4DBF-764C-4E20-A102-3140FD47838A}">
  <dimension ref="A3:I67"/>
  <sheetViews>
    <sheetView tabSelected="1" workbookViewId="0">
      <selection activeCell="B35" sqref="B35"/>
    </sheetView>
  </sheetViews>
  <sheetFormatPr defaultColWidth="11.42578125" defaultRowHeight="12.75" x14ac:dyDescent="0.2"/>
  <cols>
    <col min="1" max="1" width="20.28515625" style="1" bestFit="1" customWidth="1"/>
    <col min="2" max="2" width="61.42578125" style="1" customWidth="1"/>
    <col min="3" max="3" width="23" style="1" customWidth="1"/>
    <col min="4" max="4" width="22.140625" style="1" customWidth="1"/>
    <col min="5" max="5" width="22.42578125" style="1" customWidth="1"/>
    <col min="6" max="6" width="15" style="1" bestFit="1" customWidth="1"/>
    <col min="7" max="7" width="17.28515625" style="1" customWidth="1"/>
    <col min="8" max="8" width="18.5703125" style="1" bestFit="1" customWidth="1"/>
    <col min="9" max="9" width="18.5703125" style="1" customWidth="1"/>
    <col min="10" max="10" width="24.42578125" style="1" customWidth="1"/>
    <col min="11" max="16384" width="11.42578125" style="1"/>
  </cols>
  <sheetData>
    <row r="3" spans="1:9" ht="67.5" customHeight="1" x14ac:dyDescent="0.2">
      <c r="A3" s="17" t="s">
        <v>1</v>
      </c>
      <c r="B3" s="17" t="s">
        <v>47</v>
      </c>
      <c r="C3" s="34" t="s">
        <v>3</v>
      </c>
      <c r="D3" s="34" t="s">
        <v>4</v>
      </c>
      <c r="E3" s="35" t="s">
        <v>6</v>
      </c>
      <c r="F3" s="35" t="s">
        <v>7</v>
      </c>
      <c r="G3" s="35" t="s">
        <v>8</v>
      </c>
      <c r="H3" s="35" t="s">
        <v>9</v>
      </c>
      <c r="I3" s="35" t="s">
        <v>10</v>
      </c>
    </row>
    <row r="4" spans="1:9" ht="14.25" hidden="1" x14ac:dyDescent="0.2">
      <c r="A4" s="29" t="s">
        <v>48</v>
      </c>
      <c r="B4" s="18" t="s">
        <v>50</v>
      </c>
      <c r="C4" s="19">
        <v>899849.47</v>
      </c>
      <c r="D4" s="19">
        <v>2180913.75</v>
      </c>
      <c r="E4" s="20">
        <v>99</v>
      </c>
      <c r="F4" s="20">
        <v>21</v>
      </c>
      <c r="G4" s="20">
        <v>51</v>
      </c>
      <c r="H4" s="20">
        <v>27</v>
      </c>
      <c r="I4" s="21">
        <f>H4/E4</f>
        <v>0.27272727272727271</v>
      </c>
    </row>
    <row r="5" spans="1:9" ht="14.25" hidden="1" x14ac:dyDescent="0.2">
      <c r="A5" s="29" t="s">
        <v>48</v>
      </c>
      <c r="B5" s="18" t="s">
        <v>51</v>
      </c>
      <c r="C5" s="19">
        <v>686725</v>
      </c>
      <c r="D5" s="19">
        <v>1092235</v>
      </c>
      <c r="E5" s="20">
        <v>61</v>
      </c>
      <c r="F5" s="20">
        <v>15</v>
      </c>
      <c r="G5" s="20">
        <v>25</v>
      </c>
      <c r="H5" s="20">
        <v>21</v>
      </c>
      <c r="I5" s="21">
        <f t="shared" ref="I5:I67" si="0">H5/E5</f>
        <v>0.34426229508196721</v>
      </c>
    </row>
    <row r="6" spans="1:9" ht="14.25" hidden="1" x14ac:dyDescent="0.2">
      <c r="A6" s="29" t="s">
        <v>48</v>
      </c>
      <c r="B6" s="18" t="s">
        <v>52</v>
      </c>
      <c r="C6" s="19">
        <v>858550</v>
      </c>
      <c r="D6" s="19">
        <v>2379461.16</v>
      </c>
      <c r="E6" s="20">
        <v>57</v>
      </c>
      <c r="F6" s="20">
        <v>10</v>
      </c>
      <c r="G6" s="20">
        <v>27</v>
      </c>
      <c r="H6" s="20">
        <v>20</v>
      </c>
      <c r="I6" s="21">
        <f t="shared" si="0"/>
        <v>0.35087719298245612</v>
      </c>
    </row>
    <row r="7" spans="1:9" ht="14.25" hidden="1" x14ac:dyDescent="0.2">
      <c r="A7" s="29" t="s">
        <v>48</v>
      </c>
      <c r="B7" s="18" t="s">
        <v>53</v>
      </c>
      <c r="C7" s="19">
        <v>1251742.5</v>
      </c>
      <c r="D7" s="19">
        <v>1286438.6399999999</v>
      </c>
      <c r="E7" s="20">
        <v>32</v>
      </c>
      <c r="F7" s="20">
        <v>10</v>
      </c>
      <c r="G7" s="20">
        <v>11</v>
      </c>
      <c r="H7" s="20">
        <v>11</v>
      </c>
      <c r="I7" s="21">
        <f t="shared" si="0"/>
        <v>0.34375</v>
      </c>
    </row>
    <row r="8" spans="1:9" ht="14.25" hidden="1" x14ac:dyDescent="0.2">
      <c r="A8" s="29" t="s">
        <v>17</v>
      </c>
      <c r="B8" s="18" t="s">
        <v>54</v>
      </c>
      <c r="C8" s="19">
        <v>899955</v>
      </c>
      <c r="D8" s="19">
        <v>1207266</v>
      </c>
      <c r="E8" s="20">
        <v>82</v>
      </c>
      <c r="F8" s="20">
        <v>18</v>
      </c>
      <c r="G8" s="20">
        <v>25</v>
      </c>
      <c r="H8" s="20">
        <v>39</v>
      </c>
      <c r="I8" s="21">
        <f t="shared" si="0"/>
        <v>0.47560975609756095</v>
      </c>
    </row>
    <row r="9" spans="1:9" ht="14.25" hidden="1" x14ac:dyDescent="0.2">
      <c r="A9" s="29" t="s">
        <v>17</v>
      </c>
      <c r="B9" s="18" t="s">
        <v>55</v>
      </c>
      <c r="C9" s="19">
        <v>882260</v>
      </c>
      <c r="D9" s="19">
        <v>1413865</v>
      </c>
      <c r="E9" s="20">
        <v>39</v>
      </c>
      <c r="F9" s="20">
        <v>9</v>
      </c>
      <c r="G9" s="20">
        <v>15</v>
      </c>
      <c r="H9" s="20">
        <v>15</v>
      </c>
      <c r="I9" s="21">
        <f t="shared" si="0"/>
        <v>0.38461538461538464</v>
      </c>
    </row>
    <row r="10" spans="1:9" ht="14.25" hidden="1" x14ac:dyDescent="0.2">
      <c r="A10" s="29" t="s">
        <v>17</v>
      </c>
      <c r="B10" s="18" t="s">
        <v>56</v>
      </c>
      <c r="C10" s="19">
        <v>890129.5</v>
      </c>
      <c r="D10" s="19">
        <v>1425715.5</v>
      </c>
      <c r="E10" s="20">
        <v>18</v>
      </c>
      <c r="F10" s="20">
        <v>6</v>
      </c>
      <c r="G10" s="20">
        <v>10</v>
      </c>
      <c r="H10" s="20">
        <v>2</v>
      </c>
      <c r="I10" s="21">
        <f t="shared" si="0"/>
        <v>0.1111111111111111</v>
      </c>
    </row>
    <row r="11" spans="1:9" ht="14.25" hidden="1" x14ac:dyDescent="0.2">
      <c r="A11" s="29" t="s">
        <v>17</v>
      </c>
      <c r="B11" s="18" t="s">
        <v>57</v>
      </c>
      <c r="C11" s="19">
        <v>935645</v>
      </c>
      <c r="D11" s="19">
        <v>182000</v>
      </c>
      <c r="E11" s="20">
        <v>18</v>
      </c>
      <c r="F11" s="20">
        <v>5</v>
      </c>
      <c r="G11" s="20">
        <v>1</v>
      </c>
      <c r="H11" s="20">
        <v>12</v>
      </c>
      <c r="I11" s="21">
        <f t="shared" si="0"/>
        <v>0.66666666666666663</v>
      </c>
    </row>
    <row r="12" spans="1:9" ht="14.25" hidden="1" x14ac:dyDescent="0.2">
      <c r="A12" s="29" t="s">
        <v>21</v>
      </c>
      <c r="B12" s="18" t="s">
        <v>58</v>
      </c>
      <c r="C12" s="19">
        <v>1936000.78</v>
      </c>
      <c r="D12" s="19">
        <v>434100</v>
      </c>
      <c r="E12" s="20">
        <v>15</v>
      </c>
      <c r="F12" s="20">
        <v>10</v>
      </c>
      <c r="G12" s="20">
        <v>2</v>
      </c>
      <c r="H12" s="20">
        <v>3</v>
      </c>
      <c r="I12" s="21">
        <f t="shared" si="0"/>
        <v>0.2</v>
      </c>
    </row>
    <row r="13" spans="1:9" ht="14.25" hidden="1" x14ac:dyDescent="0.2">
      <c r="A13" s="29" t="s">
        <v>23</v>
      </c>
      <c r="B13" s="18" t="s">
        <v>59</v>
      </c>
      <c r="C13" s="19">
        <v>125464.7</v>
      </c>
      <c r="D13" s="19">
        <v>0</v>
      </c>
      <c r="E13" s="20">
        <v>23</v>
      </c>
      <c r="F13" s="20">
        <v>3</v>
      </c>
      <c r="G13" s="20">
        <v>0</v>
      </c>
      <c r="H13" s="20">
        <v>20</v>
      </c>
      <c r="I13" s="21">
        <f t="shared" si="0"/>
        <v>0.86956521739130432</v>
      </c>
    </row>
    <row r="14" spans="1:9" ht="14.25" hidden="1" x14ac:dyDescent="0.2">
      <c r="A14" s="29" t="s">
        <v>23</v>
      </c>
      <c r="B14" s="18" t="s">
        <v>60</v>
      </c>
      <c r="C14" s="19">
        <v>227120</v>
      </c>
      <c r="D14" s="19">
        <v>0</v>
      </c>
      <c r="E14" s="20">
        <v>5</v>
      </c>
      <c r="F14" s="20">
        <v>3</v>
      </c>
      <c r="G14" s="20">
        <v>0</v>
      </c>
      <c r="H14" s="20">
        <v>2</v>
      </c>
      <c r="I14" s="21">
        <f t="shared" si="0"/>
        <v>0.4</v>
      </c>
    </row>
    <row r="15" spans="1:9" ht="14.25" hidden="1" x14ac:dyDescent="0.2">
      <c r="A15" s="29" t="s">
        <v>23</v>
      </c>
      <c r="B15" s="18" t="s">
        <v>61</v>
      </c>
      <c r="C15" s="19">
        <v>993721.74</v>
      </c>
      <c r="D15" s="19">
        <v>168844</v>
      </c>
      <c r="E15" s="20">
        <v>14</v>
      </c>
      <c r="F15" s="20">
        <v>6</v>
      </c>
      <c r="G15" s="20">
        <v>1</v>
      </c>
      <c r="H15" s="20">
        <v>7</v>
      </c>
      <c r="I15" s="21">
        <f t="shared" si="0"/>
        <v>0.5</v>
      </c>
    </row>
    <row r="16" spans="1:9" ht="14.25" hidden="1" x14ac:dyDescent="0.2">
      <c r="A16" s="29" t="s">
        <v>19</v>
      </c>
      <c r="B16" s="18" t="s">
        <v>58</v>
      </c>
      <c r="C16" s="19">
        <v>417217</v>
      </c>
      <c r="D16" s="19">
        <v>1081296.1200000001</v>
      </c>
      <c r="E16" s="20">
        <v>137</v>
      </c>
      <c r="F16" s="20">
        <v>10</v>
      </c>
      <c r="G16" s="20">
        <v>26</v>
      </c>
      <c r="H16" s="20">
        <v>101</v>
      </c>
      <c r="I16" s="21">
        <f t="shared" si="0"/>
        <v>0.73722627737226276</v>
      </c>
    </row>
    <row r="17" spans="1:9" ht="14.25" hidden="1" x14ac:dyDescent="0.2">
      <c r="A17" s="29" t="s">
        <v>11</v>
      </c>
      <c r="B17" s="18" t="s">
        <v>62</v>
      </c>
      <c r="C17" s="19">
        <v>1128065</v>
      </c>
      <c r="D17" s="19">
        <v>605553.64</v>
      </c>
      <c r="E17" s="20">
        <v>67</v>
      </c>
      <c r="F17" s="20">
        <v>17</v>
      </c>
      <c r="G17" s="20">
        <v>9</v>
      </c>
      <c r="H17" s="20">
        <v>41</v>
      </c>
      <c r="I17" s="21">
        <f t="shared" si="0"/>
        <v>0.61194029850746268</v>
      </c>
    </row>
    <row r="18" spans="1:9" ht="14.25" hidden="1" x14ac:dyDescent="0.2">
      <c r="A18" s="29" t="s">
        <v>11</v>
      </c>
      <c r="B18" s="18" t="s">
        <v>63</v>
      </c>
      <c r="C18" s="19">
        <v>12341482.109999999</v>
      </c>
      <c r="D18" s="19">
        <v>37082079.630000003</v>
      </c>
      <c r="E18" s="20">
        <v>787</v>
      </c>
      <c r="F18" s="20">
        <v>144</v>
      </c>
      <c r="G18" s="20">
        <v>439</v>
      </c>
      <c r="H18" s="20">
        <v>204</v>
      </c>
      <c r="I18" s="21">
        <f t="shared" si="0"/>
        <v>0.25921219822109276</v>
      </c>
    </row>
    <row r="19" spans="1:9" ht="14.25" hidden="1" x14ac:dyDescent="0.2">
      <c r="A19" s="29" t="s">
        <v>11</v>
      </c>
      <c r="B19" s="18" t="s">
        <v>64</v>
      </c>
      <c r="C19" s="19">
        <v>1024450</v>
      </c>
      <c r="D19" s="19">
        <v>2810337.57</v>
      </c>
      <c r="E19" s="20">
        <v>26</v>
      </c>
      <c r="F19" s="20">
        <v>6</v>
      </c>
      <c r="G19" s="20">
        <v>16</v>
      </c>
      <c r="H19" s="20">
        <v>4</v>
      </c>
      <c r="I19" s="21">
        <f t="shared" si="0"/>
        <v>0.15384615384615385</v>
      </c>
    </row>
    <row r="20" spans="1:9" ht="14.25" hidden="1" x14ac:dyDescent="0.2">
      <c r="A20" s="29" t="s">
        <v>11</v>
      </c>
      <c r="B20" s="18" t="s">
        <v>65</v>
      </c>
      <c r="C20" s="19">
        <v>13580176.890000001</v>
      </c>
      <c r="D20" s="19">
        <v>38023819.43</v>
      </c>
      <c r="E20" s="20">
        <v>60</v>
      </c>
      <c r="F20" s="20">
        <v>15</v>
      </c>
      <c r="G20" s="20">
        <v>39</v>
      </c>
      <c r="H20" s="20">
        <v>6</v>
      </c>
      <c r="I20" s="21">
        <f t="shared" si="0"/>
        <v>0.1</v>
      </c>
    </row>
    <row r="21" spans="1:9" ht="14.25" hidden="1" x14ac:dyDescent="0.2">
      <c r="A21" s="29" t="s">
        <v>11</v>
      </c>
      <c r="B21" s="18" t="s">
        <v>66</v>
      </c>
      <c r="C21" s="19">
        <v>6668330.6299999999</v>
      </c>
      <c r="D21" s="19">
        <v>28443820.699999999</v>
      </c>
      <c r="E21" s="20">
        <v>38</v>
      </c>
      <c r="F21" s="20">
        <v>6</v>
      </c>
      <c r="G21" s="20">
        <v>29</v>
      </c>
      <c r="H21" s="20">
        <v>3</v>
      </c>
      <c r="I21" s="21">
        <f t="shared" si="0"/>
        <v>7.8947368421052627E-2</v>
      </c>
    </row>
    <row r="22" spans="1:9" ht="14.25" hidden="1" x14ac:dyDescent="0.2">
      <c r="A22" s="29" t="s">
        <v>11</v>
      </c>
      <c r="B22" s="18" t="s">
        <v>67</v>
      </c>
      <c r="C22" s="19">
        <v>1797800</v>
      </c>
      <c r="D22" s="19">
        <v>0</v>
      </c>
      <c r="E22" s="20">
        <v>10</v>
      </c>
      <c r="F22" s="20">
        <v>9</v>
      </c>
      <c r="G22" s="20">
        <v>0</v>
      </c>
      <c r="H22" s="20">
        <v>1</v>
      </c>
      <c r="I22" s="21">
        <f t="shared" si="0"/>
        <v>0.1</v>
      </c>
    </row>
    <row r="23" spans="1:9" ht="14.25" hidden="1" x14ac:dyDescent="0.2">
      <c r="A23" s="29" t="s">
        <v>11</v>
      </c>
      <c r="B23" s="18" t="s">
        <v>68</v>
      </c>
      <c r="C23" s="19">
        <v>449977.25</v>
      </c>
      <c r="D23" s="19">
        <v>2901464.24</v>
      </c>
      <c r="E23" s="20">
        <v>97</v>
      </c>
      <c r="F23" s="20">
        <v>5</v>
      </c>
      <c r="G23" s="20">
        <v>41</v>
      </c>
      <c r="H23" s="20">
        <v>51</v>
      </c>
      <c r="I23" s="21">
        <f t="shared" si="0"/>
        <v>0.52577319587628868</v>
      </c>
    </row>
    <row r="24" spans="1:9" ht="14.25" hidden="1" x14ac:dyDescent="0.2">
      <c r="A24" s="29" t="s">
        <v>11</v>
      </c>
      <c r="B24" s="18" t="s">
        <v>69</v>
      </c>
      <c r="C24" s="19">
        <v>165984</v>
      </c>
      <c r="D24" s="19">
        <v>957674.6</v>
      </c>
      <c r="E24" s="20">
        <v>119</v>
      </c>
      <c r="F24" s="20">
        <v>9</v>
      </c>
      <c r="G24" s="20">
        <v>50</v>
      </c>
      <c r="H24" s="20">
        <v>60</v>
      </c>
      <c r="I24" s="21">
        <f t="shared" si="0"/>
        <v>0.50420168067226889</v>
      </c>
    </row>
    <row r="25" spans="1:9" ht="14.25" hidden="1" x14ac:dyDescent="0.2">
      <c r="A25" s="29" t="s">
        <v>11</v>
      </c>
      <c r="B25" s="18" t="s">
        <v>70</v>
      </c>
      <c r="C25" s="19">
        <v>176199</v>
      </c>
      <c r="D25" s="19">
        <v>1468829.96</v>
      </c>
      <c r="E25" s="20">
        <v>106</v>
      </c>
      <c r="F25" s="20">
        <v>6</v>
      </c>
      <c r="G25" s="20">
        <v>51</v>
      </c>
      <c r="H25" s="20">
        <v>49</v>
      </c>
      <c r="I25" s="21">
        <f t="shared" si="0"/>
        <v>0.46226415094339623</v>
      </c>
    </row>
    <row r="26" spans="1:9" ht="14.25" hidden="1" x14ac:dyDescent="0.2">
      <c r="A26" s="29" t="s">
        <v>13</v>
      </c>
      <c r="B26" s="18" t="s">
        <v>71</v>
      </c>
      <c r="C26" s="19">
        <v>936100</v>
      </c>
      <c r="D26" s="19">
        <v>4162091.19</v>
      </c>
      <c r="E26" s="20">
        <v>142</v>
      </c>
      <c r="F26" s="20">
        <v>21</v>
      </c>
      <c r="G26" s="20">
        <v>95</v>
      </c>
      <c r="H26" s="20">
        <v>26</v>
      </c>
      <c r="I26" s="21">
        <f t="shared" si="0"/>
        <v>0.18309859154929578</v>
      </c>
    </row>
    <row r="27" spans="1:9" ht="14.25" hidden="1" x14ac:dyDescent="0.2">
      <c r="A27" s="29" t="s">
        <v>13</v>
      </c>
      <c r="B27" s="18" t="s">
        <v>72</v>
      </c>
      <c r="C27" s="19">
        <v>195400</v>
      </c>
      <c r="D27" s="19">
        <v>625648</v>
      </c>
      <c r="E27" s="20">
        <v>26</v>
      </c>
      <c r="F27" s="20">
        <v>4</v>
      </c>
      <c r="G27" s="20">
        <v>13</v>
      </c>
      <c r="H27" s="20">
        <v>9</v>
      </c>
      <c r="I27" s="21">
        <f t="shared" si="0"/>
        <v>0.34615384615384615</v>
      </c>
    </row>
    <row r="28" spans="1:9" ht="14.25" hidden="1" x14ac:dyDescent="0.2">
      <c r="A28" s="29" t="s">
        <v>13</v>
      </c>
      <c r="B28" s="18" t="s">
        <v>73</v>
      </c>
      <c r="C28" s="19">
        <v>267960</v>
      </c>
      <c r="D28" s="19">
        <v>1019740</v>
      </c>
      <c r="E28" s="20">
        <v>22</v>
      </c>
      <c r="F28" s="20">
        <v>4</v>
      </c>
      <c r="G28" s="20">
        <v>15</v>
      </c>
      <c r="H28" s="20">
        <v>3</v>
      </c>
      <c r="I28" s="21">
        <f t="shared" si="0"/>
        <v>0.13636363636363635</v>
      </c>
    </row>
    <row r="29" spans="1:9" ht="14.25" hidden="1" x14ac:dyDescent="0.2">
      <c r="A29" s="29" t="s">
        <v>13</v>
      </c>
      <c r="B29" s="18" t="s">
        <v>74</v>
      </c>
      <c r="C29" s="19">
        <v>400000</v>
      </c>
      <c r="D29" s="19">
        <v>368385.62</v>
      </c>
      <c r="E29" s="20">
        <v>13</v>
      </c>
      <c r="F29" s="20">
        <v>4</v>
      </c>
      <c r="G29" s="20">
        <v>4</v>
      </c>
      <c r="H29" s="20">
        <v>5</v>
      </c>
      <c r="I29" s="21">
        <f t="shared" si="0"/>
        <v>0.38461538461538464</v>
      </c>
    </row>
    <row r="30" spans="1:9" ht="14.25" hidden="1" x14ac:dyDescent="0.2">
      <c r="A30" s="29" t="s">
        <v>35</v>
      </c>
      <c r="B30" s="18" t="s">
        <v>75</v>
      </c>
      <c r="C30" s="19">
        <v>1700000</v>
      </c>
      <c r="D30" s="19">
        <v>0</v>
      </c>
      <c r="E30" s="20">
        <v>462</v>
      </c>
      <c r="F30" s="20">
        <v>170</v>
      </c>
      <c r="G30" s="20">
        <v>0</v>
      </c>
      <c r="H30" s="20">
        <v>292</v>
      </c>
      <c r="I30" s="21">
        <f t="shared" si="0"/>
        <v>0.63203463203463206</v>
      </c>
    </row>
    <row r="31" spans="1:9" ht="14.25" hidden="1" x14ac:dyDescent="0.2">
      <c r="A31" s="29" t="s">
        <v>35</v>
      </c>
      <c r="B31" s="18" t="s">
        <v>76</v>
      </c>
      <c r="C31" s="19">
        <v>3060000</v>
      </c>
      <c r="D31" s="19">
        <v>6220000</v>
      </c>
      <c r="E31" s="20">
        <v>885</v>
      </c>
      <c r="F31" s="20">
        <v>153</v>
      </c>
      <c r="G31" s="20">
        <v>311</v>
      </c>
      <c r="H31" s="20">
        <v>421</v>
      </c>
      <c r="I31" s="21">
        <f t="shared" si="0"/>
        <v>0.47570621468926555</v>
      </c>
    </row>
    <row r="32" spans="1:9" ht="14.25" hidden="1" x14ac:dyDescent="0.2">
      <c r="A32" s="29" t="s">
        <v>35</v>
      </c>
      <c r="B32" s="18" t="s">
        <v>77</v>
      </c>
      <c r="C32" s="19">
        <v>1800000.3</v>
      </c>
      <c r="D32" s="19">
        <v>7740001.29</v>
      </c>
      <c r="E32" s="20">
        <v>692</v>
      </c>
      <c r="F32" s="20">
        <v>70</v>
      </c>
      <c r="G32" s="20">
        <v>301</v>
      </c>
      <c r="H32" s="20">
        <v>321</v>
      </c>
      <c r="I32" s="21">
        <f t="shared" si="0"/>
        <v>0.4638728323699422</v>
      </c>
    </row>
    <row r="33" spans="1:9" ht="14.25" hidden="1" x14ac:dyDescent="0.2">
      <c r="A33" s="29" t="s">
        <v>27</v>
      </c>
      <c r="B33" s="18" t="s">
        <v>78</v>
      </c>
      <c r="C33" s="19">
        <v>5807678.71</v>
      </c>
      <c r="D33" s="19">
        <v>11331197.27</v>
      </c>
      <c r="E33" s="20">
        <v>320</v>
      </c>
      <c r="F33" s="20">
        <v>72</v>
      </c>
      <c r="G33" s="20">
        <v>145</v>
      </c>
      <c r="H33" s="20">
        <v>103</v>
      </c>
      <c r="I33" s="21">
        <f t="shared" si="0"/>
        <v>0.32187500000000002</v>
      </c>
    </row>
    <row r="34" spans="1:9" ht="14.25" hidden="1" x14ac:dyDescent="0.2">
      <c r="A34" s="29" t="s">
        <v>27</v>
      </c>
      <c r="B34" s="18" t="s">
        <v>79</v>
      </c>
      <c r="C34" s="19">
        <v>779312.97</v>
      </c>
      <c r="D34" s="19">
        <v>0</v>
      </c>
      <c r="E34" s="20">
        <v>7</v>
      </c>
      <c r="F34" s="20">
        <v>6</v>
      </c>
      <c r="G34" s="20">
        <v>0</v>
      </c>
      <c r="H34" s="20">
        <v>1</v>
      </c>
      <c r="I34" s="21">
        <f t="shared" si="0"/>
        <v>0.14285714285714285</v>
      </c>
    </row>
    <row r="35" spans="1:9" ht="14.25" x14ac:dyDescent="0.2">
      <c r="A35" s="29" t="s">
        <v>31</v>
      </c>
      <c r="B35" s="18" t="s">
        <v>86</v>
      </c>
      <c r="C35" s="19">
        <v>222000</v>
      </c>
      <c r="D35" s="19">
        <v>0</v>
      </c>
      <c r="E35" s="20">
        <v>11</v>
      </c>
      <c r="F35" s="20">
        <v>4</v>
      </c>
      <c r="G35" s="20">
        <v>0</v>
      </c>
      <c r="H35" s="20">
        <v>7</v>
      </c>
      <c r="I35" s="21">
        <f>H35/E35</f>
        <v>0.63636363636363635</v>
      </c>
    </row>
    <row r="36" spans="1:9" ht="14.25" x14ac:dyDescent="0.2">
      <c r="A36" s="29" t="s">
        <v>31</v>
      </c>
      <c r="B36" s="18" t="s">
        <v>80</v>
      </c>
      <c r="C36" s="19">
        <v>207891.46</v>
      </c>
      <c r="D36" s="19">
        <v>0</v>
      </c>
      <c r="E36" s="20">
        <v>101</v>
      </c>
      <c r="F36" s="20">
        <v>45</v>
      </c>
      <c r="G36" s="20">
        <v>0</v>
      </c>
      <c r="H36" s="20">
        <v>56</v>
      </c>
      <c r="I36" s="21">
        <f>H36/E36</f>
        <v>0.5544554455445545</v>
      </c>
    </row>
    <row r="37" spans="1:9" ht="14.25" x14ac:dyDescent="0.2">
      <c r="A37" s="29" t="s">
        <v>31</v>
      </c>
      <c r="B37" s="18" t="s">
        <v>83</v>
      </c>
      <c r="C37" s="19">
        <v>457251.71</v>
      </c>
      <c r="D37" s="19">
        <v>0</v>
      </c>
      <c r="E37" s="20">
        <v>24</v>
      </c>
      <c r="F37" s="20">
        <v>12</v>
      </c>
      <c r="G37" s="20">
        <v>0</v>
      </c>
      <c r="H37" s="20">
        <v>12</v>
      </c>
      <c r="I37" s="21">
        <f>H37/E37</f>
        <v>0.5</v>
      </c>
    </row>
    <row r="38" spans="1:9" ht="14.25" x14ac:dyDescent="0.2">
      <c r="A38" s="29" t="s">
        <v>31</v>
      </c>
      <c r="B38" s="18" t="s">
        <v>85</v>
      </c>
      <c r="C38" s="19">
        <v>176350</v>
      </c>
      <c r="D38" s="19">
        <v>0</v>
      </c>
      <c r="E38" s="20">
        <v>11</v>
      </c>
      <c r="F38" s="20">
        <v>6</v>
      </c>
      <c r="G38" s="20">
        <v>0</v>
      </c>
      <c r="H38" s="20">
        <v>5</v>
      </c>
      <c r="I38" s="21">
        <f>H38/E38</f>
        <v>0.45454545454545453</v>
      </c>
    </row>
    <row r="39" spans="1:9" ht="14.25" x14ac:dyDescent="0.2">
      <c r="A39" s="29" t="s">
        <v>31</v>
      </c>
      <c r="B39" s="18" t="s">
        <v>82</v>
      </c>
      <c r="C39" s="19">
        <v>262417.49</v>
      </c>
      <c r="D39" s="19">
        <v>0</v>
      </c>
      <c r="E39" s="20">
        <v>20</v>
      </c>
      <c r="F39" s="20">
        <v>12</v>
      </c>
      <c r="G39" s="20">
        <v>0</v>
      </c>
      <c r="H39" s="20">
        <v>8</v>
      </c>
      <c r="I39" s="21">
        <f>H39/E39</f>
        <v>0.4</v>
      </c>
    </row>
    <row r="40" spans="1:9" ht="14.25" x14ac:dyDescent="0.2">
      <c r="A40" s="29" t="s">
        <v>31</v>
      </c>
      <c r="B40" s="18" t="s">
        <v>89</v>
      </c>
      <c r="C40" s="19">
        <v>662425.96</v>
      </c>
      <c r="D40" s="19">
        <v>0</v>
      </c>
      <c r="E40" s="20">
        <v>19</v>
      </c>
      <c r="F40" s="20">
        <v>12</v>
      </c>
      <c r="G40" s="20">
        <v>0</v>
      </c>
      <c r="H40" s="20">
        <v>7</v>
      </c>
      <c r="I40" s="21">
        <f>H40/E40</f>
        <v>0.36842105263157893</v>
      </c>
    </row>
    <row r="41" spans="1:9" ht="14.25" x14ac:dyDescent="0.2">
      <c r="A41" s="29" t="s">
        <v>31</v>
      </c>
      <c r="B41" s="18" t="s">
        <v>84</v>
      </c>
      <c r="C41" s="19">
        <v>63107.92</v>
      </c>
      <c r="D41" s="19">
        <v>0</v>
      </c>
      <c r="E41" s="20">
        <v>3</v>
      </c>
      <c r="F41" s="20">
        <v>2</v>
      </c>
      <c r="G41" s="20">
        <v>0</v>
      </c>
      <c r="H41" s="20">
        <v>1</v>
      </c>
      <c r="I41" s="21">
        <f>H41/E41</f>
        <v>0.33333333333333331</v>
      </c>
    </row>
    <row r="42" spans="1:9" ht="14.25" x14ac:dyDescent="0.2">
      <c r="A42" s="29" t="s">
        <v>31</v>
      </c>
      <c r="B42" s="18" t="s">
        <v>81</v>
      </c>
      <c r="C42" s="19">
        <v>533422.30000000005</v>
      </c>
      <c r="D42" s="19">
        <v>0</v>
      </c>
      <c r="E42" s="20">
        <v>81</v>
      </c>
      <c r="F42" s="20">
        <v>58</v>
      </c>
      <c r="G42" s="20">
        <v>0</v>
      </c>
      <c r="H42" s="20">
        <v>23</v>
      </c>
      <c r="I42" s="21">
        <f>H42/E42</f>
        <v>0.2839506172839506</v>
      </c>
    </row>
    <row r="43" spans="1:9" ht="14.25" x14ac:dyDescent="0.2">
      <c r="A43" s="29" t="s">
        <v>31</v>
      </c>
      <c r="B43" s="18" t="s">
        <v>87</v>
      </c>
      <c r="C43" s="19">
        <v>408647.96</v>
      </c>
      <c r="D43" s="19">
        <v>0</v>
      </c>
      <c r="E43" s="20">
        <v>32</v>
      </c>
      <c r="F43" s="20">
        <v>25</v>
      </c>
      <c r="G43" s="20">
        <v>0</v>
      </c>
      <c r="H43" s="20">
        <v>7</v>
      </c>
      <c r="I43" s="21">
        <f>H43/E43</f>
        <v>0.21875</v>
      </c>
    </row>
    <row r="44" spans="1:9" ht="14.25" x14ac:dyDescent="0.2">
      <c r="A44" s="29" t="s">
        <v>31</v>
      </c>
      <c r="B44" s="18" t="s">
        <v>88</v>
      </c>
      <c r="C44" s="19">
        <v>202426.02</v>
      </c>
      <c r="D44" s="19">
        <v>0</v>
      </c>
      <c r="E44" s="20">
        <v>6</v>
      </c>
      <c r="F44" s="20">
        <v>6</v>
      </c>
      <c r="G44" s="20">
        <v>0</v>
      </c>
      <c r="H44" s="20">
        <v>0</v>
      </c>
      <c r="I44" s="21">
        <f>H44/E44</f>
        <v>0</v>
      </c>
    </row>
    <row r="45" spans="1:9" ht="14.25" hidden="1" x14ac:dyDescent="0.2">
      <c r="A45" s="29" t="s">
        <v>43</v>
      </c>
      <c r="B45" s="18" t="s">
        <v>75</v>
      </c>
      <c r="C45" s="19">
        <v>500000</v>
      </c>
      <c r="D45" s="19">
        <v>5550000</v>
      </c>
      <c r="E45" s="20">
        <v>140</v>
      </c>
      <c r="F45" s="20">
        <v>10</v>
      </c>
      <c r="G45" s="20">
        <v>111</v>
      </c>
      <c r="H45" s="20">
        <v>19</v>
      </c>
      <c r="I45" s="21">
        <f t="shared" si="0"/>
        <v>0.1357142857142857</v>
      </c>
    </row>
    <row r="46" spans="1:9" ht="14.25" hidden="1" x14ac:dyDescent="0.2">
      <c r="A46" s="29" t="s">
        <v>43</v>
      </c>
      <c r="B46" s="18" t="s">
        <v>76</v>
      </c>
      <c r="C46" s="19">
        <v>700000</v>
      </c>
      <c r="D46" s="19">
        <v>14140000</v>
      </c>
      <c r="E46" s="20">
        <v>235</v>
      </c>
      <c r="F46" s="20">
        <v>10</v>
      </c>
      <c r="G46" s="20">
        <v>202</v>
      </c>
      <c r="H46" s="20">
        <v>23</v>
      </c>
      <c r="I46" s="21">
        <f t="shared" si="0"/>
        <v>9.7872340425531917E-2</v>
      </c>
    </row>
    <row r="47" spans="1:9" ht="14.25" hidden="1" x14ac:dyDescent="0.2">
      <c r="A47" s="29" t="s">
        <v>43</v>
      </c>
      <c r="B47" s="18" t="s">
        <v>77</v>
      </c>
      <c r="C47" s="19">
        <v>480000</v>
      </c>
      <c r="D47" s="19">
        <v>7008000</v>
      </c>
      <c r="E47" s="20">
        <v>93</v>
      </c>
      <c r="F47" s="20">
        <v>5</v>
      </c>
      <c r="G47" s="20">
        <v>73</v>
      </c>
      <c r="H47" s="20">
        <v>15</v>
      </c>
      <c r="I47" s="21">
        <f t="shared" si="0"/>
        <v>0.16129032258064516</v>
      </c>
    </row>
    <row r="48" spans="1:9" ht="14.25" hidden="1" x14ac:dyDescent="0.2">
      <c r="A48" s="29" t="s">
        <v>37</v>
      </c>
      <c r="B48" s="18" t="s">
        <v>75</v>
      </c>
      <c r="C48" s="19">
        <v>610000</v>
      </c>
      <c r="D48" s="19">
        <v>0</v>
      </c>
      <c r="E48" s="20">
        <v>114</v>
      </c>
      <c r="F48" s="20">
        <v>61</v>
      </c>
      <c r="G48" s="20">
        <v>0</v>
      </c>
      <c r="H48" s="20">
        <v>53</v>
      </c>
      <c r="I48" s="21">
        <f t="shared" si="0"/>
        <v>0.46491228070175439</v>
      </c>
    </row>
    <row r="49" spans="1:9" ht="14.25" hidden="1" x14ac:dyDescent="0.2">
      <c r="A49" s="29" t="s">
        <v>37</v>
      </c>
      <c r="B49" s="18" t="s">
        <v>76</v>
      </c>
      <c r="C49" s="19">
        <v>1230000</v>
      </c>
      <c r="D49" s="19">
        <v>855000</v>
      </c>
      <c r="E49" s="20">
        <v>241</v>
      </c>
      <c r="F49" s="20">
        <v>82</v>
      </c>
      <c r="G49" s="20">
        <v>57</v>
      </c>
      <c r="H49" s="20">
        <v>102</v>
      </c>
      <c r="I49" s="21">
        <f t="shared" si="0"/>
        <v>0.42323651452282157</v>
      </c>
    </row>
    <row r="50" spans="1:9" ht="14.25" hidden="1" x14ac:dyDescent="0.2">
      <c r="A50" s="29" t="s">
        <v>37</v>
      </c>
      <c r="B50" s="18" t="s">
        <v>77</v>
      </c>
      <c r="C50" s="19">
        <v>1220000</v>
      </c>
      <c r="D50" s="19">
        <v>2200000</v>
      </c>
      <c r="E50" s="20">
        <v>252</v>
      </c>
      <c r="F50" s="20">
        <v>61</v>
      </c>
      <c r="G50" s="20">
        <v>110</v>
      </c>
      <c r="H50" s="20">
        <v>81</v>
      </c>
      <c r="I50" s="21">
        <f t="shared" si="0"/>
        <v>0.32142857142857145</v>
      </c>
    </row>
    <row r="51" spans="1:9" ht="14.25" hidden="1" x14ac:dyDescent="0.2">
      <c r="A51" s="29" t="s">
        <v>37</v>
      </c>
      <c r="B51" s="18" t="s">
        <v>90</v>
      </c>
      <c r="C51" s="19">
        <v>570000</v>
      </c>
      <c r="D51" s="19">
        <v>4770000</v>
      </c>
      <c r="E51" s="20">
        <v>271</v>
      </c>
      <c r="F51" s="20">
        <v>19</v>
      </c>
      <c r="G51" s="20">
        <v>159</v>
      </c>
      <c r="H51" s="20">
        <v>93</v>
      </c>
      <c r="I51" s="21">
        <f t="shared" si="0"/>
        <v>0.34317343173431736</v>
      </c>
    </row>
    <row r="52" spans="1:9" ht="14.25" hidden="1" x14ac:dyDescent="0.2">
      <c r="A52" s="29" t="s">
        <v>29</v>
      </c>
      <c r="B52" s="18" t="s">
        <v>91</v>
      </c>
      <c r="C52" s="19">
        <v>200000</v>
      </c>
      <c r="D52" s="19">
        <v>0</v>
      </c>
      <c r="E52" s="20">
        <v>17</v>
      </c>
      <c r="F52" s="20">
        <v>10</v>
      </c>
      <c r="G52" s="20">
        <v>0</v>
      </c>
      <c r="H52" s="20">
        <v>7</v>
      </c>
      <c r="I52" s="21">
        <f t="shared" si="0"/>
        <v>0.41176470588235292</v>
      </c>
    </row>
    <row r="53" spans="1:9" ht="14.25" hidden="1" x14ac:dyDescent="0.2">
      <c r="A53" s="29" t="s">
        <v>29</v>
      </c>
      <c r="B53" s="18" t="s">
        <v>92</v>
      </c>
      <c r="C53" s="19">
        <v>869000</v>
      </c>
      <c r="D53" s="19">
        <v>0</v>
      </c>
      <c r="E53" s="20">
        <v>26</v>
      </c>
      <c r="F53" s="20">
        <v>22</v>
      </c>
      <c r="G53" s="20">
        <v>0</v>
      </c>
      <c r="H53" s="20">
        <v>4</v>
      </c>
      <c r="I53" s="21">
        <f t="shared" si="0"/>
        <v>0.15384615384615385</v>
      </c>
    </row>
    <row r="54" spans="1:9" ht="14.25" hidden="1" x14ac:dyDescent="0.2">
      <c r="A54" s="29" t="s">
        <v>29</v>
      </c>
      <c r="B54" s="18" t="s">
        <v>93</v>
      </c>
      <c r="C54" s="19">
        <v>270000</v>
      </c>
      <c r="D54" s="19">
        <v>0</v>
      </c>
      <c r="E54" s="20">
        <v>10</v>
      </c>
      <c r="F54" s="20">
        <v>9</v>
      </c>
      <c r="G54" s="20">
        <v>0</v>
      </c>
      <c r="H54" s="20">
        <v>1</v>
      </c>
      <c r="I54" s="21">
        <f t="shared" si="0"/>
        <v>0.1</v>
      </c>
    </row>
    <row r="55" spans="1:9" ht="14.25" hidden="1" x14ac:dyDescent="0.2">
      <c r="A55" s="29" t="s">
        <v>33</v>
      </c>
      <c r="B55" s="18" t="s">
        <v>80</v>
      </c>
      <c r="C55" s="19">
        <v>346064.75</v>
      </c>
      <c r="D55" s="19">
        <v>0</v>
      </c>
      <c r="E55" s="20">
        <v>18</v>
      </c>
      <c r="F55" s="20">
        <v>15</v>
      </c>
      <c r="G55" s="20">
        <v>0</v>
      </c>
      <c r="H55" s="20">
        <v>3</v>
      </c>
      <c r="I55" s="21">
        <f t="shared" si="0"/>
        <v>0.16666666666666666</v>
      </c>
    </row>
    <row r="56" spans="1:9" ht="14.25" hidden="1" x14ac:dyDescent="0.2">
      <c r="A56" s="29" t="s">
        <v>33</v>
      </c>
      <c r="B56" s="18" t="s">
        <v>81</v>
      </c>
      <c r="C56" s="19">
        <v>437077.02</v>
      </c>
      <c r="D56" s="19">
        <v>0</v>
      </c>
      <c r="E56" s="20">
        <v>26</v>
      </c>
      <c r="F56" s="20">
        <v>20</v>
      </c>
      <c r="G56" s="20">
        <v>0</v>
      </c>
      <c r="H56" s="20">
        <v>6</v>
      </c>
      <c r="I56" s="21">
        <f t="shared" si="0"/>
        <v>0.23076923076923078</v>
      </c>
    </row>
    <row r="57" spans="1:9" ht="14.25" hidden="1" x14ac:dyDescent="0.2">
      <c r="A57" s="29" t="s">
        <v>33</v>
      </c>
      <c r="B57" s="18" t="s">
        <v>94</v>
      </c>
      <c r="C57" s="19">
        <v>116733.23</v>
      </c>
      <c r="D57" s="19">
        <v>0</v>
      </c>
      <c r="E57" s="20">
        <v>8</v>
      </c>
      <c r="F57" s="20">
        <v>7</v>
      </c>
      <c r="G57" s="20">
        <v>0</v>
      </c>
      <c r="H57" s="20">
        <v>1</v>
      </c>
      <c r="I57" s="21">
        <f t="shared" si="0"/>
        <v>0.125</v>
      </c>
    </row>
    <row r="58" spans="1:9" ht="14.25" hidden="1" x14ac:dyDescent="0.2">
      <c r="A58" s="29" t="s">
        <v>33</v>
      </c>
      <c r="B58" s="18" t="s">
        <v>95</v>
      </c>
      <c r="C58" s="19">
        <v>50125</v>
      </c>
      <c r="D58" s="19">
        <v>0</v>
      </c>
      <c r="E58" s="20">
        <v>7</v>
      </c>
      <c r="F58" s="20">
        <v>3</v>
      </c>
      <c r="G58" s="20">
        <v>0</v>
      </c>
      <c r="H58" s="20">
        <v>4</v>
      </c>
      <c r="I58" s="21">
        <f t="shared" si="0"/>
        <v>0.5714285714285714</v>
      </c>
    </row>
    <row r="59" spans="1:9" ht="14.25" hidden="1" x14ac:dyDescent="0.2">
      <c r="A59" s="29" t="s">
        <v>49</v>
      </c>
      <c r="B59" s="18" t="s">
        <v>75</v>
      </c>
      <c r="C59" s="19">
        <v>500000</v>
      </c>
      <c r="D59" s="19">
        <v>110000</v>
      </c>
      <c r="E59" s="20">
        <v>101</v>
      </c>
      <c r="F59" s="20">
        <v>50</v>
      </c>
      <c r="G59" s="20">
        <v>11</v>
      </c>
      <c r="H59" s="20">
        <v>40</v>
      </c>
      <c r="I59" s="21">
        <f t="shared" si="0"/>
        <v>0.39603960396039606</v>
      </c>
    </row>
    <row r="60" spans="1:9" ht="14.25" hidden="1" x14ac:dyDescent="0.2">
      <c r="A60" s="29" t="s">
        <v>49</v>
      </c>
      <c r="B60" s="18" t="s">
        <v>76</v>
      </c>
      <c r="C60" s="19">
        <v>480000</v>
      </c>
      <c r="D60" s="19">
        <v>720000</v>
      </c>
      <c r="E60" s="20">
        <v>112</v>
      </c>
      <c r="F60" s="20">
        <v>32</v>
      </c>
      <c r="G60" s="20">
        <v>48</v>
      </c>
      <c r="H60" s="20">
        <v>32</v>
      </c>
      <c r="I60" s="21">
        <f t="shared" si="0"/>
        <v>0.2857142857142857</v>
      </c>
    </row>
    <row r="61" spans="1:9" ht="14.25" hidden="1" x14ac:dyDescent="0.2">
      <c r="A61" s="29" t="s">
        <v>49</v>
      </c>
      <c r="B61" s="18" t="s">
        <v>77</v>
      </c>
      <c r="C61" s="19">
        <v>520000</v>
      </c>
      <c r="D61" s="19">
        <v>2940000</v>
      </c>
      <c r="E61" s="20">
        <v>238</v>
      </c>
      <c r="F61" s="20">
        <v>26</v>
      </c>
      <c r="G61" s="20">
        <v>147</v>
      </c>
      <c r="H61" s="20">
        <v>65</v>
      </c>
      <c r="I61" s="21">
        <f t="shared" si="0"/>
        <v>0.27310924369747897</v>
      </c>
    </row>
    <row r="62" spans="1:9" ht="14.25" hidden="1" x14ac:dyDescent="0.2">
      <c r="A62" s="29" t="s">
        <v>25</v>
      </c>
      <c r="B62" s="18" t="s">
        <v>75</v>
      </c>
      <c r="C62" s="19">
        <v>529067.97</v>
      </c>
      <c r="D62" s="19">
        <v>0</v>
      </c>
      <c r="E62" s="20">
        <v>9</v>
      </c>
      <c r="F62" s="20">
        <v>5</v>
      </c>
      <c r="G62" s="20">
        <v>0</v>
      </c>
      <c r="H62" s="20">
        <v>4</v>
      </c>
      <c r="I62" s="21">
        <f t="shared" si="0"/>
        <v>0.44444444444444442</v>
      </c>
    </row>
    <row r="63" spans="1:9" ht="14.25" hidden="1" x14ac:dyDescent="0.2">
      <c r="A63" s="29" t="s">
        <v>25</v>
      </c>
      <c r="B63" s="18" t="s">
        <v>76</v>
      </c>
      <c r="C63" s="19">
        <v>1796000</v>
      </c>
      <c r="D63" s="19">
        <v>0</v>
      </c>
      <c r="E63" s="20">
        <v>12</v>
      </c>
      <c r="F63" s="20">
        <v>6</v>
      </c>
      <c r="G63" s="20">
        <v>0</v>
      </c>
      <c r="H63" s="20">
        <v>6</v>
      </c>
      <c r="I63" s="21">
        <f t="shared" si="0"/>
        <v>0.5</v>
      </c>
    </row>
    <row r="64" spans="1:9" ht="14.25" hidden="1" x14ac:dyDescent="0.2">
      <c r="A64" s="29" t="s">
        <v>25</v>
      </c>
      <c r="B64" s="18" t="s">
        <v>77</v>
      </c>
      <c r="C64" s="19">
        <v>1999929.37</v>
      </c>
      <c r="D64" s="19">
        <v>0</v>
      </c>
      <c r="E64" s="20">
        <v>7</v>
      </c>
      <c r="F64" s="20">
        <v>4</v>
      </c>
      <c r="G64" s="20">
        <v>0</v>
      </c>
      <c r="H64" s="20">
        <v>3</v>
      </c>
      <c r="I64" s="21">
        <f t="shared" si="0"/>
        <v>0.42857142857142855</v>
      </c>
    </row>
    <row r="65" spans="1:9" ht="14.25" hidden="1" x14ac:dyDescent="0.2">
      <c r="A65" s="29" t="s">
        <v>39</v>
      </c>
      <c r="B65" s="18" t="s">
        <v>96</v>
      </c>
      <c r="C65" s="19">
        <v>2000000</v>
      </c>
      <c r="D65" s="19">
        <v>6600000</v>
      </c>
      <c r="E65" s="20">
        <v>438</v>
      </c>
      <c r="F65" s="20">
        <v>100</v>
      </c>
      <c r="G65" s="20">
        <v>330</v>
      </c>
      <c r="H65" s="20">
        <v>8</v>
      </c>
      <c r="I65" s="21">
        <f t="shared" si="0"/>
        <v>1.8264840182648401E-2</v>
      </c>
    </row>
    <row r="66" spans="1:9" ht="14.25" hidden="1" x14ac:dyDescent="0.2">
      <c r="A66" s="29" t="s">
        <v>39</v>
      </c>
      <c r="B66" s="18" t="s">
        <v>97</v>
      </c>
      <c r="C66" s="19">
        <v>1500000</v>
      </c>
      <c r="D66" s="19">
        <v>5900000</v>
      </c>
      <c r="E66" s="20">
        <v>763</v>
      </c>
      <c r="F66" s="20">
        <v>150</v>
      </c>
      <c r="G66" s="20">
        <v>590</v>
      </c>
      <c r="H66" s="20">
        <v>23</v>
      </c>
      <c r="I66" s="21">
        <f t="shared" si="0"/>
        <v>3.0144167758846659E-2</v>
      </c>
    </row>
    <row r="67" spans="1:9" ht="14.25" hidden="1" x14ac:dyDescent="0.2">
      <c r="A67" s="29" t="s">
        <v>45</v>
      </c>
      <c r="B67" s="18" t="s">
        <v>58</v>
      </c>
      <c r="C67" s="22">
        <v>1025000</v>
      </c>
      <c r="D67" s="22">
        <v>3140000</v>
      </c>
      <c r="E67" s="20">
        <v>1133</v>
      </c>
      <c r="F67" s="20">
        <v>205</v>
      </c>
      <c r="G67" s="20">
        <v>628</v>
      </c>
      <c r="H67" s="20">
        <v>300</v>
      </c>
      <c r="I67" s="21">
        <f t="shared" si="0"/>
        <v>0.26478375992939102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FAIXA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Caio Brandão</cp:lastModifiedBy>
  <dcterms:modified xsi:type="dcterms:W3CDTF">2024-04-29T14:09:05Z</dcterms:modified>
</cp:coreProperties>
</file>