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66dbe330cb88da91/COMPUTADOR SECULT/LPG/ranking/salas de cinema/"/>
    </mc:Choice>
  </mc:AlternateContent>
  <xr:revisionPtr revIDLastSave="122" documentId="8_{D60AB4F3-6889-459C-BBFD-2E47074EAD88}" xr6:coauthVersionLast="47" xr6:coauthVersionMax="47" xr10:uidLastSave="{978C5E19-75A4-4B8C-940B-188237383FE8}"/>
  <bookViews>
    <workbookView xWindow="-108" yWindow="-108" windowWidth="23256" windowHeight="12456" firstSheet="3" activeTab="4" xr2:uid="{00000000-000D-0000-FFFF-FFFF00000000}"/>
  </bookViews>
  <sheets>
    <sheet name="Planilha1" sheetId="2" r:id="rId1"/>
    <sheet name="Sheet 1" sheetId="1" r:id="rId2"/>
    <sheet name="Desclassificados" sheetId="4" r:id="rId3"/>
    <sheet name="TABELA - CLASSIFICADOS" sheetId="3" r:id="rId4"/>
    <sheet name="TABELA - DESCLASSIFICADOS" sheetId="5" r:id="rId5"/>
  </sheets>
  <definedNames>
    <definedName name="_xlnm._FilterDatabase" localSheetId="1" hidden="1">'Sheet 1'!$D$1:$Q$18</definedName>
    <definedName name="_xlnm._FilterDatabase" localSheetId="3" hidden="1">'TABELA - CLASSIFICADOS'!$B$4:$K$37</definedName>
  </definedNames>
  <calcPr calcId="191028"/>
  <pivotCaches>
    <pivotCache cacheId="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2" l="1"/>
  <c r="I20" i="2"/>
  <c r="I19" i="2"/>
  <c r="I22" i="2" s="1"/>
  <c r="J22" i="2" s="1"/>
  <c r="H22" i="2"/>
  <c r="H21" i="2"/>
  <c r="H20" i="2"/>
  <c r="H19" i="2"/>
  <c r="E22" i="2"/>
  <c r="E21" i="2"/>
  <c r="E20" i="2"/>
  <c r="E19" i="2"/>
  <c r="E14" i="2"/>
  <c r="E13" i="2"/>
  <c r="E12" i="2"/>
  <c r="E11" i="2"/>
  <c r="E6" i="2"/>
  <c r="E5" i="2"/>
</calcChain>
</file>

<file path=xl/sharedStrings.xml><?xml version="1.0" encoding="utf-8"?>
<sst xmlns="http://schemas.openxmlformats.org/spreadsheetml/2006/main" count="655" uniqueCount="224">
  <si>
    <t>Contagem de Número de inscrição</t>
  </si>
  <si>
    <t>Rótulos de Coluna</t>
  </si>
  <si>
    <t>Rótulos de Linha</t>
  </si>
  <si>
    <t>SELECIONADA</t>
  </si>
  <si>
    <t>Total Geral</t>
  </si>
  <si>
    <t>PESSOA NEGRA</t>
  </si>
  <si>
    <t>AMPLA CONCORRÊNCIA</t>
  </si>
  <si>
    <t>AGRESTE</t>
  </si>
  <si>
    <t>REGIÃO METROPOLITANA</t>
  </si>
  <si>
    <t>SERTÃO</t>
  </si>
  <si>
    <t>ZONA DA MATA</t>
  </si>
  <si>
    <t>FAIXA 1</t>
  </si>
  <si>
    <t>FAIXA 2</t>
  </si>
  <si>
    <t>FAIXA 3</t>
  </si>
  <si>
    <t>POSICAO_2</t>
  </si>
  <si>
    <t>CATEGORIA_REAL</t>
  </si>
  <si>
    <t>CATEGORIA</t>
  </si>
  <si>
    <t>Número de inscrição</t>
  </si>
  <si>
    <t>TÍTULO DA PROPOSTA</t>
  </si>
  <si>
    <t>CNPJ</t>
  </si>
  <si>
    <t>COTA</t>
  </si>
  <si>
    <t>nota_final</t>
  </si>
  <si>
    <t>STATUS2</t>
  </si>
  <si>
    <t>MUNICÍPIO</t>
  </si>
  <si>
    <t>MACRORREGIÃO</t>
  </si>
  <si>
    <t>INDUTOR_TRATADO</t>
  </si>
  <si>
    <t>POSICAO</t>
  </si>
  <si>
    <t>STATUS</t>
  </si>
  <si>
    <t>SUBGRUPOS</t>
  </si>
  <si>
    <t>quantidade_propostas</t>
  </si>
  <si>
    <t>AS SALAS DE CINEMA PRIVADAS QUE NÃO COMPONHAM REDES</t>
  </si>
  <si>
    <t>on-894258296</t>
  </si>
  <si>
    <t>CINE GALPÃO DASARTES</t>
  </si>
  <si>
    <t>10.627.192/0001-14</t>
  </si>
  <si>
    <t>LIMOEIRO</t>
  </si>
  <si>
    <t>20% - Pessoa preta, parda e indígena (identidade racial/cor)</t>
  </si>
  <si>
    <t>Selecionada</t>
  </si>
  <si>
    <t>FAIXA 1 - AGRESTE</t>
  </si>
  <si>
    <t>on-348133423</t>
  </si>
  <si>
    <t>CINE CONVENTO</t>
  </si>
  <si>
    <t>10.968.204/0002-55</t>
  </si>
  <si>
    <t>OLINDA</t>
  </si>
  <si>
    <t>FAIXA 2 - REGIÃO METROPOLITANA</t>
  </si>
  <si>
    <t>on-758129421</t>
  </si>
  <si>
    <t>CINE NORONHA</t>
  </si>
  <si>
    <t>45.343.593/0001-27</t>
  </si>
  <si>
    <t>FERNANDO DE NORONHA</t>
  </si>
  <si>
    <t>5% - Pessoa Idosa (com a idade igual ou superior a 60 (sessenta) anos</t>
  </si>
  <si>
    <t>AS SALAS DE CINEMA PÚBLICAS</t>
  </si>
  <si>
    <t>on-1622244329</t>
  </si>
  <si>
    <t>MANUTENÇÃO, PRESERVAÇÃO E ACESSIBILIDADE DO CINEMA DA UFPE</t>
  </si>
  <si>
    <t>24.134.488/0001-08</t>
  </si>
  <si>
    <t>RECIFE</t>
  </si>
  <si>
    <t>Não me enquadro em nenhuma das situações que dão direito ao percentual de indução na pontuação</t>
  </si>
  <si>
    <t>on-376117279</t>
  </si>
  <si>
    <t>CINE QUILOMBOLA NAÇÃO XAMBÁ: AGORA POR NÓS MESMO</t>
  </si>
  <si>
    <t>23.862.700/0001-90</t>
  </si>
  <si>
    <t>on-1832460809</t>
  </si>
  <si>
    <t>CINE OLINDA</t>
  </si>
  <si>
    <t>10.404.184/0001-09</t>
  </si>
  <si>
    <t>20% - Mulheres (cis/trans/travesti)</t>
  </si>
  <si>
    <t>FAIXA 3 - REGIÃO METROPOLITANA</t>
  </si>
  <si>
    <t>on-656490793</t>
  </si>
  <si>
    <t>PORTOMÍDIA EXIBIÇÃO: REQUALIFICAÇÃO DO CINEMA PORTO DIGITAL/FUNDAJ</t>
  </si>
  <si>
    <t>04.203.075/0001-20</t>
  </si>
  <si>
    <t>on-262812870</t>
  </si>
  <si>
    <t>ACOLHIMENTO E HOSPITALIDADE EM NOVA DIMENSÃO</t>
  </si>
  <si>
    <t>03.326.640/0001-84</t>
  </si>
  <si>
    <t>CABO DE SANTO AGOSTINHO</t>
  </si>
  <si>
    <t>on-830231369</t>
  </si>
  <si>
    <t>CINE TATUIA</t>
  </si>
  <si>
    <t>07.947.109/0001-80</t>
  </si>
  <si>
    <t>PETROLINA</t>
  </si>
  <si>
    <t>FAIXA 1 - SERTÃO</t>
  </si>
  <si>
    <t>on-1455708794</t>
  </si>
  <si>
    <t>CINEMA ABELHA VOANDO NAS ASAS DA CULTURA</t>
  </si>
  <si>
    <t>06.097.393/0001-80</t>
  </si>
  <si>
    <t>CARNAÍBA</t>
  </si>
  <si>
    <t>on-1876043113</t>
  </si>
  <si>
    <t>CINE ARTE LAMPIÃO</t>
  </si>
  <si>
    <t>01.309.793/0001-98</t>
  </si>
  <si>
    <t>SERRA TALHADA</t>
  </si>
  <si>
    <t>on-1364950101</t>
  </si>
  <si>
    <t>CINE SÃO JOSÉ</t>
  </si>
  <si>
    <t>03.101.832/0001-92</t>
  </si>
  <si>
    <t>AFOGADOS DA INGAZEIRA</t>
  </si>
  <si>
    <t>FAIXA 2 - SERTÃO</t>
  </si>
  <si>
    <t>on-1491413557</t>
  </si>
  <si>
    <t>PROJETO DE ADAPTAÇÃO DE ACESSIBILIDADE, AQUISIÇÃO DE EQUIPAMENTOS E ADEQUAÇÃO DO CENTRO CULTURAL HILDEBRANDO MENEZES DE PETROLÂNDIA, PARA SALA DE EXIBIÇÃO AUDIOVISUAL.</t>
  </si>
  <si>
    <t>10.106.235/0001-16</t>
  </si>
  <si>
    <t>PETROLÂNDIA</t>
  </si>
  <si>
    <t>on-2049922405</t>
  </si>
  <si>
    <t>REFORMA, RESTAURO E REQUALIFICAÇÃO DO CINEMA RIO BRANCO</t>
  </si>
  <si>
    <t>10.105.955/0001-67</t>
  </si>
  <si>
    <t>ARCOVERDE</t>
  </si>
  <si>
    <t>Suplente</t>
  </si>
  <si>
    <t>FAIXA 3 - SERTÃO</t>
  </si>
  <si>
    <t>on-1172667064</t>
  </si>
  <si>
    <t>CINEMA ITINERANTE - 9 OITAVOS</t>
  </si>
  <si>
    <t>15.740.215/0001-16</t>
  </si>
  <si>
    <t>VICÊNCIA</t>
  </si>
  <si>
    <t>FAIXA 1 - ZONA DA MATA</t>
  </si>
  <si>
    <t>on-34081552</t>
  </si>
  <si>
    <t>REVITALIZAÇÃO DO CINE TEATRO APOLO</t>
  </si>
  <si>
    <t>08.653.479/0001-77</t>
  </si>
  <si>
    <t>PALMARES</t>
  </si>
  <si>
    <t>FAIXA 2 - ZONA DA MATA</t>
  </si>
  <si>
    <t>on-382015552</t>
  </si>
  <si>
    <t>AQUISIÇÃO DE EQUIPAMENTOS PARA O CINE TEATRO MARCO CAMAROTTI: O RETORNO</t>
  </si>
  <si>
    <t>11.097.383/0001-84</t>
  </si>
  <si>
    <t>PAUDALHO</t>
  </si>
  <si>
    <t>FAIXA 3 - ZONA DA MATA</t>
  </si>
  <si>
    <t>SALAS DE CINEMA PRIVADAS QUE NÃO COMPONHAM REDES</t>
  </si>
  <si>
    <t>on-2040813620</t>
  </si>
  <si>
    <t>CINE CHÃ DE CAMARÁ</t>
  </si>
  <si>
    <t>12.813.069/0001-13</t>
  </si>
  <si>
    <t>PARECER TÉCNICO</t>
  </si>
  <si>
    <t>parecer_1</t>
  </si>
  <si>
    <t>parecer_2</t>
  </si>
  <si>
    <t>resultado</t>
  </si>
  <si>
    <t>on-2110282080</t>
  </si>
  <si>
    <t>COCADA CINECLUBE - SALA FIXA</t>
  </si>
  <si>
    <t>08.894.801/0001-50</t>
  </si>
  <si>
    <t>PROPOSTA DESCLASSIFICADA - DESCUMPRIU OS ITENS 7.1.3, 2.1, 2.3 E 6.9.8 DO EDITAL.</t>
  </si>
  <si>
    <t>Proposta classificada. Os itens LOCAÇÃO AUTOMÓVEL (PRODUÇÃO), COMBUSTÍVEL (PRÉ-PRODUÇÃO) e ALIMENTAÇÃO (4 Pessoas x 60 dias x 1 refeição), previstos na Planilha Orçamentária, são incoerentes com o objeto, sendo assim vetados de forma total por esta Comissão de Análise.</t>
  </si>
  <si>
    <t>A proposta foi desclassificada, pois tem sérios problemas em relação ao cumprimento do objeto e dos conceitos do edital: a proposta refere-se ao apoio a um Cineclube, cujo edital apropriado seria o de Ações Criativas para o Audiovisual e não o de salas de cinema, descumprindo, portanto, o item 7.1.3, combinado com o item 2.1 e 2.3 do Edital. Isso fica claro quando menciona ter como objeto a ""realização de 60 (sessenta) exibições presenciais, durante 15 (quinze) meses (sempre às sextas-feiras), entre (Maio/2024 a Julho/2025)."" O orçamento da proposta também apresenta uma série de incoerências em relação ao objeto do edital, já que contém ações e rubricas não previstas no objeto, tais como: combustível, locação de veículo, ""elaboração"", "" apresentação"", alimentação, produção de filme, dentre outras, rubricas estas que, caso a proposta fosse classificada, deveriam ser excluídas, por incoerentes e em desconformidade com o edital, nos termos do item 6.9.8, ´e`, quais sejam, no mínimo, as rubricas 1.1, 1.2, 4.1. 8.1, 9.1, 10.1, 16.1, 17.1. Por fim, a contrapartida social da proposta deveria ser executada pelo/a beneficiário/a com recursos próprios, sejam eles financeiros ou não, ao contrário do que planeja o proponente. Não deverá ser considerada válida a contrapartida cuja execução preveja a utilização de recursos do orçamento da proposta.</t>
  </si>
  <si>
    <t>Desclassificada - Selecionada no EDITAL FESTIVAIS, MOSTRAS E CELEBRAÇÕES</t>
  </si>
  <si>
    <t>on-1414361673</t>
  </si>
  <si>
    <t>CINEMA NO INTERIOR</t>
  </si>
  <si>
    <t>50.429.624/0001-05</t>
  </si>
  <si>
    <t>PROPOSTA DESCLASSIFICADA - DESCUMPRIU O ITEM 2.4 DO EDITAL.</t>
  </si>
  <si>
    <t>Proposta classificada.</t>
  </si>
  <si>
    <t>A proposta foi desclassificada pois, apesar de culturalmente muito valiosa, é confusa em relação ao objeto e à perenidade do cinema itinerante proposto, deixando dúvidas acerca do cumprimento do conceito de regularidade estabelecido no item 2.4 do Edital - por diversas vezes dá a entender ser mais um projeto de festival ou mostra e não de um cinema itinerante, prevendo até o encerramento do projeto para dezembro de 2024 em seu cronograma. Em nenhum momento a proponente, sequer, faz menção ao fato do projeto ser de criação de um "Cinema Itinerante". No entender desta comissão, o objeto deste edital não prevê a realização de edições de festivais ou mostras, talvez a proponente deveria ter submetido sua proposta no Edital de Ações Criativas - linha de Festivais e Mostras. A proponente também causa confusão ao se referir (e enviar documentos), no currículo, a outra produtora, que não a proponente, como responsável pelo projeto. Além disso, o orçamento apresenta problemas em relação ao objeto do edital: contém rubricas não previstas no objeto deste edital, tais como: consultoria de museólogo, verba para licenciamentos e aquisição de direitos, dentre outros, devendo, caso a proposta seja aprovada, as rubricas 2 e 3 serem excluídas do orçamento, nos termos do item 6.9.8, ´e´ do Edital.</t>
  </si>
  <si>
    <t>Desclassificada</t>
  </si>
  <si>
    <t>on-1746342940</t>
  </si>
  <si>
    <t>CINEMA EXPANDIDO AUDIOVISUAL E CULTURA VIVA NA COMUNIDADE QUILOMBOLA DO SÍTIO TEIXEIRA</t>
  </si>
  <si>
    <t>09.621.447/0001-52</t>
  </si>
  <si>
    <t>BETÂNIA</t>
  </si>
  <si>
    <t>Proposta classificada. Os materiais de consumo - Lanches para Exibição e Transporte (aluguel de vans, combustível) - previstos na Planilha Orçamentária para são incoerentes com o objeto deste Edital, sendo assim vetados de forma total por esta Comissão de Análise, assim como a despesa administrativa intitulada “Material de Escritório (papel, tinta, etc)”.</t>
  </si>
  <si>
    <t>A proposta foi desclassificada pois é confusa em relação à perenidade do cinema itinerante proposto, deixando dúvidas acerca do cumprimento do conceito estabelecido no item 2.4 do Edital ("Entende-se por Cinema de Rua ou Cinema Itinerante o serviço de exibição aberta ao público regular de obras audiovisuais...") - em certos momentos a proposta menciona "Exibição de encerramento", "Desmontagem e armazenamento de equipamentos" e "Preparação e planejamento para possíveis futuras edições ou projetos relacionados", e, por outro lado, lista como objetivo específico da proposta "Estabelecer um programa regular de exibições cinematográficas gratuitas em espaços comunitários, promovendo a fruição do cinema." No entender desta comissão, o objeto deste edital não prevê a realização de edições de festivais de cinema itinerante, talvez até a proponente deveria ter submetido sua proposta no Edital de Ações Criativas - linha de Festivais e Mostras. Além disso, o orçamento apresenta problemas em relação ao objeto do edital: é uma proposta de criação de cinema itinerante, mas contém, tanto nos "documentos da proposta", quanto na planilha orçamentária, ações e rubricas não previstas no objeto deste edital, tais como: lanches para as exibições, aluguel de vans (no plural), combustível, registro fotográfico e audiovisual, dentre outros, devendo, caso a proposta seja aprovada, no mínimo, as rubricas 5, 23 e 24 serem excluídas do orçamento, nos termos do item 6.9.8, ´e´ do Edital.</t>
  </si>
  <si>
    <t>on-868890346</t>
  </si>
  <si>
    <t>CINE-IMAGINARTE</t>
  </si>
  <si>
    <t>13.434.178/0001-92</t>
  </si>
  <si>
    <t>PROPOSTA DESCLASSIFICADA - DESCUMPRIU OS ITENS 6.9.3,  6.9.4 E 14.9 DO EDITAL.</t>
  </si>
  <si>
    <t>PROPOSTA DESCLASSIFICADA. Descumpriu o item 14.11 do Edital. Descumpriu o item 8.5 do Edital. Observação: 1) A proposta não prevê, nos custos do projeto, o percentual de, no mínimo, dez por cento (10%) do valor da proposta para as medidas de acessibilidade; 2) A proposta obteve pontuação abaixo de 35 pontos.</t>
  </si>
  <si>
    <t>PROPOSTA DESCLASSIFICADA. Estão ausentes os currículos ou portfólios da equipe, bem como as indicações, impossibilitando a verificação de compatibilidade entre as funções e os membros, exigência do item 6.9.4 e relevante para o critério c). Além disso, o cronograma anexado não permite uma maior análise da viabilidade técnica ao não mencionar os planejamentos, atividades ou serviços que serão prestados ao longo da execução. A proposta menciona que serão proporcionados ingressos mais acessíveis à população, porém não elabora sobre a média dos valores desses ingressos, ademais, menciona que o cinema será ao ar livre na sede da Companhia de Teatro Imaginarte, entretanto, não informa o histórico do espaço cultural, exigido no item 6.9.3 deste Edital e de relevância para o critério d). Por fim, a proposta não apresentou contrapartidas sociais, exigência da Lei Paulo Gustavo e presente no item 14.9 deste Edital. Conclui-se, apesar de apresentar valor cultural notável e uma Planilha Orçamentária dentro dos objetos do Edital de Salas de Cinema, a proposta não está coerente quanto aos seus objetivos e meios de execução, sendo, portanto, desclassificada por esta comissão por estar abaixo dos 35 pontos no somatório de critérios, conforme item 8.5.</t>
  </si>
  <si>
    <t>on-1150170976</t>
  </si>
  <si>
    <t>GREEN CINE</t>
  </si>
  <si>
    <t>41.301.694/0001-84</t>
  </si>
  <si>
    <t>PROPOSTA DESCLASSIFICADA - DESCUMPRIU OS ITENS 7.1.3, 6.5, 4.1.1, 6.3, Anexo II, 7.1.4, 2.3, 2.1 E 2.4 DO EDITAL.</t>
  </si>
  <si>
    <t>CARUARU</t>
  </si>
  <si>
    <t>PROPOSTA DESCLASSIFICADA. A proposta foi desclassificada visto que apresenta uma série de divergências com o objeto deste Edital de Salas de Cinema, fundamentando-se, especialmente, no princípio do item 7.1.3. Os itens “Hospedagem Equipe”, “Alimentação”, “Combustível” e “ECAD”, previstos na Planilha Orçamentária para a rubrica de Execução e Produção, são incoerentes com o objeto, sendo assim vetados de forma total por esta Comissão de Análise. Além disso, solicita-se a Aquisição de itens como “Energia Solar” e “Filmes”, porém o “Green Cine” é um projeto de cinema itinerante com duração limitada entre janeiro e julho de 2024, porém os itens devem ser destinados exclusivamente a ações na modalidade de recursos, sendo vetado o usufruto das rubricas solicitadas posterior à ação, segundo o art 2º do DECRETO Nº 11.525. O CNPJ da empresa não menciona atividades artístico-culturais, apenas gestão de espaços para ações, portanto, a proponente não se enquadra no critério de seleção c) quanto a sua compatibilidade cultural com a ação proposta. Além disso, não são apresentados os currículos ou portfólios dos demais membros da equipe. Ademais, a contrapartida social da proposta deve ser executada pelo/a beneficiário/a com recursos próprios, sejam eles financeiros ou não, ao contrário do que planeja o proponente ao prever a rubrica de “Arte-Educadores” para a realização das 05 oficinas de sustentabilidade previstas. Não deverá ser considerada válida a contrapartida cuja execução preveja a utilização de recursos do orçamento da proposta.</t>
  </si>
  <si>
    <t>"Proposta desclassificada por descumprir: 1 - o item 6.5 combinado com os itens 4.1.1 e 6.3, Anexo II do edital - CNPJ inválido (emitido em mês diferente do do mês de envio da proposta) e comprovação de atuação cultural da Pessoa Jurídica inválida - além do documento que deveria comprovar a atuação cultural ser inválido, as atividades nele previstas são de saúde, e não de cultura. 2 - Item 7.1.4 - a proponente afirma em sua proposta, provavelmente no intuito de convencer esta comissão da importância do seu equipamento cultural, que ""O projeto proposto GREEN CINE tem por objetivo levar cinema para todas as regiões onde não há acesso às salas de cinema por questões demográficas ou financeiras. Nossa ideia é levar para as cidades de Recife, Maracaípe, Caruaru, Petrolina e Triunfo""; apresentando, assim, informações sabidamente inverídicas, já que praticamente todas elas têm cinema. A proponente argumenta, em outro trecho de sua propostas que ""apenas 8% dos municípios brasileiros possuem salas de cinema e metade delas estão concentradas nas grandes capitais, próximas ao centro sendo insuficientes para atender a demanda de uma população como a do Brasil"", mas, entretanto, escolheu exatamente os municípios que têm a maior concentração de salas de cinemas em Pernambuco para serem contampladas na proposta. 3 - A proposta suscita dúvidas, ainda, em relação à perenidade do cinema proposto, considerando a necessidade de cumprimento do conceito estabelecido no item 2.3 do Edital (regularidade do serviço), e o descumprindo, portanto, o item 7.1.3, combinado com o item 2.1 e 2.4 do Edital. Isso fica claro quando menciona ""Período de Realização do projeto: 07 Meses"" e locação, por apenas 6 meses, do veículo responsável pela itinerância do cinema, conforme demostrado no orçamento. No entender desta comissão, a pretensão de utilização de recursos público dessa monta deveria estar fundamentada de acordo com os princípios e o objeto do edital. A proponente não explica e não deixa claro, ainda, porque alguns itens fundamentais para um cinema itinerante são previstos com custos mensais (7 meses) no orçamento e outros, como baterias e ""energia solar"", são previstos para aquisição. A proposta tem mais problemas, ainda, no orçamento proposto, em relação objeto do edital - contém rubricas não previstas no objeto deste edital, tais como pagamento de salários de funcionários, arte educadores (o objeto deste esdital não prevê formação), aquisição de filmes, hospedagem, alimentação e combustível, ECAD, dentre outros, devendo ser excluídas do orçamento, caso a proposta seja aprovada, no mínimo, as rubricas 1, 2, 3, 4, 5, 6, 14, 15, 16, 19, 20 e 21, nos termos do item 6.9.8, ´e´ do Edital. Por fim, a contrapartida social da proposta deveria ser executada pelo/a beneficiário/a com recursos próprios, sejam eles financeiros ou não, ao contrário do que planeja o proponente. Não deverá ser considerada válida a contrapartida cuja execução preveja a utilização de recursos do orçamento da proposta - oficinas de sustentabilidade com arte educadores sendo pagos pelo orçamento da proposta. "</t>
  </si>
  <si>
    <t>on-1200043739</t>
  </si>
  <si>
    <t>CINECAATINGA.COM.BR</t>
  </si>
  <si>
    <t>27.389.426/0001-35</t>
  </si>
  <si>
    <t>A proposta foi desclassificada pois é pouco clara em relação à perenidade do cinema itinerante proposto, deixando dúvidas acerca do cumprimento do conceito estabelecido no item 2.4 do Edital ("Entende-se por Cinema de Rua ou Cinema Itinerante o serviço de exibição aberta ao público regular de obras audiovisuais...") - em certos momentos a proposta menciona "Planejamento do evento de encerramento", "Realização do grande evento de encerramento" e " Premiações e homenagens a contribuições destacadas ao projeto". No entender desta comissão, o objeto deste edital não prevê a realização de edições de festivais de cinema itinerante, talvez até a proponente deveria ter submetido sua proposta no Edital de Ações Criativas - linha de Festivais e Mostras. Além disso, o orçamento reforça esta impressão e apresenta problemas em relação ao objeto do edital: é uma proposta de criação de cinema itinerante, mas além de dar a entender que, por exemplo, os equipamentos do cinema (descritos na planilha como "serviço") não serão adquiridos como patrimônio do cinema, contém, ações e rubricas não previstas no objeto deste edital, tais como oficineiros, equipamentos e aluguel de espaço para formação (objeto do Edital de Ações Criativas - formação e não Edital de salas de cinema), dentre outros, devendo, caso a proposta seja aprovada, no mínimo, as rubricas 10, 11, 16, 18, 21 e 22 serem excluídas do orçamento, nos termos do item 6.9.8, ´e´ do Edital.</t>
  </si>
  <si>
    <t>on-417887208</t>
  </si>
  <si>
    <t>LUZ, CÂMERA, TRADIÇÃO:  RESSIGNIFICANDO O ESPAÇO QUILOMBOLA EM SANTANA</t>
  </si>
  <si>
    <t>00.828.291/0001-00</t>
  </si>
  <si>
    <t>PROPOSTA DESCLASSIFICADA - DESCUMPRIU OS ITENS 4.1, 2.3 E 7.1.1 DO EDITAL.</t>
  </si>
  <si>
    <t>SALGUEIRO</t>
  </si>
  <si>
    <t>PROPOSTA DESCLASSIFICADA. Descumpriu o item 2.3 do Edital. Descumpriu o item 4.1 do Edital. Descumpriu o item 7.1.1 do Edital. Descumpriu o item 8.5 do Edital. Observação: O objetivo da proposta é o de transformar uma escola abandonada em cinema. O objeto da proposta é divergente do entendimento da Lei Paulo Gustavo sobre salas de cinema: "Entende-se por sala de cinema o recinto destinado, ainda que não exclusivamente, ao serviço de exibição aberta ao público regular de obras audiovisuais para fruição coletiva, admitida a possibilidade de ampliação da vocação de outro espaço cultural já existente"; O objeto da proposta não é elegível para esta categoria, visto que se trata de uma escola abandonada que visa transformação deste epaço, além de não possuir historicamente vocação para se ter uma sala de cinema; A proposta obteve pontuação abaixo de 35 pontos.</t>
  </si>
  <si>
    <t>"A proposta foi desclassificada, pois o proponente descumpriu: 1 - o item 4.1 combinado com o item 2.3 e o item 7.1.1 do Edital - a proposta não se enquadra em nenhuma das hipóteses de elegibilidade do Edital de Salas de Cinema e da própria Lei Paulo Gustavo, que permite a ampliação da vocação, apenas, de espaços culturais pré-existentes, o que não é o caso, como o próprio resumo da proposta menciona: ""A proposta visa transformar uma escola abandonada na comunidade quilombola de Santana, Pernambuco, em um cinema comunitário, tornando-se um epicentro de entretenimento, educação e cultura."" Segundo o ""histórico da sala ou espaço cultural"" da proposta, o equipamento está abandonado e fechado desde 2010, não configurando, portando, ""espaço cultural já existente"", nos termos do Edital. Além disso, a casa sugerida para para instalação da sala de cinema é tecnicamente inviável para este fim, visto que o pé direito é inapropriado para instalação de uma tela de cinema. Em relação ao orçamento, a proposta tem problemas no que se refere ao objeto do edital - é uma proposta de sala de cinema, mas contém ações e rubricas não previstas no objeto deste edital, tais como: custos com realização de ""reuniões comunitárias e feedback"", previsão de pagamento de salário mensal de funcionários e realização de eventos, rubricas estas que devem ser consideradas incoerentes e em desconformidade com a proposta apresentada, nos termos do item 6.9.8, ´e` do Edital."</t>
  </si>
  <si>
    <t>on-1982405491</t>
  </si>
  <si>
    <t>CINE A TORDA</t>
  </si>
  <si>
    <t>29.909.513/0001-00</t>
  </si>
  <si>
    <t>PROPOSTA DESCLASSIFICADA - DESCUMPRIU OS ITENS 6.5, 6.3. Anexo II, 7.1.1, 5.1.2, 2.3, 14.11, 14.9 E 6.9.4 DO EDITAL.</t>
  </si>
  <si>
    <t>GOIANA</t>
  </si>
  <si>
    <t>PROPOSTA DESCLASSIFICADA. Descumpriu o item 8.5 do Edital. A proposta obteve pontuação abaixo de 35 pontos.</t>
  </si>
  <si>
    <t>Proposta desclassificada por descumprir o item 6.5 combinado com o item 6.3. Anexo II - anexou documento de constituição jurídica não previsto/aceito pelo edital; e o item 7.1.1 combinado com o item 5.1.2 do Edital - a proponente não se adequa às condições de participação do edital por constituir-se MEI. Outro ponto questionável da proposta é que a proponente tem sede do seu CNPJ em Goiana, sede comercial no Recife, mas propõe a instalação de uma sala de cinema no minicípio de Condado, em uma escola com a qual não demonstra, documentalmente no processo, ter qualquer vínculo. Além disso, as comprovações artístico culturais constantes no processo são relativas à proponente, que tem como forte a locação de equipamentos, como painéis de led, para eventos, e não à escola que abrigaria o cinema, impedindo a verificação do cumprimento do objeto do edital - item 2.3, no que se refere à "possibilidade de ampliação da vocação de outro espaço cultural já existente". A proposta suscita dúvidas, ainda, em relação à perenidade do cinema proposto, considerando a necessidade de cumprimento do conceito estabelecido no item 2.3 do Edital (regularidade do serviço). O endereço de funcionamento da proponente diverge do endereço do cinema proposto, e não há no processo documento que demonstre a propriedade do espaço por parte da proponente ou o documento legal que preveja a exploração comercial do espaço onde o cinema seria instalado e nos permita aferir por quanto tempo. No entender desta comissão, a pretensão de utilização de recursos público dessa monta deveria estar um pouco melhor documentada. Além disso, o orçamento apresenta problemas em relação ao objeto do edital: contém rubricas não previstas no objeto deste edital, tais como pagamento de salários de funcionários, aluguel de carro som, legendagem de filmes, dentre outros, devendo ser excluídas do orçamento, caso a proposta seja aprovada, no mínimo, as rubricas 1.1, 1.2, 1.3, 1.4, 1.5, 1.6, 2.6, 3.5, 3.6, 4.2, 4.3, 4.4 e 5.1, nos termos do item 6.9.8, ´e´ do Edital. Além disso, a exclusão das rubricas referentes aos gastos previstos com recursos de acessibilidade apontadas acima, fazem com que o proponente recaia no descumprimento do item 14.11 do edital. Por fim, a proposta não revela de forma clara e expressa quais contrapartidas sociais pretende oferecer, em cumprimento ao item 14.9, nem sequer menciona o direcionamento de suas ações à rede de ensino da localidade, como prevê o edital e a Lei Paulo Gustavo. A apresentação da equipe principal da proposta se deu de forma insuficiente, nos termos do item 6.9.4, e de forma que não favorece a análise da capacidade técnica de execução da proposta.</t>
  </si>
  <si>
    <t>on-1945319995</t>
  </si>
  <si>
    <t>AS REDES DE SALAS DE CINEMA COM ATÉ VINTE E CINCO SALAS NO TERRITÓRIO NACIONAL</t>
  </si>
  <si>
    <t>ATUALIZAÇÃO E REFORMA SALAS DE CINEMA</t>
  </si>
  <si>
    <t>04.488.617/0001-59</t>
  </si>
  <si>
    <t>PROPOSTA DESCLASSIFICADA - DESCUMPRIU O ITEM 7.1.4 DO EDITAL.</t>
  </si>
  <si>
    <t>PROPOSTA DESCLASSIFICADA. A proposta apresenta informações comprovadamente falsas na sua argumentação ao dizer que o “Cine Eldorado Salas 1 e 2 é o único cinema do município de Garanhuns e da Microrregião de Garanhuns”, visto que também existe o Cine Jardim do SESC em Garanhuns. Dessa forma, deve estar desclassificada, segundo o item 7.1.4 deste Edital. Além disso, a proposta não cumpre os 10% mínimos de acessibilidade previstos ao solicitar um total de R$ 500.000,00 e propor, em sua Planilha Orçamentária, somente R$ 16.750,00 para as medidas de acessibilidade. O Edital permite a dispensa do percentual mínimo quando: “I – for inaplicável em razão das características do objeto cultural; ou II – quando a proposta já contemplar integralmente as medidas de acessibilidade compatíveis com as características do objeto cultural”. Como nenhuma das exceções é sinalizada na proposta, a dispensa, neste caso, não é aplicável.</t>
  </si>
  <si>
    <t>A proposta foi desclassificada porque infringiu: 1 - Item 7.1.4 - A proponente afirma em sua proposta, provavelmente no intuito de convencer esta comissão da importância do seu equipamento cultural, que "O Cine Eldorado Salas 1 e 2 é o único cinema do município de Garanhuns e da Microrregião de Garanhuns, a região abrange 19 municípios com população aproximada de 550 mil habitantes, sendo a única opção para essa população usufruir uma sessão de cinema."; apresentando, assim, informações sabidamente inverídicas, já que Garanhuns tem sim outro Cinema, o Cine Jardim, no Centro de Produção Cultural, Tecnologias e Negócios do Sesc (CPC Sesc), onde, inclusive, Secult e Fundarpe realizaram a mostra audiovisual do FIG 2023. 2 - Item 7.1.3 combinado com 6.9.8 e 14.11 do Edital - a proposta não observa os parâmetros mínimos estabelecidos pela Lei Paulo Gustavo (regulamentada neste quesito pelo Decreto nº 11.525/2023, e pelo art.19 da Instrução Normativa Minc nº5, de 2023) e pelo Edital no que se refere aos recursos a serem utilizados em medidas de acessibilidade (mínimo de 10% do orçamento). 3 - Em relação ao que determina o item 6.9.8 do Edital, além de não ficar cabalmente demonstrado na proposta a real necessidade do descumprimento da "contratação de profissionais e serviços pernambucanos" na rubrica 1.5, o orçamento, no geral, não oferece condições para a comissão avaliar a adequação dos custos previstos, já que condensa produtos e serviços em um única rubrica e não revela os quantitativos pretendidos na maioria delas, como, por exemplo, na rubrica 1.9.</t>
  </si>
  <si>
    <t>on-1705593979</t>
  </si>
  <si>
    <t>CINEMA DO ARMAZÉM</t>
  </si>
  <si>
    <t>32.863.210/0001-08</t>
  </si>
  <si>
    <t>PROPOSTA DESCLASSIFICADA - DESCUMPRIU O ITEM 2.3 DO EDITAL.</t>
  </si>
  <si>
    <t>PROPOSTA DESCLASSIFICADA. Descumpriu o item 8.5 do Edital. Observações: A proposta obteve pontuação abaixo de 35 pontos.</t>
  </si>
  <si>
    <t>A proposta foi desclassificada pois suscita dúvidas em relação à perenidade do cinema proposto, considerando a necessidade de cumprimento do conceito estabelecido no item 2.3 do Edital (regularidade do serviço). O endereço de funcionamento da proponente diverge do endereço do cinema proposto, e não há no processo documento que demonstre a propriedade do espaço por parte da proponente ou o documento legal que preveja a exploração comercial do espaço onde o cinema seria instalado e nos permita aferir por quanto tempo. No entender desta comissão, a pretensão de utilização de recursos público dessa monta deveria estar um pouco melhor documentada, ou, talvez, até a proponente deveria ter submetido sua proposta no Edital de Ações Criativas - apoio a cineclubes. Além disso, o orçamento, além de pouco claro no geral, apresenta problemas em relação ao objeto do edital: contém rubricas que extrapolam o objeto deste edital, tais como pagamento de salários de funcionários, dos serviços recorrentes de limpeza do espaço, das contas de luz, de material de escritório, de cópias e reproduções, impressões gráficas, de direitos de exibição de obras, dentre outros, devendo ser excluídas do orçamento, caso a proposta seja aprovada, no mínimo, as rubricas 2.4, 2.5, 2.6, 2.10, 3.3. 3.6, 3.7 e 3.8, nos termos do item 6.9.8, ´e´ do Edital. Além disso, as rubricas referentes aos gastos previstos com recursos de acessibilidade estão postas no orçamento de uma forma tão subjetiva e repetitiva, que não nos permite verificar o cumprimento do item 14.11 do edital. Por fim, a proposta, apesar de socialmente valorosa, não revela de forma clara e expressa quais contrapartidas sociais pretende oferecer, em cumprimento ao item 14.9, nem sequer menciona o direcionamento de suas ações à rede de ensino da localidade, como prevê o edital e a Lei Paulo Gustavo. A apresentação da equipe principal da proposta se deu de forma insuficiente, nos termos do item 6.9.4, e de forma que não favorece a análise da capacidade técnica de execução da proposta.</t>
  </si>
  <si>
    <t>CLASSIFICAÇÃO</t>
  </si>
  <si>
    <t>FAIXA</t>
  </si>
  <si>
    <t>INSCRIÇÃO</t>
  </si>
  <si>
    <t>RAZÃO SOCIAL</t>
  </si>
  <si>
    <t>NOTA FINAL</t>
  </si>
  <si>
    <t>RESULTADO</t>
  </si>
  <si>
    <t>CENTRO DE CRIAÇÃO GALPÃO DAS ARTES</t>
  </si>
  <si>
    <t>PROVINCIA FRANCISCANA DE SANTO ANTONIO DO BRASIL</t>
  </si>
  <si>
    <t>CONSORCIO DIX/PENTAGONO/IDG</t>
  </si>
  <si>
    <t>SALAS DE CINEMA PÚBLICAS</t>
  </si>
  <si>
    <t>UNIVERSIDADE FEDERAL DE PERNAMBUCO</t>
  </si>
  <si>
    <t>INSTITUTO DE CULTURA E ECONOMIA SOLIDÁRIA MARIA LUIZA</t>
  </si>
  <si>
    <t>MUNICIPIO DE OLINDA</t>
  </si>
  <si>
    <t>NÚCLEO DE GESTÃO DO PORTO DIGITAL - NGPD</t>
  </si>
  <si>
    <t>SHOPPING CENTER COSTA DOURADA S/A</t>
  </si>
  <si>
    <t>ANTONIO M G DE CARVALHO PRODUÇÕES ARTÍSTICAS E CINEMATOGRÁFICAS</t>
  </si>
  <si>
    <t>ASSOCIACAO RURAL DO SITIO ABELHA</t>
  </si>
  <si>
    <t>FUNDAÇÃO CULTURAL CABRAS DE LAMPIÃO</t>
  </si>
  <si>
    <t>FUNDAÇÃO CULTURAL SENHRO BOM JESUS DOS REMÉDIOS</t>
  </si>
  <si>
    <t>MUNICIPIO DE PETROLANDIA</t>
  </si>
  <si>
    <t>MUNICIPIO DE ARCOVERDE</t>
  </si>
  <si>
    <t>DORNELAS PRODUÇÕES LTDA</t>
  </si>
  <si>
    <t>MARACATU ESTRELA DE OURO DE ALIANÇA</t>
  </si>
  <si>
    <t>FUNDACAO CASA DA CULTURA HERMILO BORBA FILHO</t>
  </si>
  <si>
    <t>MUNICIPIO DE PAUDALHO</t>
  </si>
  <si>
    <t>CENTRO CULTURAL FAROL DA VILA</t>
  </si>
  <si>
    <t>CINEMA NO INTERIOR - INSTITUTO DE PESQUISA E PRODUCAO AUDIOVISUAL</t>
  </si>
  <si>
    <t>PROPOSTA DESCLASSIFICADA - DESCUMPRIU OS ITENS 2.4 E 6.9.8 DO EDITAL.</t>
  </si>
  <si>
    <t>ASSOCIACAO QUILOMBOLA DO SITIO TEXEIRA</t>
  </si>
  <si>
    <t>COMPANHIA DE TEATRO IMAGINARTE</t>
  </si>
  <si>
    <t>ASSOCIACAO DE ASSISTENCIA,INTELIGENCIA E NOVAS TECNOLOGIA</t>
  </si>
  <si>
    <t>PROPOSTA DESCLASSIFICADA - DESCUMPRIU OS ITENS 7.1.3, 6.5, 4.1.1, 6.3, Anexo II, 6.9.8, 7.1.4, 2.3, 2.1 E 2.4 DO EDITAL.</t>
  </si>
  <si>
    <t>WLLYSSYS WOLFGANG REIS DIAS ARAUJO</t>
  </si>
  <si>
    <t>ASSOCIACAO DOS MORADORES QUILOMBOLAS DE SANTANA</t>
  </si>
  <si>
    <t>PROPOSTA DESCLASSIFICADA - DESCUMPRIU OS ITENS 4.1, 2.3, 6.9.8 E 7.1.1 DO EDITAL.</t>
  </si>
  <si>
    <t>MARIA DE FATIMA ALVES DE MENESES</t>
  </si>
  <si>
    <t>P.M.C. CINEMAS DO BRASIL LTDA</t>
  </si>
  <si>
    <t>PROPOSTA DESCLASSIFICADA - DESCUMPRIU O ITEM 6.9.8, 14.11 E 7.1.4 DO EDITAL.</t>
  </si>
  <si>
    <t>ARLON DA SILVA OLIVEIRA</t>
  </si>
  <si>
    <t>PROPOSTA DESCLASSIFICADA - DESCUMPRIU OS ITENS 2.3, 6.9.8, 14.11 E 14.9 DO EDITAL.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</si>
</sst>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0\º"/>
  </numFmts>
  <fonts count="5" x14ac:knownFonts="1">
    <font>
      <sz val="11"/>
      <color rgb="FF000000"/>
      <name val="Calibri"/>
      <family val="2"/>
      <scheme val="minor"/>
    </font>
    <font>
      <sz val="11"/>
      <color rgb="FF000000"/>
      <name val="Calibri"/>
      <family val="2"/>
      <scheme val="minor"/>
    </font>
    <font>
      <b/>
      <sz val="8"/>
      <color rgb="FF000000"/>
      <name val="Calibri"/>
      <family val="2"/>
      <scheme val="minor"/>
    </font>
    <font>
      <sz val="8"/>
      <color rgb="FF000000"/>
      <name val="Calibri"/>
      <family val="2"/>
      <scheme val="minor"/>
    </font>
    <font>
      <b/>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9" fontId="0" fillId="0" borderId="0" xfId="2" applyFont="1"/>
    <xf numFmtId="44" fontId="0" fillId="0" borderId="0" xfId="1" applyFont="1"/>
    <xf numFmtId="44" fontId="0" fillId="0" borderId="0" xfId="0" applyNumberFormat="1"/>
    <xf numFmtId="0" fontId="2" fillId="0" borderId="0" xfId="0" applyFont="1"/>
    <xf numFmtId="0" fontId="3" fillId="0" borderId="0" xfId="0" applyFont="1"/>
    <xf numFmtId="0" fontId="3" fillId="0" borderId="0" xfId="0" applyFont="1" applyAlignment="1">
      <alignment wrapText="1"/>
    </xf>
    <xf numFmtId="0" fontId="4" fillId="2" borderId="1"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44" fontId="0" fillId="3" borderId="0" xfId="0" applyNumberFormat="1" applyFill="1"/>
  </cellXfs>
  <cellStyles count="3">
    <cellStyle name="Moeda" xfId="1" builtinId="4"/>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mires.secultpe" refreshedDate="45250.49453877315" createdVersion="8" refreshedVersion="8" minRefreshableVersion="3" recordCount="18" xr:uid="{78B251C1-3166-4E55-A8A8-05C49413C2EF}">
  <cacheSource type="worksheet">
    <worksheetSource ref="A1:P19" sheet="Sheet 1"/>
  </cacheSource>
  <cacheFields count="16">
    <cacheField name="POSICAO_2" numFmtId="0">
      <sharedItems containsSemiMixedTypes="0" containsString="0" containsNumber="1" containsInteger="1" minValue="1" maxValue="4"/>
    </cacheField>
    <cacheField name="CATEGORIA_REAL" numFmtId="0">
      <sharedItems count="3">
        <s v="FAIXA 1"/>
        <s v="FAIXA 2"/>
        <s v="FAIXA 3"/>
      </sharedItems>
    </cacheField>
    <cacheField name="CATEGORIA" numFmtId="0">
      <sharedItems/>
    </cacheField>
    <cacheField name="Número de inscrição" numFmtId="0">
      <sharedItems/>
    </cacheField>
    <cacheField name="TÍTULO DA PROPOSTA" numFmtId="0">
      <sharedItems/>
    </cacheField>
    <cacheField name="CNPJ" numFmtId="0">
      <sharedItems/>
    </cacheField>
    <cacheField name="COTA" numFmtId="0">
      <sharedItems count="2">
        <s v="PESSOA NEGRA"/>
        <s v="AMPLA CONCORRÊNCIA"/>
      </sharedItems>
    </cacheField>
    <cacheField name="nota_final" numFmtId="0">
      <sharedItems containsSemiMixedTypes="0" containsString="0" containsNumber="1" minValue="49.8" maxValue="78.599999999999994"/>
    </cacheField>
    <cacheField name="STATUS2" numFmtId="0">
      <sharedItems count="1">
        <s v="SELECIONADA"/>
      </sharedItems>
    </cacheField>
    <cacheField name="MUNICÍPIO" numFmtId="0">
      <sharedItems containsBlank="1"/>
    </cacheField>
    <cacheField name="MACRORREGIÃO" numFmtId="0">
      <sharedItems count="4">
        <s v="AGRESTE"/>
        <s v="REGIÃO METROPOLITANA"/>
        <s v="SERTÃO"/>
        <s v="ZONA DA MATA"/>
      </sharedItems>
    </cacheField>
    <cacheField name="INDUTOR_TRATADO" numFmtId="0">
      <sharedItems/>
    </cacheField>
    <cacheField name="POSICAO" numFmtId="0">
      <sharedItems containsSemiMixedTypes="0" containsString="0" containsNumber="1" containsInteger="1" minValue="1" maxValue="7"/>
    </cacheField>
    <cacheField name="STATUS" numFmtId="0">
      <sharedItems/>
    </cacheField>
    <cacheField name="SUBGRUPOS" numFmtId="0">
      <sharedItems/>
    </cacheField>
    <cacheField name="quantidade_propostas" numFmtId="0">
      <sharedItems containsSemiMixedTypes="0" containsString="0" containsNumber="1" minValue="0.8"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
    <x v="0"/>
    <s v="AS SALAS DE CINEMA PRIVADAS QUE NÃO COMPONHAM REDES"/>
    <s v="on-894258296"/>
    <s v="CINE GALPÃO DASARTES"/>
    <s v="10.627.192/0001-14"/>
    <x v="0"/>
    <n v="56.4"/>
    <x v="0"/>
    <s v="LIMOEIRO"/>
    <x v="0"/>
    <s v="20% - Pessoa preta, parda e indígena (identidade racial/cor)"/>
    <n v="3"/>
    <s v="Selecionada"/>
    <s v="FAIXA 1 - AGRESTE"/>
    <n v="2.8"/>
  </r>
  <r>
    <n v="1"/>
    <x v="1"/>
    <s v="AS SALAS DE CINEMA PRIVADAS QUE NÃO COMPONHAM REDES"/>
    <s v="on-348133423"/>
    <s v="CINE CONVENTO"/>
    <s v="10.968.204/0002-55"/>
    <x v="0"/>
    <n v="78.599999999999994"/>
    <x v="0"/>
    <s v="OLINDA"/>
    <x v="1"/>
    <s v="20% - Pessoa preta, parda e indígena (identidade racial/cor)"/>
    <n v="1"/>
    <s v="Selecionada"/>
    <s v="FAIXA 2 - REGIÃO METROPOLITANA"/>
    <n v="4"/>
  </r>
  <r>
    <n v="2"/>
    <x v="1"/>
    <s v="AS SALAS DE CINEMA PRIVADAS QUE NÃO COMPONHAM REDES"/>
    <s v="on-758129421"/>
    <s v="CINE NORONHA"/>
    <s v="45.343.593/0001-27"/>
    <x v="1"/>
    <n v="68.775000000000006"/>
    <x v="0"/>
    <s v="FERNANDO DE NORONHA"/>
    <x v="1"/>
    <s v="5% - Pessoa Idosa (com a idade igual ou superior a 60 (sessenta) anos"/>
    <n v="2"/>
    <s v="Selecionada"/>
    <s v="FAIXA 2 - REGIÃO METROPOLITANA"/>
    <n v="4"/>
  </r>
  <r>
    <n v="3"/>
    <x v="1"/>
    <s v="AS SALAS DE CINEMA PÚBLICAS"/>
    <s v="on-1622244329"/>
    <s v="MANUTENÇÃO, PRESERVAÇÃO E ACESSIBILIDADE DO CINEMA DA UFPE"/>
    <s v="24.134.488/0001-08"/>
    <x v="1"/>
    <n v="63"/>
    <x v="0"/>
    <s v="RECIFE"/>
    <x v="1"/>
    <s v="Não me enquadro em nenhuma das situações que dão direito ao percentual de indução na pontuação"/>
    <n v="4"/>
    <s v="Selecionada"/>
    <s v="FAIXA 2 - REGIÃO METROPOLITANA"/>
    <n v="4"/>
  </r>
  <r>
    <n v="4"/>
    <x v="1"/>
    <s v="AS SALAS DE CINEMA PRIVADAS QUE NÃO COMPONHAM REDES"/>
    <s v="on-376117279"/>
    <s v="CINE QUILOMBOLA NAÇÃO XAMBÁ: AGORA POR NÓS MESMO"/>
    <s v="23.862.700/0001-90"/>
    <x v="0"/>
    <n v="60"/>
    <x v="0"/>
    <s v="OLINDA"/>
    <x v="1"/>
    <s v="20% - Pessoa preta, parda e indígena (identidade racial/cor)"/>
    <n v="5"/>
    <s v="Selecionada"/>
    <s v="FAIXA 2 - REGIÃO METROPOLITANA"/>
    <n v="4"/>
  </r>
  <r>
    <n v="1"/>
    <x v="2"/>
    <s v="AS SALAS DE CINEMA PÚBLICAS"/>
    <s v="on-1832460809"/>
    <s v="CINE OLINDA"/>
    <s v="10.404.184/0001-09"/>
    <x v="1"/>
    <n v="68.400000000000006"/>
    <x v="0"/>
    <s v="OLINDA"/>
    <x v="1"/>
    <s v="20% - Mulheres (cis/trans/travesti)"/>
    <n v="1"/>
    <s v="Selecionada"/>
    <s v="FAIXA 3 - REGIÃO METROPOLITANA"/>
    <n v="1.6"/>
  </r>
  <r>
    <n v="2"/>
    <x v="2"/>
    <s v="AS SALAS DE CINEMA PRIVADAS QUE NÃO COMPONHAM REDES"/>
    <s v="on-656490793"/>
    <s v="PORTOMÍDIA EXIBIÇÃO: REQUALIFICAÇÃO DO CINEMA PORTO DIGITAL/FUNDAJ"/>
    <s v="04.203.075/0001-20"/>
    <x v="1"/>
    <n v="67.5"/>
    <x v="0"/>
    <s v="RECIFE"/>
    <x v="1"/>
    <s v="Não me enquadro em nenhuma das situações que dão direito ao percentual de indução na pontuação"/>
    <n v="2"/>
    <s v="Selecionada"/>
    <s v="FAIXA 3 - REGIÃO METROPOLITANA"/>
    <n v="1.6"/>
  </r>
  <r>
    <n v="3"/>
    <x v="2"/>
    <s v="AS SALAS DE CINEMA PRIVADAS QUE NÃO COMPONHAM REDES"/>
    <s v="on-262812870"/>
    <s v="ACOLHIMENTO E HOSPITALIDADE EM NOVA DIMENSÃO"/>
    <s v="03.326.640/0001-84"/>
    <x v="1"/>
    <n v="56.4"/>
    <x v="0"/>
    <s v="CABO DE SANTO AGOSTINHO"/>
    <x v="1"/>
    <s v="20% - Mulheres (cis/trans/travesti)"/>
    <n v="4"/>
    <s v="Selecionada"/>
    <s v="FAIXA 3 - REGIÃO METROPOLITANA"/>
    <n v="1.6"/>
  </r>
  <r>
    <n v="1"/>
    <x v="0"/>
    <s v="AS SALAS DE CINEMA PRIVADAS QUE NÃO COMPONHAM REDES"/>
    <s v="on-830231369"/>
    <s v="CINE TATUIA"/>
    <s v="07.947.109/0001-80"/>
    <x v="1"/>
    <n v="70"/>
    <x v="0"/>
    <s v="PETROLINA"/>
    <x v="2"/>
    <s v="Não me enquadro em nenhuma das situações que dão direito ao percentual de indução na pontuação"/>
    <n v="1"/>
    <s v="Selecionada"/>
    <s v="FAIXA 1 - SERTÃO"/>
    <n v="2.8"/>
  </r>
  <r>
    <n v="2"/>
    <x v="0"/>
    <s v="AS SALAS DE CINEMA PRIVADAS QUE NÃO COMPONHAM REDES"/>
    <s v="on-1455708794"/>
    <s v="CINEMA ABELHA VOANDO NAS ASAS DA CULTURA"/>
    <s v="06.097.393/0001-80"/>
    <x v="0"/>
    <n v="55.2"/>
    <x v="0"/>
    <s v="CARNAÍBA"/>
    <x v="2"/>
    <s v="20% - Pessoa preta, parda e indígena (identidade racial/cor)"/>
    <n v="4"/>
    <s v="Selecionada"/>
    <s v="FAIXA 1 - SERTÃO"/>
    <n v="2.8"/>
  </r>
  <r>
    <n v="3"/>
    <x v="0"/>
    <s v="AS SALAS DE CINEMA PRIVADAS QUE NÃO COMPONHAM REDES"/>
    <s v="on-1876043113"/>
    <s v="CINE ARTE LAMPIÃO"/>
    <s v="01.309.793/0001-98"/>
    <x v="0"/>
    <n v="49.8"/>
    <x v="0"/>
    <s v="SERRA TALHADA"/>
    <x v="2"/>
    <s v="20% - Pessoa preta, parda e indígena (identidade racial/cor)"/>
    <n v="5"/>
    <s v="Selecionada"/>
    <s v="FAIXA 1 - SERTÃO"/>
    <n v="2.8"/>
  </r>
  <r>
    <n v="1"/>
    <x v="1"/>
    <s v="AS SALAS DE CINEMA PRIVADAS QUE NÃO COMPONHAM REDES"/>
    <s v="on-1364950101"/>
    <s v="CINE SÃO JOSÉ"/>
    <s v="03.101.832/0001-92"/>
    <x v="1"/>
    <n v="68.5"/>
    <x v="0"/>
    <s v="AFOGADOS DA INGAZEIRA"/>
    <x v="2"/>
    <s v="Não me enquadro em nenhuma das situações que dão direito ao percentual de indução na pontuação"/>
    <n v="3"/>
    <s v="Selecionada"/>
    <s v="FAIXA 2 - SERTÃO"/>
    <n v="2"/>
  </r>
  <r>
    <n v="2"/>
    <x v="1"/>
    <s v="AS SALAS DE CINEMA PÚBLICAS"/>
    <s v="on-1491413557"/>
    <s v="PROJETO DE ADAPTAÇÃO DE ACESSIBILIDADE, AQUISIÇÃO DE EQUIPAMENTOS E ADEQUAÇÃO DO CENTRO CULTURAL HILDEBRANDO MENEZES DE PETROLÂNDIA, PARA SALA DE EXIBIÇÃO AUDIOVISUAL."/>
    <s v="10.106.235/0001-16"/>
    <x v="1"/>
    <n v="51.6"/>
    <x v="0"/>
    <s v="PETROLÂNDIA"/>
    <x v="2"/>
    <s v="20% - Pessoa preta, parda e indígena (identidade racial/cor)"/>
    <n v="6"/>
    <s v="Selecionada"/>
    <s v="FAIXA 2 - SERTÃO"/>
    <n v="2"/>
  </r>
  <r>
    <n v="1"/>
    <x v="2"/>
    <s v="AS SALAS DE CINEMA PÚBLICAS"/>
    <s v="on-2049922405"/>
    <s v="REFORMA, RESTAURO E REQUALIFICAÇÃO DO CINEMA RIO BRANCO"/>
    <s v="10.105.955/0001-67"/>
    <x v="1"/>
    <n v="54"/>
    <x v="0"/>
    <s v="ARCOVERDE"/>
    <x v="2"/>
    <s v="Não me enquadro em nenhuma das situações que dão direito ao percentual de indução na pontuação"/>
    <n v="5"/>
    <s v="Suplente"/>
    <s v="FAIXA 3 - SERTÃO"/>
    <n v="0.8"/>
  </r>
  <r>
    <n v="1"/>
    <x v="0"/>
    <s v="AS SALAS DE CINEMA PRIVADAS QUE NÃO COMPONHAM REDES"/>
    <s v="on-1172667064"/>
    <s v="CINEMA ITINERANTE - 9 OITAVOS"/>
    <s v="15.740.215/0001-16"/>
    <x v="0"/>
    <n v="58.2"/>
    <x v="0"/>
    <s v="VICÊNCIA"/>
    <x v="3"/>
    <s v="20% - Pessoa preta, parda e indígena (identidade racial/cor)"/>
    <n v="2"/>
    <s v="Selecionada"/>
    <s v="FAIXA 1 - ZONA DA MATA"/>
    <n v="2.8"/>
  </r>
  <r>
    <n v="1"/>
    <x v="1"/>
    <s v="AS SALAS DE CINEMA PÚBLICAS"/>
    <s v="on-34081552"/>
    <s v="REVITALIZAÇÃO DO CINE TEATRO APOLO"/>
    <s v="08.653.479/0001-77"/>
    <x v="1"/>
    <n v="50.5"/>
    <x v="0"/>
    <s v="PALMARES"/>
    <x v="3"/>
    <s v="Não me enquadro em nenhuma das situações que dão direito ao percentual de indução na pontuação"/>
    <n v="7"/>
    <s v="Selecionada"/>
    <s v="FAIXA 2 - ZONA DA MATA"/>
    <n v="2"/>
  </r>
  <r>
    <n v="1"/>
    <x v="2"/>
    <s v="AS SALAS DE CINEMA PÚBLICAS"/>
    <s v="on-382015552"/>
    <s v="AQUISIÇÃO DE EQUIPAMENTOS PARA O CINE TEATRO MARCO CAMAROTTI: O RETORNO"/>
    <s v="11.097.383/0001-84"/>
    <x v="1"/>
    <n v="62"/>
    <x v="0"/>
    <s v="PAUDALHO"/>
    <x v="3"/>
    <s v="Não me enquadro em nenhuma das situações que dão direito ao percentual de indução na pontuação"/>
    <n v="3"/>
    <s v="Selecionada"/>
    <s v="FAIXA 3 - ZONA DA MATA"/>
    <n v="0.8"/>
  </r>
  <r>
    <n v="1"/>
    <x v="1"/>
    <s v="SALAS DE CINEMA PRIVADAS QUE NÃO COMPONHAM REDES"/>
    <s v="on-2040813620"/>
    <s v="CINE CHÃ DE CAMARÁ"/>
    <s v="12.813.069/0001-13"/>
    <x v="1"/>
    <n v="58.3"/>
    <x v="0"/>
    <m/>
    <x v="3"/>
    <s v="Não me enquadro em nenhuma das situações que dão direito ao percentual de indução na pontuação"/>
    <n v="1"/>
    <s v="Selecionada"/>
    <s v="FAIXA 2 - ZONA DA MATA"/>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E6B29C-B580-49C1-8B03-B7ADED754982}" name="Tabela dinâmica3"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7:C22" firstHeaderRow="1" firstDataRow="2" firstDataCol="1"/>
  <pivotFields count="16">
    <pivotField showAll="0"/>
    <pivotField axis="axisRow" showAll="0">
      <items count="4">
        <item x="0"/>
        <item x="1"/>
        <item x="2"/>
        <item t="default"/>
      </items>
    </pivotField>
    <pivotField showAll="0"/>
    <pivotField dataField="1" showAll="0"/>
    <pivotField showAll="0"/>
    <pivotField showAll="0"/>
    <pivotField showAll="0"/>
    <pivotField showAll="0"/>
    <pivotField axis="axisCol" showAll="0">
      <items count="2">
        <item x="0"/>
        <item t="default"/>
      </items>
    </pivotField>
    <pivotField showAll="0"/>
    <pivotField showAll="0"/>
    <pivotField showAll="0"/>
    <pivotField showAll="0"/>
    <pivotField showAll="0"/>
    <pivotField showAll="0"/>
    <pivotField showAll="0"/>
  </pivotFields>
  <rowFields count="1">
    <field x="1"/>
  </rowFields>
  <rowItems count="4">
    <i>
      <x/>
    </i>
    <i>
      <x v="1"/>
    </i>
    <i>
      <x v="2"/>
    </i>
    <i t="grand">
      <x/>
    </i>
  </rowItems>
  <colFields count="1">
    <field x="8"/>
  </colFields>
  <colItems count="2">
    <i>
      <x/>
    </i>
    <i t="grand">
      <x/>
    </i>
  </colItems>
  <dataFields count="1">
    <dataField name="Contagem de Número de inscriçã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F45557-1134-4A95-9F4C-C454DFF526DC}" name="Tabela dinâmica2"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9:C15" firstHeaderRow="1" firstDataRow="2" firstDataCol="1"/>
  <pivotFields count="16">
    <pivotField showAll="0"/>
    <pivotField showAll="0"/>
    <pivotField showAll="0"/>
    <pivotField dataField="1" showAll="0"/>
    <pivotField showAll="0"/>
    <pivotField showAll="0"/>
    <pivotField showAll="0"/>
    <pivotField showAll="0"/>
    <pivotField axis="axisCol" showAll="0">
      <items count="2">
        <item x="0"/>
        <item t="default"/>
      </items>
    </pivotField>
    <pivotField showAll="0"/>
    <pivotField axis="axisRow" showAll="0">
      <items count="5">
        <item x="0"/>
        <item x="1"/>
        <item x="2"/>
        <item x="3"/>
        <item t="default"/>
      </items>
    </pivotField>
    <pivotField showAll="0"/>
    <pivotField showAll="0"/>
    <pivotField showAll="0"/>
    <pivotField showAll="0"/>
    <pivotField showAll="0"/>
  </pivotFields>
  <rowFields count="1">
    <field x="10"/>
  </rowFields>
  <rowItems count="5">
    <i>
      <x/>
    </i>
    <i>
      <x v="1"/>
    </i>
    <i>
      <x v="2"/>
    </i>
    <i>
      <x v="3"/>
    </i>
    <i t="grand">
      <x/>
    </i>
  </rowItems>
  <colFields count="1">
    <field x="8"/>
  </colFields>
  <colItems count="2">
    <i>
      <x/>
    </i>
    <i t="grand">
      <x/>
    </i>
  </colItems>
  <dataFields count="1">
    <dataField name="Contagem de Número de inscriçã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88EC86-C243-48A7-9DE5-DA28AA0EA39D}" name="Tabela dinâmica1"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7" firstHeaderRow="1" firstDataRow="2" firstDataCol="1"/>
  <pivotFields count="16">
    <pivotField showAll="0"/>
    <pivotField showAll="0"/>
    <pivotField showAll="0"/>
    <pivotField dataField="1" showAll="0"/>
    <pivotField showAll="0"/>
    <pivotField showAll="0"/>
    <pivotField axis="axisRow" showAll="0">
      <items count="3">
        <item x="0"/>
        <item x="1"/>
        <item t="default"/>
      </items>
    </pivotField>
    <pivotField showAll="0"/>
    <pivotField axis="axisCol" showAll="0">
      <items count="2">
        <item x="0"/>
        <item t="default"/>
      </items>
    </pivotField>
    <pivotField showAll="0"/>
    <pivotField showAll="0"/>
    <pivotField showAll="0"/>
    <pivotField showAll="0"/>
    <pivotField showAll="0"/>
    <pivotField showAll="0"/>
    <pivotField showAll="0"/>
  </pivotFields>
  <rowFields count="1">
    <field x="6"/>
  </rowFields>
  <rowItems count="3">
    <i>
      <x/>
    </i>
    <i>
      <x v="1"/>
    </i>
    <i t="grand">
      <x/>
    </i>
  </rowItems>
  <colFields count="1">
    <field x="8"/>
  </colFields>
  <colItems count="2">
    <i>
      <x/>
    </i>
    <i t="grand">
      <x/>
    </i>
  </colItems>
  <dataFields count="1">
    <dataField name="Contagem de Número de inscriçã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2EE5C-B5AD-4C7C-8756-047A92B22169}">
  <dimension ref="A3:J22"/>
  <sheetViews>
    <sheetView workbookViewId="0">
      <selection activeCell="J22" sqref="J22"/>
    </sheetView>
  </sheetViews>
  <sheetFormatPr defaultRowHeight="14.4" x14ac:dyDescent="0.3"/>
  <cols>
    <col min="1" max="1" width="32" bestFit="1" customWidth="1"/>
    <col min="2" max="2" width="19.5546875" bestFit="1" customWidth="1"/>
    <col min="3" max="4" width="10.6640625" bestFit="1" customWidth="1"/>
    <col min="5" max="5" width="9.109375" style="3"/>
    <col min="7" max="7" width="14.33203125" style="4" bestFit="1" customWidth="1"/>
    <col min="8" max="10" width="15.88671875" bestFit="1" customWidth="1"/>
  </cols>
  <sheetData>
    <row r="3" spans="1:5" x14ac:dyDescent="0.3">
      <c r="A3" s="1" t="s">
        <v>0</v>
      </c>
      <c r="B3" s="1" t="s">
        <v>1</v>
      </c>
    </row>
    <row r="4" spans="1:5" x14ac:dyDescent="0.3">
      <c r="A4" s="1" t="s">
        <v>2</v>
      </c>
      <c r="B4" t="s">
        <v>3</v>
      </c>
      <c r="C4" t="s">
        <v>4</v>
      </c>
    </row>
    <row r="5" spans="1:5" x14ac:dyDescent="0.3">
      <c r="A5" s="2" t="s">
        <v>5</v>
      </c>
      <c r="B5">
        <v>6</v>
      </c>
      <c r="C5">
        <v>6</v>
      </c>
      <c r="E5" s="3">
        <f>B5/$B$7</f>
        <v>0.33333333333333331</v>
      </c>
    </row>
    <row r="6" spans="1:5" x14ac:dyDescent="0.3">
      <c r="A6" s="2" t="s">
        <v>6</v>
      </c>
      <c r="B6">
        <v>12</v>
      </c>
      <c r="C6">
        <v>12</v>
      </c>
      <c r="E6" s="3">
        <f>B6/$B$7</f>
        <v>0.66666666666666663</v>
      </c>
    </row>
    <row r="7" spans="1:5" x14ac:dyDescent="0.3">
      <c r="A7" s="2" t="s">
        <v>4</v>
      </c>
      <c r="B7">
        <v>18</v>
      </c>
      <c r="C7">
        <v>18</v>
      </c>
    </row>
    <row r="9" spans="1:5" x14ac:dyDescent="0.3">
      <c r="A9" s="1" t="s">
        <v>0</v>
      </c>
      <c r="B9" s="1" t="s">
        <v>1</v>
      </c>
    </row>
    <row r="10" spans="1:5" x14ac:dyDescent="0.3">
      <c r="A10" s="1" t="s">
        <v>2</v>
      </c>
      <c r="B10" t="s">
        <v>3</v>
      </c>
      <c r="C10" t="s">
        <v>4</v>
      </c>
    </row>
    <row r="11" spans="1:5" x14ac:dyDescent="0.3">
      <c r="A11" s="2" t="s">
        <v>7</v>
      </c>
      <c r="B11">
        <v>1</v>
      </c>
      <c r="C11">
        <v>1</v>
      </c>
      <c r="E11" s="3">
        <f>B11/$B$15</f>
        <v>5.5555555555555552E-2</v>
      </c>
    </row>
    <row r="12" spans="1:5" x14ac:dyDescent="0.3">
      <c r="A12" s="2" t="s">
        <v>8</v>
      </c>
      <c r="B12">
        <v>7</v>
      </c>
      <c r="C12">
        <v>7</v>
      </c>
      <c r="E12" s="3">
        <f>B12/$B$15</f>
        <v>0.3888888888888889</v>
      </c>
    </row>
    <row r="13" spans="1:5" x14ac:dyDescent="0.3">
      <c r="A13" s="2" t="s">
        <v>9</v>
      </c>
      <c r="B13">
        <v>6</v>
      </c>
      <c r="C13">
        <v>6</v>
      </c>
      <c r="E13" s="3">
        <f>B13/$B$15</f>
        <v>0.33333333333333331</v>
      </c>
    </row>
    <row r="14" spans="1:5" x14ac:dyDescent="0.3">
      <c r="A14" s="2" t="s">
        <v>10</v>
      </c>
      <c r="B14">
        <v>4</v>
      </c>
      <c r="C14">
        <v>4</v>
      </c>
      <c r="E14" s="3">
        <f>B14/$B$15</f>
        <v>0.22222222222222221</v>
      </c>
    </row>
    <row r="15" spans="1:5" x14ac:dyDescent="0.3">
      <c r="A15" s="2" t="s">
        <v>4</v>
      </c>
      <c r="B15">
        <v>18</v>
      </c>
      <c r="C15">
        <v>18</v>
      </c>
    </row>
    <row r="17" spans="1:10" x14ac:dyDescent="0.3">
      <c r="A17" s="1" t="s">
        <v>0</v>
      </c>
      <c r="B17" s="1" t="s">
        <v>1</v>
      </c>
    </row>
    <row r="18" spans="1:10" x14ac:dyDescent="0.3">
      <c r="A18" s="1" t="s">
        <v>2</v>
      </c>
      <c r="B18" t="s">
        <v>3</v>
      </c>
      <c r="C18" t="s">
        <v>4</v>
      </c>
    </row>
    <row r="19" spans="1:10" x14ac:dyDescent="0.3">
      <c r="A19" s="2" t="s">
        <v>11</v>
      </c>
      <c r="B19">
        <v>5</v>
      </c>
      <c r="C19">
        <v>5</v>
      </c>
      <c r="E19" s="3">
        <f>B19/$B$15</f>
        <v>0.27777777777777779</v>
      </c>
      <c r="F19">
        <v>14</v>
      </c>
      <c r="G19" s="4">
        <v>150000</v>
      </c>
      <c r="H19" s="5">
        <f>F19*G19</f>
        <v>2100000</v>
      </c>
      <c r="I19" s="5">
        <f>G19*C19</f>
        <v>750000</v>
      </c>
    </row>
    <row r="20" spans="1:10" x14ac:dyDescent="0.3">
      <c r="A20" s="2" t="s">
        <v>12</v>
      </c>
      <c r="B20">
        <v>8</v>
      </c>
      <c r="C20">
        <v>8</v>
      </c>
      <c r="E20" s="3">
        <f>B20/$B$15</f>
        <v>0.44444444444444442</v>
      </c>
      <c r="F20">
        <v>10</v>
      </c>
      <c r="G20" s="4">
        <v>300000</v>
      </c>
      <c r="H20" s="5">
        <f>F20*G20</f>
        <v>3000000</v>
      </c>
      <c r="I20" s="5">
        <f>G20*C20</f>
        <v>2400000</v>
      </c>
    </row>
    <row r="21" spans="1:10" x14ac:dyDescent="0.3">
      <c r="A21" s="2" t="s">
        <v>13</v>
      </c>
      <c r="B21">
        <v>5</v>
      </c>
      <c r="C21">
        <v>5</v>
      </c>
      <c r="E21" s="3">
        <f>B21/$B$15</f>
        <v>0.27777777777777779</v>
      </c>
      <c r="F21">
        <v>4</v>
      </c>
      <c r="G21" s="4">
        <v>500000</v>
      </c>
      <c r="H21" s="5">
        <f>F21*G21</f>
        <v>2000000</v>
      </c>
      <c r="I21" s="5">
        <f>G21*C21</f>
        <v>2500000</v>
      </c>
    </row>
    <row r="22" spans="1:10" x14ac:dyDescent="0.3">
      <c r="A22" s="2" t="s">
        <v>4</v>
      </c>
      <c r="B22">
        <v>18</v>
      </c>
      <c r="C22">
        <v>18</v>
      </c>
      <c r="E22" s="3">
        <f>B22/$B$15</f>
        <v>1</v>
      </c>
      <c r="H22" s="5">
        <f>SUM(H19:H21)</f>
        <v>7100000</v>
      </c>
      <c r="I22" s="5">
        <f>SUM(I19:I21)</f>
        <v>5650000</v>
      </c>
      <c r="J22" s="13">
        <f>H22-I22</f>
        <v>1450000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
  <sheetViews>
    <sheetView workbookViewId="0">
      <selection activeCell="G1" sqref="G1"/>
    </sheetView>
  </sheetViews>
  <sheetFormatPr defaultColWidth="11.44140625" defaultRowHeight="14.4" x14ac:dyDescent="0.3"/>
  <cols>
    <col min="3" max="3" width="58" bestFit="1" customWidth="1"/>
    <col min="9" max="9" width="13.44140625" bestFit="1" customWidth="1"/>
  </cols>
  <sheetData>
    <row r="1" spans="1:16" x14ac:dyDescent="0.3">
      <c r="A1" t="s">
        <v>14</v>
      </c>
      <c r="B1" t="s">
        <v>15</v>
      </c>
      <c r="C1" t="s">
        <v>16</v>
      </c>
      <c r="D1" t="s">
        <v>17</v>
      </c>
      <c r="E1" t="s">
        <v>18</v>
      </c>
      <c r="F1" t="s">
        <v>19</v>
      </c>
      <c r="G1" t="s">
        <v>20</v>
      </c>
      <c r="H1" t="s">
        <v>21</v>
      </c>
      <c r="I1" t="s">
        <v>22</v>
      </c>
      <c r="J1" t="s">
        <v>23</v>
      </c>
      <c r="K1" t="s">
        <v>24</v>
      </c>
      <c r="L1" t="s">
        <v>25</v>
      </c>
      <c r="M1" t="s">
        <v>26</v>
      </c>
      <c r="N1" t="s">
        <v>27</v>
      </c>
      <c r="O1" t="s">
        <v>28</v>
      </c>
      <c r="P1" t="s">
        <v>29</v>
      </c>
    </row>
    <row r="2" spans="1:16" x14ac:dyDescent="0.3">
      <c r="A2">
        <v>1</v>
      </c>
      <c r="B2" t="s">
        <v>11</v>
      </c>
      <c r="C2" t="s">
        <v>30</v>
      </c>
      <c r="D2" t="s">
        <v>31</v>
      </c>
      <c r="E2" t="s">
        <v>32</v>
      </c>
      <c r="F2" t="s">
        <v>33</v>
      </c>
      <c r="G2" t="s">
        <v>5</v>
      </c>
      <c r="H2">
        <v>56.4</v>
      </c>
      <c r="I2" t="s">
        <v>3</v>
      </c>
      <c r="J2" t="s">
        <v>34</v>
      </c>
      <c r="K2" t="s">
        <v>7</v>
      </c>
      <c r="L2" t="s">
        <v>35</v>
      </c>
      <c r="M2">
        <v>3</v>
      </c>
      <c r="N2" t="s">
        <v>36</v>
      </c>
      <c r="O2" t="s">
        <v>37</v>
      </c>
      <c r="P2">
        <v>2.8</v>
      </c>
    </row>
    <row r="3" spans="1:16" x14ac:dyDescent="0.3">
      <c r="A3">
        <v>1</v>
      </c>
      <c r="B3" t="s">
        <v>12</v>
      </c>
      <c r="C3" t="s">
        <v>30</v>
      </c>
      <c r="D3" t="s">
        <v>38</v>
      </c>
      <c r="E3" t="s">
        <v>39</v>
      </c>
      <c r="F3" t="s">
        <v>40</v>
      </c>
      <c r="G3" t="s">
        <v>5</v>
      </c>
      <c r="H3">
        <v>78.599999999999994</v>
      </c>
      <c r="I3" t="s">
        <v>3</v>
      </c>
      <c r="J3" t="s">
        <v>41</v>
      </c>
      <c r="K3" t="s">
        <v>8</v>
      </c>
      <c r="L3" t="s">
        <v>35</v>
      </c>
      <c r="M3">
        <v>1</v>
      </c>
      <c r="N3" t="s">
        <v>36</v>
      </c>
      <c r="O3" t="s">
        <v>42</v>
      </c>
      <c r="P3">
        <v>4</v>
      </c>
    </row>
    <row r="4" spans="1:16" x14ac:dyDescent="0.3">
      <c r="A4">
        <v>2</v>
      </c>
      <c r="B4" t="s">
        <v>12</v>
      </c>
      <c r="C4" t="s">
        <v>30</v>
      </c>
      <c r="D4" t="s">
        <v>43</v>
      </c>
      <c r="E4" t="s">
        <v>44</v>
      </c>
      <c r="F4" t="s">
        <v>45</v>
      </c>
      <c r="G4" t="s">
        <v>6</v>
      </c>
      <c r="H4">
        <v>68.775000000000006</v>
      </c>
      <c r="I4" t="s">
        <v>3</v>
      </c>
      <c r="J4" t="s">
        <v>46</v>
      </c>
      <c r="K4" t="s">
        <v>8</v>
      </c>
      <c r="L4" t="s">
        <v>47</v>
      </c>
      <c r="M4">
        <v>2</v>
      </c>
      <c r="N4" t="s">
        <v>36</v>
      </c>
      <c r="O4" t="s">
        <v>42</v>
      </c>
      <c r="P4">
        <v>4</v>
      </c>
    </row>
    <row r="5" spans="1:16" x14ac:dyDescent="0.3">
      <c r="A5">
        <v>3</v>
      </c>
      <c r="B5" t="s">
        <v>12</v>
      </c>
      <c r="C5" t="s">
        <v>48</v>
      </c>
      <c r="D5" t="s">
        <v>49</v>
      </c>
      <c r="E5" t="s">
        <v>50</v>
      </c>
      <c r="F5" t="s">
        <v>51</v>
      </c>
      <c r="G5" t="s">
        <v>6</v>
      </c>
      <c r="H5">
        <v>63</v>
      </c>
      <c r="I5" t="s">
        <v>3</v>
      </c>
      <c r="J5" t="s">
        <v>52</v>
      </c>
      <c r="K5" t="s">
        <v>8</v>
      </c>
      <c r="L5" t="s">
        <v>53</v>
      </c>
      <c r="M5">
        <v>4</v>
      </c>
      <c r="N5" t="s">
        <v>36</v>
      </c>
      <c r="O5" t="s">
        <v>42</v>
      </c>
      <c r="P5">
        <v>4</v>
      </c>
    </row>
    <row r="6" spans="1:16" x14ac:dyDescent="0.3">
      <c r="A6">
        <v>4</v>
      </c>
      <c r="B6" t="s">
        <v>12</v>
      </c>
      <c r="C6" t="s">
        <v>30</v>
      </c>
      <c r="D6" t="s">
        <v>54</v>
      </c>
      <c r="E6" t="s">
        <v>55</v>
      </c>
      <c r="F6" t="s">
        <v>56</v>
      </c>
      <c r="G6" t="s">
        <v>5</v>
      </c>
      <c r="H6">
        <v>60</v>
      </c>
      <c r="I6" t="s">
        <v>3</v>
      </c>
      <c r="J6" t="s">
        <v>41</v>
      </c>
      <c r="K6" t="s">
        <v>8</v>
      </c>
      <c r="L6" t="s">
        <v>35</v>
      </c>
      <c r="M6">
        <v>5</v>
      </c>
      <c r="N6" t="s">
        <v>36</v>
      </c>
      <c r="O6" t="s">
        <v>42</v>
      </c>
      <c r="P6">
        <v>4</v>
      </c>
    </row>
    <row r="7" spans="1:16" x14ac:dyDescent="0.3">
      <c r="A7">
        <v>1</v>
      </c>
      <c r="B7" t="s">
        <v>13</v>
      </c>
      <c r="C7" t="s">
        <v>48</v>
      </c>
      <c r="D7" t="s">
        <v>57</v>
      </c>
      <c r="E7" t="s">
        <v>58</v>
      </c>
      <c r="F7" t="s">
        <v>59</v>
      </c>
      <c r="G7" t="s">
        <v>6</v>
      </c>
      <c r="H7">
        <v>68.400000000000006</v>
      </c>
      <c r="I7" t="s">
        <v>3</v>
      </c>
      <c r="J7" t="s">
        <v>41</v>
      </c>
      <c r="K7" t="s">
        <v>8</v>
      </c>
      <c r="L7" t="s">
        <v>60</v>
      </c>
      <c r="M7">
        <v>1</v>
      </c>
      <c r="N7" t="s">
        <v>36</v>
      </c>
      <c r="O7" t="s">
        <v>61</v>
      </c>
      <c r="P7">
        <v>1.6</v>
      </c>
    </row>
    <row r="8" spans="1:16" x14ac:dyDescent="0.3">
      <c r="A8">
        <v>2</v>
      </c>
      <c r="B8" t="s">
        <v>13</v>
      </c>
      <c r="C8" t="s">
        <v>30</v>
      </c>
      <c r="D8" t="s">
        <v>62</v>
      </c>
      <c r="E8" t="s">
        <v>63</v>
      </c>
      <c r="F8" t="s">
        <v>64</v>
      </c>
      <c r="G8" t="s">
        <v>6</v>
      </c>
      <c r="H8">
        <v>67.5</v>
      </c>
      <c r="I8" t="s">
        <v>3</v>
      </c>
      <c r="J8" t="s">
        <v>52</v>
      </c>
      <c r="K8" t="s">
        <v>8</v>
      </c>
      <c r="L8" t="s">
        <v>53</v>
      </c>
      <c r="M8">
        <v>2</v>
      </c>
      <c r="N8" t="s">
        <v>36</v>
      </c>
      <c r="O8" t="s">
        <v>61</v>
      </c>
      <c r="P8">
        <v>1.6</v>
      </c>
    </row>
    <row r="9" spans="1:16" x14ac:dyDescent="0.3">
      <c r="A9">
        <v>3</v>
      </c>
      <c r="B9" t="s">
        <v>13</v>
      </c>
      <c r="C9" t="s">
        <v>30</v>
      </c>
      <c r="D9" t="s">
        <v>65</v>
      </c>
      <c r="E9" t="s">
        <v>66</v>
      </c>
      <c r="F9" t="s">
        <v>67</v>
      </c>
      <c r="G9" t="s">
        <v>6</v>
      </c>
      <c r="H9">
        <v>56.4</v>
      </c>
      <c r="I9" t="s">
        <v>3</v>
      </c>
      <c r="J9" t="s">
        <v>68</v>
      </c>
      <c r="K9" t="s">
        <v>8</v>
      </c>
      <c r="L9" t="s">
        <v>60</v>
      </c>
      <c r="M9">
        <v>4</v>
      </c>
      <c r="N9" t="s">
        <v>36</v>
      </c>
      <c r="O9" t="s">
        <v>61</v>
      </c>
      <c r="P9">
        <v>1.6</v>
      </c>
    </row>
    <row r="10" spans="1:16" x14ac:dyDescent="0.3">
      <c r="A10">
        <v>1</v>
      </c>
      <c r="B10" t="s">
        <v>11</v>
      </c>
      <c r="C10" t="s">
        <v>30</v>
      </c>
      <c r="D10" t="s">
        <v>69</v>
      </c>
      <c r="E10" t="s">
        <v>70</v>
      </c>
      <c r="F10" t="s">
        <v>71</v>
      </c>
      <c r="G10" t="s">
        <v>6</v>
      </c>
      <c r="H10">
        <v>70</v>
      </c>
      <c r="I10" t="s">
        <v>3</v>
      </c>
      <c r="J10" t="s">
        <v>72</v>
      </c>
      <c r="K10" t="s">
        <v>9</v>
      </c>
      <c r="L10" t="s">
        <v>53</v>
      </c>
      <c r="M10">
        <v>1</v>
      </c>
      <c r="N10" t="s">
        <v>36</v>
      </c>
      <c r="O10" t="s">
        <v>73</v>
      </c>
      <c r="P10">
        <v>2.8</v>
      </c>
    </row>
    <row r="11" spans="1:16" x14ac:dyDescent="0.3">
      <c r="A11">
        <v>2</v>
      </c>
      <c r="B11" t="s">
        <v>11</v>
      </c>
      <c r="C11" t="s">
        <v>30</v>
      </c>
      <c r="D11" t="s">
        <v>74</v>
      </c>
      <c r="E11" t="s">
        <v>75</v>
      </c>
      <c r="F11" t="s">
        <v>76</v>
      </c>
      <c r="G11" t="s">
        <v>5</v>
      </c>
      <c r="H11">
        <v>55.2</v>
      </c>
      <c r="I11" t="s">
        <v>3</v>
      </c>
      <c r="J11" t="s">
        <v>77</v>
      </c>
      <c r="K11" t="s">
        <v>9</v>
      </c>
      <c r="L11" t="s">
        <v>35</v>
      </c>
      <c r="M11">
        <v>4</v>
      </c>
      <c r="N11" t="s">
        <v>36</v>
      </c>
      <c r="O11" t="s">
        <v>73</v>
      </c>
      <c r="P11">
        <v>2.8</v>
      </c>
    </row>
    <row r="12" spans="1:16" x14ac:dyDescent="0.3">
      <c r="A12">
        <v>3</v>
      </c>
      <c r="B12" t="s">
        <v>11</v>
      </c>
      <c r="C12" t="s">
        <v>30</v>
      </c>
      <c r="D12" t="s">
        <v>78</v>
      </c>
      <c r="E12" t="s">
        <v>79</v>
      </c>
      <c r="F12" t="s">
        <v>80</v>
      </c>
      <c r="G12" t="s">
        <v>5</v>
      </c>
      <c r="H12">
        <v>49.8</v>
      </c>
      <c r="I12" t="s">
        <v>3</v>
      </c>
      <c r="J12" t="s">
        <v>81</v>
      </c>
      <c r="K12" t="s">
        <v>9</v>
      </c>
      <c r="L12" t="s">
        <v>35</v>
      </c>
      <c r="M12">
        <v>5</v>
      </c>
      <c r="N12" t="s">
        <v>36</v>
      </c>
      <c r="O12" t="s">
        <v>73</v>
      </c>
      <c r="P12">
        <v>2.8</v>
      </c>
    </row>
    <row r="13" spans="1:16" x14ac:dyDescent="0.3">
      <c r="A13">
        <v>1</v>
      </c>
      <c r="B13" t="s">
        <v>12</v>
      </c>
      <c r="C13" t="s">
        <v>30</v>
      </c>
      <c r="D13" t="s">
        <v>82</v>
      </c>
      <c r="E13" t="s">
        <v>83</v>
      </c>
      <c r="F13" t="s">
        <v>84</v>
      </c>
      <c r="G13" t="s">
        <v>6</v>
      </c>
      <c r="H13">
        <v>68.5</v>
      </c>
      <c r="I13" t="s">
        <v>3</v>
      </c>
      <c r="J13" t="s">
        <v>85</v>
      </c>
      <c r="K13" t="s">
        <v>9</v>
      </c>
      <c r="L13" t="s">
        <v>53</v>
      </c>
      <c r="M13">
        <v>3</v>
      </c>
      <c r="N13" t="s">
        <v>36</v>
      </c>
      <c r="O13" t="s">
        <v>86</v>
      </c>
      <c r="P13">
        <v>2</v>
      </c>
    </row>
    <row r="14" spans="1:16" x14ac:dyDescent="0.3">
      <c r="A14">
        <v>2</v>
      </c>
      <c r="B14" t="s">
        <v>12</v>
      </c>
      <c r="C14" t="s">
        <v>48</v>
      </c>
      <c r="D14" t="s">
        <v>87</v>
      </c>
      <c r="E14" t="s">
        <v>88</v>
      </c>
      <c r="F14" t="s">
        <v>89</v>
      </c>
      <c r="G14" t="s">
        <v>6</v>
      </c>
      <c r="H14">
        <v>51.6</v>
      </c>
      <c r="I14" t="s">
        <v>3</v>
      </c>
      <c r="J14" t="s">
        <v>90</v>
      </c>
      <c r="K14" t="s">
        <v>9</v>
      </c>
      <c r="L14" t="s">
        <v>35</v>
      </c>
      <c r="M14">
        <v>6</v>
      </c>
      <c r="N14" t="s">
        <v>36</v>
      </c>
      <c r="O14" t="s">
        <v>86</v>
      </c>
      <c r="P14">
        <v>2</v>
      </c>
    </row>
    <row r="15" spans="1:16" x14ac:dyDescent="0.3">
      <c r="A15">
        <v>1</v>
      </c>
      <c r="B15" t="s">
        <v>13</v>
      </c>
      <c r="C15" t="s">
        <v>48</v>
      </c>
      <c r="D15" t="s">
        <v>91</v>
      </c>
      <c r="E15" t="s">
        <v>92</v>
      </c>
      <c r="F15" t="s">
        <v>93</v>
      </c>
      <c r="G15" t="s">
        <v>6</v>
      </c>
      <c r="H15">
        <v>54</v>
      </c>
      <c r="I15" t="s">
        <v>3</v>
      </c>
      <c r="J15" t="s">
        <v>94</v>
      </c>
      <c r="K15" t="s">
        <v>9</v>
      </c>
      <c r="L15" t="s">
        <v>53</v>
      </c>
      <c r="M15">
        <v>5</v>
      </c>
      <c r="N15" t="s">
        <v>95</v>
      </c>
      <c r="O15" t="s">
        <v>96</v>
      </c>
      <c r="P15">
        <v>0.8</v>
      </c>
    </row>
    <row r="16" spans="1:16" x14ac:dyDescent="0.3">
      <c r="A16">
        <v>1</v>
      </c>
      <c r="B16" t="s">
        <v>11</v>
      </c>
      <c r="C16" t="s">
        <v>30</v>
      </c>
      <c r="D16" t="s">
        <v>97</v>
      </c>
      <c r="E16" t="s">
        <v>98</v>
      </c>
      <c r="F16" t="s">
        <v>99</v>
      </c>
      <c r="G16" t="s">
        <v>5</v>
      </c>
      <c r="H16">
        <v>58.2</v>
      </c>
      <c r="I16" t="s">
        <v>3</v>
      </c>
      <c r="J16" t="s">
        <v>100</v>
      </c>
      <c r="K16" t="s">
        <v>10</v>
      </c>
      <c r="L16" t="s">
        <v>35</v>
      </c>
      <c r="M16">
        <v>2</v>
      </c>
      <c r="N16" t="s">
        <v>36</v>
      </c>
      <c r="O16" t="s">
        <v>101</v>
      </c>
      <c r="P16">
        <v>2.8</v>
      </c>
    </row>
    <row r="17" spans="1:16" x14ac:dyDescent="0.3">
      <c r="A17">
        <v>1</v>
      </c>
      <c r="B17" t="s">
        <v>12</v>
      </c>
      <c r="C17" t="s">
        <v>48</v>
      </c>
      <c r="D17" t="s">
        <v>102</v>
      </c>
      <c r="E17" t="s">
        <v>103</v>
      </c>
      <c r="F17" t="s">
        <v>104</v>
      </c>
      <c r="G17" t="s">
        <v>6</v>
      </c>
      <c r="H17">
        <v>50.5</v>
      </c>
      <c r="I17" t="s">
        <v>3</v>
      </c>
      <c r="J17" t="s">
        <v>105</v>
      </c>
      <c r="K17" t="s">
        <v>10</v>
      </c>
      <c r="L17" t="s">
        <v>53</v>
      </c>
      <c r="M17">
        <v>7</v>
      </c>
      <c r="N17" t="s">
        <v>36</v>
      </c>
      <c r="O17" t="s">
        <v>106</v>
      </c>
      <c r="P17">
        <v>2</v>
      </c>
    </row>
    <row r="18" spans="1:16" x14ac:dyDescent="0.3">
      <c r="A18">
        <v>1</v>
      </c>
      <c r="B18" t="s">
        <v>13</v>
      </c>
      <c r="C18" t="s">
        <v>48</v>
      </c>
      <c r="D18" t="s">
        <v>107</v>
      </c>
      <c r="E18" t="s">
        <v>108</v>
      </c>
      <c r="F18" t="s">
        <v>109</v>
      </c>
      <c r="G18" t="s">
        <v>6</v>
      </c>
      <c r="H18">
        <v>62</v>
      </c>
      <c r="I18" t="s">
        <v>3</v>
      </c>
      <c r="J18" t="s">
        <v>110</v>
      </c>
      <c r="K18" t="s">
        <v>10</v>
      </c>
      <c r="L18" t="s">
        <v>53</v>
      </c>
      <c r="M18">
        <v>3</v>
      </c>
      <c r="N18" t="s">
        <v>36</v>
      </c>
      <c r="O18" t="s">
        <v>111</v>
      </c>
      <c r="P18">
        <v>0.8</v>
      </c>
    </row>
    <row r="19" spans="1:16" x14ac:dyDescent="0.3">
      <c r="A19">
        <v>1</v>
      </c>
      <c r="B19" t="s">
        <v>12</v>
      </c>
      <c r="C19" t="s">
        <v>112</v>
      </c>
      <c r="D19" t="s">
        <v>113</v>
      </c>
      <c r="E19" t="s">
        <v>114</v>
      </c>
      <c r="F19" t="s">
        <v>115</v>
      </c>
      <c r="G19" t="s">
        <v>6</v>
      </c>
      <c r="H19">
        <v>58.3</v>
      </c>
      <c r="I19" t="s">
        <v>3</v>
      </c>
      <c r="K19" t="s">
        <v>10</v>
      </c>
      <c r="L19" t="s">
        <v>53</v>
      </c>
      <c r="M19">
        <v>1</v>
      </c>
      <c r="N19" t="s">
        <v>36</v>
      </c>
      <c r="O19" t="s">
        <v>106</v>
      </c>
      <c r="P19">
        <v>2.8</v>
      </c>
    </row>
  </sheetData>
  <sortState xmlns:xlrd2="http://schemas.microsoft.com/office/spreadsheetml/2017/richdata2" ref="D2:Q18">
    <sortCondition ref="K2:K18"/>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34CEB-1D63-47DE-95FA-7926F9BF021D}">
  <dimension ref="A1:K11"/>
  <sheetViews>
    <sheetView workbookViewId="0">
      <selection activeCell="G1" sqref="G1"/>
    </sheetView>
  </sheetViews>
  <sheetFormatPr defaultColWidth="11.44140625" defaultRowHeight="14.4" x14ac:dyDescent="0.3"/>
  <cols>
    <col min="7" max="7" width="16.6640625" customWidth="1"/>
  </cols>
  <sheetData>
    <row r="1" spans="1:11" x14ac:dyDescent="0.3">
      <c r="A1" t="s">
        <v>17</v>
      </c>
      <c r="B1" t="s">
        <v>15</v>
      </c>
      <c r="C1" t="s">
        <v>16</v>
      </c>
      <c r="D1" t="s">
        <v>18</v>
      </c>
      <c r="E1" t="s">
        <v>19</v>
      </c>
      <c r="F1" t="s">
        <v>24</v>
      </c>
      <c r="G1" t="s">
        <v>116</v>
      </c>
      <c r="H1" t="s">
        <v>23</v>
      </c>
      <c r="I1" t="s">
        <v>117</v>
      </c>
      <c r="J1" t="s">
        <v>118</v>
      </c>
      <c r="K1" t="s">
        <v>119</v>
      </c>
    </row>
    <row r="2" spans="1:11" x14ac:dyDescent="0.3">
      <c r="A2" t="s">
        <v>120</v>
      </c>
      <c r="B2" t="s">
        <v>11</v>
      </c>
      <c r="C2" t="s">
        <v>30</v>
      </c>
      <c r="D2" t="s">
        <v>121</v>
      </c>
      <c r="E2" t="s">
        <v>122</v>
      </c>
      <c r="F2" t="s">
        <v>8</v>
      </c>
      <c r="G2" t="s">
        <v>123</v>
      </c>
      <c r="H2" t="s">
        <v>68</v>
      </c>
      <c r="I2" t="s">
        <v>124</v>
      </c>
      <c r="J2" t="s">
        <v>125</v>
      </c>
      <c r="K2" t="s">
        <v>126</v>
      </c>
    </row>
    <row r="3" spans="1:11" x14ac:dyDescent="0.3">
      <c r="A3" t="s">
        <v>127</v>
      </c>
      <c r="B3" t="s">
        <v>11</v>
      </c>
      <c r="C3" t="s">
        <v>30</v>
      </c>
      <c r="D3" t="s">
        <v>128</v>
      </c>
      <c r="E3" t="s">
        <v>129</v>
      </c>
      <c r="F3" t="s">
        <v>9</v>
      </c>
      <c r="G3" t="s">
        <v>130</v>
      </c>
      <c r="H3" t="s">
        <v>72</v>
      </c>
      <c r="I3" t="s">
        <v>131</v>
      </c>
      <c r="J3" t="s">
        <v>132</v>
      </c>
      <c r="K3" t="s">
        <v>133</v>
      </c>
    </row>
    <row r="4" spans="1:11" x14ac:dyDescent="0.3">
      <c r="A4" t="s">
        <v>134</v>
      </c>
      <c r="B4" t="s">
        <v>11</v>
      </c>
      <c r="C4" t="s">
        <v>30</v>
      </c>
      <c r="D4" t="s">
        <v>135</v>
      </c>
      <c r="E4" t="s">
        <v>136</v>
      </c>
      <c r="F4" t="s">
        <v>9</v>
      </c>
      <c r="G4" t="s">
        <v>130</v>
      </c>
      <c r="H4" t="s">
        <v>137</v>
      </c>
      <c r="I4" t="s">
        <v>138</v>
      </c>
      <c r="J4" t="s">
        <v>139</v>
      </c>
      <c r="K4" t="s">
        <v>133</v>
      </c>
    </row>
    <row r="5" spans="1:11" x14ac:dyDescent="0.3">
      <c r="A5" t="s">
        <v>140</v>
      </c>
      <c r="B5" t="s">
        <v>11</v>
      </c>
      <c r="C5" t="s">
        <v>30</v>
      </c>
      <c r="D5" t="s">
        <v>141</v>
      </c>
      <c r="E5" t="s">
        <v>142</v>
      </c>
      <c r="F5" t="s">
        <v>9</v>
      </c>
      <c r="G5" t="s">
        <v>143</v>
      </c>
      <c r="H5" t="s">
        <v>72</v>
      </c>
      <c r="I5" t="s">
        <v>144</v>
      </c>
      <c r="J5" t="s">
        <v>145</v>
      </c>
      <c r="K5" t="s">
        <v>133</v>
      </c>
    </row>
    <row r="6" spans="1:11" x14ac:dyDescent="0.3">
      <c r="A6" t="s">
        <v>146</v>
      </c>
      <c r="B6" t="s">
        <v>12</v>
      </c>
      <c r="C6" t="s">
        <v>30</v>
      </c>
      <c r="D6" t="s">
        <v>147</v>
      </c>
      <c r="E6" t="s">
        <v>148</v>
      </c>
      <c r="F6" t="s">
        <v>7</v>
      </c>
      <c r="G6" t="s">
        <v>149</v>
      </c>
      <c r="H6" t="s">
        <v>150</v>
      </c>
      <c r="I6" t="s">
        <v>151</v>
      </c>
      <c r="J6" t="s">
        <v>152</v>
      </c>
      <c r="K6" t="s">
        <v>133</v>
      </c>
    </row>
    <row r="7" spans="1:11" x14ac:dyDescent="0.3">
      <c r="A7" t="s">
        <v>153</v>
      </c>
      <c r="B7" t="s">
        <v>12</v>
      </c>
      <c r="C7" t="s">
        <v>30</v>
      </c>
      <c r="D7" t="s">
        <v>154</v>
      </c>
      <c r="E7" t="s">
        <v>155</v>
      </c>
      <c r="F7" t="s">
        <v>9</v>
      </c>
      <c r="G7" t="s">
        <v>130</v>
      </c>
      <c r="H7" t="s">
        <v>72</v>
      </c>
      <c r="I7" t="s">
        <v>131</v>
      </c>
      <c r="J7" t="s">
        <v>156</v>
      </c>
      <c r="K7" t="s">
        <v>133</v>
      </c>
    </row>
    <row r="8" spans="1:11" x14ac:dyDescent="0.3">
      <c r="A8" t="s">
        <v>157</v>
      </c>
      <c r="B8" t="s">
        <v>12</v>
      </c>
      <c r="C8" t="s">
        <v>30</v>
      </c>
      <c r="D8" t="s">
        <v>158</v>
      </c>
      <c r="E8" t="s">
        <v>159</v>
      </c>
      <c r="F8" t="s">
        <v>9</v>
      </c>
      <c r="G8" t="s">
        <v>160</v>
      </c>
      <c r="H8" t="s">
        <v>161</v>
      </c>
      <c r="I8" t="s">
        <v>162</v>
      </c>
      <c r="J8" t="s">
        <v>163</v>
      </c>
      <c r="K8" t="s">
        <v>133</v>
      </c>
    </row>
    <row r="9" spans="1:11" x14ac:dyDescent="0.3">
      <c r="A9" t="s">
        <v>164</v>
      </c>
      <c r="B9" t="s">
        <v>12</v>
      </c>
      <c r="C9" t="s">
        <v>30</v>
      </c>
      <c r="D9" t="s">
        <v>165</v>
      </c>
      <c r="E9" t="s">
        <v>166</v>
      </c>
      <c r="F9" t="s">
        <v>10</v>
      </c>
      <c r="G9" t="s">
        <v>167</v>
      </c>
      <c r="H9" t="s">
        <v>168</v>
      </c>
      <c r="I9" t="s">
        <v>169</v>
      </c>
      <c r="J9" t="s">
        <v>170</v>
      </c>
      <c r="K9" t="s">
        <v>133</v>
      </c>
    </row>
    <row r="10" spans="1:11" x14ac:dyDescent="0.3">
      <c r="A10" t="s">
        <v>171</v>
      </c>
      <c r="B10" t="s">
        <v>13</v>
      </c>
      <c r="C10" t="s">
        <v>172</v>
      </c>
      <c r="D10" t="s">
        <v>173</v>
      </c>
      <c r="E10" t="s">
        <v>174</v>
      </c>
      <c r="F10" t="s">
        <v>8</v>
      </c>
      <c r="G10" t="s">
        <v>175</v>
      </c>
      <c r="H10" t="s">
        <v>52</v>
      </c>
      <c r="I10" t="s">
        <v>176</v>
      </c>
      <c r="J10" t="s">
        <v>177</v>
      </c>
      <c r="K10" t="s">
        <v>133</v>
      </c>
    </row>
    <row r="11" spans="1:11" x14ac:dyDescent="0.3">
      <c r="A11" t="s">
        <v>178</v>
      </c>
      <c r="B11" t="s">
        <v>13</v>
      </c>
      <c r="C11" t="s">
        <v>30</v>
      </c>
      <c r="D11" t="s">
        <v>179</v>
      </c>
      <c r="E11" t="s">
        <v>180</v>
      </c>
      <c r="F11" t="s">
        <v>8</v>
      </c>
      <c r="G11" t="s">
        <v>181</v>
      </c>
      <c r="H11" t="s">
        <v>52</v>
      </c>
      <c r="I11" t="s">
        <v>182</v>
      </c>
      <c r="J11" t="s">
        <v>183</v>
      </c>
      <c r="K11" t="s">
        <v>133</v>
      </c>
    </row>
  </sheetData>
  <sortState xmlns:xlrd2="http://schemas.microsoft.com/office/spreadsheetml/2017/richdata2" ref="B2:K11">
    <sortCondition ref="B2:B11"/>
    <sortCondition ref="F2:F11"/>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BA70A-39DC-4C2C-98C2-30B97D7CECD8}">
  <sheetPr filterMode="1"/>
  <dimension ref="B1:K37"/>
  <sheetViews>
    <sheetView topLeftCell="A3" workbookViewId="0">
      <selection activeCell="E5" sqref="E5:E37"/>
    </sheetView>
  </sheetViews>
  <sheetFormatPr defaultColWidth="9.109375" defaultRowHeight="10.199999999999999" x14ac:dyDescent="0.2"/>
  <cols>
    <col min="1" max="1" width="9.109375" style="7"/>
    <col min="2" max="2" width="12.6640625" style="7" customWidth="1"/>
    <col min="3" max="3" width="8.88671875" style="7" customWidth="1"/>
    <col min="4" max="4" width="29.5546875" style="7" customWidth="1"/>
    <col min="5" max="5" width="12.5546875" style="7" customWidth="1"/>
    <col min="6" max="6" width="33.44140625" style="7" customWidth="1"/>
    <col min="7" max="7" width="33.44140625" style="8" customWidth="1"/>
    <col min="8" max="8" width="16.109375" style="7" customWidth="1"/>
    <col min="9" max="9" width="17.109375" style="7" customWidth="1"/>
    <col min="10" max="10" width="9.44140625" style="7" customWidth="1"/>
    <col min="11" max="11" width="12.109375" style="7" customWidth="1"/>
    <col min="12" max="16384" width="9.109375" style="7"/>
  </cols>
  <sheetData>
    <row r="1" spans="2:11" x14ac:dyDescent="0.2">
      <c r="B1" s="6"/>
      <c r="C1" s="6"/>
      <c r="D1" s="6"/>
    </row>
    <row r="2" spans="2:11" x14ac:dyDescent="0.2">
      <c r="B2" s="6" t="s">
        <v>7</v>
      </c>
      <c r="C2" s="6"/>
      <c r="D2" s="6"/>
    </row>
    <row r="4" spans="2:11" x14ac:dyDescent="0.2">
      <c r="B4" s="9" t="s">
        <v>184</v>
      </c>
      <c r="C4" s="9" t="s">
        <v>185</v>
      </c>
      <c r="D4" s="9" t="s">
        <v>16</v>
      </c>
      <c r="E4" s="9" t="s">
        <v>186</v>
      </c>
      <c r="F4" s="9" t="s">
        <v>187</v>
      </c>
      <c r="G4" s="9" t="s">
        <v>18</v>
      </c>
      <c r="H4" s="9" t="s">
        <v>19</v>
      </c>
      <c r="I4" s="9" t="s">
        <v>20</v>
      </c>
      <c r="J4" s="9" t="s">
        <v>188</v>
      </c>
      <c r="K4" s="9" t="s">
        <v>189</v>
      </c>
    </row>
    <row r="5" spans="2:11" ht="20.399999999999999" x14ac:dyDescent="0.2">
      <c r="B5" s="10">
        <v>1</v>
      </c>
      <c r="C5" s="10" t="s">
        <v>11</v>
      </c>
      <c r="D5" s="10" t="s">
        <v>112</v>
      </c>
      <c r="E5" s="11" t="s">
        <v>31</v>
      </c>
      <c r="F5" s="11" t="s">
        <v>190</v>
      </c>
      <c r="G5" s="11" t="s">
        <v>32</v>
      </c>
      <c r="H5" s="11" t="s">
        <v>33</v>
      </c>
      <c r="I5" s="11" t="s">
        <v>5</v>
      </c>
      <c r="J5" s="11">
        <v>56.4</v>
      </c>
      <c r="K5" s="11" t="s">
        <v>3</v>
      </c>
    </row>
    <row r="6" spans="2:11" hidden="1" x14ac:dyDescent="0.2"/>
    <row r="7" spans="2:11" hidden="1" x14ac:dyDescent="0.2"/>
    <row r="8" spans="2:11" hidden="1" x14ac:dyDescent="0.2">
      <c r="B8" s="6" t="s">
        <v>8</v>
      </c>
      <c r="C8" s="6"/>
      <c r="D8" s="6"/>
    </row>
    <row r="9" spans="2:11" hidden="1" x14ac:dyDescent="0.2"/>
    <row r="10" spans="2:11" hidden="1" x14ac:dyDescent="0.2">
      <c r="B10" s="9" t="s">
        <v>184</v>
      </c>
      <c r="C10" s="9" t="s">
        <v>185</v>
      </c>
      <c r="D10" s="9" t="s">
        <v>16</v>
      </c>
      <c r="E10" s="9" t="s">
        <v>186</v>
      </c>
      <c r="F10" s="9" t="s">
        <v>187</v>
      </c>
      <c r="G10" s="9" t="s">
        <v>18</v>
      </c>
      <c r="H10" s="9" t="s">
        <v>19</v>
      </c>
      <c r="I10" s="9" t="s">
        <v>20</v>
      </c>
      <c r="J10" s="9" t="s">
        <v>188</v>
      </c>
      <c r="K10" s="9" t="s">
        <v>189</v>
      </c>
    </row>
    <row r="11" spans="2:11" ht="20.399999999999999" x14ac:dyDescent="0.2">
      <c r="B11" s="10">
        <v>1</v>
      </c>
      <c r="C11" s="10" t="s">
        <v>12</v>
      </c>
      <c r="D11" s="10" t="s">
        <v>112</v>
      </c>
      <c r="E11" s="11" t="s">
        <v>38</v>
      </c>
      <c r="F11" s="11" t="s">
        <v>191</v>
      </c>
      <c r="G11" s="11" t="s">
        <v>39</v>
      </c>
      <c r="H11" s="11" t="s">
        <v>40</v>
      </c>
      <c r="I11" s="11" t="s">
        <v>5</v>
      </c>
      <c r="J11" s="11">
        <v>78.599999999999994</v>
      </c>
      <c r="K11" s="11" t="s">
        <v>3</v>
      </c>
    </row>
    <row r="12" spans="2:11" ht="20.399999999999999" x14ac:dyDescent="0.2">
      <c r="B12" s="10">
        <v>2</v>
      </c>
      <c r="C12" s="10" t="s">
        <v>12</v>
      </c>
      <c r="D12" s="10" t="s">
        <v>112</v>
      </c>
      <c r="E12" s="11" t="s">
        <v>43</v>
      </c>
      <c r="F12" s="11" t="s">
        <v>192</v>
      </c>
      <c r="G12" s="11" t="s">
        <v>44</v>
      </c>
      <c r="H12" s="11" t="s">
        <v>45</v>
      </c>
      <c r="I12" s="11" t="s">
        <v>6</v>
      </c>
      <c r="J12" s="11">
        <v>68.775000000000006</v>
      </c>
      <c r="K12" s="11" t="s">
        <v>3</v>
      </c>
    </row>
    <row r="13" spans="2:11" ht="20.399999999999999" x14ac:dyDescent="0.2">
      <c r="B13" s="10">
        <v>3</v>
      </c>
      <c r="C13" s="10" t="s">
        <v>12</v>
      </c>
      <c r="D13" s="10" t="s">
        <v>193</v>
      </c>
      <c r="E13" s="11" t="s">
        <v>49</v>
      </c>
      <c r="F13" s="11" t="s">
        <v>194</v>
      </c>
      <c r="G13" s="11" t="s">
        <v>50</v>
      </c>
      <c r="H13" s="11" t="s">
        <v>51</v>
      </c>
      <c r="I13" s="11" t="s">
        <v>6</v>
      </c>
      <c r="J13" s="11">
        <v>63</v>
      </c>
      <c r="K13" s="11" t="s">
        <v>3</v>
      </c>
    </row>
    <row r="14" spans="2:11" ht="20.399999999999999" x14ac:dyDescent="0.2">
      <c r="B14" s="10">
        <v>4</v>
      </c>
      <c r="C14" s="10" t="s">
        <v>12</v>
      </c>
      <c r="D14" s="10" t="s">
        <v>112</v>
      </c>
      <c r="E14" s="11" t="s">
        <v>54</v>
      </c>
      <c r="F14" s="11" t="s">
        <v>195</v>
      </c>
      <c r="G14" s="11" t="s">
        <v>55</v>
      </c>
      <c r="H14" s="11" t="s">
        <v>56</v>
      </c>
      <c r="I14" s="11" t="s">
        <v>5</v>
      </c>
      <c r="J14" s="11">
        <v>60</v>
      </c>
      <c r="K14" s="11" t="s">
        <v>3</v>
      </c>
    </row>
    <row r="15" spans="2:11" x14ac:dyDescent="0.2">
      <c r="B15" s="10">
        <v>1</v>
      </c>
      <c r="C15" s="10" t="s">
        <v>13</v>
      </c>
      <c r="D15" s="10" t="s">
        <v>193</v>
      </c>
      <c r="E15" s="11" t="s">
        <v>57</v>
      </c>
      <c r="F15" s="11" t="s">
        <v>196</v>
      </c>
      <c r="G15" s="11" t="s">
        <v>58</v>
      </c>
      <c r="H15" s="11" t="s">
        <v>59</v>
      </c>
      <c r="I15" s="11" t="s">
        <v>6</v>
      </c>
      <c r="J15" s="11">
        <v>68.400000000000006</v>
      </c>
      <c r="K15" s="11" t="s">
        <v>3</v>
      </c>
    </row>
    <row r="16" spans="2:11" ht="20.399999999999999" x14ac:dyDescent="0.2">
      <c r="B16" s="10">
        <v>2</v>
      </c>
      <c r="C16" s="10" t="s">
        <v>13</v>
      </c>
      <c r="D16" s="10" t="s">
        <v>112</v>
      </c>
      <c r="E16" s="11" t="s">
        <v>62</v>
      </c>
      <c r="F16" s="11" t="s">
        <v>197</v>
      </c>
      <c r="G16" s="11" t="s">
        <v>63</v>
      </c>
      <c r="H16" s="11" t="s">
        <v>64</v>
      </c>
      <c r="I16" s="11" t="s">
        <v>6</v>
      </c>
      <c r="J16" s="11">
        <v>67.5</v>
      </c>
      <c r="K16" s="11" t="s">
        <v>3</v>
      </c>
    </row>
    <row r="17" spans="2:11" ht="20.399999999999999" x14ac:dyDescent="0.2">
      <c r="B17" s="10">
        <v>3</v>
      </c>
      <c r="C17" s="10" t="s">
        <v>13</v>
      </c>
      <c r="D17" s="10" t="s">
        <v>112</v>
      </c>
      <c r="E17" s="11" t="s">
        <v>65</v>
      </c>
      <c r="F17" s="11" t="s">
        <v>198</v>
      </c>
      <c r="G17" s="11" t="s">
        <v>66</v>
      </c>
      <c r="H17" s="11" t="s">
        <v>67</v>
      </c>
      <c r="I17" s="11" t="s">
        <v>6</v>
      </c>
      <c r="J17" s="11">
        <v>56.4</v>
      </c>
      <c r="K17" s="11" t="s">
        <v>3</v>
      </c>
    </row>
    <row r="18" spans="2:11" hidden="1" x14ac:dyDescent="0.2"/>
    <row r="19" spans="2:11" hidden="1" x14ac:dyDescent="0.2"/>
    <row r="20" spans="2:11" hidden="1" x14ac:dyDescent="0.2">
      <c r="B20" s="6" t="s">
        <v>9</v>
      </c>
      <c r="C20" s="6"/>
      <c r="D20" s="6"/>
    </row>
    <row r="21" spans="2:11" hidden="1" x14ac:dyDescent="0.2"/>
    <row r="22" spans="2:11" hidden="1" x14ac:dyDescent="0.2">
      <c r="B22" s="9" t="s">
        <v>184</v>
      </c>
      <c r="C22" s="9" t="s">
        <v>185</v>
      </c>
      <c r="D22" s="9" t="s">
        <v>16</v>
      </c>
      <c r="E22" s="9" t="s">
        <v>186</v>
      </c>
      <c r="F22" s="9" t="s">
        <v>187</v>
      </c>
      <c r="G22" s="9" t="s">
        <v>18</v>
      </c>
      <c r="H22" s="9" t="s">
        <v>19</v>
      </c>
      <c r="I22" s="9" t="s">
        <v>20</v>
      </c>
      <c r="J22" s="9" t="s">
        <v>188</v>
      </c>
      <c r="K22" s="9" t="s">
        <v>189</v>
      </c>
    </row>
    <row r="23" spans="2:11" ht="20.399999999999999" x14ac:dyDescent="0.2">
      <c r="B23" s="10">
        <v>1</v>
      </c>
      <c r="C23" s="10" t="s">
        <v>11</v>
      </c>
      <c r="D23" s="10" t="s">
        <v>112</v>
      </c>
      <c r="E23" s="11" t="s">
        <v>69</v>
      </c>
      <c r="F23" s="11" t="s">
        <v>199</v>
      </c>
      <c r="G23" s="11" t="s">
        <v>70</v>
      </c>
      <c r="H23" s="11" t="s">
        <v>71</v>
      </c>
      <c r="I23" s="11" t="s">
        <v>6</v>
      </c>
      <c r="J23" s="11">
        <v>70</v>
      </c>
      <c r="K23" s="11" t="s">
        <v>3</v>
      </c>
    </row>
    <row r="24" spans="2:11" ht="20.399999999999999" x14ac:dyDescent="0.2">
      <c r="B24" s="10">
        <v>2</v>
      </c>
      <c r="C24" s="10" t="s">
        <v>11</v>
      </c>
      <c r="D24" s="10" t="s">
        <v>112</v>
      </c>
      <c r="E24" s="11" t="s">
        <v>74</v>
      </c>
      <c r="F24" s="11" t="s">
        <v>200</v>
      </c>
      <c r="G24" s="11" t="s">
        <v>75</v>
      </c>
      <c r="H24" s="11" t="s">
        <v>76</v>
      </c>
      <c r="I24" s="11" t="s">
        <v>5</v>
      </c>
      <c r="J24" s="11">
        <v>55.2</v>
      </c>
      <c r="K24" s="11" t="s">
        <v>3</v>
      </c>
    </row>
    <row r="25" spans="2:11" ht="20.399999999999999" x14ac:dyDescent="0.2">
      <c r="B25" s="10">
        <v>3</v>
      </c>
      <c r="C25" s="10" t="s">
        <v>11</v>
      </c>
      <c r="D25" s="10" t="s">
        <v>112</v>
      </c>
      <c r="E25" s="11" t="s">
        <v>78</v>
      </c>
      <c r="F25" s="11" t="s">
        <v>201</v>
      </c>
      <c r="G25" s="11" t="s">
        <v>79</v>
      </c>
      <c r="H25" s="11" t="s">
        <v>80</v>
      </c>
      <c r="I25" s="11" t="s">
        <v>5</v>
      </c>
      <c r="J25" s="11">
        <v>49.8</v>
      </c>
      <c r="K25" s="11" t="s">
        <v>3</v>
      </c>
    </row>
    <row r="26" spans="2:11" ht="20.399999999999999" x14ac:dyDescent="0.2">
      <c r="B26" s="10">
        <v>1</v>
      </c>
      <c r="C26" s="10" t="s">
        <v>12</v>
      </c>
      <c r="D26" s="10" t="s">
        <v>112</v>
      </c>
      <c r="E26" s="11" t="s">
        <v>82</v>
      </c>
      <c r="F26" s="11" t="s">
        <v>202</v>
      </c>
      <c r="G26" s="11" t="s">
        <v>83</v>
      </c>
      <c r="H26" s="11" t="s">
        <v>84</v>
      </c>
      <c r="I26" s="11" t="s">
        <v>6</v>
      </c>
      <c r="J26" s="11">
        <v>68.5</v>
      </c>
      <c r="K26" s="11" t="s">
        <v>3</v>
      </c>
    </row>
    <row r="27" spans="2:11" ht="40.799999999999997" x14ac:dyDescent="0.2">
      <c r="B27" s="10">
        <v>2</v>
      </c>
      <c r="C27" s="10" t="s">
        <v>12</v>
      </c>
      <c r="D27" s="10" t="s">
        <v>193</v>
      </c>
      <c r="E27" s="11" t="s">
        <v>87</v>
      </c>
      <c r="F27" s="11" t="s">
        <v>203</v>
      </c>
      <c r="G27" s="11" t="s">
        <v>88</v>
      </c>
      <c r="H27" s="11" t="s">
        <v>89</v>
      </c>
      <c r="I27" s="11" t="s">
        <v>6</v>
      </c>
      <c r="J27" s="11">
        <v>51.6</v>
      </c>
      <c r="K27" s="11" t="s">
        <v>3</v>
      </c>
    </row>
    <row r="28" spans="2:11" ht="20.399999999999999" x14ac:dyDescent="0.2">
      <c r="B28" s="10">
        <v>1</v>
      </c>
      <c r="C28" s="10" t="s">
        <v>13</v>
      </c>
      <c r="D28" s="10" t="s">
        <v>193</v>
      </c>
      <c r="E28" s="11" t="s">
        <v>91</v>
      </c>
      <c r="F28" s="11" t="s">
        <v>204</v>
      </c>
      <c r="G28" s="11" t="s">
        <v>92</v>
      </c>
      <c r="H28" s="11" t="s">
        <v>93</v>
      </c>
      <c r="I28" s="11" t="s">
        <v>6</v>
      </c>
      <c r="J28" s="11">
        <v>54</v>
      </c>
      <c r="K28" s="11" t="s">
        <v>3</v>
      </c>
    </row>
    <row r="29" spans="2:11" hidden="1" x14ac:dyDescent="0.2"/>
    <row r="30" spans="2:11" hidden="1" x14ac:dyDescent="0.2"/>
    <row r="31" spans="2:11" hidden="1" x14ac:dyDescent="0.2">
      <c r="B31" s="6" t="s">
        <v>10</v>
      </c>
      <c r="C31" s="6"/>
      <c r="D31" s="6"/>
    </row>
    <row r="32" spans="2:11" hidden="1" x14ac:dyDescent="0.2"/>
    <row r="33" spans="2:11" hidden="1" x14ac:dyDescent="0.2">
      <c r="B33" s="9" t="s">
        <v>184</v>
      </c>
      <c r="C33" s="9" t="s">
        <v>185</v>
      </c>
      <c r="D33" s="9" t="s">
        <v>16</v>
      </c>
      <c r="E33" s="9" t="s">
        <v>186</v>
      </c>
      <c r="F33" s="9" t="s">
        <v>187</v>
      </c>
      <c r="G33" s="9" t="s">
        <v>18</v>
      </c>
      <c r="H33" s="9" t="s">
        <v>19</v>
      </c>
      <c r="I33" s="9" t="s">
        <v>20</v>
      </c>
      <c r="J33" s="9" t="s">
        <v>188</v>
      </c>
      <c r="K33" s="9" t="s">
        <v>189</v>
      </c>
    </row>
    <row r="34" spans="2:11" ht="20.399999999999999" x14ac:dyDescent="0.2">
      <c r="B34" s="10">
        <v>1</v>
      </c>
      <c r="C34" s="10" t="s">
        <v>11</v>
      </c>
      <c r="D34" s="10" t="s">
        <v>112</v>
      </c>
      <c r="E34" s="11" t="s">
        <v>97</v>
      </c>
      <c r="F34" s="11" t="s">
        <v>205</v>
      </c>
      <c r="G34" s="11" t="s">
        <v>98</v>
      </c>
      <c r="H34" s="11" t="s">
        <v>99</v>
      </c>
      <c r="I34" s="11" t="s">
        <v>5</v>
      </c>
      <c r="J34" s="11">
        <v>58.2</v>
      </c>
      <c r="K34" s="11" t="s">
        <v>3</v>
      </c>
    </row>
    <row r="35" spans="2:11" ht="20.399999999999999" x14ac:dyDescent="0.2">
      <c r="B35" s="10">
        <v>1</v>
      </c>
      <c r="C35" s="10" t="s">
        <v>12</v>
      </c>
      <c r="D35" s="10" t="s">
        <v>112</v>
      </c>
      <c r="E35" s="11" t="s">
        <v>113</v>
      </c>
      <c r="F35" s="11" t="s">
        <v>206</v>
      </c>
      <c r="G35" s="11" t="s">
        <v>114</v>
      </c>
      <c r="H35" s="11" t="s">
        <v>115</v>
      </c>
      <c r="I35" s="11" t="s">
        <v>6</v>
      </c>
      <c r="J35" s="11">
        <v>58.3</v>
      </c>
      <c r="K35" s="11" t="s">
        <v>3</v>
      </c>
    </row>
    <row r="36" spans="2:11" x14ac:dyDescent="0.2">
      <c r="B36" s="10">
        <v>2</v>
      </c>
      <c r="C36" s="10" t="s">
        <v>12</v>
      </c>
      <c r="D36" s="10" t="s">
        <v>193</v>
      </c>
      <c r="E36" s="11" t="s">
        <v>102</v>
      </c>
      <c r="F36" s="11" t="s">
        <v>207</v>
      </c>
      <c r="G36" s="11" t="s">
        <v>103</v>
      </c>
      <c r="H36" s="11" t="s">
        <v>104</v>
      </c>
      <c r="I36" s="11" t="s">
        <v>6</v>
      </c>
      <c r="J36" s="11">
        <v>50.5</v>
      </c>
      <c r="K36" s="11" t="s">
        <v>3</v>
      </c>
    </row>
    <row r="37" spans="2:11" ht="20.399999999999999" x14ac:dyDescent="0.2">
      <c r="B37" s="10">
        <v>1</v>
      </c>
      <c r="C37" s="10" t="s">
        <v>13</v>
      </c>
      <c r="D37" s="10" t="s">
        <v>193</v>
      </c>
      <c r="E37" s="11" t="s">
        <v>107</v>
      </c>
      <c r="F37" s="11" t="s">
        <v>208</v>
      </c>
      <c r="G37" s="11" t="s">
        <v>108</v>
      </c>
      <c r="H37" s="11" t="s">
        <v>109</v>
      </c>
      <c r="I37" s="11" t="s">
        <v>6</v>
      </c>
      <c r="J37" s="11">
        <v>62</v>
      </c>
      <c r="K37" s="11" t="s">
        <v>3</v>
      </c>
    </row>
  </sheetData>
  <autoFilter ref="B4:K37" xr:uid="{B65BA70A-39DC-4C2C-98C2-30B97D7CECD8}">
    <filterColumn colId="0">
      <filters>
        <filter val="1º"/>
        <filter val="2º"/>
        <filter val="3º"/>
        <filter val="4º"/>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42E16-1061-474D-B3C0-EDB04EB77984}">
  <dimension ref="B2:I12"/>
  <sheetViews>
    <sheetView tabSelected="1" workbookViewId="0">
      <selection activeCell="I3" sqref="I3:I12"/>
    </sheetView>
  </sheetViews>
  <sheetFormatPr defaultColWidth="9.109375" defaultRowHeight="10.199999999999999" x14ac:dyDescent="0.2"/>
  <cols>
    <col min="1" max="1" width="9.109375" style="7"/>
    <col min="2" max="2" width="12.44140625" style="8" customWidth="1"/>
    <col min="3" max="3" width="9.109375" style="8"/>
    <col min="4" max="4" width="26.33203125" style="8" customWidth="1"/>
    <col min="5" max="6" width="27.6640625" style="8" customWidth="1"/>
    <col min="7" max="7" width="16.88671875" style="8" customWidth="1"/>
    <col min="8" max="8" width="15" style="8" customWidth="1"/>
    <col min="9" max="9" width="36.44140625" style="8" customWidth="1"/>
    <col min="10" max="16384" width="9.109375" style="7"/>
  </cols>
  <sheetData>
    <row r="2" spans="2:9" x14ac:dyDescent="0.2">
      <c r="B2" s="9" t="s">
        <v>186</v>
      </c>
      <c r="C2" s="9" t="s">
        <v>16</v>
      </c>
      <c r="D2" s="9" t="s">
        <v>185</v>
      </c>
      <c r="E2" s="9" t="s">
        <v>187</v>
      </c>
      <c r="F2" s="9" t="s">
        <v>18</v>
      </c>
      <c r="G2" s="9" t="s">
        <v>19</v>
      </c>
      <c r="H2" s="9" t="s">
        <v>24</v>
      </c>
      <c r="I2" s="9" t="s">
        <v>116</v>
      </c>
    </row>
    <row r="3" spans="2:9" s="12" customFormat="1" ht="20.399999999999999" x14ac:dyDescent="0.3">
      <c r="B3" s="11" t="s">
        <v>120</v>
      </c>
      <c r="C3" s="11" t="s">
        <v>11</v>
      </c>
      <c r="D3" s="11" t="s">
        <v>112</v>
      </c>
      <c r="E3" s="11" t="s">
        <v>209</v>
      </c>
      <c r="F3" s="11" t="s">
        <v>121</v>
      </c>
      <c r="G3" s="11" t="s">
        <v>122</v>
      </c>
      <c r="H3" s="11" t="s">
        <v>8</v>
      </c>
      <c r="I3" s="11" t="s">
        <v>123</v>
      </c>
    </row>
    <row r="4" spans="2:9" s="12" customFormat="1" ht="20.399999999999999" x14ac:dyDescent="0.3">
      <c r="B4" s="11" t="s">
        <v>127</v>
      </c>
      <c r="C4" s="11" t="s">
        <v>11</v>
      </c>
      <c r="D4" s="11" t="s">
        <v>112</v>
      </c>
      <c r="E4" s="11" t="s">
        <v>210</v>
      </c>
      <c r="F4" s="11" t="s">
        <v>128</v>
      </c>
      <c r="G4" s="11" t="s">
        <v>129</v>
      </c>
      <c r="H4" s="11" t="s">
        <v>9</v>
      </c>
      <c r="I4" s="11" t="s">
        <v>211</v>
      </c>
    </row>
    <row r="5" spans="2:9" s="12" customFormat="1" ht="30.6" x14ac:dyDescent="0.3">
      <c r="B5" s="11" t="s">
        <v>134</v>
      </c>
      <c r="C5" s="11" t="s">
        <v>11</v>
      </c>
      <c r="D5" s="11" t="s">
        <v>112</v>
      </c>
      <c r="E5" s="11" t="s">
        <v>212</v>
      </c>
      <c r="F5" s="11" t="s">
        <v>135</v>
      </c>
      <c r="G5" s="11" t="s">
        <v>136</v>
      </c>
      <c r="H5" s="11" t="s">
        <v>9</v>
      </c>
      <c r="I5" s="11" t="s">
        <v>211</v>
      </c>
    </row>
    <row r="6" spans="2:9" s="12" customFormat="1" ht="20.399999999999999" x14ac:dyDescent="0.3">
      <c r="B6" s="11" t="s">
        <v>140</v>
      </c>
      <c r="C6" s="11" t="s">
        <v>11</v>
      </c>
      <c r="D6" s="11" t="s">
        <v>112</v>
      </c>
      <c r="E6" s="11" t="s">
        <v>213</v>
      </c>
      <c r="F6" s="11" t="s">
        <v>141</v>
      </c>
      <c r="G6" s="11" t="s">
        <v>142</v>
      </c>
      <c r="H6" s="11" t="s">
        <v>9</v>
      </c>
      <c r="I6" s="11" t="s">
        <v>143</v>
      </c>
    </row>
    <row r="7" spans="2:9" s="12" customFormat="1" ht="30.6" x14ac:dyDescent="0.3">
      <c r="B7" s="11" t="s">
        <v>146</v>
      </c>
      <c r="C7" s="11" t="s">
        <v>12</v>
      </c>
      <c r="D7" s="11" t="s">
        <v>112</v>
      </c>
      <c r="E7" s="11" t="s">
        <v>214</v>
      </c>
      <c r="F7" s="11" t="s">
        <v>147</v>
      </c>
      <c r="G7" s="11" t="s">
        <v>148</v>
      </c>
      <c r="H7" s="11" t="s">
        <v>7</v>
      </c>
      <c r="I7" s="11" t="s">
        <v>215</v>
      </c>
    </row>
    <row r="8" spans="2:9" s="12" customFormat="1" ht="20.399999999999999" x14ac:dyDescent="0.3">
      <c r="B8" s="11" t="s">
        <v>153</v>
      </c>
      <c r="C8" s="11" t="s">
        <v>12</v>
      </c>
      <c r="D8" s="11" t="s">
        <v>112</v>
      </c>
      <c r="E8" s="11" t="s">
        <v>216</v>
      </c>
      <c r="F8" s="11" t="s">
        <v>154</v>
      </c>
      <c r="G8" s="11" t="s">
        <v>155</v>
      </c>
      <c r="H8" s="11" t="s">
        <v>9</v>
      </c>
      <c r="I8" s="11" t="s">
        <v>211</v>
      </c>
    </row>
    <row r="9" spans="2:9" s="12" customFormat="1" ht="30.6" x14ac:dyDescent="0.3">
      <c r="B9" s="11" t="s">
        <v>157</v>
      </c>
      <c r="C9" s="11" t="s">
        <v>12</v>
      </c>
      <c r="D9" s="11" t="s">
        <v>112</v>
      </c>
      <c r="E9" s="11" t="s">
        <v>217</v>
      </c>
      <c r="F9" s="11" t="s">
        <v>158</v>
      </c>
      <c r="G9" s="11" t="s">
        <v>159</v>
      </c>
      <c r="H9" s="11" t="s">
        <v>9</v>
      </c>
      <c r="I9" s="11" t="s">
        <v>218</v>
      </c>
    </row>
    <row r="10" spans="2:9" s="12" customFormat="1" ht="30.6" x14ac:dyDescent="0.3">
      <c r="B10" s="11" t="s">
        <v>164</v>
      </c>
      <c r="C10" s="11" t="s">
        <v>12</v>
      </c>
      <c r="D10" s="11" t="s">
        <v>112</v>
      </c>
      <c r="E10" s="11" t="s">
        <v>219</v>
      </c>
      <c r="F10" s="11" t="s">
        <v>165</v>
      </c>
      <c r="G10" s="11" t="s">
        <v>166</v>
      </c>
      <c r="H10" s="11" t="s">
        <v>10</v>
      </c>
      <c r="I10" s="11" t="s">
        <v>167</v>
      </c>
    </row>
    <row r="11" spans="2:9" s="12" customFormat="1" ht="30.6" x14ac:dyDescent="0.3">
      <c r="B11" s="11" t="s">
        <v>171</v>
      </c>
      <c r="C11" s="11" t="s">
        <v>13</v>
      </c>
      <c r="D11" s="11" t="s">
        <v>172</v>
      </c>
      <c r="E11" s="11" t="s">
        <v>220</v>
      </c>
      <c r="F11" s="11" t="s">
        <v>173</v>
      </c>
      <c r="G11" s="11" t="s">
        <v>174</v>
      </c>
      <c r="H11" s="11" t="s">
        <v>8</v>
      </c>
      <c r="I11" s="11" t="s">
        <v>221</v>
      </c>
    </row>
    <row r="12" spans="2:9" s="12" customFormat="1" ht="20.399999999999999" x14ac:dyDescent="0.3">
      <c r="B12" s="11" t="s">
        <v>178</v>
      </c>
      <c r="C12" s="11" t="s">
        <v>13</v>
      </c>
      <c r="D12" s="11" t="s">
        <v>112</v>
      </c>
      <c r="E12" s="11" t="s">
        <v>222</v>
      </c>
      <c r="F12" s="11" t="s">
        <v>179</v>
      </c>
      <c r="G12" s="11" t="s">
        <v>180</v>
      </c>
      <c r="H12" s="11" t="s">
        <v>8</v>
      </c>
      <c r="I12" s="11" t="s">
        <v>223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Planilha1</vt:lpstr>
      <vt:lpstr>Sheet 1</vt:lpstr>
      <vt:lpstr>Desclassificados</vt:lpstr>
      <vt:lpstr>TABELA - CLASSIFICADOS</vt:lpstr>
      <vt:lpstr>TABELA - DESCLASSIFICADOS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kibca</dc:creator>
  <cp:keywords/>
  <dc:description/>
  <cp:lastModifiedBy>Thamires Lino</cp:lastModifiedBy>
  <cp:revision/>
  <dcterms:created xsi:type="dcterms:W3CDTF">2023-11-20T09:06:20Z</dcterms:created>
  <dcterms:modified xsi:type="dcterms:W3CDTF">2024-11-06T14:49:41Z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2023-11-20T12:08:11Z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7da7226a-b7cc-4819-a544-4705ad242e2a</vt:lpwstr>
  </property>
  <property fmtid="{D5CDD505-2E9C-101B-9397-08002B2CF9AE}" pid="7" name="MSIP_Label_defa4170-0d19-0005-0004-bc88714345d2_ActionId">
    <vt:lpwstr>9e3054a9-9eef-4744-b18e-eb151d485592</vt:lpwstr>
  </property>
  <property fmtid="{D5CDD505-2E9C-101B-9397-08002B2CF9AE}" pid="8" name="MSIP_Label_defa4170-0d19-0005-0004-bc88714345d2_ContentBits">
    <vt:lpwstr>0</vt:lpwstr>
  </property>
</Properties>
</file>