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66dbe330cb88da91/COMPUTADOR SECULT/PNAB 2025/escutas_pnab2025/dados/"/>
    </mc:Choice>
  </mc:AlternateContent>
  <xr:revisionPtr revIDLastSave="44" documentId="11_C8655AD2615A1BF0C136023A0EA2F6A7661E94E9" xr6:coauthVersionLast="47" xr6:coauthVersionMax="47" xr10:uidLastSave="{D86B8D80-D85D-4560-AA82-08BC75419C21}"/>
  <bookViews>
    <workbookView xWindow="-120" yWindow="-120" windowWidth="29040" windowHeight="15720" activeTab="9" xr2:uid="{00000000-000D-0000-FFFF-FFFF00000000}"/>
  </bookViews>
  <sheets>
    <sheet name="Joao" sheetId="1" r:id="rId1"/>
    <sheet name="Mari" sheetId="2" r:id="rId2"/>
    <sheet name="Caio" sheetId="3" r:id="rId3"/>
    <sheet name="Lili" sheetId="4" r:id="rId4"/>
    <sheet name="Filtro1" sheetId="5" r:id="rId5"/>
    <sheet name="FiltroJoao" sheetId="6" r:id="rId6"/>
    <sheet name="FiltroMari" sheetId="7" r:id="rId7"/>
    <sheet name="FiltroCaio" sheetId="8" r:id="rId8"/>
    <sheet name="FiltroLili" sheetId="9" r:id="rId9"/>
    <sheet name="Qualitativo" sheetId="10" r:id="rId10"/>
    <sheet name="Mapa" sheetId="11" r:id="rId11"/>
    <sheet name="Codebook" sheetId="12" r:id="rId12"/>
  </sheets>
  <definedNames>
    <definedName name="_xlnm._FilterDatabase" localSheetId="0" hidden="1">Joao!$A$1:$D$400</definedName>
    <definedName name="_xlnm._FilterDatabase" localSheetId="3" hidden="1">Lili!$C$1:$C$1089</definedName>
    <definedName name="_xlnm._FilterDatabase" localSheetId="9" hidden="1">Qualitativo!$A$1:$D$1126</definedName>
    <definedName name="Acessibilidade">#REF!</definedName>
    <definedName name="Demandas_Municipais">#REF!</definedName>
    <definedName name="Divisao_Orçamentaria">#REF!</definedName>
    <definedName name="Editais">#REF!</definedName>
    <definedName name="Fiscalização">#REF!</definedName>
    <definedName name="Regra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sMAkCFfhpZr3uz8757hbICUrCofd4H+rlZiqZs4c7EA="/>
    </ext>
  </extLst>
</workbook>
</file>

<file path=xl/calcChain.xml><?xml version="1.0" encoding="utf-8"?>
<calcChain xmlns="http://schemas.openxmlformats.org/spreadsheetml/2006/main">
  <c r="A840" i="9" l="1"/>
  <c r="A839" i="9"/>
  <c r="A838" i="9"/>
  <c r="A837" i="9"/>
  <c r="A836" i="9"/>
  <c r="A835" i="9"/>
  <c r="A834" i="9"/>
  <c r="A833" i="9"/>
  <c r="A832" i="9"/>
  <c r="A831" i="9"/>
  <c r="A830" i="9"/>
  <c r="A829" i="9"/>
  <c r="A828" i="9"/>
  <c r="A827" i="9"/>
  <c r="A826" i="9"/>
  <c r="A825" i="9"/>
  <c r="A824" i="9"/>
  <c r="A823" i="9"/>
  <c r="A822" i="9"/>
  <c r="A821" i="9"/>
  <c r="A820" i="9"/>
  <c r="A819" i="9"/>
  <c r="A818" i="9"/>
  <c r="A817" i="9"/>
  <c r="A816" i="9"/>
  <c r="A815" i="9"/>
  <c r="A814" i="9"/>
  <c r="A813" i="9"/>
  <c r="A812" i="9"/>
  <c r="A811" i="9"/>
  <c r="A810" i="9"/>
  <c r="A809" i="9"/>
  <c r="A808" i="9"/>
  <c r="A807" i="9"/>
  <c r="A806" i="9"/>
  <c r="A805" i="9"/>
  <c r="A804" i="9"/>
  <c r="A803" i="9"/>
  <c r="A802" i="9"/>
  <c r="A801" i="9"/>
  <c r="A800" i="9"/>
  <c r="A799" i="9"/>
  <c r="A798" i="9"/>
  <c r="A797" i="9"/>
  <c r="A796" i="9"/>
  <c r="A795" i="9"/>
  <c r="A794" i="9"/>
  <c r="A793" i="9"/>
  <c r="A792" i="9"/>
  <c r="A791" i="9"/>
  <c r="A790" i="9"/>
  <c r="A789" i="9"/>
  <c r="A788" i="9"/>
  <c r="A787" i="9"/>
  <c r="A786" i="9"/>
  <c r="A785" i="9"/>
  <c r="A784" i="9"/>
  <c r="A783" i="9"/>
  <c r="A782" i="9"/>
  <c r="A781" i="9"/>
  <c r="A780" i="9"/>
  <c r="A779" i="9"/>
  <c r="A778" i="9"/>
  <c r="A777" i="9"/>
  <c r="A776" i="9"/>
  <c r="A775" i="9"/>
  <c r="A774" i="9"/>
  <c r="A773" i="9"/>
  <c r="A772" i="9"/>
  <c r="A771" i="9"/>
  <c r="A770" i="9"/>
  <c r="A769" i="9"/>
  <c r="A768" i="9"/>
  <c r="A767" i="9"/>
  <c r="A766" i="9"/>
  <c r="A765" i="9"/>
  <c r="A764" i="9"/>
  <c r="A763" i="9"/>
  <c r="A762" i="9"/>
  <c r="A761" i="9"/>
  <c r="A760" i="9"/>
  <c r="A759" i="9"/>
  <c r="A758" i="9"/>
  <c r="A757" i="9"/>
  <c r="A756" i="9"/>
  <c r="A755" i="9"/>
  <c r="A754" i="9"/>
  <c r="A753" i="9"/>
  <c r="A752" i="9"/>
  <c r="A751" i="9"/>
  <c r="A750" i="9"/>
  <c r="A749" i="9"/>
  <c r="A748" i="9"/>
  <c r="A747" i="9"/>
  <c r="A746" i="9"/>
  <c r="A745" i="9"/>
  <c r="A744" i="9"/>
  <c r="A743" i="9"/>
  <c r="A742" i="9"/>
  <c r="A741" i="9"/>
  <c r="A740" i="9"/>
  <c r="A739" i="9"/>
  <c r="A738" i="9"/>
  <c r="A737" i="9"/>
  <c r="A736" i="9"/>
  <c r="A735" i="9"/>
  <c r="A734" i="9"/>
  <c r="A733" i="9"/>
  <c r="A732" i="9"/>
  <c r="A731" i="9"/>
  <c r="A730" i="9"/>
  <c r="A729" i="9"/>
  <c r="A728" i="9"/>
  <c r="A727" i="9"/>
  <c r="A726" i="9"/>
  <c r="A725" i="9"/>
  <c r="A724" i="9"/>
  <c r="A723" i="9"/>
  <c r="A722" i="9"/>
  <c r="A721" i="9"/>
  <c r="A720" i="9"/>
  <c r="A719" i="9"/>
  <c r="A718" i="9"/>
  <c r="A717" i="9"/>
  <c r="A716" i="9"/>
  <c r="A715" i="9"/>
  <c r="A714" i="9"/>
  <c r="A713" i="9"/>
  <c r="A712" i="9"/>
  <c r="A711" i="9"/>
  <c r="A710" i="9"/>
  <c r="A709" i="9"/>
  <c r="A708" i="9"/>
  <c r="A707" i="9"/>
  <c r="A706" i="9"/>
  <c r="A705" i="9"/>
  <c r="A704" i="9"/>
  <c r="A703" i="9"/>
  <c r="A702" i="9"/>
  <c r="A701" i="9"/>
  <c r="A700" i="9"/>
  <c r="A699" i="9"/>
  <c r="A698" i="9"/>
  <c r="A697" i="9"/>
  <c r="A696" i="9"/>
  <c r="A695" i="9"/>
  <c r="A694" i="9"/>
  <c r="A693" i="9"/>
  <c r="A692" i="9"/>
  <c r="A691" i="9"/>
  <c r="A690" i="9"/>
  <c r="A689" i="9"/>
  <c r="A688" i="9"/>
  <c r="A687" i="9"/>
  <c r="A686" i="9"/>
  <c r="A685" i="9"/>
  <c r="A684" i="9"/>
  <c r="A683" i="9"/>
  <c r="A682" i="9"/>
  <c r="A681" i="9"/>
  <c r="A680" i="9"/>
  <c r="A679" i="9"/>
  <c r="A678" i="9"/>
  <c r="A677" i="9"/>
  <c r="A676" i="9"/>
  <c r="A675" i="9"/>
  <c r="A674" i="9"/>
  <c r="A673" i="9"/>
  <c r="A672" i="9"/>
  <c r="A671" i="9"/>
  <c r="A670" i="9"/>
  <c r="A669" i="9"/>
  <c r="A668" i="9"/>
  <c r="A667" i="9"/>
  <c r="A666" i="9"/>
  <c r="A665" i="9"/>
  <c r="A664" i="9"/>
  <c r="A663" i="9"/>
  <c r="A662" i="9"/>
  <c r="A661" i="9"/>
  <c r="A660" i="9"/>
  <c r="A659" i="9"/>
  <c r="A658" i="9"/>
  <c r="A657" i="9"/>
  <c r="A656" i="9"/>
  <c r="A655" i="9"/>
  <c r="A654" i="9"/>
  <c r="A653" i="9"/>
  <c r="A652" i="9"/>
  <c r="A651" i="9"/>
  <c r="A650" i="9"/>
  <c r="A649" i="9"/>
  <c r="A648" i="9"/>
  <c r="A647" i="9"/>
  <c r="A646" i="9"/>
  <c r="A645" i="9"/>
  <c r="A644" i="9"/>
  <c r="A643" i="9"/>
  <c r="A642" i="9"/>
  <c r="A641" i="9"/>
  <c r="A640" i="9"/>
  <c r="A639" i="9"/>
  <c r="A638" i="9"/>
  <c r="A637" i="9"/>
  <c r="A636" i="9"/>
  <c r="A635" i="9"/>
  <c r="A634" i="9"/>
  <c r="A633" i="9"/>
  <c r="A632" i="9"/>
  <c r="A631" i="9"/>
  <c r="A630" i="9"/>
  <c r="A629" i="9"/>
  <c r="A628" i="9"/>
  <c r="A627" i="9"/>
  <c r="A626" i="9"/>
  <c r="A625" i="9"/>
  <c r="A624" i="9"/>
  <c r="A623" i="9"/>
  <c r="A622" i="9"/>
  <c r="A621" i="9"/>
  <c r="A620" i="9"/>
  <c r="A619" i="9"/>
  <c r="A618" i="9"/>
  <c r="A617" i="9"/>
  <c r="A616" i="9"/>
  <c r="A615" i="9"/>
  <c r="A614" i="9"/>
  <c r="A613" i="9"/>
  <c r="A612" i="9"/>
  <c r="A611" i="9"/>
  <c r="A610" i="9"/>
  <c r="A609" i="9"/>
  <c r="A608" i="9"/>
  <c r="A607" i="9"/>
  <c r="A606" i="9"/>
  <c r="A605" i="9"/>
  <c r="A604" i="9"/>
  <c r="A603" i="9"/>
  <c r="A602" i="9"/>
  <c r="A601" i="9"/>
  <c r="A600" i="9"/>
  <c r="A599" i="9"/>
  <c r="A598" i="9"/>
  <c r="A597" i="9"/>
  <c r="A596" i="9"/>
  <c r="A595" i="9"/>
  <c r="A594" i="9"/>
  <c r="A593" i="9"/>
  <c r="A592" i="9"/>
  <c r="A591" i="9"/>
  <c r="A590" i="9"/>
  <c r="A589" i="9"/>
  <c r="A588" i="9"/>
  <c r="A587" i="9"/>
  <c r="A586" i="9"/>
  <c r="A585" i="9"/>
  <c r="A584" i="9"/>
  <c r="A583" i="9"/>
  <c r="A582" i="9"/>
  <c r="A581" i="9"/>
  <c r="A580" i="9"/>
  <c r="A579" i="9"/>
  <c r="A578" i="9"/>
  <c r="A577" i="9"/>
  <c r="A576" i="9"/>
  <c r="A575" i="9"/>
  <c r="A574" i="9"/>
  <c r="A573" i="9"/>
  <c r="A572" i="9"/>
  <c r="A571" i="9"/>
  <c r="A570" i="9"/>
  <c r="A569" i="9"/>
  <c r="A568" i="9"/>
  <c r="A567" i="9"/>
  <c r="A566" i="9"/>
  <c r="A565" i="9"/>
  <c r="A564" i="9"/>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D233" i="9"/>
  <c r="C233" i="9"/>
  <c r="B233" i="9"/>
  <c r="A233" i="9"/>
  <c r="Q232" i="9"/>
  <c r="P232" i="9"/>
  <c r="O232" i="9"/>
  <c r="N232" i="9"/>
  <c r="M232" i="9"/>
  <c r="L232" i="9"/>
  <c r="K232" i="9"/>
  <c r="J232" i="9"/>
  <c r="I232" i="9"/>
  <c r="H232" i="9"/>
  <c r="G232" i="9"/>
  <c r="F232" i="9"/>
  <c r="E232" i="9"/>
  <c r="D232" i="9"/>
  <c r="C232" i="9"/>
  <c r="B232" i="9"/>
  <c r="A232" i="9"/>
  <c r="D231" i="9"/>
  <c r="C231" i="9"/>
  <c r="B231" i="9"/>
  <c r="A231" i="9"/>
  <c r="B230" i="9"/>
  <c r="A230" i="9"/>
  <c r="D229" i="9"/>
  <c r="C229" i="9"/>
  <c r="B229" i="9"/>
  <c r="A229" i="9"/>
  <c r="A228" i="9"/>
  <c r="A227" i="9"/>
  <c r="B226" i="9"/>
  <c r="A226" i="9"/>
  <c r="A225" i="9"/>
  <c r="B224" i="9"/>
  <c r="A224" i="9"/>
  <c r="Q223" i="9"/>
  <c r="P223" i="9"/>
  <c r="O223" i="9"/>
  <c r="N223" i="9"/>
  <c r="M223" i="9"/>
  <c r="L223" i="9"/>
  <c r="K223" i="9"/>
  <c r="J223" i="9"/>
  <c r="I223" i="9"/>
  <c r="H223" i="9"/>
  <c r="G223" i="9"/>
  <c r="F223" i="9"/>
  <c r="E223" i="9"/>
  <c r="D223" i="9"/>
  <c r="C223" i="9"/>
  <c r="B223" i="9"/>
  <c r="A223" i="9"/>
  <c r="B222" i="9"/>
  <c r="A222" i="9"/>
  <c r="D221" i="9"/>
  <c r="C221" i="9"/>
  <c r="B221" i="9"/>
  <c r="A221" i="9"/>
  <c r="B220" i="9"/>
  <c r="A220" i="9"/>
  <c r="Q219" i="9"/>
  <c r="P219" i="9"/>
  <c r="O219" i="9"/>
  <c r="N219" i="9"/>
  <c r="M219" i="9"/>
  <c r="L219" i="9"/>
  <c r="K219" i="9"/>
  <c r="J219" i="9"/>
  <c r="I219" i="9"/>
  <c r="H219" i="9"/>
  <c r="G219" i="9"/>
  <c r="F219" i="9"/>
  <c r="E219" i="9"/>
  <c r="D219" i="9"/>
  <c r="C219" i="9"/>
  <c r="B219" i="9"/>
  <c r="A219" i="9"/>
  <c r="B218" i="9"/>
  <c r="A218" i="9"/>
  <c r="B217" i="9"/>
  <c r="A217" i="9"/>
  <c r="D216" i="9"/>
  <c r="C216" i="9"/>
  <c r="B216" i="9"/>
  <c r="A216" i="9"/>
  <c r="Q215" i="9"/>
  <c r="P215" i="9"/>
  <c r="O215" i="9"/>
  <c r="N215" i="9"/>
  <c r="M215" i="9"/>
  <c r="L215" i="9"/>
  <c r="K215" i="9"/>
  <c r="J215" i="9"/>
  <c r="I215" i="9"/>
  <c r="H215" i="9"/>
  <c r="G215" i="9"/>
  <c r="F215" i="9"/>
  <c r="E215" i="9"/>
  <c r="D215" i="9"/>
  <c r="C215" i="9"/>
  <c r="B215" i="9"/>
  <c r="A215" i="9"/>
  <c r="D214" i="9"/>
  <c r="C214" i="9"/>
  <c r="B214" i="9"/>
  <c r="A214" i="9"/>
  <c r="B213" i="9"/>
  <c r="A213" i="9"/>
  <c r="B212" i="9"/>
  <c r="A212" i="9"/>
  <c r="Q211" i="9"/>
  <c r="P211" i="9"/>
  <c r="O211" i="9"/>
  <c r="N211" i="9"/>
  <c r="M211" i="9"/>
  <c r="L211" i="9"/>
  <c r="K211" i="9"/>
  <c r="J211" i="9"/>
  <c r="I211" i="9"/>
  <c r="H211" i="9"/>
  <c r="G211" i="9"/>
  <c r="F211" i="9"/>
  <c r="E211" i="9"/>
  <c r="D211" i="9"/>
  <c r="C211" i="9"/>
  <c r="B211" i="9"/>
  <c r="A211" i="9"/>
  <c r="D210" i="9"/>
  <c r="C210" i="9"/>
  <c r="B210" i="9"/>
  <c r="A210" i="9"/>
  <c r="A209" i="9"/>
  <c r="A208" i="9"/>
  <c r="D207" i="9"/>
  <c r="C207" i="9"/>
  <c r="B207" i="9"/>
  <c r="A207" i="9"/>
  <c r="Q206" i="9"/>
  <c r="P206" i="9"/>
  <c r="O206" i="9"/>
  <c r="N206" i="9"/>
  <c r="M206" i="9"/>
  <c r="L206" i="9"/>
  <c r="K206" i="9"/>
  <c r="J206" i="9"/>
  <c r="I206" i="9"/>
  <c r="H206" i="9"/>
  <c r="G206" i="9"/>
  <c r="F206" i="9"/>
  <c r="E206" i="9"/>
  <c r="D206" i="9"/>
  <c r="C206" i="9"/>
  <c r="B206" i="9"/>
  <c r="A206" i="9"/>
  <c r="B205" i="9"/>
  <c r="A205" i="9"/>
  <c r="Q204" i="9"/>
  <c r="P204" i="9"/>
  <c r="O204" i="9"/>
  <c r="N204" i="9"/>
  <c r="M204" i="9"/>
  <c r="L204" i="9"/>
  <c r="K204" i="9"/>
  <c r="J204" i="9"/>
  <c r="I204" i="9"/>
  <c r="H204" i="9"/>
  <c r="G204" i="9"/>
  <c r="F204" i="9"/>
  <c r="E204" i="9"/>
  <c r="D204" i="9"/>
  <c r="C204" i="9"/>
  <c r="B204" i="9"/>
  <c r="A204" i="9"/>
  <c r="B203" i="9"/>
  <c r="A203" i="9"/>
  <c r="B202" i="9"/>
  <c r="A202" i="9"/>
  <c r="Q201" i="9"/>
  <c r="P201" i="9"/>
  <c r="O201" i="9"/>
  <c r="N201" i="9"/>
  <c r="M201" i="9"/>
  <c r="L201" i="9"/>
  <c r="K201" i="9"/>
  <c r="J201" i="9"/>
  <c r="I201" i="9"/>
  <c r="H201" i="9"/>
  <c r="G201" i="9"/>
  <c r="F201" i="9"/>
  <c r="E201" i="9"/>
  <c r="D201" i="9"/>
  <c r="C201" i="9"/>
  <c r="B201" i="9"/>
  <c r="A201" i="9"/>
  <c r="B200" i="9"/>
  <c r="A200" i="9"/>
  <c r="C199" i="9"/>
  <c r="B199" i="9"/>
  <c r="A199" i="9"/>
  <c r="D198" i="9"/>
  <c r="C198" i="9"/>
  <c r="B198" i="9"/>
  <c r="A198" i="9"/>
  <c r="B197" i="9"/>
  <c r="A197" i="9"/>
  <c r="D196" i="9"/>
  <c r="C196" i="9"/>
  <c r="B196" i="9"/>
  <c r="A196" i="9"/>
  <c r="D195" i="9"/>
  <c r="C195" i="9"/>
  <c r="B195" i="9"/>
  <c r="A195" i="9"/>
  <c r="D194" i="9"/>
  <c r="C194" i="9"/>
  <c r="B194" i="9"/>
  <c r="A194" i="9"/>
  <c r="B193" i="9"/>
  <c r="A193" i="9"/>
  <c r="D192" i="9"/>
  <c r="C192" i="9"/>
  <c r="B192" i="9"/>
  <c r="A192" i="9"/>
  <c r="Q191" i="9"/>
  <c r="P191" i="9"/>
  <c r="O191" i="9"/>
  <c r="N191" i="9"/>
  <c r="M191" i="9"/>
  <c r="L191" i="9"/>
  <c r="K191" i="9"/>
  <c r="J191" i="9"/>
  <c r="I191" i="9"/>
  <c r="H191" i="9"/>
  <c r="G191" i="9"/>
  <c r="F191" i="9"/>
  <c r="E191" i="9"/>
  <c r="D191" i="9"/>
  <c r="C191" i="9"/>
  <c r="B191" i="9"/>
  <c r="A191" i="9"/>
  <c r="A190" i="9"/>
  <c r="B189" i="9"/>
  <c r="A189" i="9"/>
  <c r="A188" i="9"/>
  <c r="B187" i="9"/>
  <c r="A187" i="9"/>
  <c r="C186" i="9"/>
  <c r="B186" i="9"/>
  <c r="A186" i="9"/>
  <c r="B185" i="9"/>
  <c r="A185" i="9"/>
  <c r="D184" i="9"/>
  <c r="C184" i="9"/>
  <c r="B184" i="9"/>
  <c r="A184" i="9"/>
  <c r="B183" i="9"/>
  <c r="A183" i="9"/>
  <c r="Q182" i="9"/>
  <c r="P182" i="9"/>
  <c r="O182" i="9"/>
  <c r="N182" i="9"/>
  <c r="M182" i="9"/>
  <c r="L182" i="9"/>
  <c r="K182" i="9"/>
  <c r="J182" i="9"/>
  <c r="I182" i="9"/>
  <c r="H182" i="9"/>
  <c r="G182" i="9"/>
  <c r="F182" i="9"/>
  <c r="E182" i="9"/>
  <c r="D182" i="9"/>
  <c r="C182" i="9"/>
  <c r="B182" i="9"/>
  <c r="A182" i="9"/>
  <c r="Q181" i="9"/>
  <c r="P181" i="9"/>
  <c r="O181" i="9"/>
  <c r="N181" i="9"/>
  <c r="M181" i="9"/>
  <c r="L181" i="9"/>
  <c r="K181" i="9"/>
  <c r="J181" i="9"/>
  <c r="I181" i="9"/>
  <c r="H181" i="9"/>
  <c r="G181" i="9"/>
  <c r="F181" i="9"/>
  <c r="E181" i="9"/>
  <c r="D181" i="9"/>
  <c r="C181" i="9"/>
  <c r="B181" i="9"/>
  <c r="A181" i="9"/>
  <c r="A180" i="9"/>
  <c r="Q179" i="9"/>
  <c r="P179" i="9"/>
  <c r="O179" i="9"/>
  <c r="N179" i="9"/>
  <c r="M179" i="9"/>
  <c r="L179" i="9"/>
  <c r="K179" i="9"/>
  <c r="J179" i="9"/>
  <c r="I179" i="9"/>
  <c r="H179" i="9"/>
  <c r="G179" i="9"/>
  <c r="F179" i="9"/>
  <c r="E179" i="9"/>
  <c r="D179" i="9"/>
  <c r="C179" i="9"/>
  <c r="B179" i="9"/>
  <c r="A179" i="9"/>
  <c r="Q178" i="9"/>
  <c r="P178" i="9"/>
  <c r="O178" i="9"/>
  <c r="N178" i="9"/>
  <c r="M178" i="9"/>
  <c r="L178" i="9"/>
  <c r="K178" i="9"/>
  <c r="J178" i="9"/>
  <c r="I178" i="9"/>
  <c r="H178" i="9"/>
  <c r="G178" i="9"/>
  <c r="F178" i="9"/>
  <c r="E178" i="9"/>
  <c r="D178" i="9"/>
  <c r="C178" i="9"/>
  <c r="B178" i="9"/>
  <c r="A178" i="9"/>
  <c r="Q177" i="9"/>
  <c r="P177" i="9"/>
  <c r="O177" i="9"/>
  <c r="N177" i="9"/>
  <c r="M177" i="9"/>
  <c r="L177" i="9"/>
  <c r="K177" i="9"/>
  <c r="J177" i="9"/>
  <c r="I177" i="9"/>
  <c r="H177" i="9"/>
  <c r="G177" i="9"/>
  <c r="F177" i="9"/>
  <c r="E177" i="9"/>
  <c r="D177" i="9"/>
  <c r="C177" i="9"/>
  <c r="B177" i="9"/>
  <c r="A177" i="9"/>
  <c r="Q176" i="9"/>
  <c r="P176" i="9"/>
  <c r="O176" i="9"/>
  <c r="N176" i="9"/>
  <c r="M176" i="9"/>
  <c r="L176" i="9"/>
  <c r="K176" i="9"/>
  <c r="J176" i="9"/>
  <c r="I176" i="9"/>
  <c r="H176" i="9"/>
  <c r="G176" i="9"/>
  <c r="F176" i="9"/>
  <c r="E176" i="9"/>
  <c r="D176" i="9"/>
  <c r="C176" i="9"/>
  <c r="B176" i="9"/>
  <c r="A176" i="9"/>
  <c r="Q175" i="9"/>
  <c r="P175" i="9"/>
  <c r="O175" i="9"/>
  <c r="N175" i="9"/>
  <c r="M175" i="9"/>
  <c r="L175" i="9"/>
  <c r="K175" i="9"/>
  <c r="J175" i="9"/>
  <c r="I175" i="9"/>
  <c r="H175" i="9"/>
  <c r="G175" i="9"/>
  <c r="F175" i="9"/>
  <c r="E175" i="9"/>
  <c r="D175" i="9"/>
  <c r="C175" i="9"/>
  <c r="B175" i="9"/>
  <c r="A175" i="9"/>
  <c r="Q174" i="9"/>
  <c r="P174" i="9"/>
  <c r="O174" i="9"/>
  <c r="N174" i="9"/>
  <c r="M174" i="9"/>
  <c r="L174" i="9"/>
  <c r="K174" i="9"/>
  <c r="J174" i="9"/>
  <c r="I174" i="9"/>
  <c r="H174" i="9"/>
  <c r="G174" i="9"/>
  <c r="F174" i="9"/>
  <c r="E174" i="9"/>
  <c r="D174" i="9"/>
  <c r="C174" i="9"/>
  <c r="B174" i="9"/>
  <c r="A174" i="9"/>
  <c r="B173" i="9"/>
  <c r="A173" i="9"/>
  <c r="B172" i="9"/>
  <c r="A172" i="9"/>
  <c r="Q171" i="9"/>
  <c r="P171" i="9"/>
  <c r="O171" i="9"/>
  <c r="N171" i="9"/>
  <c r="M171" i="9"/>
  <c r="L171" i="9"/>
  <c r="K171" i="9"/>
  <c r="J171" i="9"/>
  <c r="I171" i="9"/>
  <c r="H171" i="9"/>
  <c r="G171" i="9"/>
  <c r="F171" i="9"/>
  <c r="E171" i="9"/>
  <c r="D171" i="9"/>
  <c r="C171" i="9"/>
  <c r="B171" i="9"/>
  <c r="A171" i="9"/>
  <c r="B170" i="9"/>
  <c r="A170" i="9"/>
  <c r="Q169" i="9"/>
  <c r="P169" i="9"/>
  <c r="O169" i="9"/>
  <c r="N169" i="9"/>
  <c r="M169" i="9"/>
  <c r="L169" i="9"/>
  <c r="K169" i="9"/>
  <c r="J169" i="9"/>
  <c r="I169" i="9"/>
  <c r="H169" i="9"/>
  <c r="G169" i="9"/>
  <c r="F169" i="9"/>
  <c r="E169" i="9"/>
  <c r="D169" i="9"/>
  <c r="C169" i="9"/>
  <c r="B169" i="9"/>
  <c r="A169" i="9"/>
  <c r="Q168" i="9"/>
  <c r="P168" i="9"/>
  <c r="O168" i="9"/>
  <c r="N168" i="9"/>
  <c r="M168" i="9"/>
  <c r="L168" i="9"/>
  <c r="K168" i="9"/>
  <c r="J168" i="9"/>
  <c r="I168" i="9"/>
  <c r="H168" i="9"/>
  <c r="G168" i="9"/>
  <c r="F168" i="9"/>
  <c r="E168" i="9"/>
  <c r="D168" i="9"/>
  <c r="C168" i="9"/>
  <c r="B168" i="9"/>
  <c r="A168" i="9"/>
  <c r="Q167" i="9"/>
  <c r="P167" i="9"/>
  <c r="O167" i="9"/>
  <c r="N167" i="9"/>
  <c r="M167" i="9"/>
  <c r="L167" i="9"/>
  <c r="K167" i="9"/>
  <c r="J167" i="9"/>
  <c r="I167" i="9"/>
  <c r="H167" i="9"/>
  <c r="G167" i="9"/>
  <c r="F167" i="9"/>
  <c r="E167" i="9"/>
  <c r="D167" i="9"/>
  <c r="C167" i="9"/>
  <c r="B167" i="9"/>
  <c r="A167" i="9"/>
  <c r="Q166" i="9"/>
  <c r="P166" i="9"/>
  <c r="O166" i="9"/>
  <c r="N166" i="9"/>
  <c r="M166" i="9"/>
  <c r="L166" i="9"/>
  <c r="K166" i="9"/>
  <c r="J166" i="9"/>
  <c r="I166" i="9"/>
  <c r="H166" i="9"/>
  <c r="G166" i="9"/>
  <c r="F166" i="9"/>
  <c r="E166" i="9"/>
  <c r="D166" i="9"/>
  <c r="C166" i="9"/>
  <c r="B166" i="9"/>
  <c r="A166" i="9"/>
  <c r="Q165" i="9"/>
  <c r="P165" i="9"/>
  <c r="O165" i="9"/>
  <c r="N165" i="9"/>
  <c r="M165" i="9"/>
  <c r="L165" i="9"/>
  <c r="K165" i="9"/>
  <c r="J165" i="9"/>
  <c r="I165" i="9"/>
  <c r="H165" i="9"/>
  <c r="G165" i="9"/>
  <c r="F165" i="9"/>
  <c r="E165" i="9"/>
  <c r="D165" i="9"/>
  <c r="C165" i="9"/>
  <c r="B165" i="9"/>
  <c r="A165" i="9"/>
  <c r="D164" i="9"/>
  <c r="C164" i="9"/>
  <c r="B164" i="9"/>
  <c r="A164" i="9"/>
  <c r="D163" i="9"/>
  <c r="C163" i="9"/>
  <c r="B163" i="9"/>
  <c r="A163" i="9"/>
  <c r="B162" i="9"/>
  <c r="A162" i="9"/>
  <c r="C161" i="9"/>
  <c r="B161" i="9"/>
  <c r="A161" i="9"/>
  <c r="Q160" i="9"/>
  <c r="P160" i="9"/>
  <c r="O160" i="9"/>
  <c r="N160" i="9"/>
  <c r="M160" i="9"/>
  <c r="L160" i="9"/>
  <c r="K160" i="9"/>
  <c r="J160" i="9"/>
  <c r="I160" i="9"/>
  <c r="H160" i="9"/>
  <c r="G160" i="9"/>
  <c r="F160" i="9"/>
  <c r="E160" i="9"/>
  <c r="D160" i="9"/>
  <c r="C160" i="9"/>
  <c r="B160" i="9"/>
  <c r="A160" i="9"/>
  <c r="Q159" i="9"/>
  <c r="P159" i="9"/>
  <c r="O159" i="9"/>
  <c r="N159" i="9"/>
  <c r="M159" i="9"/>
  <c r="L159" i="9"/>
  <c r="K159" i="9"/>
  <c r="J159" i="9"/>
  <c r="I159" i="9"/>
  <c r="H159" i="9"/>
  <c r="G159" i="9"/>
  <c r="F159" i="9"/>
  <c r="E159" i="9"/>
  <c r="D159" i="9"/>
  <c r="C159" i="9"/>
  <c r="B159" i="9"/>
  <c r="A159" i="9"/>
  <c r="Q158" i="9"/>
  <c r="P158" i="9"/>
  <c r="O158" i="9"/>
  <c r="N158" i="9"/>
  <c r="M158" i="9"/>
  <c r="L158" i="9"/>
  <c r="K158" i="9"/>
  <c r="J158" i="9"/>
  <c r="I158" i="9"/>
  <c r="H158" i="9"/>
  <c r="G158" i="9"/>
  <c r="F158" i="9"/>
  <c r="E158" i="9"/>
  <c r="D158" i="9"/>
  <c r="C158" i="9"/>
  <c r="B158" i="9"/>
  <c r="A158" i="9"/>
  <c r="D157" i="9"/>
  <c r="C157" i="9"/>
  <c r="B157" i="9"/>
  <c r="A157" i="9"/>
  <c r="Q156" i="9"/>
  <c r="P156" i="9"/>
  <c r="O156" i="9"/>
  <c r="N156" i="9"/>
  <c r="M156" i="9"/>
  <c r="L156" i="9"/>
  <c r="K156" i="9"/>
  <c r="J156" i="9"/>
  <c r="I156" i="9"/>
  <c r="H156" i="9"/>
  <c r="G156" i="9"/>
  <c r="F156" i="9"/>
  <c r="E156" i="9"/>
  <c r="D156" i="9"/>
  <c r="C156" i="9"/>
  <c r="B156" i="9"/>
  <c r="A156" i="9"/>
  <c r="Q155" i="9"/>
  <c r="P155" i="9"/>
  <c r="O155" i="9"/>
  <c r="N155" i="9"/>
  <c r="M155" i="9"/>
  <c r="L155" i="9"/>
  <c r="K155" i="9"/>
  <c r="J155" i="9"/>
  <c r="I155" i="9"/>
  <c r="H155" i="9"/>
  <c r="G155" i="9"/>
  <c r="F155" i="9"/>
  <c r="E155" i="9"/>
  <c r="D155" i="9"/>
  <c r="C155" i="9"/>
  <c r="B155" i="9"/>
  <c r="A155" i="9"/>
  <c r="Q154" i="9"/>
  <c r="P154" i="9"/>
  <c r="O154" i="9"/>
  <c r="N154" i="9"/>
  <c r="M154" i="9"/>
  <c r="L154" i="9"/>
  <c r="K154" i="9"/>
  <c r="J154" i="9"/>
  <c r="I154" i="9"/>
  <c r="H154" i="9"/>
  <c r="G154" i="9"/>
  <c r="F154" i="9"/>
  <c r="E154" i="9"/>
  <c r="D154" i="9"/>
  <c r="C154" i="9"/>
  <c r="B154" i="9"/>
  <c r="A154" i="9"/>
  <c r="Q153" i="9"/>
  <c r="P153" i="9"/>
  <c r="O153" i="9"/>
  <c r="N153" i="9"/>
  <c r="M153" i="9"/>
  <c r="L153" i="9"/>
  <c r="K153" i="9"/>
  <c r="J153" i="9"/>
  <c r="I153" i="9"/>
  <c r="H153" i="9"/>
  <c r="G153" i="9"/>
  <c r="F153" i="9"/>
  <c r="E153" i="9"/>
  <c r="D153" i="9"/>
  <c r="C153" i="9"/>
  <c r="B153" i="9"/>
  <c r="A153" i="9"/>
  <c r="Q152" i="9"/>
  <c r="P152" i="9"/>
  <c r="O152" i="9"/>
  <c r="N152" i="9"/>
  <c r="M152" i="9"/>
  <c r="L152" i="9"/>
  <c r="K152" i="9"/>
  <c r="J152" i="9"/>
  <c r="I152" i="9"/>
  <c r="H152" i="9"/>
  <c r="G152" i="9"/>
  <c r="F152" i="9"/>
  <c r="E152" i="9"/>
  <c r="D152" i="9"/>
  <c r="C152" i="9"/>
  <c r="B152" i="9"/>
  <c r="A152" i="9"/>
  <c r="Q151" i="9"/>
  <c r="P151" i="9"/>
  <c r="O151" i="9"/>
  <c r="N151" i="9"/>
  <c r="M151" i="9"/>
  <c r="L151" i="9"/>
  <c r="K151" i="9"/>
  <c r="J151" i="9"/>
  <c r="I151" i="9"/>
  <c r="H151" i="9"/>
  <c r="G151" i="9"/>
  <c r="F151" i="9"/>
  <c r="E151" i="9"/>
  <c r="D151" i="9"/>
  <c r="C151" i="9"/>
  <c r="B151" i="9"/>
  <c r="A151" i="9"/>
  <c r="Q150" i="9"/>
  <c r="P150" i="9"/>
  <c r="O150" i="9"/>
  <c r="N150" i="9"/>
  <c r="M150" i="9"/>
  <c r="L150" i="9"/>
  <c r="K150" i="9"/>
  <c r="J150" i="9"/>
  <c r="I150" i="9"/>
  <c r="H150" i="9"/>
  <c r="G150" i="9"/>
  <c r="F150" i="9"/>
  <c r="E150" i="9"/>
  <c r="D150" i="9"/>
  <c r="C150" i="9"/>
  <c r="B150" i="9"/>
  <c r="A150" i="9"/>
  <c r="Q149" i="9"/>
  <c r="P149" i="9"/>
  <c r="O149" i="9"/>
  <c r="N149" i="9"/>
  <c r="M149" i="9"/>
  <c r="L149" i="9"/>
  <c r="K149" i="9"/>
  <c r="J149" i="9"/>
  <c r="I149" i="9"/>
  <c r="H149" i="9"/>
  <c r="G149" i="9"/>
  <c r="F149" i="9"/>
  <c r="E149" i="9"/>
  <c r="D149" i="9"/>
  <c r="C149" i="9"/>
  <c r="B149" i="9"/>
  <c r="A149" i="9"/>
  <c r="Q148" i="9"/>
  <c r="P148" i="9"/>
  <c r="O148" i="9"/>
  <c r="N148" i="9"/>
  <c r="M148" i="9"/>
  <c r="L148" i="9"/>
  <c r="K148" i="9"/>
  <c r="J148" i="9"/>
  <c r="I148" i="9"/>
  <c r="H148" i="9"/>
  <c r="G148" i="9"/>
  <c r="F148" i="9"/>
  <c r="E148" i="9"/>
  <c r="D148" i="9"/>
  <c r="C148" i="9"/>
  <c r="B148" i="9"/>
  <c r="A148" i="9"/>
  <c r="Q147" i="9"/>
  <c r="P147" i="9"/>
  <c r="O147" i="9"/>
  <c r="N147" i="9"/>
  <c r="M147" i="9"/>
  <c r="L147" i="9"/>
  <c r="K147" i="9"/>
  <c r="J147" i="9"/>
  <c r="I147" i="9"/>
  <c r="H147" i="9"/>
  <c r="G147" i="9"/>
  <c r="F147" i="9"/>
  <c r="E147" i="9"/>
  <c r="D147" i="9"/>
  <c r="C147" i="9"/>
  <c r="B147" i="9"/>
  <c r="A147" i="9"/>
  <c r="Q146" i="9"/>
  <c r="P146" i="9"/>
  <c r="O146" i="9"/>
  <c r="N146" i="9"/>
  <c r="M146" i="9"/>
  <c r="L146" i="9"/>
  <c r="K146" i="9"/>
  <c r="J146" i="9"/>
  <c r="I146" i="9"/>
  <c r="H146" i="9"/>
  <c r="G146" i="9"/>
  <c r="F146" i="9"/>
  <c r="E146" i="9"/>
  <c r="D146" i="9"/>
  <c r="C146" i="9"/>
  <c r="B146" i="9"/>
  <c r="A146" i="9"/>
  <c r="D145" i="9"/>
  <c r="C145" i="9"/>
  <c r="B145" i="9"/>
  <c r="A145" i="9"/>
  <c r="Q144" i="9"/>
  <c r="P144" i="9"/>
  <c r="O144" i="9"/>
  <c r="N144" i="9"/>
  <c r="M144" i="9"/>
  <c r="L144" i="9"/>
  <c r="K144" i="9"/>
  <c r="J144" i="9"/>
  <c r="I144" i="9"/>
  <c r="H144" i="9"/>
  <c r="G144" i="9"/>
  <c r="F144" i="9"/>
  <c r="E144" i="9"/>
  <c r="D144" i="9"/>
  <c r="C144" i="9"/>
  <c r="B144" i="9"/>
  <c r="A144" i="9"/>
  <c r="Q143" i="9"/>
  <c r="P143" i="9"/>
  <c r="O143" i="9"/>
  <c r="N143" i="9"/>
  <c r="M143" i="9"/>
  <c r="L143" i="9"/>
  <c r="K143" i="9"/>
  <c r="J143" i="9"/>
  <c r="I143" i="9"/>
  <c r="H143" i="9"/>
  <c r="G143" i="9"/>
  <c r="F143" i="9"/>
  <c r="E143" i="9"/>
  <c r="D143" i="9"/>
  <c r="C143" i="9"/>
  <c r="B143" i="9"/>
  <c r="A143" i="9"/>
  <c r="Q142" i="9"/>
  <c r="P142" i="9"/>
  <c r="O142" i="9"/>
  <c r="N142" i="9"/>
  <c r="M142" i="9"/>
  <c r="L142" i="9"/>
  <c r="K142" i="9"/>
  <c r="J142" i="9"/>
  <c r="I142" i="9"/>
  <c r="H142" i="9"/>
  <c r="G142" i="9"/>
  <c r="F142" i="9"/>
  <c r="E142" i="9"/>
  <c r="D142" i="9"/>
  <c r="C142" i="9"/>
  <c r="B142" i="9"/>
  <c r="A142" i="9"/>
  <c r="Q141" i="9"/>
  <c r="P141" i="9"/>
  <c r="O141" i="9"/>
  <c r="N141" i="9"/>
  <c r="M141" i="9"/>
  <c r="L141" i="9"/>
  <c r="K141" i="9"/>
  <c r="J141" i="9"/>
  <c r="I141" i="9"/>
  <c r="H141" i="9"/>
  <c r="G141" i="9"/>
  <c r="F141" i="9"/>
  <c r="E141" i="9"/>
  <c r="D141" i="9"/>
  <c r="C141" i="9"/>
  <c r="B141" i="9"/>
  <c r="A141" i="9"/>
  <c r="Q140" i="9"/>
  <c r="P140" i="9"/>
  <c r="O140" i="9"/>
  <c r="N140" i="9"/>
  <c r="M140" i="9"/>
  <c r="L140" i="9"/>
  <c r="K140" i="9"/>
  <c r="J140" i="9"/>
  <c r="I140" i="9"/>
  <c r="H140" i="9"/>
  <c r="G140" i="9"/>
  <c r="F140" i="9"/>
  <c r="E140" i="9"/>
  <c r="D140" i="9"/>
  <c r="C140" i="9"/>
  <c r="B140" i="9"/>
  <c r="A140" i="9"/>
  <c r="Q139" i="9"/>
  <c r="P139" i="9"/>
  <c r="O139" i="9"/>
  <c r="N139" i="9"/>
  <c r="M139" i="9"/>
  <c r="L139" i="9"/>
  <c r="K139" i="9"/>
  <c r="J139" i="9"/>
  <c r="I139" i="9"/>
  <c r="H139" i="9"/>
  <c r="G139" i="9"/>
  <c r="F139" i="9"/>
  <c r="E139" i="9"/>
  <c r="D139" i="9"/>
  <c r="C139" i="9"/>
  <c r="B139" i="9"/>
  <c r="A139" i="9"/>
  <c r="D138" i="9"/>
  <c r="C138" i="9"/>
  <c r="B138" i="9"/>
  <c r="A138" i="9"/>
  <c r="D137" i="9"/>
  <c r="C137" i="9"/>
  <c r="B137" i="9"/>
  <c r="A137" i="9"/>
  <c r="D136" i="9"/>
  <c r="C136" i="9"/>
  <c r="B136" i="9"/>
  <c r="A136" i="9"/>
  <c r="Q135" i="9"/>
  <c r="P135" i="9"/>
  <c r="O135" i="9"/>
  <c r="N135" i="9"/>
  <c r="M135" i="9"/>
  <c r="L135" i="9"/>
  <c r="K135" i="9"/>
  <c r="J135" i="9"/>
  <c r="I135" i="9"/>
  <c r="H135" i="9"/>
  <c r="G135" i="9"/>
  <c r="F135" i="9"/>
  <c r="E135" i="9"/>
  <c r="D135" i="9"/>
  <c r="C135" i="9"/>
  <c r="B135" i="9"/>
  <c r="A135" i="9"/>
  <c r="Q134" i="9"/>
  <c r="P134" i="9"/>
  <c r="O134" i="9"/>
  <c r="N134" i="9"/>
  <c r="M134" i="9"/>
  <c r="L134" i="9"/>
  <c r="K134" i="9"/>
  <c r="J134" i="9"/>
  <c r="I134" i="9"/>
  <c r="H134" i="9"/>
  <c r="G134" i="9"/>
  <c r="F134" i="9"/>
  <c r="E134" i="9"/>
  <c r="D134" i="9"/>
  <c r="C134" i="9"/>
  <c r="B134" i="9"/>
  <c r="A134" i="9"/>
  <c r="B133" i="9"/>
  <c r="A133" i="9"/>
  <c r="Q132" i="9"/>
  <c r="P132" i="9"/>
  <c r="O132" i="9"/>
  <c r="N132" i="9"/>
  <c r="M132" i="9"/>
  <c r="L132" i="9"/>
  <c r="K132" i="9"/>
  <c r="J132" i="9"/>
  <c r="I132" i="9"/>
  <c r="H132" i="9"/>
  <c r="G132" i="9"/>
  <c r="F132" i="9"/>
  <c r="E132" i="9"/>
  <c r="D132" i="9"/>
  <c r="C132" i="9"/>
  <c r="B132" i="9"/>
  <c r="A132" i="9"/>
  <c r="Q131" i="9"/>
  <c r="P131" i="9"/>
  <c r="O131" i="9"/>
  <c r="N131" i="9"/>
  <c r="M131" i="9"/>
  <c r="L131" i="9"/>
  <c r="K131" i="9"/>
  <c r="J131" i="9"/>
  <c r="I131" i="9"/>
  <c r="H131" i="9"/>
  <c r="G131" i="9"/>
  <c r="F131" i="9"/>
  <c r="E131" i="9"/>
  <c r="D131" i="9"/>
  <c r="C131" i="9"/>
  <c r="B131" i="9"/>
  <c r="A131" i="9"/>
  <c r="Q130" i="9"/>
  <c r="P130" i="9"/>
  <c r="O130" i="9"/>
  <c r="N130" i="9"/>
  <c r="M130" i="9"/>
  <c r="L130" i="9"/>
  <c r="K130" i="9"/>
  <c r="J130" i="9"/>
  <c r="I130" i="9"/>
  <c r="H130" i="9"/>
  <c r="G130" i="9"/>
  <c r="F130" i="9"/>
  <c r="E130" i="9"/>
  <c r="D130" i="9"/>
  <c r="C130" i="9"/>
  <c r="B130" i="9"/>
  <c r="A130" i="9"/>
  <c r="B129" i="9"/>
  <c r="A129" i="9"/>
  <c r="Q128" i="9"/>
  <c r="P128" i="9"/>
  <c r="O128" i="9"/>
  <c r="N128" i="9"/>
  <c r="M128" i="9"/>
  <c r="L128" i="9"/>
  <c r="K128" i="9"/>
  <c r="J128" i="9"/>
  <c r="I128" i="9"/>
  <c r="H128" i="9"/>
  <c r="G128" i="9"/>
  <c r="F128" i="9"/>
  <c r="E128" i="9"/>
  <c r="D128" i="9"/>
  <c r="C128" i="9"/>
  <c r="B128" i="9"/>
  <c r="A128" i="9"/>
  <c r="B127" i="9"/>
  <c r="A127" i="9"/>
  <c r="Q126" i="9"/>
  <c r="P126" i="9"/>
  <c r="O126" i="9"/>
  <c r="N126" i="9"/>
  <c r="M126" i="9"/>
  <c r="L126" i="9"/>
  <c r="K126" i="9"/>
  <c r="J126" i="9"/>
  <c r="I126" i="9"/>
  <c r="H126" i="9"/>
  <c r="G126" i="9"/>
  <c r="F126" i="9"/>
  <c r="E126" i="9"/>
  <c r="D126" i="9"/>
  <c r="C126" i="9"/>
  <c r="B126" i="9"/>
  <c r="A126" i="9"/>
  <c r="Q125" i="9"/>
  <c r="P125" i="9"/>
  <c r="O125" i="9"/>
  <c r="N125" i="9"/>
  <c r="M125" i="9"/>
  <c r="L125" i="9"/>
  <c r="K125" i="9"/>
  <c r="J125" i="9"/>
  <c r="I125" i="9"/>
  <c r="H125" i="9"/>
  <c r="G125" i="9"/>
  <c r="F125" i="9"/>
  <c r="E125" i="9"/>
  <c r="D125" i="9"/>
  <c r="C125" i="9"/>
  <c r="B125" i="9"/>
  <c r="A125" i="9"/>
  <c r="Q124" i="9"/>
  <c r="P124" i="9"/>
  <c r="O124" i="9"/>
  <c r="N124" i="9"/>
  <c r="M124" i="9"/>
  <c r="L124" i="9"/>
  <c r="K124" i="9"/>
  <c r="J124" i="9"/>
  <c r="I124" i="9"/>
  <c r="H124" i="9"/>
  <c r="G124" i="9"/>
  <c r="F124" i="9"/>
  <c r="E124" i="9"/>
  <c r="D124" i="9"/>
  <c r="C124" i="9"/>
  <c r="B124" i="9"/>
  <c r="A124" i="9"/>
  <c r="B123" i="9"/>
  <c r="A123" i="9"/>
  <c r="A122" i="9"/>
  <c r="Q121" i="9"/>
  <c r="P121" i="9"/>
  <c r="O121" i="9"/>
  <c r="N121" i="9"/>
  <c r="M121" i="9"/>
  <c r="L121" i="9"/>
  <c r="K121" i="9"/>
  <c r="J121" i="9"/>
  <c r="I121" i="9"/>
  <c r="H121" i="9"/>
  <c r="G121" i="9"/>
  <c r="F121" i="9"/>
  <c r="E121" i="9"/>
  <c r="D121" i="9"/>
  <c r="C121" i="9"/>
  <c r="B121" i="9"/>
  <c r="A121" i="9"/>
  <c r="A120" i="9"/>
  <c r="Q119" i="9"/>
  <c r="P119" i="9"/>
  <c r="O119" i="9"/>
  <c r="N119" i="9"/>
  <c r="M119" i="9"/>
  <c r="L119" i="9"/>
  <c r="K119" i="9"/>
  <c r="J119" i="9"/>
  <c r="I119" i="9"/>
  <c r="H119" i="9"/>
  <c r="G119" i="9"/>
  <c r="F119" i="9"/>
  <c r="E119" i="9"/>
  <c r="D119" i="9"/>
  <c r="C119" i="9"/>
  <c r="B119" i="9"/>
  <c r="A119" i="9"/>
  <c r="A118" i="9"/>
  <c r="A117" i="9"/>
  <c r="A116" i="9"/>
  <c r="C115" i="9"/>
  <c r="B115" i="9"/>
  <c r="A115" i="9"/>
  <c r="A114" i="9"/>
  <c r="B113" i="9"/>
  <c r="A113" i="9"/>
  <c r="B112" i="9"/>
  <c r="A112" i="9"/>
  <c r="C111" i="9"/>
  <c r="B111" i="9"/>
  <c r="A111" i="9"/>
  <c r="D110" i="9"/>
  <c r="C110" i="9"/>
  <c r="B110" i="9"/>
  <c r="A110" i="9"/>
  <c r="B109" i="9"/>
  <c r="A109" i="9"/>
  <c r="C108" i="9"/>
  <c r="B108" i="9"/>
  <c r="A108" i="9"/>
  <c r="B107" i="9"/>
  <c r="A107" i="9"/>
  <c r="C106" i="9"/>
  <c r="B106" i="9"/>
  <c r="A106" i="9"/>
  <c r="D105" i="9"/>
  <c r="C105" i="9"/>
  <c r="B105" i="9"/>
  <c r="A105" i="9"/>
  <c r="D104" i="9"/>
  <c r="C104" i="9"/>
  <c r="B104" i="9"/>
  <c r="A104" i="9"/>
  <c r="D103" i="9"/>
  <c r="C103" i="9"/>
  <c r="B103" i="9"/>
  <c r="A103" i="9"/>
  <c r="C102" i="9"/>
  <c r="B102" i="9"/>
  <c r="A102" i="9"/>
  <c r="D101" i="9"/>
  <c r="C101" i="9"/>
  <c r="B101" i="9"/>
  <c r="A101" i="9"/>
  <c r="Q100" i="9"/>
  <c r="P100" i="9"/>
  <c r="O100" i="9"/>
  <c r="N100" i="9"/>
  <c r="M100" i="9"/>
  <c r="L100" i="9"/>
  <c r="K100" i="9"/>
  <c r="J100" i="9"/>
  <c r="I100" i="9"/>
  <c r="H100" i="9"/>
  <c r="G100" i="9"/>
  <c r="F100" i="9"/>
  <c r="E100" i="9"/>
  <c r="D100" i="9"/>
  <c r="C100" i="9"/>
  <c r="B100" i="9"/>
  <c r="A100" i="9"/>
  <c r="Q99" i="9"/>
  <c r="P99" i="9"/>
  <c r="O99" i="9"/>
  <c r="N99" i="9"/>
  <c r="M99" i="9"/>
  <c r="L99" i="9"/>
  <c r="K99" i="9"/>
  <c r="J99" i="9"/>
  <c r="I99" i="9"/>
  <c r="H99" i="9"/>
  <c r="G99" i="9"/>
  <c r="F99" i="9"/>
  <c r="E99" i="9"/>
  <c r="D99" i="9"/>
  <c r="C99" i="9"/>
  <c r="B99" i="9"/>
  <c r="A99" i="9"/>
  <c r="Q98" i="9"/>
  <c r="P98" i="9"/>
  <c r="O98" i="9"/>
  <c r="N98" i="9"/>
  <c r="M98" i="9"/>
  <c r="L98" i="9"/>
  <c r="K98" i="9"/>
  <c r="J98" i="9"/>
  <c r="I98" i="9"/>
  <c r="H98" i="9"/>
  <c r="G98" i="9"/>
  <c r="F98" i="9"/>
  <c r="E98" i="9"/>
  <c r="D98" i="9"/>
  <c r="C98" i="9"/>
  <c r="B98" i="9"/>
  <c r="A98" i="9"/>
  <c r="D97" i="9"/>
  <c r="C97" i="9"/>
  <c r="B97" i="9"/>
  <c r="A97" i="9"/>
  <c r="D96" i="9"/>
  <c r="C96" i="9"/>
  <c r="B96" i="9"/>
  <c r="A96" i="9"/>
  <c r="C95" i="9"/>
  <c r="B95" i="9"/>
  <c r="A95" i="9"/>
  <c r="B94" i="9"/>
  <c r="A94" i="9"/>
  <c r="D93" i="9"/>
  <c r="C93" i="9"/>
  <c r="B93" i="9"/>
  <c r="A93" i="9"/>
  <c r="D92" i="9"/>
  <c r="C92" i="9"/>
  <c r="B92" i="9"/>
  <c r="A92" i="9"/>
  <c r="B91" i="9"/>
  <c r="A91" i="9"/>
  <c r="Q90" i="9"/>
  <c r="P90" i="9"/>
  <c r="O90" i="9"/>
  <c r="N90" i="9"/>
  <c r="M90" i="9"/>
  <c r="L90" i="9"/>
  <c r="K90" i="9"/>
  <c r="J90" i="9"/>
  <c r="I90" i="9"/>
  <c r="H90" i="9"/>
  <c r="G90" i="9"/>
  <c r="F90" i="9"/>
  <c r="E90" i="9"/>
  <c r="D90" i="9"/>
  <c r="C90" i="9"/>
  <c r="B90" i="9"/>
  <c r="A90" i="9"/>
  <c r="A89" i="9"/>
  <c r="D88" i="9"/>
  <c r="C88" i="9"/>
  <c r="B88" i="9"/>
  <c r="A88" i="9"/>
  <c r="B87" i="9"/>
  <c r="A87" i="9"/>
  <c r="C86" i="9"/>
  <c r="B86" i="9"/>
  <c r="A86" i="9"/>
  <c r="B85" i="9"/>
  <c r="A85" i="9"/>
  <c r="D84" i="9"/>
  <c r="C84" i="9"/>
  <c r="B84" i="9"/>
  <c r="A84" i="9"/>
  <c r="B83" i="9"/>
  <c r="A83" i="9"/>
  <c r="B82" i="9"/>
  <c r="A82" i="9"/>
  <c r="B81" i="9"/>
  <c r="A81" i="9"/>
  <c r="Q80" i="9"/>
  <c r="P80" i="9"/>
  <c r="O80" i="9"/>
  <c r="N80" i="9"/>
  <c r="M80" i="9"/>
  <c r="L80" i="9"/>
  <c r="K80" i="9"/>
  <c r="J80" i="9"/>
  <c r="I80" i="9"/>
  <c r="H80" i="9"/>
  <c r="G80" i="9"/>
  <c r="F80" i="9"/>
  <c r="E80" i="9"/>
  <c r="D80" i="9"/>
  <c r="C80" i="9"/>
  <c r="B80" i="9"/>
  <c r="A80" i="9"/>
  <c r="B79" i="9"/>
  <c r="A79" i="9"/>
  <c r="A78" i="9"/>
  <c r="Q77" i="9"/>
  <c r="P77" i="9"/>
  <c r="O77" i="9"/>
  <c r="N77" i="9"/>
  <c r="M77" i="9"/>
  <c r="L77" i="9"/>
  <c r="K77" i="9"/>
  <c r="J77" i="9"/>
  <c r="I77" i="9"/>
  <c r="H77" i="9"/>
  <c r="G77" i="9"/>
  <c r="F77" i="9"/>
  <c r="E77" i="9"/>
  <c r="D77" i="9"/>
  <c r="C77" i="9"/>
  <c r="B77" i="9"/>
  <c r="A77" i="9"/>
  <c r="D76" i="9"/>
  <c r="C76" i="9"/>
  <c r="B76" i="9"/>
  <c r="A76" i="9"/>
  <c r="A75" i="9"/>
  <c r="D74" i="9"/>
  <c r="C74" i="9"/>
  <c r="B74" i="9"/>
  <c r="A74" i="9"/>
  <c r="D73" i="9"/>
  <c r="C73" i="9"/>
  <c r="B73" i="9"/>
  <c r="A73" i="9"/>
  <c r="B72" i="9"/>
  <c r="A72" i="9"/>
  <c r="B71" i="9"/>
  <c r="A71" i="9"/>
  <c r="B70" i="9"/>
  <c r="A70" i="9"/>
  <c r="D69" i="9"/>
  <c r="C69" i="9"/>
  <c r="B69" i="9"/>
  <c r="A69" i="9"/>
  <c r="Q68" i="9"/>
  <c r="P68" i="9"/>
  <c r="O68" i="9"/>
  <c r="N68" i="9"/>
  <c r="M68" i="9"/>
  <c r="L68" i="9"/>
  <c r="K68" i="9"/>
  <c r="J68" i="9"/>
  <c r="I68" i="9"/>
  <c r="H68" i="9"/>
  <c r="G68" i="9"/>
  <c r="F68" i="9"/>
  <c r="E68" i="9"/>
  <c r="D68" i="9"/>
  <c r="C68" i="9"/>
  <c r="B68" i="9"/>
  <c r="A68" i="9"/>
  <c r="B67" i="9"/>
  <c r="A67" i="9"/>
  <c r="D66" i="9"/>
  <c r="C66" i="9"/>
  <c r="B66" i="9"/>
  <c r="A66" i="9"/>
  <c r="D65" i="9"/>
  <c r="C65" i="9"/>
  <c r="B65" i="9"/>
  <c r="A65" i="9"/>
  <c r="B64" i="9"/>
  <c r="A64" i="9"/>
  <c r="B63" i="9"/>
  <c r="A63" i="9"/>
  <c r="C62" i="9"/>
  <c r="B62" i="9"/>
  <c r="A62" i="9"/>
  <c r="A61" i="9"/>
  <c r="Q60" i="9"/>
  <c r="P60" i="9"/>
  <c r="O60" i="9"/>
  <c r="N60" i="9"/>
  <c r="M60" i="9"/>
  <c r="L60" i="9"/>
  <c r="K60" i="9"/>
  <c r="J60" i="9"/>
  <c r="I60" i="9"/>
  <c r="H60" i="9"/>
  <c r="G60" i="9"/>
  <c r="F60" i="9"/>
  <c r="E60" i="9"/>
  <c r="D60" i="9"/>
  <c r="C60" i="9"/>
  <c r="B60" i="9"/>
  <c r="A60" i="9"/>
  <c r="B59" i="9"/>
  <c r="A59" i="9"/>
  <c r="Q58" i="9"/>
  <c r="P58" i="9"/>
  <c r="O58" i="9"/>
  <c r="N58" i="9"/>
  <c r="M58" i="9"/>
  <c r="L58" i="9"/>
  <c r="K58" i="9"/>
  <c r="J58" i="9"/>
  <c r="I58" i="9"/>
  <c r="H58" i="9"/>
  <c r="G58" i="9"/>
  <c r="F58" i="9"/>
  <c r="E58" i="9"/>
  <c r="D58" i="9"/>
  <c r="C58" i="9"/>
  <c r="B58" i="9"/>
  <c r="A58" i="9"/>
  <c r="Q57" i="9"/>
  <c r="P57" i="9"/>
  <c r="O57" i="9"/>
  <c r="N57" i="9"/>
  <c r="M57" i="9"/>
  <c r="L57" i="9"/>
  <c r="K57" i="9"/>
  <c r="J57" i="9"/>
  <c r="I57" i="9"/>
  <c r="H57" i="9"/>
  <c r="G57" i="9"/>
  <c r="F57" i="9"/>
  <c r="E57" i="9"/>
  <c r="D57" i="9"/>
  <c r="C57" i="9"/>
  <c r="B57" i="9"/>
  <c r="A57" i="9"/>
  <c r="B56" i="9"/>
  <c r="A56" i="9"/>
  <c r="D55" i="9"/>
  <c r="C55" i="9"/>
  <c r="B55" i="9"/>
  <c r="A55" i="9"/>
  <c r="B54" i="9"/>
  <c r="A54" i="9"/>
  <c r="A53" i="9"/>
  <c r="Q52" i="9"/>
  <c r="P52" i="9"/>
  <c r="O52" i="9"/>
  <c r="N52" i="9"/>
  <c r="M52" i="9"/>
  <c r="L52" i="9"/>
  <c r="K52" i="9"/>
  <c r="J52" i="9"/>
  <c r="I52" i="9"/>
  <c r="H52" i="9"/>
  <c r="G52" i="9"/>
  <c r="F52" i="9"/>
  <c r="E52" i="9"/>
  <c r="D52" i="9"/>
  <c r="C52" i="9"/>
  <c r="B52" i="9"/>
  <c r="A52" i="9"/>
  <c r="D51" i="9"/>
  <c r="C51" i="9"/>
  <c r="B51" i="9"/>
  <c r="A51" i="9"/>
  <c r="B50" i="9"/>
  <c r="A50" i="9"/>
  <c r="Q49" i="9"/>
  <c r="P49" i="9"/>
  <c r="O49" i="9"/>
  <c r="N49" i="9"/>
  <c r="M49" i="9"/>
  <c r="L49" i="9"/>
  <c r="K49" i="9"/>
  <c r="J49" i="9"/>
  <c r="I49" i="9"/>
  <c r="H49" i="9"/>
  <c r="G49" i="9"/>
  <c r="F49" i="9"/>
  <c r="E49" i="9"/>
  <c r="D49" i="9"/>
  <c r="C49" i="9"/>
  <c r="B49" i="9"/>
  <c r="A49" i="9"/>
  <c r="Q48" i="9"/>
  <c r="P48" i="9"/>
  <c r="O48" i="9"/>
  <c r="N48" i="9"/>
  <c r="M48" i="9"/>
  <c r="L48" i="9"/>
  <c r="K48" i="9"/>
  <c r="J48" i="9"/>
  <c r="I48" i="9"/>
  <c r="H48" i="9"/>
  <c r="G48" i="9"/>
  <c r="F48" i="9"/>
  <c r="E48" i="9"/>
  <c r="D48" i="9"/>
  <c r="C48" i="9"/>
  <c r="B48" i="9"/>
  <c r="A48" i="9"/>
  <c r="D47" i="9"/>
  <c r="C47" i="9"/>
  <c r="B47" i="9"/>
  <c r="A47" i="9"/>
  <c r="B46" i="9"/>
  <c r="A46" i="9"/>
  <c r="B45" i="9"/>
  <c r="A45" i="9"/>
  <c r="A44" i="9"/>
  <c r="Q43" i="9"/>
  <c r="P43" i="9"/>
  <c r="O43" i="9"/>
  <c r="N43" i="9"/>
  <c r="M43" i="9"/>
  <c r="L43" i="9"/>
  <c r="K43" i="9"/>
  <c r="J43" i="9"/>
  <c r="I43" i="9"/>
  <c r="H43" i="9"/>
  <c r="G43" i="9"/>
  <c r="F43" i="9"/>
  <c r="E43" i="9"/>
  <c r="D43" i="9"/>
  <c r="C43" i="9"/>
  <c r="B43" i="9"/>
  <c r="A43" i="9"/>
  <c r="A42" i="9"/>
  <c r="C41" i="9"/>
  <c r="B41" i="9"/>
  <c r="A41" i="9"/>
  <c r="D40" i="9"/>
  <c r="C40" i="9"/>
  <c r="B40" i="9"/>
  <c r="A40" i="9"/>
  <c r="D39" i="9"/>
  <c r="C39" i="9"/>
  <c r="B39" i="9"/>
  <c r="A39" i="9"/>
  <c r="Q38" i="9"/>
  <c r="P38" i="9"/>
  <c r="O38" i="9"/>
  <c r="N38" i="9"/>
  <c r="M38" i="9"/>
  <c r="L38" i="9"/>
  <c r="K38" i="9"/>
  <c r="J38" i="9"/>
  <c r="I38" i="9"/>
  <c r="H38" i="9"/>
  <c r="G38" i="9"/>
  <c r="F38" i="9"/>
  <c r="E38" i="9"/>
  <c r="D38" i="9"/>
  <c r="C38" i="9"/>
  <c r="B38" i="9"/>
  <c r="A38" i="9"/>
  <c r="Q37" i="9"/>
  <c r="P37" i="9"/>
  <c r="O37" i="9"/>
  <c r="N37" i="9"/>
  <c r="M37" i="9"/>
  <c r="L37" i="9"/>
  <c r="K37" i="9"/>
  <c r="J37" i="9"/>
  <c r="I37" i="9"/>
  <c r="H37" i="9"/>
  <c r="G37" i="9"/>
  <c r="F37" i="9"/>
  <c r="E37" i="9"/>
  <c r="D37" i="9"/>
  <c r="C37" i="9"/>
  <c r="B37" i="9"/>
  <c r="A37" i="9"/>
  <c r="B36" i="9"/>
  <c r="A36" i="9"/>
  <c r="B35" i="9"/>
  <c r="A35" i="9"/>
  <c r="D34" i="9"/>
  <c r="C34" i="9"/>
  <c r="B34" i="9"/>
  <c r="A34" i="9"/>
  <c r="Q33" i="9"/>
  <c r="P33" i="9"/>
  <c r="O33" i="9"/>
  <c r="N33" i="9"/>
  <c r="M33" i="9"/>
  <c r="L33" i="9"/>
  <c r="K33" i="9"/>
  <c r="J33" i="9"/>
  <c r="I33" i="9"/>
  <c r="H33" i="9"/>
  <c r="G33" i="9"/>
  <c r="F33" i="9"/>
  <c r="E33" i="9"/>
  <c r="D33" i="9"/>
  <c r="C33" i="9"/>
  <c r="B33" i="9"/>
  <c r="A33" i="9"/>
  <c r="A32" i="9"/>
  <c r="B31" i="9"/>
  <c r="A31" i="9"/>
  <c r="B30" i="9"/>
  <c r="A30" i="9"/>
  <c r="A29" i="9"/>
  <c r="B28" i="9"/>
  <c r="A28" i="9"/>
  <c r="B27" i="9"/>
  <c r="A27" i="9"/>
  <c r="A26" i="9"/>
  <c r="A25" i="9"/>
  <c r="B24" i="9"/>
  <c r="A24" i="9"/>
  <c r="C23" i="9"/>
  <c r="B23" i="9"/>
  <c r="A23" i="9"/>
  <c r="Q22" i="9"/>
  <c r="P22" i="9"/>
  <c r="O22" i="9"/>
  <c r="N22" i="9"/>
  <c r="M22" i="9"/>
  <c r="L22" i="9"/>
  <c r="K22" i="9"/>
  <c r="J22" i="9"/>
  <c r="I22" i="9"/>
  <c r="H22" i="9"/>
  <c r="G22" i="9"/>
  <c r="F22" i="9"/>
  <c r="E22" i="9"/>
  <c r="D22" i="9"/>
  <c r="C22" i="9"/>
  <c r="B22" i="9"/>
  <c r="A22" i="9"/>
  <c r="A21" i="9"/>
  <c r="D20" i="9"/>
  <c r="C20" i="9"/>
  <c r="B20" i="9"/>
  <c r="A20" i="9"/>
  <c r="D19" i="9"/>
  <c r="C19" i="9"/>
  <c r="B19" i="9"/>
  <c r="A19" i="9"/>
  <c r="A18" i="9"/>
  <c r="B17" i="9"/>
  <c r="A17" i="9"/>
  <c r="D16" i="9"/>
  <c r="C16" i="9"/>
  <c r="B16" i="9"/>
  <c r="A16" i="9"/>
  <c r="D15" i="9"/>
  <c r="C15" i="9"/>
  <c r="B15" i="9"/>
  <c r="A15" i="9"/>
  <c r="D14" i="9"/>
  <c r="C14" i="9"/>
  <c r="B14" i="9"/>
  <c r="A14" i="9"/>
  <c r="Q13" i="9"/>
  <c r="P13" i="9"/>
  <c r="O13" i="9"/>
  <c r="N13" i="9"/>
  <c r="M13" i="9"/>
  <c r="L13" i="9"/>
  <c r="K13" i="9"/>
  <c r="J13" i="9"/>
  <c r="I13" i="9"/>
  <c r="H13" i="9"/>
  <c r="G13" i="9"/>
  <c r="F13" i="9"/>
  <c r="E13" i="9"/>
  <c r="D13" i="9"/>
  <c r="C13" i="9"/>
  <c r="B13" i="9"/>
  <c r="A13" i="9"/>
  <c r="B12" i="9"/>
  <c r="A12" i="9"/>
  <c r="B11" i="9"/>
  <c r="A11" i="9"/>
  <c r="B10" i="9"/>
  <c r="A10" i="9"/>
  <c r="Q9" i="9"/>
  <c r="P9" i="9"/>
  <c r="O9" i="9"/>
  <c r="N9" i="9"/>
  <c r="M9" i="9"/>
  <c r="L9" i="9"/>
  <c r="K9" i="9"/>
  <c r="J9" i="9"/>
  <c r="I9" i="9"/>
  <c r="H9" i="9"/>
  <c r="G9" i="9"/>
  <c r="F9" i="9"/>
  <c r="E9" i="9"/>
  <c r="D9" i="9"/>
  <c r="C9" i="9"/>
  <c r="B9" i="9"/>
  <c r="A9" i="9"/>
  <c r="B8" i="9"/>
  <c r="A8" i="9"/>
  <c r="B7" i="9"/>
  <c r="A7" i="9"/>
  <c r="D6" i="9"/>
  <c r="C6" i="9"/>
  <c r="B6" i="9"/>
  <c r="A6" i="9"/>
  <c r="B5" i="9"/>
  <c r="A5" i="9"/>
  <c r="B4" i="9"/>
  <c r="A4" i="9"/>
  <c r="B3" i="9"/>
  <c r="A3" i="9"/>
  <c r="A2" i="9"/>
  <c r="A697" i="8"/>
  <c r="A696" i="8"/>
  <c r="A695" i="8"/>
  <c r="A694" i="8"/>
  <c r="A693" i="8"/>
  <c r="A692" i="8"/>
  <c r="A691" i="8"/>
  <c r="A690" i="8"/>
  <c r="A689" i="8"/>
  <c r="A688" i="8"/>
  <c r="A687" i="8"/>
  <c r="A686" i="8"/>
  <c r="A685" i="8"/>
  <c r="A684" i="8"/>
  <c r="A683" i="8"/>
  <c r="A682" i="8"/>
  <c r="A681" i="8"/>
  <c r="A680" i="8"/>
  <c r="A679" i="8"/>
  <c r="A678" i="8"/>
  <c r="A677" i="8"/>
  <c r="A676" i="8"/>
  <c r="A675" i="8"/>
  <c r="A674" i="8"/>
  <c r="A673" i="8"/>
  <c r="A672" i="8"/>
  <c r="A671" i="8"/>
  <c r="A670" i="8"/>
  <c r="A669" i="8"/>
  <c r="A668" i="8"/>
  <c r="A667" i="8"/>
  <c r="A666" i="8"/>
  <c r="A665" i="8"/>
  <c r="A664" i="8"/>
  <c r="A663" i="8"/>
  <c r="A662" i="8"/>
  <c r="A661" i="8"/>
  <c r="A660" i="8"/>
  <c r="A659" i="8"/>
  <c r="A658" i="8"/>
  <c r="A657" i="8"/>
  <c r="A656" i="8"/>
  <c r="A655" i="8"/>
  <c r="A654" i="8"/>
  <c r="A653" i="8"/>
  <c r="A652" i="8"/>
  <c r="A651" i="8"/>
  <c r="A650" i="8"/>
  <c r="A649" i="8"/>
  <c r="A648" i="8"/>
  <c r="A647" i="8"/>
  <c r="A646" i="8"/>
  <c r="A645" i="8"/>
  <c r="A644" i="8"/>
  <c r="A643" i="8"/>
  <c r="A642" i="8"/>
  <c r="A641" i="8"/>
  <c r="A640" i="8"/>
  <c r="A639" i="8"/>
  <c r="A638" i="8"/>
  <c r="A637" i="8"/>
  <c r="A636" i="8"/>
  <c r="A635" i="8"/>
  <c r="A634" i="8"/>
  <c r="A633" i="8"/>
  <c r="A632" i="8"/>
  <c r="A631" i="8"/>
  <c r="A630" i="8"/>
  <c r="A629" i="8"/>
  <c r="A628" i="8"/>
  <c r="A627" i="8"/>
  <c r="A626" i="8"/>
  <c r="A625" i="8"/>
  <c r="A624" i="8"/>
  <c r="A623" i="8"/>
  <c r="A622" i="8"/>
  <c r="A621" i="8"/>
  <c r="A620" i="8"/>
  <c r="A619" i="8"/>
  <c r="A618" i="8"/>
  <c r="A617" i="8"/>
  <c r="A616" i="8"/>
  <c r="A615" i="8"/>
  <c r="A614" i="8"/>
  <c r="A613" i="8"/>
  <c r="A612" i="8"/>
  <c r="A611" i="8"/>
  <c r="A610" i="8"/>
  <c r="A609" i="8"/>
  <c r="A608" i="8"/>
  <c r="A607" i="8"/>
  <c r="A606" i="8"/>
  <c r="A605" i="8"/>
  <c r="A604" i="8"/>
  <c r="A603" i="8"/>
  <c r="A602" i="8"/>
  <c r="A601" i="8"/>
  <c r="A600" i="8"/>
  <c r="A599" i="8"/>
  <c r="A598" i="8"/>
  <c r="A597" i="8"/>
  <c r="A596" i="8"/>
  <c r="A595" i="8"/>
  <c r="A594" i="8"/>
  <c r="A593" i="8"/>
  <c r="A592" i="8"/>
  <c r="A591" i="8"/>
  <c r="A590" i="8"/>
  <c r="A589" i="8"/>
  <c r="A588" i="8"/>
  <c r="A587" i="8"/>
  <c r="A586" i="8"/>
  <c r="A585" i="8"/>
  <c r="A584" i="8"/>
  <c r="A583" i="8"/>
  <c r="A582" i="8"/>
  <c r="A581" i="8"/>
  <c r="A580" i="8"/>
  <c r="A579" i="8"/>
  <c r="A578" i="8"/>
  <c r="A577" i="8"/>
  <c r="A576" i="8"/>
  <c r="A575" i="8"/>
  <c r="A574" i="8"/>
  <c r="A573" i="8"/>
  <c r="A572" i="8"/>
  <c r="A571" i="8"/>
  <c r="A570" i="8"/>
  <c r="A569" i="8"/>
  <c r="A568" i="8"/>
  <c r="A567" i="8"/>
  <c r="A566" i="8"/>
  <c r="A565" i="8"/>
  <c r="A564" i="8"/>
  <c r="A563" i="8"/>
  <c r="A562" i="8"/>
  <c r="A561" i="8"/>
  <c r="A560" i="8"/>
  <c r="A559" i="8"/>
  <c r="A558" i="8"/>
  <c r="A557" i="8"/>
  <c r="A556" i="8"/>
  <c r="A555" i="8"/>
  <c r="A554" i="8"/>
  <c r="A553" i="8"/>
  <c r="A552" i="8"/>
  <c r="A551" i="8"/>
  <c r="A550" i="8"/>
  <c r="A549" i="8"/>
  <c r="A548" i="8"/>
  <c r="A547" i="8"/>
  <c r="A546" i="8"/>
  <c r="A545" i="8"/>
  <c r="A544" i="8"/>
  <c r="A543" i="8"/>
  <c r="A542" i="8"/>
  <c r="A541" i="8"/>
  <c r="A540" i="8"/>
  <c r="A539" i="8"/>
  <c r="A538" i="8"/>
  <c r="A537" i="8"/>
  <c r="A536" i="8"/>
  <c r="A535" i="8"/>
  <c r="A534" i="8"/>
  <c r="A533" i="8"/>
  <c r="A532" i="8"/>
  <c r="A531" i="8"/>
  <c r="A530" i="8"/>
  <c r="A529" i="8"/>
  <c r="A528" i="8"/>
  <c r="A527" i="8"/>
  <c r="A526" i="8"/>
  <c r="A525" i="8"/>
  <c r="A524" i="8"/>
  <c r="A523" i="8"/>
  <c r="A522" i="8"/>
  <c r="A521" i="8"/>
  <c r="A520" i="8"/>
  <c r="A519" i="8"/>
  <c r="A518" i="8"/>
  <c r="A517" i="8"/>
  <c r="A516" i="8"/>
  <c r="A515" i="8"/>
  <c r="A514" i="8"/>
  <c r="A513" i="8"/>
  <c r="A512" i="8"/>
  <c r="A511" i="8"/>
  <c r="A510" i="8"/>
  <c r="A509" i="8"/>
  <c r="A508" i="8"/>
  <c r="A507" i="8"/>
  <c r="A506" i="8"/>
  <c r="A505" i="8"/>
  <c r="A504" i="8"/>
  <c r="A503" i="8"/>
  <c r="A502" i="8"/>
  <c r="A501" i="8"/>
  <c r="A500" i="8"/>
  <c r="A499" i="8"/>
  <c r="A498" i="8"/>
  <c r="A497" i="8"/>
  <c r="A496" i="8"/>
  <c r="A495" i="8"/>
  <c r="A494" i="8"/>
  <c r="A493" i="8"/>
  <c r="A492" i="8"/>
  <c r="A491" i="8"/>
  <c r="A490" i="8"/>
  <c r="A489" i="8"/>
  <c r="A488" i="8"/>
  <c r="A487" i="8"/>
  <c r="A486" i="8"/>
  <c r="A485" i="8"/>
  <c r="A484" i="8"/>
  <c r="A483" i="8"/>
  <c r="A482" i="8"/>
  <c r="A481" i="8"/>
  <c r="A480" i="8"/>
  <c r="A479" i="8"/>
  <c r="A478" i="8"/>
  <c r="A477" i="8"/>
  <c r="A476" i="8"/>
  <c r="A475" i="8"/>
  <c r="A474" i="8"/>
  <c r="A473" i="8"/>
  <c r="A472" i="8"/>
  <c r="A471" i="8"/>
  <c r="A470" i="8"/>
  <c r="A469" i="8"/>
  <c r="A468" i="8"/>
  <c r="A467" i="8"/>
  <c r="A466" i="8"/>
  <c r="A465" i="8"/>
  <c r="A464" i="8"/>
  <c r="A463" i="8"/>
  <c r="A462" i="8"/>
  <c r="A461" i="8"/>
  <c r="A460" i="8"/>
  <c r="A459" i="8"/>
  <c r="A458" i="8"/>
  <c r="A457" i="8"/>
  <c r="A456" i="8"/>
  <c r="A455" i="8"/>
  <c r="A454" i="8"/>
  <c r="A453" i="8"/>
  <c r="A452" i="8"/>
  <c r="A451" i="8"/>
  <c r="A450" i="8"/>
  <c r="A449" i="8"/>
  <c r="A448" i="8"/>
  <c r="A447" i="8"/>
  <c r="A446" i="8"/>
  <c r="A445" i="8"/>
  <c r="A444" i="8"/>
  <c r="A443" i="8"/>
  <c r="A442"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Q199" i="8"/>
  <c r="P199" i="8"/>
  <c r="O199" i="8"/>
  <c r="N199" i="8"/>
  <c r="M199" i="8"/>
  <c r="L199" i="8"/>
  <c r="K199" i="8"/>
  <c r="J199" i="8"/>
  <c r="I199" i="8"/>
  <c r="H199" i="8"/>
  <c r="G199" i="8"/>
  <c r="F199" i="8"/>
  <c r="E199" i="8"/>
  <c r="D199" i="8"/>
  <c r="C199" i="8"/>
  <c r="B199" i="8"/>
  <c r="A199" i="8"/>
  <c r="Q198" i="8"/>
  <c r="P198" i="8"/>
  <c r="O198" i="8"/>
  <c r="N198" i="8"/>
  <c r="M198" i="8"/>
  <c r="L198" i="8"/>
  <c r="K198" i="8"/>
  <c r="J198" i="8"/>
  <c r="I198" i="8"/>
  <c r="H198" i="8"/>
  <c r="G198" i="8"/>
  <c r="F198" i="8"/>
  <c r="E198" i="8"/>
  <c r="D198" i="8"/>
  <c r="C198" i="8"/>
  <c r="B198" i="8"/>
  <c r="A198" i="8"/>
  <c r="Q197" i="8"/>
  <c r="P197" i="8"/>
  <c r="O197" i="8"/>
  <c r="N197" i="8"/>
  <c r="M197" i="8"/>
  <c r="L197" i="8"/>
  <c r="K197" i="8"/>
  <c r="J197" i="8"/>
  <c r="I197" i="8"/>
  <c r="H197" i="8"/>
  <c r="G197" i="8"/>
  <c r="F197" i="8"/>
  <c r="E197" i="8"/>
  <c r="D197" i="8"/>
  <c r="C197" i="8"/>
  <c r="B197" i="8"/>
  <c r="A197" i="8"/>
  <c r="Q196" i="8"/>
  <c r="P196" i="8"/>
  <c r="O196" i="8"/>
  <c r="N196" i="8"/>
  <c r="M196" i="8"/>
  <c r="L196" i="8"/>
  <c r="K196" i="8"/>
  <c r="J196" i="8"/>
  <c r="I196" i="8"/>
  <c r="H196" i="8"/>
  <c r="G196" i="8"/>
  <c r="F196" i="8"/>
  <c r="E196" i="8"/>
  <c r="D196" i="8"/>
  <c r="C196" i="8"/>
  <c r="B196" i="8"/>
  <c r="A196" i="8"/>
  <c r="Q195" i="8"/>
  <c r="P195" i="8"/>
  <c r="O195" i="8"/>
  <c r="N195" i="8"/>
  <c r="M195" i="8"/>
  <c r="L195" i="8"/>
  <c r="K195" i="8"/>
  <c r="J195" i="8"/>
  <c r="I195" i="8"/>
  <c r="H195" i="8"/>
  <c r="G195" i="8"/>
  <c r="F195" i="8"/>
  <c r="E195" i="8"/>
  <c r="D195" i="8"/>
  <c r="C195" i="8"/>
  <c r="B195" i="8"/>
  <c r="A195" i="8"/>
  <c r="Q194" i="8"/>
  <c r="P194" i="8"/>
  <c r="O194" i="8"/>
  <c r="N194" i="8"/>
  <c r="M194" i="8"/>
  <c r="L194" i="8"/>
  <c r="K194" i="8"/>
  <c r="J194" i="8"/>
  <c r="I194" i="8"/>
  <c r="H194" i="8"/>
  <c r="G194" i="8"/>
  <c r="F194" i="8"/>
  <c r="E194" i="8"/>
  <c r="D194" i="8"/>
  <c r="C194" i="8"/>
  <c r="B194" i="8"/>
  <c r="A194" i="8"/>
  <c r="Q193" i="8"/>
  <c r="P193" i="8"/>
  <c r="O193" i="8"/>
  <c r="N193" i="8"/>
  <c r="M193" i="8"/>
  <c r="L193" i="8"/>
  <c r="K193" i="8"/>
  <c r="J193" i="8"/>
  <c r="I193" i="8"/>
  <c r="H193" i="8"/>
  <c r="G193" i="8"/>
  <c r="F193" i="8"/>
  <c r="E193" i="8"/>
  <c r="D193" i="8"/>
  <c r="C193" i="8"/>
  <c r="B193" i="8"/>
  <c r="A193" i="8"/>
  <c r="Q192" i="8"/>
  <c r="P192" i="8"/>
  <c r="O192" i="8"/>
  <c r="N192" i="8"/>
  <c r="M192" i="8"/>
  <c r="L192" i="8"/>
  <c r="K192" i="8"/>
  <c r="J192" i="8"/>
  <c r="I192" i="8"/>
  <c r="H192" i="8"/>
  <c r="G192" i="8"/>
  <c r="F192" i="8"/>
  <c r="E192" i="8"/>
  <c r="D192" i="8"/>
  <c r="C192" i="8"/>
  <c r="B192" i="8"/>
  <c r="A192" i="8"/>
  <c r="B191" i="8"/>
  <c r="A191" i="8"/>
  <c r="D190" i="8"/>
  <c r="C190" i="8"/>
  <c r="B190" i="8"/>
  <c r="A190" i="8"/>
  <c r="Q189" i="8"/>
  <c r="P189" i="8"/>
  <c r="O189" i="8"/>
  <c r="N189" i="8"/>
  <c r="M189" i="8"/>
  <c r="L189" i="8"/>
  <c r="K189" i="8"/>
  <c r="J189" i="8"/>
  <c r="I189" i="8"/>
  <c r="H189" i="8"/>
  <c r="G189" i="8"/>
  <c r="F189" i="8"/>
  <c r="E189" i="8"/>
  <c r="D189" i="8"/>
  <c r="C189" i="8"/>
  <c r="B189" i="8"/>
  <c r="A189" i="8"/>
  <c r="Q188" i="8"/>
  <c r="P188" i="8"/>
  <c r="O188" i="8"/>
  <c r="N188" i="8"/>
  <c r="M188" i="8"/>
  <c r="L188" i="8"/>
  <c r="K188" i="8"/>
  <c r="J188" i="8"/>
  <c r="I188" i="8"/>
  <c r="H188" i="8"/>
  <c r="G188" i="8"/>
  <c r="F188" i="8"/>
  <c r="E188" i="8"/>
  <c r="D188" i="8"/>
  <c r="C188" i="8"/>
  <c r="B188" i="8"/>
  <c r="A188" i="8"/>
  <c r="Q187" i="8"/>
  <c r="P187" i="8"/>
  <c r="O187" i="8"/>
  <c r="N187" i="8"/>
  <c r="M187" i="8"/>
  <c r="L187" i="8"/>
  <c r="K187" i="8"/>
  <c r="J187" i="8"/>
  <c r="I187" i="8"/>
  <c r="H187" i="8"/>
  <c r="G187" i="8"/>
  <c r="F187" i="8"/>
  <c r="E187" i="8"/>
  <c r="D187" i="8"/>
  <c r="C187" i="8"/>
  <c r="B187" i="8"/>
  <c r="A187" i="8"/>
  <c r="D186" i="8"/>
  <c r="C186" i="8"/>
  <c r="B186" i="8"/>
  <c r="A186" i="8"/>
  <c r="B185" i="8"/>
  <c r="A185" i="8"/>
  <c r="Q184" i="8"/>
  <c r="P184" i="8"/>
  <c r="O184" i="8"/>
  <c r="N184" i="8"/>
  <c r="M184" i="8"/>
  <c r="L184" i="8"/>
  <c r="K184" i="8"/>
  <c r="J184" i="8"/>
  <c r="I184" i="8"/>
  <c r="H184" i="8"/>
  <c r="G184" i="8"/>
  <c r="F184" i="8"/>
  <c r="E184" i="8"/>
  <c r="D184" i="8"/>
  <c r="C184" i="8"/>
  <c r="B184" i="8"/>
  <c r="A184" i="8"/>
  <c r="B183" i="8"/>
  <c r="A183" i="8"/>
  <c r="D182" i="8"/>
  <c r="C182" i="8"/>
  <c r="B182" i="8"/>
  <c r="A182" i="8"/>
  <c r="B181" i="8"/>
  <c r="A181" i="8"/>
  <c r="D180" i="8"/>
  <c r="C180" i="8"/>
  <c r="B180" i="8"/>
  <c r="A180" i="8"/>
  <c r="D179" i="8"/>
  <c r="C179" i="8"/>
  <c r="B179" i="8"/>
  <c r="A179" i="8"/>
  <c r="D178" i="8"/>
  <c r="C178" i="8"/>
  <c r="B178" i="8"/>
  <c r="A178" i="8"/>
  <c r="B177" i="8"/>
  <c r="A177" i="8"/>
  <c r="B176" i="8"/>
  <c r="A176" i="8"/>
  <c r="B175" i="8"/>
  <c r="A175" i="8"/>
  <c r="B174" i="8"/>
  <c r="A174" i="8"/>
  <c r="Q173" i="8"/>
  <c r="P173" i="8"/>
  <c r="O173" i="8"/>
  <c r="N173" i="8"/>
  <c r="M173" i="8"/>
  <c r="L173" i="8"/>
  <c r="K173" i="8"/>
  <c r="J173" i="8"/>
  <c r="I173" i="8"/>
  <c r="H173" i="8"/>
  <c r="G173" i="8"/>
  <c r="F173" i="8"/>
  <c r="E173" i="8"/>
  <c r="D173" i="8"/>
  <c r="C173" i="8"/>
  <c r="B173" i="8"/>
  <c r="A173" i="8"/>
  <c r="Q172" i="8"/>
  <c r="P172" i="8"/>
  <c r="O172" i="8"/>
  <c r="N172" i="8"/>
  <c r="M172" i="8"/>
  <c r="L172" i="8"/>
  <c r="K172" i="8"/>
  <c r="J172" i="8"/>
  <c r="I172" i="8"/>
  <c r="H172" i="8"/>
  <c r="G172" i="8"/>
  <c r="F172" i="8"/>
  <c r="E172" i="8"/>
  <c r="D172" i="8"/>
  <c r="C172" i="8"/>
  <c r="B172" i="8"/>
  <c r="A172" i="8"/>
  <c r="D171" i="8"/>
  <c r="C171" i="8"/>
  <c r="B171" i="8"/>
  <c r="A171" i="8"/>
  <c r="D170" i="8"/>
  <c r="C170" i="8"/>
  <c r="B170" i="8"/>
  <c r="A170" i="8"/>
  <c r="B169" i="8"/>
  <c r="A169" i="8"/>
  <c r="B168" i="8"/>
  <c r="A168" i="8"/>
  <c r="C167" i="8"/>
  <c r="B167" i="8"/>
  <c r="A167" i="8"/>
  <c r="Q166" i="8"/>
  <c r="P166" i="8"/>
  <c r="O166" i="8"/>
  <c r="N166" i="8"/>
  <c r="M166" i="8"/>
  <c r="L166" i="8"/>
  <c r="K166" i="8"/>
  <c r="J166" i="8"/>
  <c r="I166" i="8"/>
  <c r="H166" i="8"/>
  <c r="G166" i="8"/>
  <c r="F166" i="8"/>
  <c r="E166" i="8"/>
  <c r="D166" i="8"/>
  <c r="C166" i="8"/>
  <c r="B166" i="8"/>
  <c r="A166" i="8"/>
  <c r="Q165" i="8"/>
  <c r="P165" i="8"/>
  <c r="O165" i="8"/>
  <c r="N165" i="8"/>
  <c r="M165" i="8"/>
  <c r="L165" i="8"/>
  <c r="K165" i="8"/>
  <c r="J165" i="8"/>
  <c r="I165" i="8"/>
  <c r="H165" i="8"/>
  <c r="G165" i="8"/>
  <c r="F165" i="8"/>
  <c r="E165" i="8"/>
  <c r="D165" i="8"/>
  <c r="C165" i="8"/>
  <c r="B165" i="8"/>
  <c r="A165" i="8"/>
  <c r="Q164" i="8"/>
  <c r="P164" i="8"/>
  <c r="O164" i="8"/>
  <c r="N164" i="8"/>
  <c r="M164" i="8"/>
  <c r="L164" i="8"/>
  <c r="K164" i="8"/>
  <c r="J164" i="8"/>
  <c r="I164" i="8"/>
  <c r="H164" i="8"/>
  <c r="G164" i="8"/>
  <c r="F164" i="8"/>
  <c r="E164" i="8"/>
  <c r="D164" i="8"/>
  <c r="C164" i="8"/>
  <c r="B164" i="8"/>
  <c r="A164" i="8"/>
  <c r="Q163" i="8"/>
  <c r="P163" i="8"/>
  <c r="O163" i="8"/>
  <c r="N163" i="8"/>
  <c r="M163" i="8"/>
  <c r="L163" i="8"/>
  <c r="K163" i="8"/>
  <c r="J163" i="8"/>
  <c r="I163" i="8"/>
  <c r="H163" i="8"/>
  <c r="G163" i="8"/>
  <c r="F163" i="8"/>
  <c r="E163" i="8"/>
  <c r="D163" i="8"/>
  <c r="C163" i="8"/>
  <c r="B163" i="8"/>
  <c r="A163" i="8"/>
  <c r="B162" i="8"/>
  <c r="A162" i="8"/>
  <c r="B161" i="8"/>
  <c r="A161" i="8"/>
  <c r="Q160" i="8"/>
  <c r="P160" i="8"/>
  <c r="O160" i="8"/>
  <c r="N160" i="8"/>
  <c r="M160" i="8"/>
  <c r="L160" i="8"/>
  <c r="K160" i="8"/>
  <c r="J160" i="8"/>
  <c r="I160" i="8"/>
  <c r="H160" i="8"/>
  <c r="G160" i="8"/>
  <c r="F160" i="8"/>
  <c r="E160" i="8"/>
  <c r="D160" i="8"/>
  <c r="C160" i="8"/>
  <c r="B160" i="8"/>
  <c r="A160" i="8"/>
  <c r="A159" i="8"/>
  <c r="Q158" i="8"/>
  <c r="P158" i="8"/>
  <c r="O158" i="8"/>
  <c r="N158" i="8"/>
  <c r="M158" i="8"/>
  <c r="L158" i="8"/>
  <c r="K158" i="8"/>
  <c r="J158" i="8"/>
  <c r="I158" i="8"/>
  <c r="H158" i="8"/>
  <c r="G158" i="8"/>
  <c r="F158" i="8"/>
  <c r="E158" i="8"/>
  <c r="D158" i="8"/>
  <c r="C158" i="8"/>
  <c r="B158" i="8"/>
  <c r="A158" i="8"/>
  <c r="B157" i="8"/>
  <c r="A157" i="8"/>
  <c r="D156" i="8"/>
  <c r="C156" i="8"/>
  <c r="B156" i="8"/>
  <c r="A156" i="8"/>
  <c r="Q155" i="8"/>
  <c r="P155" i="8"/>
  <c r="O155" i="8"/>
  <c r="N155" i="8"/>
  <c r="M155" i="8"/>
  <c r="L155" i="8"/>
  <c r="K155" i="8"/>
  <c r="J155" i="8"/>
  <c r="I155" i="8"/>
  <c r="H155" i="8"/>
  <c r="G155" i="8"/>
  <c r="F155" i="8"/>
  <c r="E155" i="8"/>
  <c r="D155" i="8"/>
  <c r="C155" i="8"/>
  <c r="B155" i="8"/>
  <c r="A155" i="8"/>
  <c r="B154" i="8"/>
  <c r="A154" i="8"/>
  <c r="C153" i="8"/>
  <c r="B153" i="8"/>
  <c r="A153" i="8"/>
  <c r="B152" i="8"/>
  <c r="A152" i="8"/>
  <c r="A151" i="8"/>
  <c r="C150" i="8"/>
  <c r="B150" i="8"/>
  <c r="A150" i="8"/>
  <c r="Q149" i="8"/>
  <c r="P149" i="8"/>
  <c r="O149" i="8"/>
  <c r="N149" i="8"/>
  <c r="M149" i="8"/>
  <c r="L149" i="8"/>
  <c r="K149" i="8"/>
  <c r="J149" i="8"/>
  <c r="I149" i="8"/>
  <c r="H149" i="8"/>
  <c r="G149" i="8"/>
  <c r="F149" i="8"/>
  <c r="E149" i="8"/>
  <c r="D149" i="8"/>
  <c r="C149" i="8"/>
  <c r="B149" i="8"/>
  <c r="A149" i="8"/>
  <c r="C148" i="8"/>
  <c r="B148" i="8"/>
  <c r="A148" i="8"/>
  <c r="B147" i="8"/>
  <c r="A147" i="8"/>
  <c r="B146" i="8"/>
  <c r="A146" i="8"/>
  <c r="Q145" i="8"/>
  <c r="P145" i="8"/>
  <c r="O145" i="8"/>
  <c r="N145" i="8"/>
  <c r="M145" i="8"/>
  <c r="L145" i="8"/>
  <c r="K145" i="8"/>
  <c r="J145" i="8"/>
  <c r="I145" i="8"/>
  <c r="H145" i="8"/>
  <c r="G145" i="8"/>
  <c r="F145" i="8"/>
  <c r="E145" i="8"/>
  <c r="D145" i="8"/>
  <c r="C145" i="8"/>
  <c r="B145" i="8"/>
  <c r="A145" i="8"/>
  <c r="C144" i="8"/>
  <c r="B144" i="8"/>
  <c r="A144" i="8"/>
  <c r="D143" i="8"/>
  <c r="C143" i="8"/>
  <c r="B143" i="8"/>
  <c r="A143" i="8"/>
  <c r="A142" i="8"/>
  <c r="D141" i="8"/>
  <c r="C141" i="8"/>
  <c r="B141" i="8"/>
  <c r="A141" i="8"/>
  <c r="A140" i="8"/>
  <c r="A139" i="8"/>
  <c r="A138" i="8"/>
  <c r="D137" i="8"/>
  <c r="C137" i="8"/>
  <c r="B137" i="8"/>
  <c r="A137" i="8"/>
  <c r="D136" i="8"/>
  <c r="C136" i="8"/>
  <c r="B136" i="8"/>
  <c r="A136" i="8"/>
  <c r="D135" i="8"/>
  <c r="C135" i="8"/>
  <c r="B135" i="8"/>
  <c r="A135" i="8"/>
  <c r="D134" i="8"/>
  <c r="C134" i="8"/>
  <c r="B134" i="8"/>
  <c r="A134" i="8"/>
  <c r="D133" i="8"/>
  <c r="C133" i="8"/>
  <c r="B133" i="8"/>
  <c r="A133" i="8"/>
  <c r="D132" i="8"/>
  <c r="C132" i="8"/>
  <c r="B132" i="8"/>
  <c r="A132" i="8"/>
  <c r="D131" i="8"/>
  <c r="C131" i="8"/>
  <c r="B131" i="8"/>
  <c r="A131" i="8"/>
  <c r="D130" i="8"/>
  <c r="C130" i="8"/>
  <c r="B130" i="8"/>
  <c r="A130" i="8"/>
  <c r="D129" i="8"/>
  <c r="C129" i="8"/>
  <c r="B129" i="8"/>
  <c r="A129" i="8"/>
  <c r="D128" i="8"/>
  <c r="C128" i="8"/>
  <c r="B128" i="8"/>
  <c r="A128" i="8"/>
  <c r="D127" i="8"/>
  <c r="C127" i="8"/>
  <c r="B127" i="8"/>
  <c r="A127" i="8"/>
  <c r="D126" i="8"/>
  <c r="C126" i="8"/>
  <c r="B126" i="8"/>
  <c r="A126" i="8"/>
  <c r="D125" i="8"/>
  <c r="C125" i="8"/>
  <c r="B125" i="8"/>
  <c r="A125" i="8"/>
  <c r="D124" i="8"/>
  <c r="C124" i="8"/>
  <c r="B124" i="8"/>
  <c r="A124" i="8"/>
  <c r="D123" i="8"/>
  <c r="C123" i="8"/>
  <c r="B123" i="8"/>
  <c r="A123" i="8"/>
  <c r="D122" i="8"/>
  <c r="C122" i="8"/>
  <c r="B122" i="8"/>
  <c r="A122" i="8"/>
  <c r="D121" i="8"/>
  <c r="C121" i="8"/>
  <c r="B121" i="8"/>
  <c r="A121" i="8"/>
  <c r="B120" i="8"/>
  <c r="A120" i="8"/>
  <c r="D119" i="8"/>
  <c r="C119" i="8"/>
  <c r="B119" i="8"/>
  <c r="A119" i="8"/>
  <c r="D118" i="8"/>
  <c r="C118" i="8"/>
  <c r="B118" i="8"/>
  <c r="A118" i="8"/>
  <c r="D117" i="8"/>
  <c r="C117" i="8"/>
  <c r="B117" i="8"/>
  <c r="A117" i="8"/>
  <c r="D116" i="8"/>
  <c r="C116" i="8"/>
  <c r="B116" i="8"/>
  <c r="A116" i="8"/>
  <c r="D115" i="8"/>
  <c r="C115" i="8"/>
  <c r="B115" i="8"/>
  <c r="A115" i="8"/>
  <c r="D114" i="8"/>
  <c r="C114" i="8"/>
  <c r="B114" i="8"/>
  <c r="A114" i="8"/>
  <c r="B113" i="8"/>
  <c r="A113" i="8"/>
  <c r="C112" i="8"/>
  <c r="B112" i="8"/>
  <c r="A112" i="8"/>
  <c r="C111" i="8"/>
  <c r="B111" i="8"/>
  <c r="A111" i="8"/>
  <c r="A110" i="8"/>
  <c r="A109" i="8"/>
  <c r="A108" i="8"/>
  <c r="Q107" i="8"/>
  <c r="P107" i="8"/>
  <c r="O107" i="8"/>
  <c r="N107" i="8"/>
  <c r="M107" i="8"/>
  <c r="L107" i="8"/>
  <c r="K107" i="8"/>
  <c r="J107" i="8"/>
  <c r="I107" i="8"/>
  <c r="H107" i="8"/>
  <c r="G107" i="8"/>
  <c r="F107" i="8"/>
  <c r="E107" i="8"/>
  <c r="D107" i="8"/>
  <c r="C107" i="8"/>
  <c r="B107" i="8"/>
  <c r="A107" i="8"/>
  <c r="Q106" i="8"/>
  <c r="P106" i="8"/>
  <c r="O106" i="8"/>
  <c r="N106" i="8"/>
  <c r="M106" i="8"/>
  <c r="L106" i="8"/>
  <c r="K106" i="8"/>
  <c r="J106" i="8"/>
  <c r="I106" i="8"/>
  <c r="H106" i="8"/>
  <c r="G106" i="8"/>
  <c r="F106" i="8"/>
  <c r="E106" i="8"/>
  <c r="D106" i="8"/>
  <c r="C106" i="8"/>
  <c r="B106" i="8"/>
  <c r="A106" i="8"/>
  <c r="B105" i="8"/>
  <c r="A105" i="8"/>
  <c r="D104" i="8"/>
  <c r="C104" i="8"/>
  <c r="B104" i="8"/>
  <c r="A104" i="8"/>
  <c r="D103" i="8"/>
  <c r="C103" i="8"/>
  <c r="B103" i="8"/>
  <c r="A103" i="8"/>
  <c r="D102" i="8"/>
  <c r="C102" i="8"/>
  <c r="B102" i="8"/>
  <c r="A102" i="8"/>
  <c r="Q101" i="8"/>
  <c r="P101" i="8"/>
  <c r="O101" i="8"/>
  <c r="N101" i="8"/>
  <c r="M101" i="8"/>
  <c r="L101" i="8"/>
  <c r="K101" i="8"/>
  <c r="J101" i="8"/>
  <c r="I101" i="8"/>
  <c r="H101" i="8"/>
  <c r="G101" i="8"/>
  <c r="F101" i="8"/>
  <c r="E101" i="8"/>
  <c r="D101" i="8"/>
  <c r="C101" i="8"/>
  <c r="B101" i="8"/>
  <c r="A101" i="8"/>
  <c r="B100" i="8"/>
  <c r="A100" i="8"/>
  <c r="A99" i="8"/>
  <c r="Q98" i="8"/>
  <c r="P98" i="8"/>
  <c r="O98" i="8"/>
  <c r="N98" i="8"/>
  <c r="M98" i="8"/>
  <c r="L98" i="8"/>
  <c r="K98" i="8"/>
  <c r="J98" i="8"/>
  <c r="I98" i="8"/>
  <c r="H98" i="8"/>
  <c r="G98" i="8"/>
  <c r="F98" i="8"/>
  <c r="E98" i="8"/>
  <c r="D98" i="8"/>
  <c r="C98" i="8"/>
  <c r="B98" i="8"/>
  <c r="A98" i="8"/>
  <c r="B97" i="8"/>
  <c r="A97" i="8"/>
  <c r="C96" i="8"/>
  <c r="B96" i="8"/>
  <c r="A96" i="8"/>
  <c r="B95" i="8"/>
  <c r="A95" i="8"/>
  <c r="Q94" i="8"/>
  <c r="P94" i="8"/>
  <c r="O94" i="8"/>
  <c r="N94" i="8"/>
  <c r="M94" i="8"/>
  <c r="L94" i="8"/>
  <c r="K94" i="8"/>
  <c r="J94" i="8"/>
  <c r="I94" i="8"/>
  <c r="H94" i="8"/>
  <c r="G94" i="8"/>
  <c r="F94" i="8"/>
  <c r="E94" i="8"/>
  <c r="D94" i="8"/>
  <c r="C94" i="8"/>
  <c r="B94" i="8"/>
  <c r="A94" i="8"/>
  <c r="Q93" i="8"/>
  <c r="P93" i="8"/>
  <c r="O93" i="8"/>
  <c r="N93" i="8"/>
  <c r="M93" i="8"/>
  <c r="L93" i="8"/>
  <c r="K93" i="8"/>
  <c r="J93" i="8"/>
  <c r="I93" i="8"/>
  <c r="H93" i="8"/>
  <c r="G93" i="8"/>
  <c r="F93" i="8"/>
  <c r="E93" i="8"/>
  <c r="D93" i="8"/>
  <c r="C93" i="8"/>
  <c r="B93" i="8"/>
  <c r="A93" i="8"/>
  <c r="Q92" i="8"/>
  <c r="P92" i="8"/>
  <c r="O92" i="8"/>
  <c r="N92" i="8"/>
  <c r="M92" i="8"/>
  <c r="L92" i="8"/>
  <c r="K92" i="8"/>
  <c r="J92" i="8"/>
  <c r="I92" i="8"/>
  <c r="H92" i="8"/>
  <c r="G92" i="8"/>
  <c r="F92" i="8"/>
  <c r="E92" i="8"/>
  <c r="D92" i="8"/>
  <c r="C92" i="8"/>
  <c r="B92" i="8"/>
  <c r="A92" i="8"/>
  <c r="B91" i="8"/>
  <c r="A91" i="8"/>
  <c r="A90" i="8"/>
  <c r="A89" i="8"/>
  <c r="Q88" i="8"/>
  <c r="P88" i="8"/>
  <c r="O88" i="8"/>
  <c r="N88" i="8"/>
  <c r="M88" i="8"/>
  <c r="L88" i="8"/>
  <c r="K88" i="8"/>
  <c r="J88" i="8"/>
  <c r="I88" i="8"/>
  <c r="H88" i="8"/>
  <c r="G88" i="8"/>
  <c r="F88" i="8"/>
  <c r="E88" i="8"/>
  <c r="D88" i="8"/>
  <c r="C88" i="8"/>
  <c r="B88" i="8"/>
  <c r="A88" i="8"/>
  <c r="B87" i="8"/>
  <c r="A87" i="8"/>
  <c r="B86" i="8"/>
  <c r="A86" i="8"/>
  <c r="B85" i="8"/>
  <c r="A85" i="8"/>
  <c r="Q84" i="8"/>
  <c r="P84" i="8"/>
  <c r="O84" i="8"/>
  <c r="N84" i="8"/>
  <c r="M84" i="8"/>
  <c r="L84" i="8"/>
  <c r="K84" i="8"/>
  <c r="J84" i="8"/>
  <c r="I84" i="8"/>
  <c r="H84" i="8"/>
  <c r="G84" i="8"/>
  <c r="F84" i="8"/>
  <c r="E84" i="8"/>
  <c r="D84" i="8"/>
  <c r="C84" i="8"/>
  <c r="B84" i="8"/>
  <c r="A84" i="8"/>
  <c r="D83" i="8"/>
  <c r="C83" i="8"/>
  <c r="B83" i="8"/>
  <c r="A83" i="8"/>
  <c r="A82" i="8"/>
  <c r="Q81" i="8"/>
  <c r="P81" i="8"/>
  <c r="O81" i="8"/>
  <c r="N81" i="8"/>
  <c r="M81" i="8"/>
  <c r="L81" i="8"/>
  <c r="K81" i="8"/>
  <c r="J81" i="8"/>
  <c r="I81" i="8"/>
  <c r="H81" i="8"/>
  <c r="G81" i="8"/>
  <c r="F81" i="8"/>
  <c r="E81" i="8"/>
  <c r="D81" i="8"/>
  <c r="C81" i="8"/>
  <c r="B81" i="8"/>
  <c r="A81" i="8"/>
  <c r="B80" i="8"/>
  <c r="A80" i="8"/>
  <c r="B79" i="8"/>
  <c r="A79" i="8"/>
  <c r="D78" i="8"/>
  <c r="C78" i="8"/>
  <c r="B78" i="8"/>
  <c r="A78" i="8"/>
  <c r="D77" i="8"/>
  <c r="C77" i="8"/>
  <c r="B77" i="8"/>
  <c r="A77" i="8"/>
  <c r="D76" i="8"/>
  <c r="C76" i="8"/>
  <c r="B76" i="8"/>
  <c r="A76" i="8"/>
  <c r="B75" i="8"/>
  <c r="A75" i="8"/>
  <c r="Q74" i="8"/>
  <c r="P74" i="8"/>
  <c r="O74" i="8"/>
  <c r="N74" i="8"/>
  <c r="M74" i="8"/>
  <c r="L74" i="8"/>
  <c r="K74" i="8"/>
  <c r="J74" i="8"/>
  <c r="I74" i="8"/>
  <c r="H74" i="8"/>
  <c r="G74" i="8"/>
  <c r="F74" i="8"/>
  <c r="E74" i="8"/>
  <c r="D74" i="8"/>
  <c r="C74" i="8"/>
  <c r="B74" i="8"/>
  <c r="A74" i="8"/>
  <c r="Q73" i="8"/>
  <c r="P73" i="8"/>
  <c r="O73" i="8"/>
  <c r="N73" i="8"/>
  <c r="M73" i="8"/>
  <c r="L73" i="8"/>
  <c r="K73" i="8"/>
  <c r="J73" i="8"/>
  <c r="I73" i="8"/>
  <c r="H73" i="8"/>
  <c r="G73" i="8"/>
  <c r="F73" i="8"/>
  <c r="E73" i="8"/>
  <c r="D73" i="8"/>
  <c r="C73" i="8"/>
  <c r="B73" i="8"/>
  <c r="A73" i="8"/>
  <c r="Q72" i="8"/>
  <c r="P72" i="8"/>
  <c r="O72" i="8"/>
  <c r="N72" i="8"/>
  <c r="M72" i="8"/>
  <c r="L72" i="8"/>
  <c r="K72" i="8"/>
  <c r="J72" i="8"/>
  <c r="I72" i="8"/>
  <c r="H72" i="8"/>
  <c r="G72" i="8"/>
  <c r="F72" i="8"/>
  <c r="E72" i="8"/>
  <c r="D72" i="8"/>
  <c r="C72" i="8"/>
  <c r="B72" i="8"/>
  <c r="A72" i="8"/>
  <c r="Q71" i="8"/>
  <c r="P71" i="8"/>
  <c r="O71" i="8"/>
  <c r="N71" i="8"/>
  <c r="M71" i="8"/>
  <c r="L71" i="8"/>
  <c r="K71" i="8"/>
  <c r="J71" i="8"/>
  <c r="I71" i="8"/>
  <c r="H71" i="8"/>
  <c r="G71" i="8"/>
  <c r="F71" i="8"/>
  <c r="E71" i="8"/>
  <c r="D71" i="8"/>
  <c r="C71" i="8"/>
  <c r="B71" i="8"/>
  <c r="A71" i="8"/>
  <c r="Q70" i="8"/>
  <c r="P70" i="8"/>
  <c r="O70" i="8"/>
  <c r="N70" i="8"/>
  <c r="M70" i="8"/>
  <c r="L70" i="8"/>
  <c r="K70" i="8"/>
  <c r="J70" i="8"/>
  <c r="I70" i="8"/>
  <c r="H70" i="8"/>
  <c r="G70" i="8"/>
  <c r="F70" i="8"/>
  <c r="E70" i="8"/>
  <c r="D70" i="8"/>
  <c r="C70" i="8"/>
  <c r="B70" i="8"/>
  <c r="A70" i="8"/>
  <c r="B69" i="8"/>
  <c r="A69" i="8"/>
  <c r="Q68" i="8"/>
  <c r="P68" i="8"/>
  <c r="O68" i="8"/>
  <c r="N68" i="8"/>
  <c r="M68" i="8"/>
  <c r="L68" i="8"/>
  <c r="K68" i="8"/>
  <c r="J68" i="8"/>
  <c r="I68" i="8"/>
  <c r="H68" i="8"/>
  <c r="G68" i="8"/>
  <c r="F68" i="8"/>
  <c r="E68" i="8"/>
  <c r="D68" i="8"/>
  <c r="C68" i="8"/>
  <c r="B68" i="8"/>
  <c r="A68" i="8"/>
  <c r="A67" i="8"/>
  <c r="Q66" i="8"/>
  <c r="P66" i="8"/>
  <c r="O66" i="8"/>
  <c r="N66" i="8"/>
  <c r="M66" i="8"/>
  <c r="L66" i="8"/>
  <c r="K66" i="8"/>
  <c r="J66" i="8"/>
  <c r="I66" i="8"/>
  <c r="H66" i="8"/>
  <c r="G66" i="8"/>
  <c r="F66" i="8"/>
  <c r="E66" i="8"/>
  <c r="D66" i="8"/>
  <c r="C66" i="8"/>
  <c r="B66" i="8"/>
  <c r="A66" i="8"/>
  <c r="Q65" i="8"/>
  <c r="P65" i="8"/>
  <c r="O65" i="8"/>
  <c r="N65" i="8"/>
  <c r="M65" i="8"/>
  <c r="L65" i="8"/>
  <c r="K65" i="8"/>
  <c r="J65" i="8"/>
  <c r="I65" i="8"/>
  <c r="H65" i="8"/>
  <c r="G65" i="8"/>
  <c r="F65" i="8"/>
  <c r="E65" i="8"/>
  <c r="D65" i="8"/>
  <c r="C65" i="8"/>
  <c r="B65" i="8"/>
  <c r="A65" i="8"/>
  <c r="Q64" i="8"/>
  <c r="P64" i="8"/>
  <c r="O64" i="8"/>
  <c r="N64" i="8"/>
  <c r="M64" i="8"/>
  <c r="L64" i="8"/>
  <c r="K64" i="8"/>
  <c r="J64" i="8"/>
  <c r="I64" i="8"/>
  <c r="H64" i="8"/>
  <c r="G64" i="8"/>
  <c r="F64" i="8"/>
  <c r="E64" i="8"/>
  <c r="D64" i="8"/>
  <c r="C64" i="8"/>
  <c r="B64" i="8"/>
  <c r="A64" i="8"/>
  <c r="Q63" i="8"/>
  <c r="P63" i="8"/>
  <c r="O63" i="8"/>
  <c r="N63" i="8"/>
  <c r="M63" i="8"/>
  <c r="L63" i="8"/>
  <c r="K63" i="8"/>
  <c r="J63" i="8"/>
  <c r="I63" i="8"/>
  <c r="H63" i="8"/>
  <c r="G63" i="8"/>
  <c r="F63" i="8"/>
  <c r="E63" i="8"/>
  <c r="D63" i="8"/>
  <c r="C63" i="8"/>
  <c r="B63" i="8"/>
  <c r="A63" i="8"/>
  <c r="Q62" i="8"/>
  <c r="P62" i="8"/>
  <c r="O62" i="8"/>
  <c r="N62" i="8"/>
  <c r="M62" i="8"/>
  <c r="L62" i="8"/>
  <c r="K62" i="8"/>
  <c r="J62" i="8"/>
  <c r="I62" i="8"/>
  <c r="H62" i="8"/>
  <c r="G62" i="8"/>
  <c r="F62" i="8"/>
  <c r="E62" i="8"/>
  <c r="D62" i="8"/>
  <c r="C62" i="8"/>
  <c r="B62" i="8"/>
  <c r="A62" i="8"/>
  <c r="Q61" i="8"/>
  <c r="P61" i="8"/>
  <c r="O61" i="8"/>
  <c r="N61" i="8"/>
  <c r="M61" i="8"/>
  <c r="L61" i="8"/>
  <c r="K61" i="8"/>
  <c r="J61" i="8"/>
  <c r="I61" i="8"/>
  <c r="H61" i="8"/>
  <c r="G61" i="8"/>
  <c r="F61" i="8"/>
  <c r="E61" i="8"/>
  <c r="D61" i="8"/>
  <c r="C61" i="8"/>
  <c r="B61" i="8"/>
  <c r="A61" i="8"/>
  <c r="Q60" i="8"/>
  <c r="P60" i="8"/>
  <c r="O60" i="8"/>
  <c r="N60" i="8"/>
  <c r="M60" i="8"/>
  <c r="L60" i="8"/>
  <c r="K60" i="8"/>
  <c r="J60" i="8"/>
  <c r="I60" i="8"/>
  <c r="H60" i="8"/>
  <c r="G60" i="8"/>
  <c r="F60" i="8"/>
  <c r="E60" i="8"/>
  <c r="D60" i="8"/>
  <c r="C60" i="8"/>
  <c r="B60" i="8"/>
  <c r="A60" i="8"/>
  <c r="Q59" i="8"/>
  <c r="P59" i="8"/>
  <c r="O59" i="8"/>
  <c r="N59" i="8"/>
  <c r="M59" i="8"/>
  <c r="L59" i="8"/>
  <c r="K59" i="8"/>
  <c r="J59" i="8"/>
  <c r="I59" i="8"/>
  <c r="H59" i="8"/>
  <c r="G59" i="8"/>
  <c r="F59" i="8"/>
  <c r="E59" i="8"/>
  <c r="D59" i="8"/>
  <c r="C59" i="8"/>
  <c r="B59" i="8"/>
  <c r="A59" i="8"/>
  <c r="Q58" i="8"/>
  <c r="P58" i="8"/>
  <c r="O58" i="8"/>
  <c r="N58" i="8"/>
  <c r="M58" i="8"/>
  <c r="L58" i="8"/>
  <c r="K58" i="8"/>
  <c r="J58" i="8"/>
  <c r="I58" i="8"/>
  <c r="H58" i="8"/>
  <c r="G58" i="8"/>
  <c r="F58" i="8"/>
  <c r="E58" i="8"/>
  <c r="D58" i="8"/>
  <c r="C58" i="8"/>
  <c r="B58" i="8"/>
  <c r="A58" i="8"/>
  <c r="Q57" i="8"/>
  <c r="P57" i="8"/>
  <c r="O57" i="8"/>
  <c r="N57" i="8"/>
  <c r="M57" i="8"/>
  <c r="L57" i="8"/>
  <c r="K57" i="8"/>
  <c r="J57" i="8"/>
  <c r="I57" i="8"/>
  <c r="H57" i="8"/>
  <c r="G57" i="8"/>
  <c r="F57" i="8"/>
  <c r="E57" i="8"/>
  <c r="D57" i="8"/>
  <c r="C57" i="8"/>
  <c r="B57" i="8"/>
  <c r="A57" i="8"/>
  <c r="Q56" i="8"/>
  <c r="P56" i="8"/>
  <c r="O56" i="8"/>
  <c r="N56" i="8"/>
  <c r="M56" i="8"/>
  <c r="L56" i="8"/>
  <c r="K56" i="8"/>
  <c r="J56" i="8"/>
  <c r="I56" i="8"/>
  <c r="H56" i="8"/>
  <c r="G56" i="8"/>
  <c r="F56" i="8"/>
  <c r="E56" i="8"/>
  <c r="D56" i="8"/>
  <c r="C56" i="8"/>
  <c r="B56" i="8"/>
  <c r="A56" i="8"/>
  <c r="A55" i="8"/>
  <c r="Q54" i="8"/>
  <c r="P54" i="8"/>
  <c r="O54" i="8"/>
  <c r="N54" i="8"/>
  <c r="M54" i="8"/>
  <c r="L54" i="8"/>
  <c r="K54" i="8"/>
  <c r="J54" i="8"/>
  <c r="I54" i="8"/>
  <c r="H54" i="8"/>
  <c r="G54" i="8"/>
  <c r="F54" i="8"/>
  <c r="E54" i="8"/>
  <c r="D54" i="8"/>
  <c r="C54" i="8"/>
  <c r="B54" i="8"/>
  <c r="A54" i="8"/>
  <c r="Q53" i="8"/>
  <c r="P53" i="8"/>
  <c r="O53" i="8"/>
  <c r="N53" i="8"/>
  <c r="M53" i="8"/>
  <c r="L53" i="8"/>
  <c r="K53" i="8"/>
  <c r="J53" i="8"/>
  <c r="I53" i="8"/>
  <c r="H53" i="8"/>
  <c r="G53" i="8"/>
  <c r="F53" i="8"/>
  <c r="E53" i="8"/>
  <c r="D53" i="8"/>
  <c r="C53" i="8"/>
  <c r="B53" i="8"/>
  <c r="A53" i="8"/>
  <c r="Q52" i="8"/>
  <c r="P52" i="8"/>
  <c r="O52" i="8"/>
  <c r="N52" i="8"/>
  <c r="M52" i="8"/>
  <c r="L52" i="8"/>
  <c r="K52" i="8"/>
  <c r="J52" i="8"/>
  <c r="I52" i="8"/>
  <c r="H52" i="8"/>
  <c r="G52" i="8"/>
  <c r="F52" i="8"/>
  <c r="E52" i="8"/>
  <c r="D52" i="8"/>
  <c r="C52" i="8"/>
  <c r="B52" i="8"/>
  <c r="A52" i="8"/>
  <c r="Q51" i="8"/>
  <c r="P51" i="8"/>
  <c r="O51" i="8"/>
  <c r="N51" i="8"/>
  <c r="M51" i="8"/>
  <c r="L51" i="8"/>
  <c r="K51" i="8"/>
  <c r="J51" i="8"/>
  <c r="I51" i="8"/>
  <c r="H51" i="8"/>
  <c r="G51" i="8"/>
  <c r="F51" i="8"/>
  <c r="E51" i="8"/>
  <c r="D51" i="8"/>
  <c r="C51" i="8"/>
  <c r="B51" i="8"/>
  <c r="A51" i="8"/>
  <c r="Q50" i="8"/>
  <c r="P50" i="8"/>
  <c r="O50" i="8"/>
  <c r="N50" i="8"/>
  <c r="M50" i="8"/>
  <c r="L50" i="8"/>
  <c r="K50" i="8"/>
  <c r="J50" i="8"/>
  <c r="I50" i="8"/>
  <c r="H50" i="8"/>
  <c r="G50" i="8"/>
  <c r="F50" i="8"/>
  <c r="E50" i="8"/>
  <c r="D50" i="8"/>
  <c r="C50" i="8"/>
  <c r="B50" i="8"/>
  <c r="A50" i="8"/>
  <c r="Q49" i="8"/>
  <c r="P49" i="8"/>
  <c r="O49" i="8"/>
  <c r="N49" i="8"/>
  <c r="M49" i="8"/>
  <c r="L49" i="8"/>
  <c r="K49" i="8"/>
  <c r="J49" i="8"/>
  <c r="I49" i="8"/>
  <c r="H49" i="8"/>
  <c r="G49" i="8"/>
  <c r="F49" i="8"/>
  <c r="E49" i="8"/>
  <c r="D49" i="8"/>
  <c r="C49" i="8"/>
  <c r="B49" i="8"/>
  <c r="A49" i="8"/>
  <c r="Q48" i="8"/>
  <c r="P48" i="8"/>
  <c r="O48" i="8"/>
  <c r="N48" i="8"/>
  <c r="M48" i="8"/>
  <c r="L48" i="8"/>
  <c r="K48" i="8"/>
  <c r="J48" i="8"/>
  <c r="I48" i="8"/>
  <c r="H48" i="8"/>
  <c r="G48" i="8"/>
  <c r="F48" i="8"/>
  <c r="E48" i="8"/>
  <c r="D48" i="8"/>
  <c r="C48" i="8"/>
  <c r="B48" i="8"/>
  <c r="A48" i="8"/>
  <c r="Q47" i="8"/>
  <c r="P47" i="8"/>
  <c r="O47" i="8"/>
  <c r="N47" i="8"/>
  <c r="M47" i="8"/>
  <c r="L47" i="8"/>
  <c r="K47" i="8"/>
  <c r="J47" i="8"/>
  <c r="I47" i="8"/>
  <c r="H47" i="8"/>
  <c r="G47" i="8"/>
  <c r="F47" i="8"/>
  <c r="E47" i="8"/>
  <c r="D47" i="8"/>
  <c r="C47" i="8"/>
  <c r="B47" i="8"/>
  <c r="A47" i="8"/>
  <c r="B46" i="8"/>
  <c r="A46" i="8"/>
  <c r="Q45" i="8"/>
  <c r="P45" i="8"/>
  <c r="O45" i="8"/>
  <c r="N45" i="8"/>
  <c r="M45" i="8"/>
  <c r="L45" i="8"/>
  <c r="K45" i="8"/>
  <c r="J45" i="8"/>
  <c r="I45" i="8"/>
  <c r="H45" i="8"/>
  <c r="G45" i="8"/>
  <c r="F45" i="8"/>
  <c r="E45" i="8"/>
  <c r="D45" i="8"/>
  <c r="C45" i="8"/>
  <c r="B45" i="8"/>
  <c r="A45" i="8"/>
  <c r="D44" i="8"/>
  <c r="C44" i="8"/>
  <c r="B44" i="8"/>
  <c r="A44" i="8"/>
  <c r="Q43" i="8"/>
  <c r="P43" i="8"/>
  <c r="O43" i="8"/>
  <c r="N43" i="8"/>
  <c r="M43" i="8"/>
  <c r="L43" i="8"/>
  <c r="K43" i="8"/>
  <c r="J43" i="8"/>
  <c r="I43" i="8"/>
  <c r="H43" i="8"/>
  <c r="G43" i="8"/>
  <c r="F43" i="8"/>
  <c r="E43" i="8"/>
  <c r="D43" i="8"/>
  <c r="C43" i="8"/>
  <c r="B43" i="8"/>
  <c r="A43" i="8"/>
  <c r="Q42" i="8"/>
  <c r="P42" i="8"/>
  <c r="O42" i="8"/>
  <c r="N42" i="8"/>
  <c r="M42" i="8"/>
  <c r="L42" i="8"/>
  <c r="K42" i="8"/>
  <c r="J42" i="8"/>
  <c r="I42" i="8"/>
  <c r="H42" i="8"/>
  <c r="G42" i="8"/>
  <c r="F42" i="8"/>
  <c r="E42" i="8"/>
  <c r="D42" i="8"/>
  <c r="C42" i="8"/>
  <c r="B42" i="8"/>
  <c r="A42" i="8"/>
  <c r="Q41" i="8"/>
  <c r="P41" i="8"/>
  <c r="O41" i="8"/>
  <c r="N41" i="8"/>
  <c r="M41" i="8"/>
  <c r="L41" i="8"/>
  <c r="K41" i="8"/>
  <c r="J41" i="8"/>
  <c r="I41" i="8"/>
  <c r="H41" i="8"/>
  <c r="G41" i="8"/>
  <c r="F41" i="8"/>
  <c r="E41" i="8"/>
  <c r="D41" i="8"/>
  <c r="C41" i="8"/>
  <c r="B41" i="8"/>
  <c r="A41" i="8"/>
  <c r="Q40" i="8"/>
  <c r="P40" i="8"/>
  <c r="O40" i="8"/>
  <c r="N40" i="8"/>
  <c r="M40" i="8"/>
  <c r="L40" i="8"/>
  <c r="K40" i="8"/>
  <c r="J40" i="8"/>
  <c r="I40" i="8"/>
  <c r="H40" i="8"/>
  <c r="G40" i="8"/>
  <c r="F40" i="8"/>
  <c r="E40" i="8"/>
  <c r="D40" i="8"/>
  <c r="C40" i="8"/>
  <c r="B40" i="8"/>
  <c r="A40" i="8"/>
  <c r="Q39" i="8"/>
  <c r="P39" i="8"/>
  <c r="O39" i="8"/>
  <c r="N39" i="8"/>
  <c r="M39" i="8"/>
  <c r="L39" i="8"/>
  <c r="K39" i="8"/>
  <c r="J39" i="8"/>
  <c r="I39" i="8"/>
  <c r="H39" i="8"/>
  <c r="G39" i="8"/>
  <c r="F39" i="8"/>
  <c r="E39" i="8"/>
  <c r="D39" i="8"/>
  <c r="C39" i="8"/>
  <c r="B39" i="8"/>
  <c r="A39" i="8"/>
  <c r="Q38" i="8"/>
  <c r="P38" i="8"/>
  <c r="O38" i="8"/>
  <c r="N38" i="8"/>
  <c r="M38" i="8"/>
  <c r="L38" i="8"/>
  <c r="K38" i="8"/>
  <c r="J38" i="8"/>
  <c r="I38" i="8"/>
  <c r="H38" i="8"/>
  <c r="G38" i="8"/>
  <c r="F38" i="8"/>
  <c r="E38" i="8"/>
  <c r="D38" i="8"/>
  <c r="C38" i="8"/>
  <c r="B38" i="8"/>
  <c r="A38" i="8"/>
  <c r="Q37" i="8"/>
  <c r="P37" i="8"/>
  <c r="O37" i="8"/>
  <c r="N37" i="8"/>
  <c r="M37" i="8"/>
  <c r="L37" i="8"/>
  <c r="K37" i="8"/>
  <c r="J37" i="8"/>
  <c r="I37" i="8"/>
  <c r="H37" i="8"/>
  <c r="G37" i="8"/>
  <c r="F37" i="8"/>
  <c r="E37" i="8"/>
  <c r="D37" i="8"/>
  <c r="C37" i="8"/>
  <c r="B37" i="8"/>
  <c r="A37" i="8"/>
  <c r="Q36" i="8"/>
  <c r="P36" i="8"/>
  <c r="O36" i="8"/>
  <c r="N36" i="8"/>
  <c r="M36" i="8"/>
  <c r="L36" i="8"/>
  <c r="K36" i="8"/>
  <c r="J36" i="8"/>
  <c r="I36" i="8"/>
  <c r="H36" i="8"/>
  <c r="G36" i="8"/>
  <c r="F36" i="8"/>
  <c r="E36" i="8"/>
  <c r="D36" i="8"/>
  <c r="C36" i="8"/>
  <c r="B36" i="8"/>
  <c r="A36" i="8"/>
  <c r="A35" i="8"/>
  <c r="Q34" i="8"/>
  <c r="P34" i="8"/>
  <c r="O34" i="8"/>
  <c r="N34" i="8"/>
  <c r="M34" i="8"/>
  <c r="L34" i="8"/>
  <c r="K34" i="8"/>
  <c r="J34" i="8"/>
  <c r="I34" i="8"/>
  <c r="H34" i="8"/>
  <c r="G34" i="8"/>
  <c r="F34" i="8"/>
  <c r="E34" i="8"/>
  <c r="D34" i="8"/>
  <c r="C34" i="8"/>
  <c r="B34" i="8"/>
  <c r="A34" i="8"/>
  <c r="Q33" i="8"/>
  <c r="P33" i="8"/>
  <c r="O33" i="8"/>
  <c r="N33" i="8"/>
  <c r="M33" i="8"/>
  <c r="L33" i="8"/>
  <c r="K33" i="8"/>
  <c r="J33" i="8"/>
  <c r="I33" i="8"/>
  <c r="H33" i="8"/>
  <c r="G33" i="8"/>
  <c r="F33" i="8"/>
  <c r="E33" i="8"/>
  <c r="D33" i="8"/>
  <c r="C33" i="8"/>
  <c r="B33" i="8"/>
  <c r="A33" i="8"/>
  <c r="B32" i="8"/>
  <c r="A32" i="8"/>
  <c r="A31" i="8"/>
  <c r="Q30" i="8"/>
  <c r="P30" i="8"/>
  <c r="O30" i="8"/>
  <c r="N30" i="8"/>
  <c r="M30" i="8"/>
  <c r="L30" i="8"/>
  <c r="K30" i="8"/>
  <c r="J30" i="8"/>
  <c r="I30" i="8"/>
  <c r="H30" i="8"/>
  <c r="G30" i="8"/>
  <c r="F30" i="8"/>
  <c r="E30" i="8"/>
  <c r="D30" i="8"/>
  <c r="C30" i="8"/>
  <c r="B30" i="8"/>
  <c r="A30" i="8"/>
  <c r="Q29" i="8"/>
  <c r="P29" i="8"/>
  <c r="O29" i="8"/>
  <c r="N29" i="8"/>
  <c r="M29" i="8"/>
  <c r="L29" i="8"/>
  <c r="K29" i="8"/>
  <c r="J29" i="8"/>
  <c r="I29" i="8"/>
  <c r="H29" i="8"/>
  <c r="G29" i="8"/>
  <c r="F29" i="8"/>
  <c r="E29" i="8"/>
  <c r="D29" i="8"/>
  <c r="C29" i="8"/>
  <c r="B29" i="8"/>
  <c r="A29" i="8"/>
  <c r="Q28" i="8"/>
  <c r="P28" i="8"/>
  <c r="O28" i="8"/>
  <c r="N28" i="8"/>
  <c r="M28" i="8"/>
  <c r="L28" i="8"/>
  <c r="K28" i="8"/>
  <c r="J28" i="8"/>
  <c r="I28" i="8"/>
  <c r="H28" i="8"/>
  <c r="G28" i="8"/>
  <c r="F28" i="8"/>
  <c r="E28" i="8"/>
  <c r="D28" i="8"/>
  <c r="C28" i="8"/>
  <c r="B28" i="8"/>
  <c r="A28" i="8"/>
  <c r="Q27" i="8"/>
  <c r="P27" i="8"/>
  <c r="O27" i="8"/>
  <c r="N27" i="8"/>
  <c r="M27" i="8"/>
  <c r="L27" i="8"/>
  <c r="K27" i="8"/>
  <c r="J27" i="8"/>
  <c r="I27" i="8"/>
  <c r="H27" i="8"/>
  <c r="G27" i="8"/>
  <c r="F27" i="8"/>
  <c r="E27" i="8"/>
  <c r="D27" i="8"/>
  <c r="C27" i="8"/>
  <c r="B27" i="8"/>
  <c r="A27" i="8"/>
  <c r="Q26" i="8"/>
  <c r="P26" i="8"/>
  <c r="O26" i="8"/>
  <c r="N26" i="8"/>
  <c r="M26" i="8"/>
  <c r="L26" i="8"/>
  <c r="K26" i="8"/>
  <c r="J26" i="8"/>
  <c r="I26" i="8"/>
  <c r="H26" i="8"/>
  <c r="G26" i="8"/>
  <c r="F26" i="8"/>
  <c r="E26" i="8"/>
  <c r="D26" i="8"/>
  <c r="C26" i="8"/>
  <c r="B26" i="8"/>
  <c r="A26" i="8"/>
  <c r="Q25" i="8"/>
  <c r="P25" i="8"/>
  <c r="O25" i="8"/>
  <c r="N25" i="8"/>
  <c r="M25" i="8"/>
  <c r="L25" i="8"/>
  <c r="K25" i="8"/>
  <c r="J25" i="8"/>
  <c r="I25" i="8"/>
  <c r="H25" i="8"/>
  <c r="G25" i="8"/>
  <c r="F25" i="8"/>
  <c r="E25" i="8"/>
  <c r="D25" i="8"/>
  <c r="C25" i="8"/>
  <c r="B25" i="8"/>
  <c r="A25" i="8"/>
  <c r="Q24" i="8"/>
  <c r="P24" i="8"/>
  <c r="O24" i="8"/>
  <c r="N24" i="8"/>
  <c r="M24" i="8"/>
  <c r="L24" i="8"/>
  <c r="K24" i="8"/>
  <c r="J24" i="8"/>
  <c r="I24" i="8"/>
  <c r="H24" i="8"/>
  <c r="G24" i="8"/>
  <c r="F24" i="8"/>
  <c r="E24" i="8"/>
  <c r="D24" i="8"/>
  <c r="C24" i="8"/>
  <c r="B24" i="8"/>
  <c r="A24" i="8"/>
  <c r="A23" i="8"/>
  <c r="D22" i="8"/>
  <c r="C22" i="8"/>
  <c r="B22" i="8"/>
  <c r="A22" i="8"/>
  <c r="B21" i="8"/>
  <c r="A21" i="8"/>
  <c r="D20" i="8"/>
  <c r="C20" i="8"/>
  <c r="B20" i="8"/>
  <c r="A20" i="8"/>
  <c r="D19" i="8"/>
  <c r="C19" i="8"/>
  <c r="B19" i="8"/>
  <c r="A19" i="8"/>
  <c r="B18" i="8"/>
  <c r="A18" i="8"/>
  <c r="Q17" i="8"/>
  <c r="P17" i="8"/>
  <c r="O17" i="8"/>
  <c r="N17" i="8"/>
  <c r="M17" i="8"/>
  <c r="L17" i="8"/>
  <c r="K17" i="8"/>
  <c r="J17" i="8"/>
  <c r="I17" i="8"/>
  <c r="H17" i="8"/>
  <c r="G17" i="8"/>
  <c r="F17" i="8"/>
  <c r="E17" i="8"/>
  <c r="D17" i="8"/>
  <c r="C17" i="8"/>
  <c r="B17" i="8"/>
  <c r="A17" i="8"/>
  <c r="Q16" i="8"/>
  <c r="P16" i="8"/>
  <c r="O16" i="8"/>
  <c r="N16" i="8"/>
  <c r="M16" i="8"/>
  <c r="L16" i="8"/>
  <c r="K16" i="8"/>
  <c r="J16" i="8"/>
  <c r="I16" i="8"/>
  <c r="H16" i="8"/>
  <c r="G16" i="8"/>
  <c r="F16" i="8"/>
  <c r="E16" i="8"/>
  <c r="D16" i="8"/>
  <c r="C16" i="8"/>
  <c r="B16" i="8"/>
  <c r="A16" i="8"/>
  <c r="Q15" i="8"/>
  <c r="P15" i="8"/>
  <c r="O15" i="8"/>
  <c r="N15" i="8"/>
  <c r="M15" i="8"/>
  <c r="L15" i="8"/>
  <c r="K15" i="8"/>
  <c r="J15" i="8"/>
  <c r="I15" i="8"/>
  <c r="H15" i="8"/>
  <c r="G15" i="8"/>
  <c r="F15" i="8"/>
  <c r="E15" i="8"/>
  <c r="D15" i="8"/>
  <c r="C15" i="8"/>
  <c r="B15" i="8"/>
  <c r="A15" i="8"/>
  <c r="B14" i="8"/>
  <c r="A14" i="8"/>
  <c r="D13" i="8"/>
  <c r="C13" i="8"/>
  <c r="B13" i="8"/>
  <c r="A13" i="8"/>
  <c r="A12" i="8"/>
  <c r="Q11" i="8"/>
  <c r="P11" i="8"/>
  <c r="O11" i="8"/>
  <c r="N11" i="8"/>
  <c r="M11" i="8"/>
  <c r="L11" i="8"/>
  <c r="K11" i="8"/>
  <c r="J11" i="8"/>
  <c r="I11" i="8"/>
  <c r="H11" i="8"/>
  <c r="G11" i="8"/>
  <c r="F11" i="8"/>
  <c r="E11" i="8"/>
  <c r="D11" i="8"/>
  <c r="C11" i="8"/>
  <c r="B11" i="8"/>
  <c r="A11" i="8"/>
  <c r="A10" i="8"/>
  <c r="Q9" i="8"/>
  <c r="P9" i="8"/>
  <c r="O9" i="8"/>
  <c r="N9" i="8"/>
  <c r="M9" i="8"/>
  <c r="L9" i="8"/>
  <c r="K9" i="8"/>
  <c r="J9" i="8"/>
  <c r="I9" i="8"/>
  <c r="H9" i="8"/>
  <c r="G9" i="8"/>
  <c r="F9" i="8"/>
  <c r="E9" i="8"/>
  <c r="D9" i="8"/>
  <c r="C9" i="8"/>
  <c r="B9" i="8"/>
  <c r="A9" i="8"/>
  <c r="Q8" i="8"/>
  <c r="P8" i="8"/>
  <c r="O8" i="8"/>
  <c r="N8" i="8"/>
  <c r="M8" i="8"/>
  <c r="L8" i="8"/>
  <c r="K8" i="8"/>
  <c r="J8" i="8"/>
  <c r="I8" i="8"/>
  <c r="H8" i="8"/>
  <c r="G8" i="8"/>
  <c r="F8" i="8"/>
  <c r="E8" i="8"/>
  <c r="D8" i="8"/>
  <c r="C8" i="8"/>
  <c r="B8" i="8"/>
  <c r="A8" i="8"/>
  <c r="A7" i="8"/>
  <c r="C6" i="8"/>
  <c r="B6" i="8"/>
  <c r="A6" i="8"/>
  <c r="B5" i="8"/>
  <c r="A5" i="8"/>
  <c r="C4" i="8"/>
  <c r="B4" i="8"/>
  <c r="A4" i="8"/>
  <c r="Q3" i="8"/>
  <c r="P3" i="8"/>
  <c r="O3" i="8"/>
  <c r="N3" i="8"/>
  <c r="M3" i="8"/>
  <c r="L3" i="8"/>
  <c r="K3" i="8"/>
  <c r="J3" i="8"/>
  <c r="I3" i="8"/>
  <c r="H3" i="8"/>
  <c r="G3" i="8"/>
  <c r="F3" i="8"/>
  <c r="E3" i="8"/>
  <c r="D3" i="8"/>
  <c r="C3" i="8"/>
  <c r="B3" i="8"/>
  <c r="A3" i="8"/>
  <c r="Q2" i="8"/>
  <c r="P2" i="8"/>
  <c r="O2" i="8"/>
  <c r="N2" i="8"/>
  <c r="M2" i="8"/>
  <c r="L2" i="8"/>
  <c r="K2" i="8"/>
  <c r="J2" i="8"/>
  <c r="I2" i="8"/>
  <c r="H2" i="8"/>
  <c r="G2" i="8"/>
  <c r="F2" i="8"/>
  <c r="E2" i="8"/>
  <c r="D2" i="8"/>
  <c r="C2" i="8"/>
  <c r="B2" i="8"/>
  <c r="A2" i="8"/>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Q291" i="7"/>
  <c r="P291" i="7"/>
  <c r="O291" i="7"/>
  <c r="N291" i="7"/>
  <c r="M291" i="7"/>
  <c r="L291" i="7"/>
  <c r="K291" i="7"/>
  <c r="J291" i="7"/>
  <c r="I291" i="7"/>
  <c r="H291" i="7"/>
  <c r="G291" i="7"/>
  <c r="F291" i="7"/>
  <c r="E291" i="7"/>
  <c r="D291" i="7"/>
  <c r="C291" i="7"/>
  <c r="B291" i="7"/>
  <c r="A291" i="7"/>
  <c r="Q290" i="7"/>
  <c r="P290" i="7"/>
  <c r="O290" i="7"/>
  <c r="N290" i="7"/>
  <c r="M290" i="7"/>
  <c r="L290" i="7"/>
  <c r="K290" i="7"/>
  <c r="J290" i="7"/>
  <c r="I290" i="7"/>
  <c r="H290" i="7"/>
  <c r="G290" i="7"/>
  <c r="F290" i="7"/>
  <c r="E290" i="7"/>
  <c r="D290" i="7"/>
  <c r="C290" i="7"/>
  <c r="B290" i="7"/>
  <c r="A290" i="7"/>
  <c r="A289" i="7"/>
  <c r="Q288" i="7"/>
  <c r="P288" i="7"/>
  <c r="O288" i="7"/>
  <c r="N288" i="7"/>
  <c r="M288" i="7"/>
  <c r="L288" i="7"/>
  <c r="K288" i="7"/>
  <c r="J288" i="7"/>
  <c r="I288" i="7"/>
  <c r="H288" i="7"/>
  <c r="G288" i="7"/>
  <c r="F288" i="7"/>
  <c r="E288" i="7"/>
  <c r="D288" i="7"/>
  <c r="C288" i="7"/>
  <c r="B288" i="7"/>
  <c r="A288" i="7"/>
  <c r="Q287" i="7"/>
  <c r="P287" i="7"/>
  <c r="O287" i="7"/>
  <c r="N287" i="7"/>
  <c r="M287" i="7"/>
  <c r="L287" i="7"/>
  <c r="K287" i="7"/>
  <c r="J287" i="7"/>
  <c r="I287" i="7"/>
  <c r="H287" i="7"/>
  <c r="G287" i="7"/>
  <c r="F287" i="7"/>
  <c r="E287" i="7"/>
  <c r="D287" i="7"/>
  <c r="C287" i="7"/>
  <c r="B287" i="7"/>
  <c r="A287" i="7"/>
  <c r="Q286" i="7"/>
  <c r="P286" i="7"/>
  <c r="O286" i="7"/>
  <c r="N286" i="7"/>
  <c r="M286" i="7"/>
  <c r="L286" i="7"/>
  <c r="K286" i="7"/>
  <c r="J286" i="7"/>
  <c r="I286" i="7"/>
  <c r="H286" i="7"/>
  <c r="G286" i="7"/>
  <c r="F286" i="7"/>
  <c r="E286" i="7"/>
  <c r="D286" i="7"/>
  <c r="C286" i="7"/>
  <c r="B286" i="7"/>
  <c r="A286" i="7"/>
  <c r="Q285" i="7"/>
  <c r="P285" i="7"/>
  <c r="O285" i="7"/>
  <c r="N285" i="7"/>
  <c r="M285" i="7"/>
  <c r="L285" i="7"/>
  <c r="K285" i="7"/>
  <c r="J285" i="7"/>
  <c r="I285" i="7"/>
  <c r="H285" i="7"/>
  <c r="G285" i="7"/>
  <c r="F285" i="7"/>
  <c r="E285" i="7"/>
  <c r="D285" i="7"/>
  <c r="C285" i="7"/>
  <c r="B285" i="7"/>
  <c r="A285" i="7"/>
  <c r="B284" i="7"/>
  <c r="A284" i="7"/>
  <c r="Q283" i="7"/>
  <c r="P283" i="7"/>
  <c r="O283" i="7"/>
  <c r="N283" i="7"/>
  <c r="M283" i="7"/>
  <c r="L283" i="7"/>
  <c r="K283" i="7"/>
  <c r="J283" i="7"/>
  <c r="I283" i="7"/>
  <c r="H283" i="7"/>
  <c r="G283" i="7"/>
  <c r="F283" i="7"/>
  <c r="E283" i="7"/>
  <c r="D283" i="7"/>
  <c r="C283" i="7"/>
  <c r="B283" i="7"/>
  <c r="A283" i="7"/>
  <c r="A282" i="7"/>
  <c r="A281" i="7"/>
  <c r="Q280" i="7"/>
  <c r="P280" i="7"/>
  <c r="O280" i="7"/>
  <c r="N280" i="7"/>
  <c r="M280" i="7"/>
  <c r="L280" i="7"/>
  <c r="K280" i="7"/>
  <c r="J280" i="7"/>
  <c r="I280" i="7"/>
  <c r="H280" i="7"/>
  <c r="G280" i="7"/>
  <c r="F280" i="7"/>
  <c r="E280" i="7"/>
  <c r="D280" i="7"/>
  <c r="C280" i="7"/>
  <c r="B280" i="7"/>
  <c r="A280" i="7"/>
  <c r="B279" i="7"/>
  <c r="A279" i="7"/>
  <c r="B278" i="7"/>
  <c r="A278" i="7"/>
  <c r="B277" i="7"/>
  <c r="A277" i="7"/>
  <c r="D276" i="7"/>
  <c r="C276" i="7"/>
  <c r="B276" i="7"/>
  <c r="A276" i="7"/>
  <c r="Q275" i="7"/>
  <c r="P275" i="7"/>
  <c r="O275" i="7"/>
  <c r="N275" i="7"/>
  <c r="M275" i="7"/>
  <c r="L275" i="7"/>
  <c r="K275" i="7"/>
  <c r="J275" i="7"/>
  <c r="I275" i="7"/>
  <c r="H275" i="7"/>
  <c r="G275" i="7"/>
  <c r="F275" i="7"/>
  <c r="E275" i="7"/>
  <c r="D275" i="7"/>
  <c r="C275" i="7"/>
  <c r="B275" i="7"/>
  <c r="A275" i="7"/>
  <c r="Q274" i="7"/>
  <c r="P274" i="7"/>
  <c r="O274" i="7"/>
  <c r="N274" i="7"/>
  <c r="M274" i="7"/>
  <c r="L274" i="7"/>
  <c r="K274" i="7"/>
  <c r="J274" i="7"/>
  <c r="I274" i="7"/>
  <c r="H274" i="7"/>
  <c r="G274" i="7"/>
  <c r="F274" i="7"/>
  <c r="E274" i="7"/>
  <c r="D274" i="7"/>
  <c r="C274" i="7"/>
  <c r="B274" i="7"/>
  <c r="A274" i="7"/>
  <c r="Q273" i="7"/>
  <c r="P273" i="7"/>
  <c r="O273" i="7"/>
  <c r="N273" i="7"/>
  <c r="M273" i="7"/>
  <c r="L273" i="7"/>
  <c r="K273" i="7"/>
  <c r="J273" i="7"/>
  <c r="I273" i="7"/>
  <c r="H273" i="7"/>
  <c r="G273" i="7"/>
  <c r="F273" i="7"/>
  <c r="E273" i="7"/>
  <c r="D273" i="7"/>
  <c r="C273" i="7"/>
  <c r="B273" i="7"/>
  <c r="A273" i="7"/>
  <c r="Q272" i="7"/>
  <c r="P272" i="7"/>
  <c r="O272" i="7"/>
  <c r="N272" i="7"/>
  <c r="M272" i="7"/>
  <c r="L272" i="7"/>
  <c r="K272" i="7"/>
  <c r="J272" i="7"/>
  <c r="I272" i="7"/>
  <c r="H272" i="7"/>
  <c r="G272" i="7"/>
  <c r="F272" i="7"/>
  <c r="E272" i="7"/>
  <c r="D272" i="7"/>
  <c r="C272" i="7"/>
  <c r="B272" i="7"/>
  <c r="A272" i="7"/>
  <c r="Q271" i="7"/>
  <c r="P271" i="7"/>
  <c r="O271" i="7"/>
  <c r="N271" i="7"/>
  <c r="M271" i="7"/>
  <c r="L271" i="7"/>
  <c r="K271" i="7"/>
  <c r="J271" i="7"/>
  <c r="I271" i="7"/>
  <c r="H271" i="7"/>
  <c r="G271" i="7"/>
  <c r="F271" i="7"/>
  <c r="E271" i="7"/>
  <c r="D271" i="7"/>
  <c r="C271" i="7"/>
  <c r="B271" i="7"/>
  <c r="A271" i="7"/>
  <c r="Q270" i="7"/>
  <c r="P270" i="7"/>
  <c r="O270" i="7"/>
  <c r="N270" i="7"/>
  <c r="M270" i="7"/>
  <c r="L270" i="7"/>
  <c r="K270" i="7"/>
  <c r="J270" i="7"/>
  <c r="I270" i="7"/>
  <c r="H270" i="7"/>
  <c r="G270" i="7"/>
  <c r="F270" i="7"/>
  <c r="E270" i="7"/>
  <c r="D270" i="7"/>
  <c r="C270" i="7"/>
  <c r="B270" i="7"/>
  <c r="A270" i="7"/>
  <c r="Q269" i="7"/>
  <c r="P269" i="7"/>
  <c r="O269" i="7"/>
  <c r="N269" i="7"/>
  <c r="M269" i="7"/>
  <c r="L269" i="7"/>
  <c r="K269" i="7"/>
  <c r="J269" i="7"/>
  <c r="I269" i="7"/>
  <c r="H269" i="7"/>
  <c r="G269" i="7"/>
  <c r="F269" i="7"/>
  <c r="E269" i="7"/>
  <c r="D269" i="7"/>
  <c r="C269" i="7"/>
  <c r="B269" i="7"/>
  <c r="A269" i="7"/>
  <c r="Q268" i="7"/>
  <c r="P268" i="7"/>
  <c r="O268" i="7"/>
  <c r="N268" i="7"/>
  <c r="M268" i="7"/>
  <c r="L268" i="7"/>
  <c r="K268" i="7"/>
  <c r="J268" i="7"/>
  <c r="I268" i="7"/>
  <c r="H268" i="7"/>
  <c r="G268" i="7"/>
  <c r="F268" i="7"/>
  <c r="E268" i="7"/>
  <c r="D268" i="7"/>
  <c r="C268" i="7"/>
  <c r="B268" i="7"/>
  <c r="A268" i="7"/>
  <c r="B267" i="7"/>
  <c r="A267" i="7"/>
  <c r="B266" i="7"/>
  <c r="A266" i="7"/>
  <c r="D265" i="7"/>
  <c r="C265" i="7"/>
  <c r="B265" i="7"/>
  <c r="A265" i="7"/>
  <c r="D264" i="7"/>
  <c r="C264" i="7"/>
  <c r="B264" i="7"/>
  <c r="A264" i="7"/>
  <c r="B263" i="7"/>
  <c r="A263" i="7"/>
  <c r="B262" i="7"/>
  <c r="A262" i="7"/>
  <c r="B261" i="7"/>
  <c r="A261" i="7"/>
  <c r="D260" i="7"/>
  <c r="C260" i="7"/>
  <c r="B260" i="7"/>
  <c r="A260" i="7"/>
  <c r="Q259" i="7"/>
  <c r="P259" i="7"/>
  <c r="O259" i="7"/>
  <c r="N259" i="7"/>
  <c r="M259" i="7"/>
  <c r="L259" i="7"/>
  <c r="K259" i="7"/>
  <c r="J259" i="7"/>
  <c r="I259" i="7"/>
  <c r="H259" i="7"/>
  <c r="G259" i="7"/>
  <c r="F259" i="7"/>
  <c r="E259" i="7"/>
  <c r="D259" i="7"/>
  <c r="C259" i="7"/>
  <c r="B259" i="7"/>
  <c r="A259" i="7"/>
  <c r="B258" i="7"/>
  <c r="A258" i="7"/>
  <c r="D257" i="7"/>
  <c r="C257" i="7"/>
  <c r="B257" i="7"/>
  <c r="A257" i="7"/>
  <c r="D256" i="7"/>
  <c r="C256" i="7"/>
  <c r="B256" i="7"/>
  <c r="A256" i="7"/>
  <c r="B255" i="7"/>
  <c r="A255" i="7"/>
  <c r="C254" i="7"/>
  <c r="B254" i="7"/>
  <c r="A254" i="7"/>
  <c r="D253" i="7"/>
  <c r="C253" i="7"/>
  <c r="B253" i="7"/>
  <c r="A253" i="7"/>
  <c r="D252" i="7"/>
  <c r="C252" i="7"/>
  <c r="B252" i="7"/>
  <c r="A252" i="7"/>
  <c r="B251" i="7"/>
  <c r="A251" i="7"/>
  <c r="B250" i="7"/>
  <c r="A250" i="7"/>
  <c r="B249" i="7"/>
  <c r="A249" i="7"/>
  <c r="D248" i="7"/>
  <c r="C248" i="7"/>
  <c r="B248" i="7"/>
  <c r="A248" i="7"/>
  <c r="Q247" i="7"/>
  <c r="P247" i="7"/>
  <c r="O247" i="7"/>
  <c r="N247" i="7"/>
  <c r="M247" i="7"/>
  <c r="L247" i="7"/>
  <c r="K247" i="7"/>
  <c r="J247" i="7"/>
  <c r="I247" i="7"/>
  <c r="H247" i="7"/>
  <c r="G247" i="7"/>
  <c r="F247" i="7"/>
  <c r="E247" i="7"/>
  <c r="D247" i="7"/>
  <c r="C247" i="7"/>
  <c r="B247" i="7"/>
  <c r="A247" i="7"/>
  <c r="B246" i="7"/>
  <c r="A246" i="7"/>
  <c r="D245" i="7"/>
  <c r="C245" i="7"/>
  <c r="B245" i="7"/>
  <c r="A245" i="7"/>
  <c r="D244" i="7"/>
  <c r="C244" i="7"/>
  <c r="B244" i="7"/>
  <c r="A244" i="7"/>
  <c r="B243" i="7"/>
  <c r="A243" i="7"/>
  <c r="B242" i="7"/>
  <c r="A242" i="7"/>
  <c r="C241" i="7"/>
  <c r="B241" i="7"/>
  <c r="A241" i="7"/>
  <c r="Q240" i="7"/>
  <c r="P240" i="7"/>
  <c r="O240" i="7"/>
  <c r="N240" i="7"/>
  <c r="M240" i="7"/>
  <c r="L240" i="7"/>
  <c r="K240" i="7"/>
  <c r="J240" i="7"/>
  <c r="I240" i="7"/>
  <c r="H240" i="7"/>
  <c r="G240" i="7"/>
  <c r="F240" i="7"/>
  <c r="E240" i="7"/>
  <c r="D240" i="7"/>
  <c r="C240" i="7"/>
  <c r="B240" i="7"/>
  <c r="A240" i="7"/>
  <c r="A239" i="7"/>
  <c r="A238" i="7"/>
  <c r="A237" i="7"/>
  <c r="A236" i="7"/>
  <c r="A235" i="7"/>
  <c r="D234" i="7"/>
  <c r="C234" i="7"/>
  <c r="B234" i="7"/>
  <c r="A234" i="7"/>
  <c r="A233" i="7"/>
  <c r="A232" i="7"/>
  <c r="A231" i="7"/>
  <c r="A230" i="7"/>
  <c r="A229" i="7"/>
  <c r="A228" i="7"/>
  <c r="A227" i="7"/>
  <c r="A226" i="7"/>
  <c r="A225" i="7"/>
  <c r="A224" i="7"/>
  <c r="A223" i="7"/>
  <c r="A222" i="7"/>
  <c r="D221" i="7"/>
  <c r="C221" i="7"/>
  <c r="B221" i="7"/>
  <c r="A221" i="7"/>
  <c r="B220" i="7"/>
  <c r="A220" i="7"/>
  <c r="A219" i="7"/>
  <c r="A218" i="7"/>
  <c r="A217" i="7"/>
  <c r="B216" i="7"/>
  <c r="A216" i="7"/>
  <c r="B215" i="7"/>
  <c r="A215" i="7"/>
  <c r="B214" i="7"/>
  <c r="A214" i="7"/>
  <c r="B213" i="7"/>
  <c r="A213" i="7"/>
  <c r="Q212" i="7"/>
  <c r="P212" i="7"/>
  <c r="O212" i="7"/>
  <c r="N212" i="7"/>
  <c r="M212" i="7"/>
  <c r="L212" i="7"/>
  <c r="K212" i="7"/>
  <c r="J212" i="7"/>
  <c r="I212" i="7"/>
  <c r="H212" i="7"/>
  <c r="G212" i="7"/>
  <c r="F212" i="7"/>
  <c r="E212" i="7"/>
  <c r="D212" i="7"/>
  <c r="C212" i="7"/>
  <c r="B212" i="7"/>
  <c r="A212" i="7"/>
  <c r="A211" i="7"/>
  <c r="A210" i="7"/>
  <c r="D209" i="7"/>
  <c r="C209" i="7"/>
  <c r="B209" i="7"/>
  <c r="A209" i="7"/>
  <c r="D208" i="7"/>
  <c r="C208" i="7"/>
  <c r="B208" i="7"/>
  <c r="A208" i="7"/>
  <c r="B207" i="7"/>
  <c r="A207" i="7"/>
  <c r="B206" i="7"/>
  <c r="A206" i="7"/>
  <c r="B205" i="7"/>
  <c r="A205" i="7"/>
  <c r="D204" i="7"/>
  <c r="C204" i="7"/>
  <c r="B204" i="7"/>
  <c r="A204" i="7"/>
  <c r="Q203" i="7"/>
  <c r="P203" i="7"/>
  <c r="O203" i="7"/>
  <c r="N203" i="7"/>
  <c r="M203" i="7"/>
  <c r="L203" i="7"/>
  <c r="K203" i="7"/>
  <c r="J203" i="7"/>
  <c r="I203" i="7"/>
  <c r="H203" i="7"/>
  <c r="G203" i="7"/>
  <c r="F203" i="7"/>
  <c r="E203" i="7"/>
  <c r="D203" i="7"/>
  <c r="C203" i="7"/>
  <c r="B203" i="7"/>
  <c r="A203" i="7"/>
  <c r="B202" i="7"/>
  <c r="A202" i="7"/>
  <c r="D201" i="7"/>
  <c r="C201" i="7"/>
  <c r="B201" i="7"/>
  <c r="A201" i="7"/>
  <c r="D200" i="7"/>
  <c r="C200" i="7"/>
  <c r="B200" i="7"/>
  <c r="A200" i="7"/>
  <c r="B199" i="7"/>
  <c r="A199" i="7"/>
  <c r="B198" i="7"/>
  <c r="A198" i="7"/>
  <c r="C197" i="7"/>
  <c r="B197" i="7"/>
  <c r="A197" i="7"/>
  <c r="B196" i="7"/>
  <c r="A196" i="7"/>
  <c r="A195" i="7"/>
  <c r="B194" i="7"/>
  <c r="A194" i="7"/>
  <c r="D193" i="7"/>
  <c r="C193" i="7"/>
  <c r="B193" i="7"/>
  <c r="A193" i="7"/>
  <c r="D192" i="7"/>
  <c r="C192" i="7"/>
  <c r="B192" i="7"/>
  <c r="A192" i="7"/>
  <c r="B191" i="7"/>
  <c r="A191" i="7"/>
  <c r="B190" i="7"/>
  <c r="A190" i="7"/>
  <c r="B189" i="7"/>
  <c r="A189" i="7"/>
  <c r="D188" i="7"/>
  <c r="C188" i="7"/>
  <c r="B188" i="7"/>
  <c r="A188" i="7"/>
  <c r="Q187" i="7"/>
  <c r="P187" i="7"/>
  <c r="O187" i="7"/>
  <c r="N187" i="7"/>
  <c r="M187" i="7"/>
  <c r="L187" i="7"/>
  <c r="K187" i="7"/>
  <c r="J187" i="7"/>
  <c r="I187" i="7"/>
  <c r="H187" i="7"/>
  <c r="G187" i="7"/>
  <c r="F187" i="7"/>
  <c r="E187" i="7"/>
  <c r="D187" i="7"/>
  <c r="C187" i="7"/>
  <c r="B187" i="7"/>
  <c r="A187" i="7"/>
  <c r="B186" i="7"/>
  <c r="A186" i="7"/>
  <c r="D185" i="7"/>
  <c r="C185" i="7"/>
  <c r="B185" i="7"/>
  <c r="A185" i="7"/>
  <c r="D184" i="7"/>
  <c r="C184" i="7"/>
  <c r="B184" i="7"/>
  <c r="A184" i="7"/>
  <c r="B183" i="7"/>
  <c r="A183" i="7"/>
  <c r="B182" i="7"/>
  <c r="A182" i="7"/>
  <c r="C181" i="7"/>
  <c r="B181" i="7"/>
  <c r="A181" i="7"/>
  <c r="D180" i="7"/>
  <c r="C180" i="7"/>
  <c r="B180" i="7"/>
  <c r="A180" i="7"/>
  <c r="D179" i="7"/>
  <c r="C179" i="7"/>
  <c r="B179" i="7"/>
  <c r="A179" i="7"/>
  <c r="B178" i="7"/>
  <c r="A178" i="7"/>
  <c r="B177" i="7"/>
  <c r="A177" i="7"/>
  <c r="B176" i="7"/>
  <c r="A176" i="7"/>
  <c r="D175" i="7"/>
  <c r="C175" i="7"/>
  <c r="B175" i="7"/>
  <c r="A175" i="7"/>
  <c r="Q174" i="7"/>
  <c r="P174" i="7"/>
  <c r="O174" i="7"/>
  <c r="N174" i="7"/>
  <c r="M174" i="7"/>
  <c r="L174" i="7"/>
  <c r="K174" i="7"/>
  <c r="J174" i="7"/>
  <c r="I174" i="7"/>
  <c r="H174" i="7"/>
  <c r="G174" i="7"/>
  <c r="F174" i="7"/>
  <c r="E174" i="7"/>
  <c r="D174" i="7"/>
  <c r="C174" i="7"/>
  <c r="B174" i="7"/>
  <c r="A174" i="7"/>
  <c r="B173" i="7"/>
  <c r="A173" i="7"/>
  <c r="D172" i="7"/>
  <c r="C172" i="7"/>
  <c r="B172" i="7"/>
  <c r="A172" i="7"/>
  <c r="D171" i="7"/>
  <c r="C171" i="7"/>
  <c r="B171" i="7"/>
  <c r="A171" i="7"/>
  <c r="B170" i="7"/>
  <c r="A170" i="7"/>
  <c r="B169" i="7"/>
  <c r="A169" i="7"/>
  <c r="C168" i="7"/>
  <c r="B168" i="7"/>
  <c r="A168" i="7"/>
  <c r="D167" i="7"/>
  <c r="C167" i="7"/>
  <c r="B167" i="7"/>
  <c r="A167" i="7"/>
  <c r="D166" i="7"/>
  <c r="C166" i="7"/>
  <c r="B166" i="7"/>
  <c r="A166" i="7"/>
  <c r="B165" i="7"/>
  <c r="A165" i="7"/>
  <c r="B164" i="7"/>
  <c r="A164" i="7"/>
  <c r="B163" i="7"/>
  <c r="A163" i="7"/>
  <c r="D162" i="7"/>
  <c r="C162" i="7"/>
  <c r="B162" i="7"/>
  <c r="A162" i="7"/>
  <c r="Q161" i="7"/>
  <c r="P161" i="7"/>
  <c r="O161" i="7"/>
  <c r="N161" i="7"/>
  <c r="M161" i="7"/>
  <c r="L161" i="7"/>
  <c r="K161" i="7"/>
  <c r="J161" i="7"/>
  <c r="I161" i="7"/>
  <c r="H161" i="7"/>
  <c r="G161" i="7"/>
  <c r="F161" i="7"/>
  <c r="E161" i="7"/>
  <c r="D161" i="7"/>
  <c r="C161" i="7"/>
  <c r="B161" i="7"/>
  <c r="A161" i="7"/>
  <c r="B160" i="7"/>
  <c r="A160" i="7"/>
  <c r="D159" i="7"/>
  <c r="C159" i="7"/>
  <c r="B159" i="7"/>
  <c r="A159" i="7"/>
  <c r="D158" i="7"/>
  <c r="C158" i="7"/>
  <c r="B158" i="7"/>
  <c r="A158" i="7"/>
  <c r="B157" i="7"/>
  <c r="A157" i="7"/>
  <c r="B156" i="7"/>
  <c r="A156" i="7"/>
  <c r="C155" i="7"/>
  <c r="B155" i="7"/>
  <c r="A155" i="7"/>
  <c r="D154" i="7"/>
  <c r="C154" i="7"/>
  <c r="B154" i="7"/>
  <c r="A154" i="7"/>
  <c r="D153" i="7"/>
  <c r="C153" i="7"/>
  <c r="B153" i="7"/>
  <c r="A153" i="7"/>
  <c r="B152" i="7"/>
  <c r="A152" i="7"/>
  <c r="B151" i="7"/>
  <c r="A151" i="7"/>
  <c r="B150" i="7"/>
  <c r="A150" i="7"/>
  <c r="D149" i="7"/>
  <c r="C149" i="7"/>
  <c r="B149" i="7"/>
  <c r="A149" i="7"/>
  <c r="Q148" i="7"/>
  <c r="P148" i="7"/>
  <c r="O148" i="7"/>
  <c r="N148" i="7"/>
  <c r="M148" i="7"/>
  <c r="L148" i="7"/>
  <c r="K148" i="7"/>
  <c r="J148" i="7"/>
  <c r="I148" i="7"/>
  <c r="H148" i="7"/>
  <c r="G148" i="7"/>
  <c r="F148" i="7"/>
  <c r="E148" i="7"/>
  <c r="D148" i="7"/>
  <c r="C148" i="7"/>
  <c r="B148" i="7"/>
  <c r="A148" i="7"/>
  <c r="B147" i="7"/>
  <c r="A147" i="7"/>
  <c r="D146" i="7"/>
  <c r="C146" i="7"/>
  <c r="B146" i="7"/>
  <c r="A146" i="7"/>
  <c r="D145" i="7"/>
  <c r="C145" i="7"/>
  <c r="B145" i="7"/>
  <c r="A145" i="7"/>
  <c r="B144" i="7"/>
  <c r="A144" i="7"/>
  <c r="B143" i="7"/>
  <c r="A143" i="7"/>
  <c r="C142" i="7"/>
  <c r="B142" i="7"/>
  <c r="A142" i="7"/>
  <c r="D141" i="7"/>
  <c r="C141" i="7"/>
  <c r="B141" i="7"/>
  <c r="A141" i="7"/>
  <c r="B140" i="7"/>
  <c r="A140" i="7"/>
  <c r="B139" i="7"/>
  <c r="A139" i="7"/>
  <c r="D138" i="7"/>
  <c r="C138" i="7"/>
  <c r="B138" i="7"/>
  <c r="A138" i="7"/>
  <c r="B137" i="7"/>
  <c r="A137" i="7"/>
  <c r="C136" i="7"/>
  <c r="B136" i="7"/>
  <c r="A136" i="7"/>
  <c r="B135" i="7"/>
  <c r="A135" i="7"/>
  <c r="B134" i="7"/>
  <c r="A134" i="7"/>
  <c r="D133" i="7"/>
  <c r="C133" i="7"/>
  <c r="B133" i="7"/>
  <c r="A133" i="7"/>
  <c r="D132" i="7"/>
  <c r="C132" i="7"/>
  <c r="B132" i="7"/>
  <c r="A132" i="7"/>
  <c r="B131" i="7"/>
  <c r="A131" i="7"/>
  <c r="B130" i="7"/>
  <c r="A130" i="7"/>
  <c r="B129" i="7"/>
  <c r="A129" i="7"/>
  <c r="D128" i="7"/>
  <c r="C128" i="7"/>
  <c r="B128" i="7"/>
  <c r="A128" i="7"/>
  <c r="Q127" i="7"/>
  <c r="P127" i="7"/>
  <c r="O127" i="7"/>
  <c r="N127" i="7"/>
  <c r="M127" i="7"/>
  <c r="L127" i="7"/>
  <c r="K127" i="7"/>
  <c r="J127" i="7"/>
  <c r="I127" i="7"/>
  <c r="H127" i="7"/>
  <c r="G127" i="7"/>
  <c r="F127" i="7"/>
  <c r="E127" i="7"/>
  <c r="D127" i="7"/>
  <c r="C127" i="7"/>
  <c r="B127" i="7"/>
  <c r="A127" i="7"/>
  <c r="B126" i="7"/>
  <c r="A126" i="7"/>
  <c r="D125" i="7"/>
  <c r="C125" i="7"/>
  <c r="B125" i="7"/>
  <c r="A125" i="7"/>
  <c r="D124" i="7"/>
  <c r="C124" i="7"/>
  <c r="B124" i="7"/>
  <c r="A124" i="7"/>
  <c r="B123" i="7"/>
  <c r="A123" i="7"/>
  <c r="B122" i="7"/>
  <c r="A122" i="7"/>
  <c r="C121" i="7"/>
  <c r="B121" i="7"/>
  <c r="A121" i="7"/>
  <c r="B120" i="7"/>
  <c r="A120" i="7"/>
  <c r="D119" i="7"/>
  <c r="C119" i="7"/>
  <c r="B119" i="7"/>
  <c r="A119" i="7"/>
  <c r="D118" i="7"/>
  <c r="C118" i="7"/>
  <c r="B118" i="7"/>
  <c r="A118" i="7"/>
  <c r="B117" i="7"/>
  <c r="A117" i="7"/>
  <c r="B116" i="7"/>
  <c r="A116" i="7"/>
  <c r="B115" i="7"/>
  <c r="A115" i="7"/>
  <c r="D114" i="7"/>
  <c r="C114" i="7"/>
  <c r="B114" i="7"/>
  <c r="A114" i="7"/>
  <c r="B113" i="7"/>
  <c r="A113" i="7"/>
  <c r="B112" i="7"/>
  <c r="A112" i="7"/>
  <c r="D111" i="7"/>
  <c r="C111" i="7"/>
  <c r="B111" i="7"/>
  <c r="A111" i="7"/>
  <c r="D110" i="7"/>
  <c r="C110" i="7"/>
  <c r="B110" i="7"/>
  <c r="A110" i="7"/>
  <c r="B109" i="7"/>
  <c r="A109" i="7"/>
  <c r="B108" i="7"/>
  <c r="A108" i="7"/>
  <c r="C107" i="7"/>
  <c r="B107" i="7"/>
  <c r="A107" i="7"/>
  <c r="D106" i="7"/>
  <c r="C106" i="7"/>
  <c r="B106" i="7"/>
  <c r="A106" i="7"/>
  <c r="Q105" i="7"/>
  <c r="P105" i="7"/>
  <c r="O105" i="7"/>
  <c r="N105" i="7"/>
  <c r="M105" i="7"/>
  <c r="L105" i="7"/>
  <c r="K105" i="7"/>
  <c r="J105" i="7"/>
  <c r="I105" i="7"/>
  <c r="H105" i="7"/>
  <c r="G105" i="7"/>
  <c r="F105" i="7"/>
  <c r="E105" i="7"/>
  <c r="D105" i="7"/>
  <c r="C105" i="7"/>
  <c r="B105" i="7"/>
  <c r="A105" i="7"/>
  <c r="B104" i="7"/>
  <c r="A104" i="7"/>
  <c r="C103" i="7"/>
  <c r="B103" i="7"/>
  <c r="A103" i="7"/>
  <c r="B102" i="7"/>
  <c r="A102" i="7"/>
  <c r="D101" i="7"/>
  <c r="C101" i="7"/>
  <c r="B101" i="7"/>
  <c r="A101" i="7"/>
  <c r="D100" i="7"/>
  <c r="C100" i="7"/>
  <c r="B100" i="7"/>
  <c r="A100" i="7"/>
  <c r="B99" i="7"/>
  <c r="A99" i="7"/>
  <c r="C98" i="7"/>
  <c r="B98" i="7"/>
  <c r="A98" i="7"/>
  <c r="B97" i="7"/>
  <c r="A97" i="7"/>
  <c r="D96" i="7"/>
  <c r="C96" i="7"/>
  <c r="B96" i="7"/>
  <c r="A96" i="7"/>
  <c r="D95" i="7"/>
  <c r="C95" i="7"/>
  <c r="B95" i="7"/>
  <c r="A95" i="7"/>
  <c r="D94" i="7"/>
  <c r="C94" i="7"/>
  <c r="B94" i="7"/>
  <c r="A94" i="7"/>
  <c r="B93" i="7"/>
  <c r="A93" i="7"/>
  <c r="C92" i="7"/>
  <c r="B92" i="7"/>
  <c r="A92" i="7"/>
  <c r="B91" i="7"/>
  <c r="A91" i="7"/>
  <c r="D90" i="7"/>
  <c r="C90" i="7"/>
  <c r="B90" i="7"/>
  <c r="A90" i="7"/>
  <c r="Q89" i="7"/>
  <c r="P89" i="7"/>
  <c r="O89" i="7"/>
  <c r="N89" i="7"/>
  <c r="M89" i="7"/>
  <c r="L89" i="7"/>
  <c r="K89" i="7"/>
  <c r="J89" i="7"/>
  <c r="I89" i="7"/>
  <c r="H89" i="7"/>
  <c r="G89" i="7"/>
  <c r="F89" i="7"/>
  <c r="E89" i="7"/>
  <c r="D89" i="7"/>
  <c r="C89" i="7"/>
  <c r="B89" i="7"/>
  <c r="A89" i="7"/>
  <c r="B88" i="7"/>
  <c r="A88" i="7"/>
  <c r="B87" i="7"/>
  <c r="A87" i="7"/>
  <c r="A86" i="7"/>
  <c r="Q85" i="7"/>
  <c r="P85" i="7"/>
  <c r="O85" i="7"/>
  <c r="N85" i="7"/>
  <c r="M85" i="7"/>
  <c r="L85" i="7"/>
  <c r="K85" i="7"/>
  <c r="J85" i="7"/>
  <c r="I85" i="7"/>
  <c r="H85" i="7"/>
  <c r="G85" i="7"/>
  <c r="F85" i="7"/>
  <c r="E85" i="7"/>
  <c r="D85" i="7"/>
  <c r="C85" i="7"/>
  <c r="B85" i="7"/>
  <c r="A85" i="7"/>
  <c r="A84" i="7"/>
  <c r="A83" i="7"/>
  <c r="A82" i="7"/>
  <c r="A81" i="7"/>
  <c r="A80" i="7"/>
  <c r="A79" i="7"/>
  <c r="A78" i="7"/>
  <c r="A77" i="7"/>
  <c r="A76" i="7"/>
  <c r="A75" i="7"/>
  <c r="A74" i="7"/>
  <c r="A73" i="7"/>
  <c r="A72" i="7"/>
  <c r="A71" i="7"/>
  <c r="A70" i="7"/>
  <c r="A69" i="7"/>
  <c r="A68" i="7"/>
  <c r="A67" i="7"/>
  <c r="D66" i="7"/>
  <c r="C66" i="7"/>
  <c r="B66" i="7"/>
  <c r="A66" i="7"/>
  <c r="A65" i="7"/>
  <c r="A64" i="7"/>
  <c r="A63" i="7"/>
  <c r="A62" i="7"/>
  <c r="A61" i="7"/>
  <c r="A60" i="7"/>
  <c r="A59" i="7"/>
  <c r="B58" i="7"/>
  <c r="A58" i="7"/>
  <c r="A57" i="7"/>
  <c r="A56" i="7"/>
  <c r="A55" i="7"/>
  <c r="A54" i="7"/>
  <c r="A53" i="7"/>
  <c r="A52" i="7"/>
  <c r="A51" i="7"/>
  <c r="A50" i="7"/>
  <c r="A49" i="7"/>
  <c r="B48" i="7"/>
  <c r="A48" i="7"/>
  <c r="D47" i="7"/>
  <c r="C47" i="7"/>
  <c r="B47" i="7"/>
  <c r="A47" i="7"/>
  <c r="D46" i="7"/>
  <c r="C46" i="7"/>
  <c r="B46" i="7"/>
  <c r="A46" i="7"/>
  <c r="B45" i="7"/>
  <c r="A45" i="7"/>
  <c r="A44" i="7"/>
  <c r="A43" i="7"/>
  <c r="A42" i="7"/>
  <c r="A41" i="7"/>
  <c r="A40" i="7"/>
  <c r="B39" i="7"/>
  <c r="A39" i="7"/>
  <c r="Q38" i="7"/>
  <c r="P38" i="7"/>
  <c r="O38" i="7"/>
  <c r="N38" i="7"/>
  <c r="M38" i="7"/>
  <c r="L38" i="7"/>
  <c r="K38" i="7"/>
  <c r="J38" i="7"/>
  <c r="I38" i="7"/>
  <c r="H38" i="7"/>
  <c r="G38" i="7"/>
  <c r="F38" i="7"/>
  <c r="E38" i="7"/>
  <c r="D38" i="7"/>
  <c r="C38" i="7"/>
  <c r="B38" i="7"/>
  <c r="A38" i="7"/>
  <c r="A37" i="7"/>
  <c r="A36" i="7"/>
  <c r="D35" i="7"/>
  <c r="C35" i="7"/>
  <c r="B35" i="7"/>
  <c r="A35" i="7"/>
  <c r="A34" i="7"/>
  <c r="A33" i="7"/>
  <c r="D32" i="7"/>
  <c r="C32" i="7"/>
  <c r="B32" i="7"/>
  <c r="A32" i="7"/>
  <c r="Q31" i="7"/>
  <c r="P31" i="7"/>
  <c r="O31" i="7"/>
  <c r="N31" i="7"/>
  <c r="M31" i="7"/>
  <c r="L31" i="7"/>
  <c r="K31" i="7"/>
  <c r="J31" i="7"/>
  <c r="I31" i="7"/>
  <c r="H31" i="7"/>
  <c r="G31" i="7"/>
  <c r="F31" i="7"/>
  <c r="E31" i="7"/>
  <c r="D31" i="7"/>
  <c r="C31" i="7"/>
  <c r="B31" i="7"/>
  <c r="A31" i="7"/>
  <c r="D30" i="7"/>
  <c r="C30" i="7"/>
  <c r="B30" i="7"/>
  <c r="A30" i="7"/>
  <c r="Q29" i="7"/>
  <c r="P29" i="7"/>
  <c r="O29" i="7"/>
  <c r="N29" i="7"/>
  <c r="M29" i="7"/>
  <c r="L29" i="7"/>
  <c r="K29" i="7"/>
  <c r="J29" i="7"/>
  <c r="I29" i="7"/>
  <c r="H29" i="7"/>
  <c r="G29" i="7"/>
  <c r="F29" i="7"/>
  <c r="E29" i="7"/>
  <c r="D29" i="7"/>
  <c r="C29" i="7"/>
  <c r="B29" i="7"/>
  <c r="A29" i="7"/>
  <c r="B28" i="7"/>
  <c r="A28" i="7"/>
  <c r="D27" i="7"/>
  <c r="C27" i="7"/>
  <c r="B27" i="7"/>
  <c r="A27" i="7"/>
  <c r="D26" i="7"/>
  <c r="C26" i="7"/>
  <c r="B26" i="7"/>
  <c r="A26" i="7"/>
  <c r="A25" i="7"/>
  <c r="Q24" i="7"/>
  <c r="P24" i="7"/>
  <c r="O24" i="7"/>
  <c r="N24" i="7"/>
  <c r="M24" i="7"/>
  <c r="L24" i="7"/>
  <c r="K24" i="7"/>
  <c r="J24" i="7"/>
  <c r="I24" i="7"/>
  <c r="H24" i="7"/>
  <c r="G24" i="7"/>
  <c r="F24" i="7"/>
  <c r="E24" i="7"/>
  <c r="D24" i="7"/>
  <c r="C24" i="7"/>
  <c r="B24" i="7"/>
  <c r="A24" i="7"/>
  <c r="A23" i="7"/>
  <c r="B22" i="7"/>
  <c r="A22" i="7"/>
  <c r="Q21" i="7"/>
  <c r="P21" i="7"/>
  <c r="O21" i="7"/>
  <c r="N21" i="7"/>
  <c r="M21" i="7"/>
  <c r="L21" i="7"/>
  <c r="K21" i="7"/>
  <c r="J21" i="7"/>
  <c r="I21" i="7"/>
  <c r="H21" i="7"/>
  <c r="G21" i="7"/>
  <c r="F21" i="7"/>
  <c r="E21" i="7"/>
  <c r="D21" i="7"/>
  <c r="C21" i="7"/>
  <c r="B21" i="7"/>
  <c r="A21" i="7"/>
  <c r="B20" i="7"/>
  <c r="A20" i="7"/>
  <c r="D19" i="7"/>
  <c r="C19" i="7"/>
  <c r="B19" i="7"/>
  <c r="A19" i="7"/>
  <c r="B18" i="7"/>
  <c r="A18" i="7"/>
  <c r="Q17" i="7"/>
  <c r="P17" i="7"/>
  <c r="O17" i="7"/>
  <c r="N17" i="7"/>
  <c r="M17" i="7"/>
  <c r="L17" i="7"/>
  <c r="K17" i="7"/>
  <c r="J17" i="7"/>
  <c r="I17" i="7"/>
  <c r="H17" i="7"/>
  <c r="G17" i="7"/>
  <c r="F17" i="7"/>
  <c r="E17" i="7"/>
  <c r="D17" i="7"/>
  <c r="C17" i="7"/>
  <c r="B17" i="7"/>
  <c r="A17" i="7"/>
  <c r="Q16" i="7"/>
  <c r="P16" i="7"/>
  <c r="O16" i="7"/>
  <c r="N16" i="7"/>
  <c r="M16" i="7"/>
  <c r="L16" i="7"/>
  <c r="K16" i="7"/>
  <c r="J16" i="7"/>
  <c r="I16" i="7"/>
  <c r="H16" i="7"/>
  <c r="G16" i="7"/>
  <c r="F16" i="7"/>
  <c r="E16" i="7"/>
  <c r="D16" i="7"/>
  <c r="C16" i="7"/>
  <c r="B16" i="7"/>
  <c r="A16" i="7"/>
  <c r="Q15" i="7"/>
  <c r="P15" i="7"/>
  <c r="O15" i="7"/>
  <c r="N15" i="7"/>
  <c r="M15" i="7"/>
  <c r="L15" i="7"/>
  <c r="K15" i="7"/>
  <c r="J15" i="7"/>
  <c r="I15" i="7"/>
  <c r="H15" i="7"/>
  <c r="G15" i="7"/>
  <c r="F15" i="7"/>
  <c r="E15" i="7"/>
  <c r="D15" i="7"/>
  <c r="C15" i="7"/>
  <c r="B15" i="7"/>
  <c r="A15" i="7"/>
  <c r="Q14" i="7"/>
  <c r="P14" i="7"/>
  <c r="O14" i="7"/>
  <c r="N14" i="7"/>
  <c r="M14" i="7"/>
  <c r="L14" i="7"/>
  <c r="K14" i="7"/>
  <c r="J14" i="7"/>
  <c r="I14" i="7"/>
  <c r="H14" i="7"/>
  <c r="G14" i="7"/>
  <c r="F14" i="7"/>
  <c r="E14" i="7"/>
  <c r="D14" i="7"/>
  <c r="C14" i="7"/>
  <c r="B14" i="7"/>
  <c r="A14" i="7"/>
  <c r="Q13" i="7"/>
  <c r="P13" i="7"/>
  <c r="O13" i="7"/>
  <c r="N13" i="7"/>
  <c r="M13" i="7"/>
  <c r="L13" i="7"/>
  <c r="K13" i="7"/>
  <c r="J13" i="7"/>
  <c r="I13" i="7"/>
  <c r="H13" i="7"/>
  <c r="G13" i="7"/>
  <c r="F13" i="7"/>
  <c r="E13" i="7"/>
  <c r="D13" i="7"/>
  <c r="C13" i="7"/>
  <c r="B13" i="7"/>
  <c r="A13" i="7"/>
  <c r="Q12" i="7"/>
  <c r="P12" i="7"/>
  <c r="O12" i="7"/>
  <c r="N12" i="7"/>
  <c r="M12" i="7"/>
  <c r="L12" i="7"/>
  <c r="K12" i="7"/>
  <c r="J12" i="7"/>
  <c r="I12" i="7"/>
  <c r="H12" i="7"/>
  <c r="G12" i="7"/>
  <c r="F12" i="7"/>
  <c r="E12" i="7"/>
  <c r="D12" i="7"/>
  <c r="C12" i="7"/>
  <c r="B12" i="7"/>
  <c r="A12" i="7"/>
  <c r="Q11" i="7"/>
  <c r="P11" i="7"/>
  <c r="O11" i="7"/>
  <c r="N11" i="7"/>
  <c r="M11" i="7"/>
  <c r="L11" i="7"/>
  <c r="K11" i="7"/>
  <c r="J11" i="7"/>
  <c r="I11" i="7"/>
  <c r="H11" i="7"/>
  <c r="G11" i="7"/>
  <c r="F11" i="7"/>
  <c r="E11" i="7"/>
  <c r="D11" i="7"/>
  <c r="C11" i="7"/>
  <c r="B11" i="7"/>
  <c r="A11" i="7"/>
  <c r="Q10" i="7"/>
  <c r="P10" i="7"/>
  <c r="O10" i="7"/>
  <c r="N10" i="7"/>
  <c r="M10" i="7"/>
  <c r="L10" i="7"/>
  <c r="K10" i="7"/>
  <c r="J10" i="7"/>
  <c r="I10" i="7"/>
  <c r="H10" i="7"/>
  <c r="G10" i="7"/>
  <c r="F10" i="7"/>
  <c r="E10" i="7"/>
  <c r="D10" i="7"/>
  <c r="C10" i="7"/>
  <c r="B10" i="7"/>
  <c r="A10" i="7"/>
  <c r="Q9" i="7"/>
  <c r="P9" i="7"/>
  <c r="O9" i="7"/>
  <c r="N9" i="7"/>
  <c r="M9" i="7"/>
  <c r="L9" i="7"/>
  <c r="K9" i="7"/>
  <c r="J9" i="7"/>
  <c r="I9" i="7"/>
  <c r="H9" i="7"/>
  <c r="G9" i="7"/>
  <c r="F9" i="7"/>
  <c r="E9" i="7"/>
  <c r="D9" i="7"/>
  <c r="C9" i="7"/>
  <c r="B9" i="7"/>
  <c r="A9" i="7"/>
  <c r="B8" i="7"/>
  <c r="A8" i="7"/>
  <c r="Q7" i="7"/>
  <c r="P7" i="7"/>
  <c r="O7" i="7"/>
  <c r="N7" i="7"/>
  <c r="M7" i="7"/>
  <c r="L7" i="7"/>
  <c r="K7" i="7"/>
  <c r="J7" i="7"/>
  <c r="I7" i="7"/>
  <c r="H7" i="7"/>
  <c r="G7" i="7"/>
  <c r="F7" i="7"/>
  <c r="E7" i="7"/>
  <c r="D7" i="7"/>
  <c r="C7" i="7"/>
  <c r="B7" i="7"/>
  <c r="A7" i="7"/>
  <c r="D6" i="7"/>
  <c r="C6" i="7"/>
  <c r="B6" i="7"/>
  <c r="A6" i="7"/>
  <c r="Q5" i="7"/>
  <c r="P5" i="7"/>
  <c r="O5" i="7"/>
  <c r="N5" i="7"/>
  <c r="M5" i="7"/>
  <c r="L5" i="7"/>
  <c r="K5" i="7"/>
  <c r="J5" i="7"/>
  <c r="I5" i="7"/>
  <c r="H5" i="7"/>
  <c r="G5" i="7"/>
  <c r="F5" i="7"/>
  <c r="E5" i="7"/>
  <c r="D5" i="7"/>
  <c r="C5" i="7"/>
  <c r="B5" i="7"/>
  <c r="A5" i="7"/>
  <c r="D4" i="7"/>
  <c r="C4" i="7"/>
  <c r="B4" i="7"/>
  <c r="A4" i="7"/>
  <c r="Q3" i="7"/>
  <c r="P3" i="7"/>
  <c r="O3" i="7"/>
  <c r="N3" i="7"/>
  <c r="M3" i="7"/>
  <c r="L3" i="7"/>
  <c r="K3" i="7"/>
  <c r="J3" i="7"/>
  <c r="I3" i="7"/>
  <c r="H3" i="7"/>
  <c r="G3" i="7"/>
  <c r="F3" i="7"/>
  <c r="E3" i="7"/>
  <c r="D3" i="7"/>
  <c r="C3" i="7"/>
  <c r="B3" i="7"/>
  <c r="A3" i="7"/>
  <c r="Q2" i="7"/>
  <c r="P2" i="7"/>
  <c r="O2" i="7"/>
  <c r="N2" i="7"/>
  <c r="M2" i="7"/>
  <c r="L2" i="7"/>
  <c r="K2" i="7"/>
  <c r="J2" i="7"/>
  <c r="I2" i="7"/>
  <c r="H2" i="7"/>
  <c r="G2" i="7"/>
  <c r="F2" i="7"/>
  <c r="E2" i="7"/>
  <c r="D2" i="7"/>
  <c r="C2" i="7"/>
  <c r="B2" i="7"/>
  <c r="A2" i="7"/>
  <c r="A1000" i="6"/>
  <c r="A999" i="6"/>
  <c r="A998" i="6"/>
  <c r="A997" i="6"/>
  <c r="A996" i="6"/>
  <c r="A995" i="6"/>
  <c r="A994" i="6"/>
  <c r="A993" i="6"/>
  <c r="A992" i="6"/>
  <c r="A991" i="6"/>
  <c r="A990" i="6"/>
  <c r="A989" i="6"/>
  <c r="A988" i="6"/>
  <c r="A987" i="6"/>
  <c r="A986" i="6"/>
  <c r="A985" i="6"/>
  <c r="A984" i="6"/>
  <c r="A983" i="6"/>
  <c r="A982" i="6"/>
  <c r="A981" i="6"/>
  <c r="A980" i="6"/>
  <c r="A979" i="6"/>
  <c r="A978" i="6"/>
  <c r="A977" i="6"/>
  <c r="A976" i="6"/>
  <c r="A975" i="6"/>
  <c r="A974" i="6"/>
  <c r="A973" i="6"/>
  <c r="A972" i="6"/>
  <c r="A971" i="6"/>
  <c r="A970" i="6"/>
  <c r="A969" i="6"/>
  <c r="A968" i="6"/>
  <c r="A967" i="6"/>
  <c r="A966" i="6"/>
  <c r="A965" i="6"/>
  <c r="A964" i="6"/>
  <c r="A963" i="6"/>
  <c r="A962" i="6"/>
  <c r="A961" i="6"/>
  <c r="A960" i="6"/>
  <c r="A959" i="6"/>
  <c r="A958" i="6"/>
  <c r="A957" i="6"/>
  <c r="A956" i="6"/>
  <c r="A955" i="6"/>
  <c r="A954" i="6"/>
  <c r="A953" i="6"/>
  <c r="A952" i="6"/>
  <c r="A951" i="6"/>
  <c r="A950" i="6"/>
  <c r="A949" i="6"/>
  <c r="A948" i="6"/>
  <c r="A947" i="6"/>
  <c r="A946" i="6"/>
  <c r="A945" i="6"/>
  <c r="A944" i="6"/>
  <c r="A943" i="6"/>
  <c r="A942" i="6"/>
  <c r="A941" i="6"/>
  <c r="A940" i="6"/>
  <c r="A939" i="6"/>
  <c r="A938" i="6"/>
  <c r="A937" i="6"/>
  <c r="A936" i="6"/>
  <c r="A935" i="6"/>
  <c r="A934" i="6"/>
  <c r="A933" i="6"/>
  <c r="A932" i="6"/>
  <c r="A931" i="6"/>
  <c r="A930" i="6"/>
  <c r="A929" i="6"/>
  <c r="A928" i="6"/>
  <c r="A927" i="6"/>
  <c r="A926" i="6"/>
  <c r="A925" i="6"/>
  <c r="A924" i="6"/>
  <c r="A923" i="6"/>
  <c r="A922" i="6"/>
  <c r="A921" i="6"/>
  <c r="A920" i="6"/>
  <c r="A919" i="6"/>
  <c r="A918" i="6"/>
  <c r="A917" i="6"/>
  <c r="A916" i="6"/>
  <c r="A915" i="6"/>
  <c r="A914" i="6"/>
  <c r="A913" i="6"/>
  <c r="A912" i="6"/>
  <c r="A911" i="6"/>
  <c r="A910" i="6"/>
  <c r="A909" i="6"/>
  <c r="A908" i="6"/>
  <c r="A907" i="6"/>
  <c r="A906" i="6"/>
  <c r="A905" i="6"/>
  <c r="A904" i="6"/>
  <c r="A903" i="6"/>
  <c r="A902" i="6"/>
  <c r="A901" i="6"/>
  <c r="A900" i="6"/>
  <c r="A899" i="6"/>
  <c r="A898" i="6"/>
  <c r="A897" i="6"/>
  <c r="A896" i="6"/>
  <c r="A895" i="6"/>
  <c r="A894" i="6"/>
  <c r="A893" i="6"/>
  <c r="A892" i="6"/>
  <c r="A891" i="6"/>
  <c r="A890" i="6"/>
  <c r="A889" i="6"/>
  <c r="A888" i="6"/>
  <c r="A887" i="6"/>
  <c r="A886" i="6"/>
  <c r="A885" i="6"/>
  <c r="A884" i="6"/>
  <c r="A883" i="6"/>
  <c r="A882" i="6"/>
  <c r="A881" i="6"/>
  <c r="A880" i="6"/>
  <c r="A879" i="6"/>
  <c r="A878" i="6"/>
  <c r="A877" i="6"/>
  <c r="A876" i="6"/>
  <c r="A875" i="6"/>
  <c r="A874" i="6"/>
  <c r="A873" i="6"/>
  <c r="A872" i="6"/>
  <c r="A871" i="6"/>
  <c r="A870" i="6"/>
  <c r="A869" i="6"/>
  <c r="A868" i="6"/>
  <c r="A867" i="6"/>
  <c r="A866" i="6"/>
  <c r="A865" i="6"/>
  <c r="A864" i="6"/>
  <c r="A863" i="6"/>
  <c r="A862" i="6"/>
  <c r="A861" i="6"/>
  <c r="A860" i="6"/>
  <c r="A859" i="6"/>
  <c r="A858" i="6"/>
  <c r="A857" i="6"/>
  <c r="A856" i="6"/>
  <c r="A855" i="6"/>
  <c r="A854" i="6"/>
  <c r="A853" i="6"/>
  <c r="A852" i="6"/>
  <c r="A851" i="6"/>
  <c r="A850" i="6"/>
  <c r="A849" i="6"/>
  <c r="A848" i="6"/>
  <c r="A847" i="6"/>
  <c r="A846" i="6"/>
  <c r="A845" i="6"/>
  <c r="A844" i="6"/>
  <c r="A843" i="6"/>
  <c r="A842" i="6"/>
  <c r="A841" i="6"/>
  <c r="A840" i="6"/>
  <c r="A839" i="6"/>
  <c r="A838" i="6"/>
  <c r="A837" i="6"/>
  <c r="A836" i="6"/>
  <c r="A835" i="6"/>
  <c r="A834" i="6"/>
  <c r="A833" i="6"/>
  <c r="A832" i="6"/>
  <c r="A831" i="6"/>
  <c r="A830" i="6"/>
  <c r="A829" i="6"/>
  <c r="A828" i="6"/>
  <c r="A827" i="6"/>
  <c r="A826" i="6"/>
  <c r="A825" i="6"/>
  <c r="A824" i="6"/>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B400" i="6"/>
  <c r="A400" i="6"/>
  <c r="B399" i="6"/>
  <c r="A399" i="6"/>
  <c r="C398" i="6"/>
  <c r="B398" i="6"/>
  <c r="A398" i="6"/>
  <c r="Q397" i="6"/>
  <c r="P397" i="6"/>
  <c r="O397" i="6"/>
  <c r="N397" i="6"/>
  <c r="M397" i="6"/>
  <c r="L397" i="6"/>
  <c r="K397" i="6"/>
  <c r="J397" i="6"/>
  <c r="I397" i="6"/>
  <c r="H397" i="6"/>
  <c r="G397" i="6"/>
  <c r="F397" i="6"/>
  <c r="E397" i="6"/>
  <c r="D397" i="6"/>
  <c r="C397" i="6"/>
  <c r="B397" i="6"/>
  <c r="A397" i="6"/>
  <c r="Q396" i="6"/>
  <c r="P396" i="6"/>
  <c r="O396" i="6"/>
  <c r="N396" i="6"/>
  <c r="M396" i="6"/>
  <c r="L396" i="6"/>
  <c r="K396" i="6"/>
  <c r="J396" i="6"/>
  <c r="I396" i="6"/>
  <c r="H396" i="6"/>
  <c r="G396" i="6"/>
  <c r="F396" i="6"/>
  <c r="E396" i="6"/>
  <c r="D396" i="6"/>
  <c r="C396" i="6"/>
  <c r="B396" i="6"/>
  <c r="A396" i="6"/>
  <c r="A395" i="6"/>
  <c r="D394" i="6"/>
  <c r="C394" i="6"/>
  <c r="B394" i="6"/>
  <c r="A394" i="6"/>
  <c r="D393" i="6"/>
  <c r="C393" i="6"/>
  <c r="B393" i="6"/>
  <c r="A393" i="6"/>
  <c r="B392" i="6"/>
  <c r="A392" i="6"/>
  <c r="D391" i="6"/>
  <c r="C391" i="6"/>
  <c r="B391" i="6"/>
  <c r="A391" i="6"/>
  <c r="B390" i="6"/>
  <c r="A390" i="6"/>
  <c r="D389" i="6"/>
  <c r="C389" i="6"/>
  <c r="B389" i="6"/>
  <c r="A389" i="6"/>
  <c r="Q388" i="6"/>
  <c r="P388" i="6"/>
  <c r="O388" i="6"/>
  <c r="N388" i="6"/>
  <c r="M388" i="6"/>
  <c r="L388" i="6"/>
  <c r="K388" i="6"/>
  <c r="J388" i="6"/>
  <c r="I388" i="6"/>
  <c r="H388" i="6"/>
  <c r="G388" i="6"/>
  <c r="F388" i="6"/>
  <c r="E388" i="6"/>
  <c r="D388" i="6"/>
  <c r="C388" i="6"/>
  <c r="B388" i="6"/>
  <c r="A388" i="6"/>
  <c r="B387" i="6"/>
  <c r="A387" i="6"/>
  <c r="Q386" i="6"/>
  <c r="P386" i="6"/>
  <c r="O386" i="6"/>
  <c r="N386" i="6"/>
  <c r="M386" i="6"/>
  <c r="L386" i="6"/>
  <c r="K386" i="6"/>
  <c r="J386" i="6"/>
  <c r="I386" i="6"/>
  <c r="H386" i="6"/>
  <c r="G386" i="6"/>
  <c r="F386" i="6"/>
  <c r="E386" i="6"/>
  <c r="D386" i="6"/>
  <c r="C386" i="6"/>
  <c r="B386" i="6"/>
  <c r="A386" i="6"/>
  <c r="Q385" i="6"/>
  <c r="P385" i="6"/>
  <c r="O385" i="6"/>
  <c r="N385" i="6"/>
  <c r="M385" i="6"/>
  <c r="L385" i="6"/>
  <c r="K385" i="6"/>
  <c r="J385" i="6"/>
  <c r="I385" i="6"/>
  <c r="H385" i="6"/>
  <c r="G385" i="6"/>
  <c r="F385" i="6"/>
  <c r="E385" i="6"/>
  <c r="D385" i="6"/>
  <c r="C385" i="6"/>
  <c r="B385" i="6"/>
  <c r="A385" i="6"/>
  <c r="B384" i="6"/>
  <c r="A384" i="6"/>
  <c r="Q383" i="6"/>
  <c r="P383" i="6"/>
  <c r="O383" i="6"/>
  <c r="N383" i="6"/>
  <c r="M383" i="6"/>
  <c r="L383" i="6"/>
  <c r="K383" i="6"/>
  <c r="J383" i="6"/>
  <c r="I383" i="6"/>
  <c r="H383" i="6"/>
  <c r="G383" i="6"/>
  <c r="F383" i="6"/>
  <c r="E383" i="6"/>
  <c r="D383" i="6"/>
  <c r="C383" i="6"/>
  <c r="B383" i="6"/>
  <c r="A383" i="6"/>
  <c r="B382" i="6"/>
  <c r="A382" i="6"/>
  <c r="Q381" i="6"/>
  <c r="P381" i="6"/>
  <c r="O381" i="6"/>
  <c r="N381" i="6"/>
  <c r="M381" i="6"/>
  <c r="L381" i="6"/>
  <c r="K381" i="6"/>
  <c r="J381" i="6"/>
  <c r="I381" i="6"/>
  <c r="H381" i="6"/>
  <c r="G381" i="6"/>
  <c r="F381" i="6"/>
  <c r="E381" i="6"/>
  <c r="D381" i="6"/>
  <c r="C381" i="6"/>
  <c r="B381" i="6"/>
  <c r="A381" i="6"/>
  <c r="Q380" i="6"/>
  <c r="P380" i="6"/>
  <c r="O380" i="6"/>
  <c r="N380" i="6"/>
  <c r="M380" i="6"/>
  <c r="L380" i="6"/>
  <c r="K380" i="6"/>
  <c r="J380" i="6"/>
  <c r="I380" i="6"/>
  <c r="H380" i="6"/>
  <c r="G380" i="6"/>
  <c r="F380" i="6"/>
  <c r="E380" i="6"/>
  <c r="D380" i="6"/>
  <c r="C380" i="6"/>
  <c r="B380" i="6"/>
  <c r="A380" i="6"/>
  <c r="B379" i="6"/>
  <c r="A379" i="6"/>
  <c r="Q378" i="6"/>
  <c r="P378" i="6"/>
  <c r="O378" i="6"/>
  <c r="N378" i="6"/>
  <c r="M378" i="6"/>
  <c r="L378" i="6"/>
  <c r="K378" i="6"/>
  <c r="J378" i="6"/>
  <c r="I378" i="6"/>
  <c r="H378" i="6"/>
  <c r="G378" i="6"/>
  <c r="F378" i="6"/>
  <c r="E378" i="6"/>
  <c r="D378" i="6"/>
  <c r="C378" i="6"/>
  <c r="B378" i="6"/>
  <c r="A378" i="6"/>
  <c r="Q377" i="6"/>
  <c r="P377" i="6"/>
  <c r="O377" i="6"/>
  <c r="N377" i="6"/>
  <c r="M377" i="6"/>
  <c r="L377" i="6"/>
  <c r="K377" i="6"/>
  <c r="J377" i="6"/>
  <c r="I377" i="6"/>
  <c r="H377" i="6"/>
  <c r="G377" i="6"/>
  <c r="F377" i="6"/>
  <c r="E377" i="6"/>
  <c r="D377" i="6"/>
  <c r="C377" i="6"/>
  <c r="B377" i="6"/>
  <c r="A377" i="6"/>
  <c r="B376" i="6"/>
  <c r="A376" i="6"/>
  <c r="Q375" i="6"/>
  <c r="P375" i="6"/>
  <c r="O375" i="6"/>
  <c r="N375" i="6"/>
  <c r="M375" i="6"/>
  <c r="L375" i="6"/>
  <c r="K375" i="6"/>
  <c r="J375" i="6"/>
  <c r="I375" i="6"/>
  <c r="H375" i="6"/>
  <c r="G375" i="6"/>
  <c r="F375" i="6"/>
  <c r="E375" i="6"/>
  <c r="D375" i="6"/>
  <c r="C375" i="6"/>
  <c r="B375" i="6"/>
  <c r="A375" i="6"/>
  <c r="B374" i="6"/>
  <c r="A374" i="6"/>
  <c r="Q373" i="6"/>
  <c r="P373" i="6"/>
  <c r="O373" i="6"/>
  <c r="N373" i="6"/>
  <c r="M373" i="6"/>
  <c r="L373" i="6"/>
  <c r="K373" i="6"/>
  <c r="J373" i="6"/>
  <c r="I373" i="6"/>
  <c r="H373" i="6"/>
  <c r="G373" i="6"/>
  <c r="F373" i="6"/>
  <c r="E373" i="6"/>
  <c r="D373" i="6"/>
  <c r="C373" i="6"/>
  <c r="B373" i="6"/>
  <c r="A373" i="6"/>
  <c r="Q372" i="6"/>
  <c r="P372" i="6"/>
  <c r="O372" i="6"/>
  <c r="N372" i="6"/>
  <c r="M372" i="6"/>
  <c r="L372" i="6"/>
  <c r="K372" i="6"/>
  <c r="J372" i="6"/>
  <c r="I372" i="6"/>
  <c r="H372" i="6"/>
  <c r="G372" i="6"/>
  <c r="F372" i="6"/>
  <c r="E372" i="6"/>
  <c r="D372" i="6"/>
  <c r="C372" i="6"/>
  <c r="B372" i="6"/>
  <c r="A372" i="6"/>
  <c r="B371" i="6"/>
  <c r="A371" i="6"/>
  <c r="Q370" i="6"/>
  <c r="P370" i="6"/>
  <c r="O370" i="6"/>
  <c r="N370" i="6"/>
  <c r="M370" i="6"/>
  <c r="L370" i="6"/>
  <c r="K370" i="6"/>
  <c r="J370" i="6"/>
  <c r="I370" i="6"/>
  <c r="H370" i="6"/>
  <c r="G370" i="6"/>
  <c r="F370" i="6"/>
  <c r="E370" i="6"/>
  <c r="D370" i="6"/>
  <c r="C370" i="6"/>
  <c r="B370" i="6"/>
  <c r="A370" i="6"/>
  <c r="Q369" i="6"/>
  <c r="P369" i="6"/>
  <c r="O369" i="6"/>
  <c r="N369" i="6"/>
  <c r="M369" i="6"/>
  <c r="L369" i="6"/>
  <c r="K369" i="6"/>
  <c r="J369" i="6"/>
  <c r="I369" i="6"/>
  <c r="H369" i="6"/>
  <c r="G369" i="6"/>
  <c r="F369" i="6"/>
  <c r="E369" i="6"/>
  <c r="D369" i="6"/>
  <c r="C369" i="6"/>
  <c r="B369" i="6"/>
  <c r="A369" i="6"/>
  <c r="B368" i="6"/>
  <c r="A368" i="6"/>
  <c r="Q367" i="6"/>
  <c r="P367" i="6"/>
  <c r="O367" i="6"/>
  <c r="N367" i="6"/>
  <c r="M367" i="6"/>
  <c r="L367" i="6"/>
  <c r="K367" i="6"/>
  <c r="J367" i="6"/>
  <c r="I367" i="6"/>
  <c r="H367" i="6"/>
  <c r="G367" i="6"/>
  <c r="F367" i="6"/>
  <c r="E367" i="6"/>
  <c r="D367" i="6"/>
  <c r="C367" i="6"/>
  <c r="B367" i="6"/>
  <c r="A367" i="6"/>
  <c r="B366" i="6"/>
  <c r="A366" i="6"/>
  <c r="Q365" i="6"/>
  <c r="P365" i="6"/>
  <c r="O365" i="6"/>
  <c r="N365" i="6"/>
  <c r="M365" i="6"/>
  <c r="L365" i="6"/>
  <c r="K365" i="6"/>
  <c r="J365" i="6"/>
  <c r="I365" i="6"/>
  <c r="H365" i="6"/>
  <c r="G365" i="6"/>
  <c r="F365" i="6"/>
  <c r="E365" i="6"/>
  <c r="D365" i="6"/>
  <c r="C365" i="6"/>
  <c r="B365" i="6"/>
  <c r="A365" i="6"/>
  <c r="A364" i="6"/>
  <c r="Q363" i="6"/>
  <c r="P363" i="6"/>
  <c r="O363" i="6"/>
  <c r="N363" i="6"/>
  <c r="M363" i="6"/>
  <c r="L363" i="6"/>
  <c r="K363" i="6"/>
  <c r="J363" i="6"/>
  <c r="I363" i="6"/>
  <c r="H363" i="6"/>
  <c r="G363" i="6"/>
  <c r="F363" i="6"/>
  <c r="E363" i="6"/>
  <c r="D363" i="6"/>
  <c r="C363" i="6"/>
  <c r="B363" i="6"/>
  <c r="A363" i="6"/>
  <c r="B362" i="6"/>
  <c r="A362" i="6"/>
  <c r="Q361" i="6"/>
  <c r="P361" i="6"/>
  <c r="O361" i="6"/>
  <c r="N361" i="6"/>
  <c r="M361" i="6"/>
  <c r="L361" i="6"/>
  <c r="K361" i="6"/>
  <c r="J361" i="6"/>
  <c r="I361" i="6"/>
  <c r="H361" i="6"/>
  <c r="G361" i="6"/>
  <c r="F361" i="6"/>
  <c r="E361" i="6"/>
  <c r="D361" i="6"/>
  <c r="C361" i="6"/>
  <c r="B361" i="6"/>
  <c r="A361" i="6"/>
  <c r="Q360" i="6"/>
  <c r="P360" i="6"/>
  <c r="O360" i="6"/>
  <c r="N360" i="6"/>
  <c r="M360" i="6"/>
  <c r="L360" i="6"/>
  <c r="K360" i="6"/>
  <c r="J360" i="6"/>
  <c r="I360" i="6"/>
  <c r="H360" i="6"/>
  <c r="G360" i="6"/>
  <c r="F360" i="6"/>
  <c r="E360" i="6"/>
  <c r="D360" i="6"/>
  <c r="C360" i="6"/>
  <c r="B360" i="6"/>
  <c r="A360" i="6"/>
  <c r="B359" i="6"/>
  <c r="A359" i="6"/>
  <c r="Q358" i="6"/>
  <c r="P358" i="6"/>
  <c r="O358" i="6"/>
  <c r="N358" i="6"/>
  <c r="M358" i="6"/>
  <c r="L358" i="6"/>
  <c r="K358" i="6"/>
  <c r="J358" i="6"/>
  <c r="I358" i="6"/>
  <c r="H358" i="6"/>
  <c r="G358" i="6"/>
  <c r="F358" i="6"/>
  <c r="E358" i="6"/>
  <c r="D358" i="6"/>
  <c r="C358" i="6"/>
  <c r="B358" i="6"/>
  <c r="A358" i="6"/>
  <c r="B357" i="6"/>
  <c r="A357" i="6"/>
  <c r="Q356" i="6"/>
  <c r="P356" i="6"/>
  <c r="O356" i="6"/>
  <c r="N356" i="6"/>
  <c r="M356" i="6"/>
  <c r="L356" i="6"/>
  <c r="K356" i="6"/>
  <c r="J356" i="6"/>
  <c r="I356" i="6"/>
  <c r="H356" i="6"/>
  <c r="G356" i="6"/>
  <c r="F356" i="6"/>
  <c r="E356" i="6"/>
  <c r="D356" i="6"/>
  <c r="C356" i="6"/>
  <c r="B356" i="6"/>
  <c r="A356" i="6"/>
  <c r="Q355" i="6"/>
  <c r="P355" i="6"/>
  <c r="O355" i="6"/>
  <c r="N355" i="6"/>
  <c r="M355" i="6"/>
  <c r="L355" i="6"/>
  <c r="K355" i="6"/>
  <c r="J355" i="6"/>
  <c r="I355" i="6"/>
  <c r="H355" i="6"/>
  <c r="G355" i="6"/>
  <c r="F355" i="6"/>
  <c r="E355" i="6"/>
  <c r="D355" i="6"/>
  <c r="C355" i="6"/>
  <c r="B355" i="6"/>
  <c r="A355" i="6"/>
  <c r="B354" i="6"/>
  <c r="A354" i="6"/>
  <c r="Q353" i="6"/>
  <c r="P353" i="6"/>
  <c r="O353" i="6"/>
  <c r="N353" i="6"/>
  <c r="M353" i="6"/>
  <c r="L353" i="6"/>
  <c r="K353" i="6"/>
  <c r="J353" i="6"/>
  <c r="I353" i="6"/>
  <c r="H353" i="6"/>
  <c r="G353" i="6"/>
  <c r="F353" i="6"/>
  <c r="E353" i="6"/>
  <c r="D353" i="6"/>
  <c r="C353" i="6"/>
  <c r="B353" i="6"/>
  <c r="A353" i="6"/>
  <c r="Q352" i="6"/>
  <c r="P352" i="6"/>
  <c r="O352" i="6"/>
  <c r="N352" i="6"/>
  <c r="M352" i="6"/>
  <c r="L352" i="6"/>
  <c r="K352" i="6"/>
  <c r="J352" i="6"/>
  <c r="I352" i="6"/>
  <c r="H352" i="6"/>
  <c r="G352" i="6"/>
  <c r="F352" i="6"/>
  <c r="E352" i="6"/>
  <c r="D352" i="6"/>
  <c r="C352" i="6"/>
  <c r="B352" i="6"/>
  <c r="A352" i="6"/>
  <c r="B351" i="6"/>
  <c r="A351" i="6"/>
  <c r="Q350" i="6"/>
  <c r="P350" i="6"/>
  <c r="O350" i="6"/>
  <c r="N350" i="6"/>
  <c r="M350" i="6"/>
  <c r="L350" i="6"/>
  <c r="K350" i="6"/>
  <c r="J350" i="6"/>
  <c r="I350" i="6"/>
  <c r="H350" i="6"/>
  <c r="G350" i="6"/>
  <c r="F350" i="6"/>
  <c r="E350" i="6"/>
  <c r="D350" i="6"/>
  <c r="C350" i="6"/>
  <c r="B350" i="6"/>
  <c r="A350" i="6"/>
  <c r="B349" i="6"/>
  <c r="A349" i="6"/>
  <c r="Q348" i="6"/>
  <c r="P348" i="6"/>
  <c r="O348" i="6"/>
  <c r="N348" i="6"/>
  <c r="M348" i="6"/>
  <c r="L348" i="6"/>
  <c r="K348" i="6"/>
  <c r="J348" i="6"/>
  <c r="I348" i="6"/>
  <c r="H348" i="6"/>
  <c r="G348" i="6"/>
  <c r="F348" i="6"/>
  <c r="E348" i="6"/>
  <c r="D348" i="6"/>
  <c r="C348" i="6"/>
  <c r="B348" i="6"/>
  <c r="A348" i="6"/>
  <c r="Q347" i="6"/>
  <c r="P347" i="6"/>
  <c r="O347" i="6"/>
  <c r="N347" i="6"/>
  <c r="M347" i="6"/>
  <c r="L347" i="6"/>
  <c r="K347" i="6"/>
  <c r="J347" i="6"/>
  <c r="I347" i="6"/>
  <c r="H347" i="6"/>
  <c r="G347" i="6"/>
  <c r="F347" i="6"/>
  <c r="E347" i="6"/>
  <c r="D347" i="6"/>
  <c r="C347" i="6"/>
  <c r="B347" i="6"/>
  <c r="A347" i="6"/>
  <c r="B346" i="6"/>
  <c r="A346" i="6"/>
  <c r="Q345" i="6"/>
  <c r="P345" i="6"/>
  <c r="O345" i="6"/>
  <c r="N345" i="6"/>
  <c r="M345" i="6"/>
  <c r="L345" i="6"/>
  <c r="K345" i="6"/>
  <c r="J345" i="6"/>
  <c r="I345" i="6"/>
  <c r="H345" i="6"/>
  <c r="G345" i="6"/>
  <c r="F345" i="6"/>
  <c r="E345" i="6"/>
  <c r="D345" i="6"/>
  <c r="C345" i="6"/>
  <c r="B345" i="6"/>
  <c r="A345" i="6"/>
  <c r="Q344" i="6"/>
  <c r="P344" i="6"/>
  <c r="O344" i="6"/>
  <c r="N344" i="6"/>
  <c r="M344" i="6"/>
  <c r="L344" i="6"/>
  <c r="K344" i="6"/>
  <c r="J344" i="6"/>
  <c r="I344" i="6"/>
  <c r="H344" i="6"/>
  <c r="G344" i="6"/>
  <c r="F344" i="6"/>
  <c r="E344" i="6"/>
  <c r="D344" i="6"/>
  <c r="C344" i="6"/>
  <c r="B344" i="6"/>
  <c r="A344" i="6"/>
  <c r="B343" i="6"/>
  <c r="A343" i="6"/>
  <c r="Q342" i="6"/>
  <c r="P342" i="6"/>
  <c r="O342" i="6"/>
  <c r="N342" i="6"/>
  <c r="M342" i="6"/>
  <c r="L342" i="6"/>
  <c r="K342" i="6"/>
  <c r="J342" i="6"/>
  <c r="I342" i="6"/>
  <c r="H342" i="6"/>
  <c r="G342" i="6"/>
  <c r="F342" i="6"/>
  <c r="E342" i="6"/>
  <c r="D342" i="6"/>
  <c r="C342" i="6"/>
  <c r="B342" i="6"/>
  <c r="A342" i="6"/>
  <c r="B341" i="6"/>
  <c r="A341" i="6"/>
  <c r="Q340" i="6"/>
  <c r="P340" i="6"/>
  <c r="O340" i="6"/>
  <c r="N340" i="6"/>
  <c r="M340" i="6"/>
  <c r="L340" i="6"/>
  <c r="K340" i="6"/>
  <c r="J340" i="6"/>
  <c r="I340" i="6"/>
  <c r="H340" i="6"/>
  <c r="G340" i="6"/>
  <c r="F340" i="6"/>
  <c r="E340" i="6"/>
  <c r="D340" i="6"/>
  <c r="C340" i="6"/>
  <c r="B340" i="6"/>
  <c r="A340" i="6"/>
  <c r="Q339" i="6"/>
  <c r="P339" i="6"/>
  <c r="O339" i="6"/>
  <c r="N339" i="6"/>
  <c r="M339" i="6"/>
  <c r="L339" i="6"/>
  <c r="K339" i="6"/>
  <c r="J339" i="6"/>
  <c r="I339" i="6"/>
  <c r="H339" i="6"/>
  <c r="G339" i="6"/>
  <c r="F339" i="6"/>
  <c r="E339" i="6"/>
  <c r="D339" i="6"/>
  <c r="C339" i="6"/>
  <c r="B339" i="6"/>
  <c r="A339" i="6"/>
  <c r="B338" i="6"/>
  <c r="A338" i="6"/>
  <c r="Q337" i="6"/>
  <c r="P337" i="6"/>
  <c r="O337" i="6"/>
  <c r="N337" i="6"/>
  <c r="M337" i="6"/>
  <c r="L337" i="6"/>
  <c r="K337" i="6"/>
  <c r="J337" i="6"/>
  <c r="I337" i="6"/>
  <c r="H337" i="6"/>
  <c r="G337" i="6"/>
  <c r="F337" i="6"/>
  <c r="E337" i="6"/>
  <c r="D337" i="6"/>
  <c r="C337" i="6"/>
  <c r="B337" i="6"/>
  <c r="A337" i="6"/>
  <c r="Q336" i="6"/>
  <c r="P336" i="6"/>
  <c r="O336" i="6"/>
  <c r="N336" i="6"/>
  <c r="M336" i="6"/>
  <c r="L336" i="6"/>
  <c r="K336" i="6"/>
  <c r="J336" i="6"/>
  <c r="I336" i="6"/>
  <c r="H336" i="6"/>
  <c r="G336" i="6"/>
  <c r="F336" i="6"/>
  <c r="E336" i="6"/>
  <c r="D336" i="6"/>
  <c r="C336" i="6"/>
  <c r="B336" i="6"/>
  <c r="A336" i="6"/>
  <c r="B335" i="6"/>
  <c r="A335" i="6"/>
  <c r="Q334" i="6"/>
  <c r="P334" i="6"/>
  <c r="O334" i="6"/>
  <c r="N334" i="6"/>
  <c r="M334" i="6"/>
  <c r="L334" i="6"/>
  <c r="K334" i="6"/>
  <c r="J334" i="6"/>
  <c r="I334" i="6"/>
  <c r="H334" i="6"/>
  <c r="G334" i="6"/>
  <c r="F334" i="6"/>
  <c r="E334" i="6"/>
  <c r="D334" i="6"/>
  <c r="C334" i="6"/>
  <c r="B334" i="6"/>
  <c r="A334" i="6"/>
  <c r="Q333" i="6"/>
  <c r="P333" i="6"/>
  <c r="O333" i="6"/>
  <c r="N333" i="6"/>
  <c r="M333" i="6"/>
  <c r="L333" i="6"/>
  <c r="K333" i="6"/>
  <c r="J333" i="6"/>
  <c r="I333" i="6"/>
  <c r="H333" i="6"/>
  <c r="G333" i="6"/>
  <c r="F333" i="6"/>
  <c r="E333" i="6"/>
  <c r="D333" i="6"/>
  <c r="C333" i="6"/>
  <c r="B333" i="6"/>
  <c r="A333" i="6"/>
  <c r="B332" i="6"/>
  <c r="A332" i="6"/>
  <c r="Q331" i="6"/>
  <c r="P331" i="6"/>
  <c r="O331" i="6"/>
  <c r="N331" i="6"/>
  <c r="M331" i="6"/>
  <c r="L331" i="6"/>
  <c r="K331" i="6"/>
  <c r="J331" i="6"/>
  <c r="I331" i="6"/>
  <c r="H331" i="6"/>
  <c r="G331" i="6"/>
  <c r="F331" i="6"/>
  <c r="E331" i="6"/>
  <c r="D331" i="6"/>
  <c r="C331" i="6"/>
  <c r="B331" i="6"/>
  <c r="A331" i="6"/>
  <c r="B330" i="6"/>
  <c r="A330" i="6"/>
  <c r="Q329" i="6"/>
  <c r="P329" i="6"/>
  <c r="O329" i="6"/>
  <c r="N329" i="6"/>
  <c r="M329" i="6"/>
  <c r="L329" i="6"/>
  <c r="K329" i="6"/>
  <c r="J329" i="6"/>
  <c r="I329" i="6"/>
  <c r="H329" i="6"/>
  <c r="G329" i="6"/>
  <c r="F329" i="6"/>
  <c r="E329" i="6"/>
  <c r="D329" i="6"/>
  <c r="C329" i="6"/>
  <c r="B329" i="6"/>
  <c r="A329" i="6"/>
  <c r="Q328" i="6"/>
  <c r="P328" i="6"/>
  <c r="O328" i="6"/>
  <c r="N328" i="6"/>
  <c r="M328" i="6"/>
  <c r="L328" i="6"/>
  <c r="K328" i="6"/>
  <c r="J328" i="6"/>
  <c r="I328" i="6"/>
  <c r="H328" i="6"/>
  <c r="G328" i="6"/>
  <c r="F328" i="6"/>
  <c r="E328" i="6"/>
  <c r="D328" i="6"/>
  <c r="C328" i="6"/>
  <c r="B328" i="6"/>
  <c r="A328" i="6"/>
  <c r="B327" i="6"/>
  <c r="A327" i="6"/>
  <c r="Q326" i="6"/>
  <c r="P326" i="6"/>
  <c r="O326" i="6"/>
  <c r="N326" i="6"/>
  <c r="M326" i="6"/>
  <c r="L326" i="6"/>
  <c r="K326" i="6"/>
  <c r="J326" i="6"/>
  <c r="I326" i="6"/>
  <c r="H326" i="6"/>
  <c r="G326" i="6"/>
  <c r="F326" i="6"/>
  <c r="E326" i="6"/>
  <c r="D326" i="6"/>
  <c r="C326" i="6"/>
  <c r="B326" i="6"/>
  <c r="A326" i="6"/>
  <c r="Q325" i="6"/>
  <c r="P325" i="6"/>
  <c r="O325" i="6"/>
  <c r="N325" i="6"/>
  <c r="M325" i="6"/>
  <c r="L325" i="6"/>
  <c r="K325" i="6"/>
  <c r="J325" i="6"/>
  <c r="I325" i="6"/>
  <c r="H325" i="6"/>
  <c r="G325" i="6"/>
  <c r="F325" i="6"/>
  <c r="E325" i="6"/>
  <c r="D325" i="6"/>
  <c r="C325" i="6"/>
  <c r="B325" i="6"/>
  <c r="A325" i="6"/>
  <c r="B324" i="6"/>
  <c r="A324" i="6"/>
  <c r="Q323" i="6"/>
  <c r="P323" i="6"/>
  <c r="O323" i="6"/>
  <c r="N323" i="6"/>
  <c r="M323" i="6"/>
  <c r="L323" i="6"/>
  <c r="K323" i="6"/>
  <c r="J323" i="6"/>
  <c r="I323" i="6"/>
  <c r="H323" i="6"/>
  <c r="G323" i="6"/>
  <c r="F323" i="6"/>
  <c r="E323" i="6"/>
  <c r="D323" i="6"/>
  <c r="C323" i="6"/>
  <c r="B323" i="6"/>
  <c r="A323" i="6"/>
  <c r="B322" i="6"/>
  <c r="A322" i="6"/>
  <c r="Q321" i="6"/>
  <c r="P321" i="6"/>
  <c r="O321" i="6"/>
  <c r="N321" i="6"/>
  <c r="M321" i="6"/>
  <c r="L321" i="6"/>
  <c r="K321" i="6"/>
  <c r="J321" i="6"/>
  <c r="I321" i="6"/>
  <c r="H321" i="6"/>
  <c r="G321" i="6"/>
  <c r="F321" i="6"/>
  <c r="E321" i="6"/>
  <c r="D321" i="6"/>
  <c r="C321" i="6"/>
  <c r="B321" i="6"/>
  <c r="A321" i="6"/>
  <c r="Q320" i="6"/>
  <c r="P320" i="6"/>
  <c r="O320" i="6"/>
  <c r="N320" i="6"/>
  <c r="M320" i="6"/>
  <c r="L320" i="6"/>
  <c r="K320" i="6"/>
  <c r="J320" i="6"/>
  <c r="I320" i="6"/>
  <c r="H320" i="6"/>
  <c r="G320" i="6"/>
  <c r="F320" i="6"/>
  <c r="E320" i="6"/>
  <c r="D320" i="6"/>
  <c r="C320" i="6"/>
  <c r="B320" i="6"/>
  <c r="A320" i="6"/>
  <c r="B319" i="6"/>
  <c r="A319" i="6"/>
  <c r="Q318" i="6"/>
  <c r="P318" i="6"/>
  <c r="O318" i="6"/>
  <c r="N318" i="6"/>
  <c r="M318" i="6"/>
  <c r="L318" i="6"/>
  <c r="K318" i="6"/>
  <c r="J318" i="6"/>
  <c r="I318" i="6"/>
  <c r="H318" i="6"/>
  <c r="G318" i="6"/>
  <c r="F318" i="6"/>
  <c r="E318" i="6"/>
  <c r="D318" i="6"/>
  <c r="C318" i="6"/>
  <c r="B318" i="6"/>
  <c r="A318" i="6"/>
  <c r="Q317" i="6"/>
  <c r="P317" i="6"/>
  <c r="O317" i="6"/>
  <c r="N317" i="6"/>
  <c r="M317" i="6"/>
  <c r="L317" i="6"/>
  <c r="K317" i="6"/>
  <c r="J317" i="6"/>
  <c r="I317" i="6"/>
  <c r="H317" i="6"/>
  <c r="G317" i="6"/>
  <c r="F317" i="6"/>
  <c r="E317" i="6"/>
  <c r="D317" i="6"/>
  <c r="C317" i="6"/>
  <c r="B317" i="6"/>
  <c r="A317" i="6"/>
  <c r="B316" i="6"/>
  <c r="A316" i="6"/>
  <c r="Q315" i="6"/>
  <c r="P315" i="6"/>
  <c r="O315" i="6"/>
  <c r="N315" i="6"/>
  <c r="M315" i="6"/>
  <c r="L315" i="6"/>
  <c r="K315" i="6"/>
  <c r="J315" i="6"/>
  <c r="I315" i="6"/>
  <c r="H315" i="6"/>
  <c r="G315" i="6"/>
  <c r="F315" i="6"/>
  <c r="E315" i="6"/>
  <c r="D315" i="6"/>
  <c r="C315" i="6"/>
  <c r="B315" i="6"/>
  <c r="A315" i="6"/>
  <c r="B314" i="6"/>
  <c r="A314" i="6"/>
  <c r="Q313" i="6"/>
  <c r="P313" i="6"/>
  <c r="O313" i="6"/>
  <c r="N313" i="6"/>
  <c r="M313" i="6"/>
  <c r="L313" i="6"/>
  <c r="K313" i="6"/>
  <c r="J313" i="6"/>
  <c r="I313" i="6"/>
  <c r="H313" i="6"/>
  <c r="G313" i="6"/>
  <c r="F313" i="6"/>
  <c r="E313" i="6"/>
  <c r="D313" i="6"/>
  <c r="C313" i="6"/>
  <c r="B313" i="6"/>
  <c r="A313" i="6"/>
  <c r="Q312" i="6"/>
  <c r="P312" i="6"/>
  <c r="O312" i="6"/>
  <c r="N312" i="6"/>
  <c r="M312" i="6"/>
  <c r="L312" i="6"/>
  <c r="K312" i="6"/>
  <c r="J312" i="6"/>
  <c r="I312" i="6"/>
  <c r="H312" i="6"/>
  <c r="G312" i="6"/>
  <c r="F312" i="6"/>
  <c r="E312" i="6"/>
  <c r="D312" i="6"/>
  <c r="C312" i="6"/>
  <c r="B312" i="6"/>
  <c r="A312" i="6"/>
  <c r="B311" i="6"/>
  <c r="A311" i="6"/>
  <c r="Q310" i="6"/>
  <c r="P310" i="6"/>
  <c r="O310" i="6"/>
  <c r="N310" i="6"/>
  <c r="M310" i="6"/>
  <c r="L310" i="6"/>
  <c r="K310" i="6"/>
  <c r="J310" i="6"/>
  <c r="I310" i="6"/>
  <c r="H310" i="6"/>
  <c r="G310" i="6"/>
  <c r="F310" i="6"/>
  <c r="E310" i="6"/>
  <c r="D310" i="6"/>
  <c r="C310" i="6"/>
  <c r="B310" i="6"/>
  <c r="A310" i="6"/>
  <c r="B309" i="6"/>
  <c r="A309" i="6"/>
  <c r="Q308" i="6"/>
  <c r="P308" i="6"/>
  <c r="O308" i="6"/>
  <c r="N308" i="6"/>
  <c r="M308" i="6"/>
  <c r="L308" i="6"/>
  <c r="K308" i="6"/>
  <c r="J308" i="6"/>
  <c r="I308" i="6"/>
  <c r="H308" i="6"/>
  <c r="G308" i="6"/>
  <c r="F308" i="6"/>
  <c r="E308" i="6"/>
  <c r="D308" i="6"/>
  <c r="C308" i="6"/>
  <c r="B308" i="6"/>
  <c r="A308" i="6"/>
  <c r="Q307" i="6"/>
  <c r="P307" i="6"/>
  <c r="O307" i="6"/>
  <c r="N307" i="6"/>
  <c r="M307" i="6"/>
  <c r="L307" i="6"/>
  <c r="K307" i="6"/>
  <c r="J307" i="6"/>
  <c r="I307" i="6"/>
  <c r="H307" i="6"/>
  <c r="G307" i="6"/>
  <c r="F307" i="6"/>
  <c r="E307" i="6"/>
  <c r="D307" i="6"/>
  <c r="C307" i="6"/>
  <c r="B307" i="6"/>
  <c r="A307" i="6"/>
  <c r="B306" i="6"/>
  <c r="A306" i="6"/>
  <c r="Q305" i="6"/>
  <c r="P305" i="6"/>
  <c r="O305" i="6"/>
  <c r="N305" i="6"/>
  <c r="M305" i="6"/>
  <c r="L305" i="6"/>
  <c r="K305" i="6"/>
  <c r="J305" i="6"/>
  <c r="I305" i="6"/>
  <c r="H305" i="6"/>
  <c r="G305" i="6"/>
  <c r="F305" i="6"/>
  <c r="E305" i="6"/>
  <c r="D305" i="6"/>
  <c r="C305" i="6"/>
  <c r="B305" i="6"/>
  <c r="A305" i="6"/>
  <c r="Q304" i="6"/>
  <c r="P304" i="6"/>
  <c r="O304" i="6"/>
  <c r="N304" i="6"/>
  <c r="M304" i="6"/>
  <c r="L304" i="6"/>
  <c r="K304" i="6"/>
  <c r="J304" i="6"/>
  <c r="I304" i="6"/>
  <c r="H304" i="6"/>
  <c r="G304" i="6"/>
  <c r="F304" i="6"/>
  <c r="E304" i="6"/>
  <c r="D304" i="6"/>
  <c r="C304" i="6"/>
  <c r="B304" i="6"/>
  <c r="A304" i="6"/>
  <c r="Q303" i="6"/>
  <c r="P303" i="6"/>
  <c r="O303" i="6"/>
  <c r="N303" i="6"/>
  <c r="M303" i="6"/>
  <c r="L303" i="6"/>
  <c r="K303" i="6"/>
  <c r="J303" i="6"/>
  <c r="I303" i="6"/>
  <c r="H303" i="6"/>
  <c r="G303" i="6"/>
  <c r="F303" i="6"/>
  <c r="E303" i="6"/>
  <c r="D303" i="6"/>
  <c r="C303" i="6"/>
  <c r="B303" i="6"/>
  <c r="A303" i="6"/>
  <c r="Q302" i="6"/>
  <c r="P302" i="6"/>
  <c r="O302" i="6"/>
  <c r="N302" i="6"/>
  <c r="M302" i="6"/>
  <c r="L302" i="6"/>
  <c r="K302" i="6"/>
  <c r="J302" i="6"/>
  <c r="I302" i="6"/>
  <c r="H302" i="6"/>
  <c r="G302" i="6"/>
  <c r="F302" i="6"/>
  <c r="E302" i="6"/>
  <c r="D302" i="6"/>
  <c r="C302" i="6"/>
  <c r="B302" i="6"/>
  <c r="A302" i="6"/>
  <c r="Q301" i="6"/>
  <c r="P301" i="6"/>
  <c r="O301" i="6"/>
  <c r="N301" i="6"/>
  <c r="M301" i="6"/>
  <c r="L301" i="6"/>
  <c r="K301" i="6"/>
  <c r="J301" i="6"/>
  <c r="I301" i="6"/>
  <c r="H301" i="6"/>
  <c r="G301" i="6"/>
  <c r="F301" i="6"/>
  <c r="E301" i="6"/>
  <c r="D301" i="6"/>
  <c r="C301" i="6"/>
  <c r="B301" i="6"/>
  <c r="A301" i="6"/>
  <c r="B300" i="6"/>
  <c r="A300" i="6"/>
  <c r="Q299" i="6"/>
  <c r="P299" i="6"/>
  <c r="O299" i="6"/>
  <c r="N299" i="6"/>
  <c r="M299" i="6"/>
  <c r="L299" i="6"/>
  <c r="K299" i="6"/>
  <c r="J299" i="6"/>
  <c r="I299" i="6"/>
  <c r="H299" i="6"/>
  <c r="G299" i="6"/>
  <c r="F299" i="6"/>
  <c r="E299" i="6"/>
  <c r="D299" i="6"/>
  <c r="C299" i="6"/>
  <c r="B299" i="6"/>
  <c r="A299" i="6"/>
  <c r="Q298" i="6"/>
  <c r="P298" i="6"/>
  <c r="O298" i="6"/>
  <c r="N298" i="6"/>
  <c r="M298" i="6"/>
  <c r="L298" i="6"/>
  <c r="K298" i="6"/>
  <c r="J298" i="6"/>
  <c r="I298" i="6"/>
  <c r="H298" i="6"/>
  <c r="G298" i="6"/>
  <c r="F298" i="6"/>
  <c r="E298" i="6"/>
  <c r="D298" i="6"/>
  <c r="C298" i="6"/>
  <c r="B298" i="6"/>
  <c r="A298" i="6"/>
  <c r="Q297" i="6"/>
  <c r="P297" i="6"/>
  <c r="O297" i="6"/>
  <c r="N297" i="6"/>
  <c r="M297" i="6"/>
  <c r="L297" i="6"/>
  <c r="K297" i="6"/>
  <c r="J297" i="6"/>
  <c r="I297" i="6"/>
  <c r="H297" i="6"/>
  <c r="G297" i="6"/>
  <c r="F297" i="6"/>
  <c r="E297" i="6"/>
  <c r="D297" i="6"/>
  <c r="C297" i="6"/>
  <c r="B297" i="6"/>
  <c r="A297" i="6"/>
  <c r="D296" i="6"/>
  <c r="C296" i="6"/>
  <c r="B296" i="6"/>
  <c r="A296" i="6"/>
  <c r="D295" i="6"/>
  <c r="C295" i="6"/>
  <c r="B295" i="6"/>
  <c r="A295" i="6"/>
  <c r="B294" i="6"/>
  <c r="A294" i="6"/>
  <c r="B293" i="6"/>
  <c r="A293" i="6"/>
  <c r="B292" i="6"/>
  <c r="A292" i="6"/>
  <c r="D291" i="6"/>
  <c r="C291" i="6"/>
  <c r="B291" i="6"/>
  <c r="A291" i="6"/>
  <c r="Q290" i="6"/>
  <c r="P290" i="6"/>
  <c r="O290" i="6"/>
  <c r="N290" i="6"/>
  <c r="M290" i="6"/>
  <c r="L290" i="6"/>
  <c r="K290" i="6"/>
  <c r="J290" i="6"/>
  <c r="I290" i="6"/>
  <c r="H290" i="6"/>
  <c r="G290" i="6"/>
  <c r="F290" i="6"/>
  <c r="E290" i="6"/>
  <c r="D290" i="6"/>
  <c r="C290" i="6"/>
  <c r="B290" i="6"/>
  <c r="A290" i="6"/>
  <c r="B289" i="6"/>
  <c r="A289" i="6"/>
  <c r="D288" i="6"/>
  <c r="C288" i="6"/>
  <c r="B288" i="6"/>
  <c r="A288" i="6"/>
  <c r="D287" i="6"/>
  <c r="C287" i="6"/>
  <c r="B287" i="6"/>
  <c r="A287" i="6"/>
  <c r="Q286" i="6"/>
  <c r="P286" i="6"/>
  <c r="O286" i="6"/>
  <c r="N286" i="6"/>
  <c r="M286" i="6"/>
  <c r="L286" i="6"/>
  <c r="K286" i="6"/>
  <c r="J286" i="6"/>
  <c r="I286" i="6"/>
  <c r="H286" i="6"/>
  <c r="G286" i="6"/>
  <c r="F286" i="6"/>
  <c r="E286" i="6"/>
  <c r="D286" i="6"/>
  <c r="C286" i="6"/>
  <c r="B286" i="6"/>
  <c r="A286" i="6"/>
  <c r="B285" i="6"/>
  <c r="A285" i="6"/>
  <c r="C284" i="6"/>
  <c r="B284" i="6"/>
  <c r="A284" i="6"/>
  <c r="Q283" i="6"/>
  <c r="P283" i="6"/>
  <c r="O283" i="6"/>
  <c r="N283" i="6"/>
  <c r="M283" i="6"/>
  <c r="L283" i="6"/>
  <c r="K283" i="6"/>
  <c r="J283" i="6"/>
  <c r="I283" i="6"/>
  <c r="H283" i="6"/>
  <c r="G283" i="6"/>
  <c r="F283" i="6"/>
  <c r="E283" i="6"/>
  <c r="D283" i="6"/>
  <c r="C283" i="6"/>
  <c r="B283" i="6"/>
  <c r="A283" i="6"/>
  <c r="B282" i="6"/>
  <c r="A282" i="6"/>
  <c r="Q281" i="6"/>
  <c r="P281" i="6"/>
  <c r="O281" i="6"/>
  <c r="N281" i="6"/>
  <c r="M281" i="6"/>
  <c r="L281" i="6"/>
  <c r="K281" i="6"/>
  <c r="J281" i="6"/>
  <c r="I281" i="6"/>
  <c r="H281" i="6"/>
  <c r="G281" i="6"/>
  <c r="F281" i="6"/>
  <c r="E281" i="6"/>
  <c r="D281" i="6"/>
  <c r="C281" i="6"/>
  <c r="B281" i="6"/>
  <c r="A281" i="6"/>
  <c r="Q280" i="6"/>
  <c r="P280" i="6"/>
  <c r="O280" i="6"/>
  <c r="N280" i="6"/>
  <c r="M280" i="6"/>
  <c r="L280" i="6"/>
  <c r="K280" i="6"/>
  <c r="J280" i="6"/>
  <c r="I280" i="6"/>
  <c r="H280" i="6"/>
  <c r="G280" i="6"/>
  <c r="F280" i="6"/>
  <c r="E280" i="6"/>
  <c r="D280" i="6"/>
  <c r="C280" i="6"/>
  <c r="B280" i="6"/>
  <c r="A280" i="6"/>
  <c r="Q279" i="6"/>
  <c r="P279" i="6"/>
  <c r="O279" i="6"/>
  <c r="N279" i="6"/>
  <c r="M279" i="6"/>
  <c r="L279" i="6"/>
  <c r="K279" i="6"/>
  <c r="J279" i="6"/>
  <c r="I279" i="6"/>
  <c r="H279" i="6"/>
  <c r="G279" i="6"/>
  <c r="F279" i="6"/>
  <c r="E279" i="6"/>
  <c r="D279" i="6"/>
  <c r="C279" i="6"/>
  <c r="B279" i="6"/>
  <c r="A279" i="6"/>
  <c r="B278" i="6"/>
  <c r="A278" i="6"/>
  <c r="Q277" i="6"/>
  <c r="P277" i="6"/>
  <c r="O277" i="6"/>
  <c r="N277" i="6"/>
  <c r="M277" i="6"/>
  <c r="L277" i="6"/>
  <c r="K277" i="6"/>
  <c r="J277" i="6"/>
  <c r="I277" i="6"/>
  <c r="H277" i="6"/>
  <c r="G277" i="6"/>
  <c r="F277" i="6"/>
  <c r="E277" i="6"/>
  <c r="D277" i="6"/>
  <c r="C277" i="6"/>
  <c r="B277" i="6"/>
  <c r="A277" i="6"/>
  <c r="Q276" i="6"/>
  <c r="P276" i="6"/>
  <c r="O276" i="6"/>
  <c r="N276" i="6"/>
  <c r="M276" i="6"/>
  <c r="L276" i="6"/>
  <c r="K276" i="6"/>
  <c r="J276" i="6"/>
  <c r="I276" i="6"/>
  <c r="H276" i="6"/>
  <c r="G276" i="6"/>
  <c r="F276" i="6"/>
  <c r="E276" i="6"/>
  <c r="D276" i="6"/>
  <c r="C276" i="6"/>
  <c r="B276" i="6"/>
  <c r="A276" i="6"/>
  <c r="B275" i="6"/>
  <c r="A275" i="6"/>
  <c r="A274" i="6"/>
  <c r="A273" i="6"/>
  <c r="A272" i="6"/>
  <c r="B271" i="6"/>
  <c r="A271" i="6"/>
  <c r="B270" i="6"/>
  <c r="A270" i="6"/>
  <c r="B269" i="6"/>
  <c r="A269" i="6"/>
  <c r="D268" i="6"/>
  <c r="C268" i="6"/>
  <c r="B268" i="6"/>
  <c r="A268" i="6"/>
  <c r="B267" i="6"/>
  <c r="A267" i="6"/>
  <c r="B266" i="6"/>
  <c r="A266" i="6"/>
  <c r="B265" i="6"/>
  <c r="A265" i="6"/>
  <c r="B264" i="6"/>
  <c r="A264" i="6"/>
  <c r="B263" i="6"/>
  <c r="A263" i="6"/>
  <c r="B262" i="6"/>
  <c r="A262" i="6"/>
  <c r="Q261" i="6"/>
  <c r="P261" i="6"/>
  <c r="O261" i="6"/>
  <c r="N261" i="6"/>
  <c r="M261" i="6"/>
  <c r="L261" i="6"/>
  <c r="K261" i="6"/>
  <c r="J261" i="6"/>
  <c r="I261" i="6"/>
  <c r="H261" i="6"/>
  <c r="G261" i="6"/>
  <c r="F261" i="6"/>
  <c r="E261" i="6"/>
  <c r="D261" i="6"/>
  <c r="C261" i="6"/>
  <c r="B261" i="6"/>
  <c r="A261" i="6"/>
  <c r="Q260" i="6"/>
  <c r="P260" i="6"/>
  <c r="O260" i="6"/>
  <c r="N260" i="6"/>
  <c r="M260" i="6"/>
  <c r="L260" i="6"/>
  <c r="K260" i="6"/>
  <c r="J260" i="6"/>
  <c r="I260" i="6"/>
  <c r="H260" i="6"/>
  <c r="G260" i="6"/>
  <c r="F260" i="6"/>
  <c r="E260" i="6"/>
  <c r="D260" i="6"/>
  <c r="C260" i="6"/>
  <c r="B260" i="6"/>
  <c r="A260" i="6"/>
  <c r="Q259" i="6"/>
  <c r="P259" i="6"/>
  <c r="O259" i="6"/>
  <c r="N259" i="6"/>
  <c r="M259" i="6"/>
  <c r="L259" i="6"/>
  <c r="K259" i="6"/>
  <c r="J259" i="6"/>
  <c r="I259" i="6"/>
  <c r="H259" i="6"/>
  <c r="G259" i="6"/>
  <c r="F259" i="6"/>
  <c r="E259" i="6"/>
  <c r="D259" i="6"/>
  <c r="C259" i="6"/>
  <c r="B259" i="6"/>
  <c r="A259" i="6"/>
  <c r="C258" i="6"/>
  <c r="B258" i="6"/>
  <c r="A258" i="6"/>
  <c r="D257" i="6"/>
  <c r="C257" i="6"/>
  <c r="B257" i="6"/>
  <c r="A257" i="6"/>
  <c r="D256" i="6"/>
  <c r="C256" i="6"/>
  <c r="B256" i="6"/>
  <c r="A256" i="6"/>
  <c r="B255" i="6"/>
  <c r="A255" i="6"/>
  <c r="B254" i="6"/>
  <c r="A254" i="6"/>
  <c r="B253" i="6"/>
  <c r="A253" i="6"/>
  <c r="D252" i="6"/>
  <c r="C252" i="6"/>
  <c r="B252" i="6"/>
  <c r="A252" i="6"/>
  <c r="Q251" i="6"/>
  <c r="P251" i="6"/>
  <c r="O251" i="6"/>
  <c r="N251" i="6"/>
  <c r="M251" i="6"/>
  <c r="L251" i="6"/>
  <c r="K251" i="6"/>
  <c r="J251" i="6"/>
  <c r="I251" i="6"/>
  <c r="H251" i="6"/>
  <c r="G251" i="6"/>
  <c r="F251" i="6"/>
  <c r="E251" i="6"/>
  <c r="D251" i="6"/>
  <c r="C251" i="6"/>
  <c r="B251" i="6"/>
  <c r="A251" i="6"/>
  <c r="B250" i="6"/>
  <c r="A250" i="6"/>
  <c r="D249" i="6"/>
  <c r="C249" i="6"/>
  <c r="B249" i="6"/>
  <c r="A249" i="6"/>
  <c r="D248" i="6"/>
  <c r="C248" i="6"/>
  <c r="B248" i="6"/>
  <c r="A248" i="6"/>
  <c r="Q247" i="6"/>
  <c r="P247" i="6"/>
  <c r="O247" i="6"/>
  <c r="N247" i="6"/>
  <c r="M247" i="6"/>
  <c r="L247" i="6"/>
  <c r="K247" i="6"/>
  <c r="J247" i="6"/>
  <c r="I247" i="6"/>
  <c r="H247" i="6"/>
  <c r="G247" i="6"/>
  <c r="F247" i="6"/>
  <c r="E247" i="6"/>
  <c r="D247" i="6"/>
  <c r="C247" i="6"/>
  <c r="B247" i="6"/>
  <c r="A247" i="6"/>
  <c r="B246" i="6"/>
  <c r="A246" i="6"/>
  <c r="C245" i="6"/>
  <c r="B245" i="6"/>
  <c r="A245" i="6"/>
  <c r="D244" i="6"/>
  <c r="C244" i="6"/>
  <c r="B244" i="6"/>
  <c r="A244" i="6"/>
  <c r="D243" i="6"/>
  <c r="C243" i="6"/>
  <c r="B243" i="6"/>
  <c r="A243" i="6"/>
  <c r="B242" i="6"/>
  <c r="A242" i="6"/>
  <c r="B241" i="6"/>
  <c r="A241" i="6"/>
  <c r="B240" i="6"/>
  <c r="A240" i="6"/>
  <c r="D239" i="6"/>
  <c r="C239" i="6"/>
  <c r="B239" i="6"/>
  <c r="A239" i="6"/>
  <c r="Q238" i="6"/>
  <c r="P238" i="6"/>
  <c r="O238" i="6"/>
  <c r="N238" i="6"/>
  <c r="M238" i="6"/>
  <c r="L238" i="6"/>
  <c r="K238" i="6"/>
  <c r="J238" i="6"/>
  <c r="I238" i="6"/>
  <c r="H238" i="6"/>
  <c r="G238" i="6"/>
  <c r="F238" i="6"/>
  <c r="E238" i="6"/>
  <c r="D238" i="6"/>
  <c r="C238" i="6"/>
  <c r="B238" i="6"/>
  <c r="A238" i="6"/>
  <c r="B237" i="6"/>
  <c r="A237" i="6"/>
  <c r="D236" i="6"/>
  <c r="C236" i="6"/>
  <c r="B236" i="6"/>
  <c r="A236" i="6"/>
  <c r="D235" i="6"/>
  <c r="C235" i="6"/>
  <c r="B235" i="6"/>
  <c r="A235" i="6"/>
  <c r="Q234" i="6"/>
  <c r="P234" i="6"/>
  <c r="O234" i="6"/>
  <c r="N234" i="6"/>
  <c r="M234" i="6"/>
  <c r="L234" i="6"/>
  <c r="K234" i="6"/>
  <c r="J234" i="6"/>
  <c r="I234" i="6"/>
  <c r="H234" i="6"/>
  <c r="G234" i="6"/>
  <c r="F234" i="6"/>
  <c r="E234" i="6"/>
  <c r="D234" i="6"/>
  <c r="C234" i="6"/>
  <c r="B234" i="6"/>
  <c r="A234" i="6"/>
  <c r="B233" i="6"/>
  <c r="A233" i="6"/>
  <c r="C232" i="6"/>
  <c r="B232" i="6"/>
  <c r="A232" i="6"/>
  <c r="D231" i="6"/>
  <c r="C231" i="6"/>
  <c r="B231" i="6"/>
  <c r="A231" i="6"/>
  <c r="D230" i="6"/>
  <c r="C230" i="6"/>
  <c r="B230" i="6"/>
  <c r="A230" i="6"/>
  <c r="B229" i="6"/>
  <c r="A229" i="6"/>
  <c r="B228" i="6"/>
  <c r="A228" i="6"/>
  <c r="B227" i="6"/>
  <c r="A227" i="6"/>
  <c r="D226" i="6"/>
  <c r="C226" i="6"/>
  <c r="B226" i="6"/>
  <c r="A226" i="6"/>
  <c r="Q225" i="6"/>
  <c r="P225" i="6"/>
  <c r="O225" i="6"/>
  <c r="N225" i="6"/>
  <c r="M225" i="6"/>
  <c r="L225" i="6"/>
  <c r="K225" i="6"/>
  <c r="J225" i="6"/>
  <c r="I225" i="6"/>
  <c r="H225" i="6"/>
  <c r="G225" i="6"/>
  <c r="F225" i="6"/>
  <c r="E225" i="6"/>
  <c r="D225" i="6"/>
  <c r="C225" i="6"/>
  <c r="B225" i="6"/>
  <c r="A225" i="6"/>
  <c r="B224" i="6"/>
  <c r="A224" i="6"/>
  <c r="D223" i="6"/>
  <c r="C223" i="6"/>
  <c r="B223" i="6"/>
  <c r="A223" i="6"/>
  <c r="D222" i="6"/>
  <c r="C222" i="6"/>
  <c r="B222" i="6"/>
  <c r="A222" i="6"/>
  <c r="Q221" i="6"/>
  <c r="P221" i="6"/>
  <c r="O221" i="6"/>
  <c r="N221" i="6"/>
  <c r="M221" i="6"/>
  <c r="L221" i="6"/>
  <c r="K221" i="6"/>
  <c r="J221" i="6"/>
  <c r="I221" i="6"/>
  <c r="H221" i="6"/>
  <c r="G221" i="6"/>
  <c r="F221" i="6"/>
  <c r="E221" i="6"/>
  <c r="D221" i="6"/>
  <c r="C221" i="6"/>
  <c r="B221" i="6"/>
  <c r="A221" i="6"/>
  <c r="B220" i="6"/>
  <c r="A220" i="6"/>
  <c r="C219" i="6"/>
  <c r="B219" i="6"/>
  <c r="A219" i="6"/>
  <c r="D218" i="6"/>
  <c r="C218" i="6"/>
  <c r="B218" i="6"/>
  <c r="A218" i="6"/>
  <c r="D217" i="6"/>
  <c r="C217" i="6"/>
  <c r="B217" i="6"/>
  <c r="A217" i="6"/>
  <c r="B216" i="6"/>
  <c r="A216" i="6"/>
  <c r="B215" i="6"/>
  <c r="A215" i="6"/>
  <c r="B214" i="6"/>
  <c r="A214" i="6"/>
  <c r="D213" i="6"/>
  <c r="C213" i="6"/>
  <c r="B213" i="6"/>
  <c r="A213" i="6"/>
  <c r="Q212" i="6"/>
  <c r="P212" i="6"/>
  <c r="O212" i="6"/>
  <c r="N212" i="6"/>
  <c r="M212" i="6"/>
  <c r="L212" i="6"/>
  <c r="K212" i="6"/>
  <c r="J212" i="6"/>
  <c r="I212" i="6"/>
  <c r="H212" i="6"/>
  <c r="G212" i="6"/>
  <c r="F212" i="6"/>
  <c r="E212" i="6"/>
  <c r="D212" i="6"/>
  <c r="C212" i="6"/>
  <c r="B212" i="6"/>
  <c r="A212" i="6"/>
  <c r="B211" i="6"/>
  <c r="A211" i="6"/>
  <c r="D210" i="6"/>
  <c r="C210" i="6"/>
  <c r="B210" i="6"/>
  <c r="A210" i="6"/>
  <c r="D209" i="6"/>
  <c r="C209" i="6"/>
  <c r="B209" i="6"/>
  <c r="A209" i="6"/>
  <c r="Q208" i="6"/>
  <c r="P208" i="6"/>
  <c r="O208" i="6"/>
  <c r="N208" i="6"/>
  <c r="M208" i="6"/>
  <c r="L208" i="6"/>
  <c r="K208" i="6"/>
  <c r="J208" i="6"/>
  <c r="I208" i="6"/>
  <c r="H208" i="6"/>
  <c r="G208" i="6"/>
  <c r="F208" i="6"/>
  <c r="E208" i="6"/>
  <c r="D208" i="6"/>
  <c r="C208" i="6"/>
  <c r="B208" i="6"/>
  <c r="A208" i="6"/>
  <c r="B207" i="6"/>
  <c r="A207" i="6"/>
  <c r="C206" i="6"/>
  <c r="B206" i="6"/>
  <c r="A206" i="6"/>
  <c r="D205" i="6"/>
  <c r="C205" i="6"/>
  <c r="B205" i="6"/>
  <c r="A205" i="6"/>
  <c r="D204" i="6"/>
  <c r="C204" i="6"/>
  <c r="B204" i="6"/>
  <c r="A204" i="6"/>
  <c r="B203" i="6"/>
  <c r="A203" i="6"/>
  <c r="B202" i="6"/>
  <c r="A202" i="6"/>
  <c r="B201" i="6"/>
  <c r="A201" i="6"/>
  <c r="D200" i="6"/>
  <c r="C200" i="6"/>
  <c r="B200" i="6"/>
  <c r="A200" i="6"/>
  <c r="Q199" i="6"/>
  <c r="P199" i="6"/>
  <c r="O199" i="6"/>
  <c r="N199" i="6"/>
  <c r="M199" i="6"/>
  <c r="L199" i="6"/>
  <c r="K199" i="6"/>
  <c r="J199" i="6"/>
  <c r="I199" i="6"/>
  <c r="H199" i="6"/>
  <c r="G199" i="6"/>
  <c r="F199" i="6"/>
  <c r="E199" i="6"/>
  <c r="D199" i="6"/>
  <c r="C199" i="6"/>
  <c r="B199" i="6"/>
  <c r="A199" i="6"/>
  <c r="B198" i="6"/>
  <c r="A198" i="6"/>
  <c r="D197" i="6"/>
  <c r="C197" i="6"/>
  <c r="B197" i="6"/>
  <c r="A197" i="6"/>
  <c r="D196" i="6"/>
  <c r="C196" i="6"/>
  <c r="B196" i="6"/>
  <c r="A196" i="6"/>
  <c r="Q195" i="6"/>
  <c r="P195" i="6"/>
  <c r="O195" i="6"/>
  <c r="N195" i="6"/>
  <c r="M195" i="6"/>
  <c r="L195" i="6"/>
  <c r="K195" i="6"/>
  <c r="J195" i="6"/>
  <c r="I195" i="6"/>
  <c r="H195" i="6"/>
  <c r="G195" i="6"/>
  <c r="F195" i="6"/>
  <c r="E195" i="6"/>
  <c r="D195" i="6"/>
  <c r="C195" i="6"/>
  <c r="B195" i="6"/>
  <c r="A195" i="6"/>
  <c r="B194" i="6"/>
  <c r="A194" i="6"/>
  <c r="C193" i="6"/>
  <c r="B193" i="6"/>
  <c r="A193" i="6"/>
  <c r="D192" i="6"/>
  <c r="C192" i="6"/>
  <c r="B192" i="6"/>
  <c r="A192" i="6"/>
  <c r="B191" i="6"/>
  <c r="A191" i="6"/>
  <c r="B190" i="6"/>
  <c r="A190" i="6"/>
  <c r="B189" i="6"/>
  <c r="A189" i="6"/>
  <c r="B188" i="6"/>
  <c r="A188" i="6"/>
  <c r="D187" i="6"/>
  <c r="C187" i="6"/>
  <c r="B187" i="6"/>
  <c r="A187" i="6"/>
  <c r="Q186" i="6"/>
  <c r="P186" i="6"/>
  <c r="O186" i="6"/>
  <c r="N186" i="6"/>
  <c r="M186" i="6"/>
  <c r="L186" i="6"/>
  <c r="K186" i="6"/>
  <c r="J186" i="6"/>
  <c r="I186" i="6"/>
  <c r="H186" i="6"/>
  <c r="G186" i="6"/>
  <c r="F186" i="6"/>
  <c r="E186" i="6"/>
  <c r="D186" i="6"/>
  <c r="C186" i="6"/>
  <c r="B186" i="6"/>
  <c r="A186" i="6"/>
  <c r="B185" i="6"/>
  <c r="A185" i="6"/>
  <c r="D184" i="6"/>
  <c r="C184" i="6"/>
  <c r="B184" i="6"/>
  <c r="A184" i="6"/>
  <c r="D183" i="6"/>
  <c r="C183" i="6"/>
  <c r="B183" i="6"/>
  <c r="A183" i="6"/>
  <c r="B182" i="6"/>
  <c r="A182" i="6"/>
  <c r="B181" i="6"/>
  <c r="A181" i="6"/>
  <c r="C180" i="6"/>
  <c r="B180" i="6"/>
  <c r="A180" i="6"/>
  <c r="D179" i="6"/>
  <c r="C179" i="6"/>
  <c r="B179" i="6"/>
  <c r="A179" i="6"/>
  <c r="D178" i="6"/>
  <c r="C178" i="6"/>
  <c r="B178" i="6"/>
  <c r="A178" i="6"/>
  <c r="B177" i="6"/>
  <c r="A177" i="6"/>
  <c r="B176" i="6"/>
  <c r="A176" i="6"/>
  <c r="B175" i="6"/>
  <c r="A175" i="6"/>
  <c r="D174" i="6"/>
  <c r="C174" i="6"/>
  <c r="B174" i="6"/>
  <c r="A174" i="6"/>
  <c r="Q173" i="6"/>
  <c r="P173" i="6"/>
  <c r="O173" i="6"/>
  <c r="N173" i="6"/>
  <c r="M173" i="6"/>
  <c r="L173" i="6"/>
  <c r="K173" i="6"/>
  <c r="J173" i="6"/>
  <c r="I173" i="6"/>
  <c r="H173" i="6"/>
  <c r="G173" i="6"/>
  <c r="F173" i="6"/>
  <c r="E173" i="6"/>
  <c r="D173" i="6"/>
  <c r="C173" i="6"/>
  <c r="B173" i="6"/>
  <c r="A173" i="6"/>
  <c r="B172" i="6"/>
  <c r="A172" i="6"/>
  <c r="D171" i="6"/>
  <c r="C171" i="6"/>
  <c r="B171" i="6"/>
  <c r="A171" i="6"/>
  <c r="D170" i="6"/>
  <c r="C170" i="6"/>
  <c r="B170" i="6"/>
  <c r="A170" i="6"/>
  <c r="B169" i="6"/>
  <c r="A169" i="6"/>
  <c r="B168" i="6"/>
  <c r="A168" i="6"/>
  <c r="C167" i="6"/>
  <c r="B167" i="6"/>
  <c r="A167" i="6"/>
  <c r="A166" i="6"/>
  <c r="Q165" i="6"/>
  <c r="P165" i="6"/>
  <c r="O165" i="6"/>
  <c r="N165" i="6"/>
  <c r="M165" i="6"/>
  <c r="L165" i="6"/>
  <c r="K165" i="6"/>
  <c r="J165" i="6"/>
  <c r="I165" i="6"/>
  <c r="H165" i="6"/>
  <c r="G165" i="6"/>
  <c r="F165" i="6"/>
  <c r="E165" i="6"/>
  <c r="D165" i="6"/>
  <c r="C165" i="6"/>
  <c r="B165" i="6"/>
  <c r="A165" i="6"/>
  <c r="Q164" i="6"/>
  <c r="P164" i="6"/>
  <c r="O164" i="6"/>
  <c r="N164" i="6"/>
  <c r="M164" i="6"/>
  <c r="L164" i="6"/>
  <c r="K164" i="6"/>
  <c r="J164" i="6"/>
  <c r="I164" i="6"/>
  <c r="H164" i="6"/>
  <c r="G164" i="6"/>
  <c r="F164" i="6"/>
  <c r="E164" i="6"/>
  <c r="D164" i="6"/>
  <c r="C164" i="6"/>
  <c r="B164" i="6"/>
  <c r="A164" i="6"/>
  <c r="Q163" i="6"/>
  <c r="P163" i="6"/>
  <c r="O163" i="6"/>
  <c r="N163" i="6"/>
  <c r="M163" i="6"/>
  <c r="L163" i="6"/>
  <c r="K163" i="6"/>
  <c r="J163" i="6"/>
  <c r="I163" i="6"/>
  <c r="H163" i="6"/>
  <c r="G163" i="6"/>
  <c r="F163" i="6"/>
  <c r="E163" i="6"/>
  <c r="D163" i="6"/>
  <c r="C163" i="6"/>
  <c r="B163" i="6"/>
  <c r="A163" i="6"/>
  <c r="Q162" i="6"/>
  <c r="P162" i="6"/>
  <c r="O162" i="6"/>
  <c r="N162" i="6"/>
  <c r="M162" i="6"/>
  <c r="L162" i="6"/>
  <c r="K162" i="6"/>
  <c r="J162" i="6"/>
  <c r="I162" i="6"/>
  <c r="H162" i="6"/>
  <c r="G162" i="6"/>
  <c r="F162" i="6"/>
  <c r="E162" i="6"/>
  <c r="D162" i="6"/>
  <c r="C162" i="6"/>
  <c r="B162" i="6"/>
  <c r="A162" i="6"/>
  <c r="B161" i="6"/>
  <c r="A161" i="6"/>
  <c r="B160" i="6"/>
  <c r="A160" i="6"/>
  <c r="Q159" i="6"/>
  <c r="P159" i="6"/>
  <c r="O159" i="6"/>
  <c r="N159" i="6"/>
  <c r="M159" i="6"/>
  <c r="L159" i="6"/>
  <c r="K159" i="6"/>
  <c r="J159" i="6"/>
  <c r="I159" i="6"/>
  <c r="H159" i="6"/>
  <c r="G159" i="6"/>
  <c r="F159" i="6"/>
  <c r="E159" i="6"/>
  <c r="D159" i="6"/>
  <c r="C159" i="6"/>
  <c r="B159" i="6"/>
  <c r="A159" i="6"/>
  <c r="Q158" i="6"/>
  <c r="P158" i="6"/>
  <c r="O158" i="6"/>
  <c r="N158" i="6"/>
  <c r="M158" i="6"/>
  <c r="L158" i="6"/>
  <c r="K158" i="6"/>
  <c r="J158" i="6"/>
  <c r="I158" i="6"/>
  <c r="H158" i="6"/>
  <c r="G158" i="6"/>
  <c r="F158" i="6"/>
  <c r="E158" i="6"/>
  <c r="D158" i="6"/>
  <c r="C158" i="6"/>
  <c r="B158" i="6"/>
  <c r="A158" i="6"/>
  <c r="D157" i="6"/>
  <c r="C157" i="6"/>
  <c r="B157" i="6"/>
  <c r="A157" i="6"/>
  <c r="Q156" i="6"/>
  <c r="P156" i="6"/>
  <c r="O156" i="6"/>
  <c r="N156" i="6"/>
  <c r="M156" i="6"/>
  <c r="L156" i="6"/>
  <c r="K156" i="6"/>
  <c r="J156" i="6"/>
  <c r="I156" i="6"/>
  <c r="H156" i="6"/>
  <c r="G156" i="6"/>
  <c r="F156" i="6"/>
  <c r="E156" i="6"/>
  <c r="D156" i="6"/>
  <c r="C156" i="6"/>
  <c r="B156" i="6"/>
  <c r="A156" i="6"/>
  <c r="Q155" i="6"/>
  <c r="P155" i="6"/>
  <c r="O155" i="6"/>
  <c r="N155" i="6"/>
  <c r="M155" i="6"/>
  <c r="L155" i="6"/>
  <c r="K155" i="6"/>
  <c r="J155" i="6"/>
  <c r="I155" i="6"/>
  <c r="H155" i="6"/>
  <c r="G155" i="6"/>
  <c r="F155" i="6"/>
  <c r="E155" i="6"/>
  <c r="D155" i="6"/>
  <c r="C155" i="6"/>
  <c r="B155" i="6"/>
  <c r="A155" i="6"/>
  <c r="B154" i="6"/>
  <c r="A154" i="6"/>
  <c r="D153" i="6"/>
  <c r="C153" i="6"/>
  <c r="B153" i="6"/>
  <c r="A153" i="6"/>
  <c r="D152" i="6"/>
  <c r="C152" i="6"/>
  <c r="B152" i="6"/>
  <c r="A152" i="6"/>
  <c r="B151" i="6"/>
  <c r="A151" i="6"/>
  <c r="B150" i="6"/>
  <c r="A150" i="6"/>
  <c r="B149" i="6"/>
  <c r="A149" i="6"/>
  <c r="D148" i="6"/>
  <c r="C148" i="6"/>
  <c r="B148" i="6"/>
  <c r="A148" i="6"/>
  <c r="Q147" i="6"/>
  <c r="P147" i="6"/>
  <c r="O147" i="6"/>
  <c r="N147" i="6"/>
  <c r="M147" i="6"/>
  <c r="L147" i="6"/>
  <c r="K147" i="6"/>
  <c r="J147" i="6"/>
  <c r="I147" i="6"/>
  <c r="H147" i="6"/>
  <c r="G147" i="6"/>
  <c r="F147" i="6"/>
  <c r="E147" i="6"/>
  <c r="D147" i="6"/>
  <c r="C147" i="6"/>
  <c r="B147" i="6"/>
  <c r="A147" i="6"/>
  <c r="B146" i="6"/>
  <c r="A146" i="6"/>
  <c r="D145" i="6"/>
  <c r="C145" i="6"/>
  <c r="B145" i="6"/>
  <c r="A145" i="6"/>
  <c r="D144" i="6"/>
  <c r="C144" i="6"/>
  <c r="B144" i="6"/>
  <c r="A144" i="6"/>
  <c r="B143" i="6"/>
  <c r="A143" i="6"/>
  <c r="B142" i="6"/>
  <c r="A142" i="6"/>
  <c r="C141" i="6"/>
  <c r="B141" i="6"/>
  <c r="A141" i="6"/>
  <c r="Q140" i="6"/>
  <c r="P140" i="6"/>
  <c r="O140" i="6"/>
  <c r="N140" i="6"/>
  <c r="M140" i="6"/>
  <c r="L140" i="6"/>
  <c r="K140" i="6"/>
  <c r="J140" i="6"/>
  <c r="I140" i="6"/>
  <c r="H140" i="6"/>
  <c r="G140" i="6"/>
  <c r="F140" i="6"/>
  <c r="E140" i="6"/>
  <c r="D140" i="6"/>
  <c r="C140" i="6"/>
  <c r="B140" i="6"/>
  <c r="A140" i="6"/>
  <c r="D139" i="6"/>
  <c r="C139" i="6"/>
  <c r="B139" i="6"/>
  <c r="A139" i="6"/>
  <c r="D138" i="6"/>
  <c r="C138" i="6"/>
  <c r="B138" i="6"/>
  <c r="A138" i="6"/>
  <c r="B137" i="6"/>
  <c r="A137" i="6"/>
  <c r="D136" i="6"/>
  <c r="C136" i="6"/>
  <c r="B136" i="6"/>
  <c r="A136" i="6"/>
  <c r="D135" i="6"/>
  <c r="C135" i="6"/>
  <c r="B135" i="6"/>
  <c r="A135" i="6"/>
  <c r="B134" i="6"/>
  <c r="A134" i="6"/>
  <c r="B133" i="6"/>
  <c r="A133" i="6"/>
  <c r="D132" i="6"/>
  <c r="C132" i="6"/>
  <c r="B132" i="6"/>
  <c r="A132" i="6"/>
  <c r="Q131" i="6"/>
  <c r="P131" i="6"/>
  <c r="O131" i="6"/>
  <c r="N131" i="6"/>
  <c r="M131" i="6"/>
  <c r="L131" i="6"/>
  <c r="K131" i="6"/>
  <c r="J131" i="6"/>
  <c r="I131" i="6"/>
  <c r="H131" i="6"/>
  <c r="G131" i="6"/>
  <c r="F131" i="6"/>
  <c r="E131" i="6"/>
  <c r="D131" i="6"/>
  <c r="C131" i="6"/>
  <c r="B131" i="6"/>
  <c r="A131" i="6"/>
  <c r="B130" i="6"/>
  <c r="A130" i="6"/>
  <c r="D129" i="6"/>
  <c r="C129" i="6"/>
  <c r="B129" i="6"/>
  <c r="A129" i="6"/>
  <c r="D128" i="6"/>
  <c r="C128" i="6"/>
  <c r="B128" i="6"/>
  <c r="A128" i="6"/>
  <c r="B127" i="6"/>
  <c r="A127" i="6"/>
  <c r="B126" i="6"/>
  <c r="A126" i="6"/>
  <c r="C125" i="6"/>
  <c r="B125" i="6"/>
  <c r="A125" i="6"/>
  <c r="D124" i="6"/>
  <c r="C124" i="6"/>
  <c r="B124" i="6"/>
  <c r="A124" i="6"/>
  <c r="D123" i="6"/>
  <c r="C123" i="6"/>
  <c r="B123" i="6"/>
  <c r="A123" i="6"/>
  <c r="B122" i="6"/>
  <c r="A122" i="6"/>
  <c r="B121" i="6"/>
  <c r="A121" i="6"/>
  <c r="D120" i="6"/>
  <c r="C120" i="6"/>
  <c r="B120" i="6"/>
  <c r="A120" i="6"/>
  <c r="Q119" i="6"/>
  <c r="P119" i="6"/>
  <c r="O119" i="6"/>
  <c r="N119" i="6"/>
  <c r="M119" i="6"/>
  <c r="L119" i="6"/>
  <c r="K119" i="6"/>
  <c r="J119" i="6"/>
  <c r="I119" i="6"/>
  <c r="H119" i="6"/>
  <c r="G119" i="6"/>
  <c r="F119" i="6"/>
  <c r="E119" i="6"/>
  <c r="D119" i="6"/>
  <c r="C119" i="6"/>
  <c r="B119" i="6"/>
  <c r="A119" i="6"/>
  <c r="B118" i="6"/>
  <c r="A118" i="6"/>
  <c r="D117" i="6"/>
  <c r="C117" i="6"/>
  <c r="B117" i="6"/>
  <c r="A117" i="6"/>
  <c r="D116" i="6"/>
  <c r="C116" i="6"/>
  <c r="B116" i="6"/>
  <c r="A116" i="6"/>
  <c r="B115" i="6"/>
  <c r="A115" i="6"/>
  <c r="B114" i="6"/>
  <c r="A114" i="6"/>
  <c r="C113" i="6"/>
  <c r="B113" i="6"/>
  <c r="A113" i="6"/>
  <c r="B112" i="6"/>
  <c r="A112" i="6"/>
  <c r="Q111" i="6"/>
  <c r="P111" i="6"/>
  <c r="O111" i="6"/>
  <c r="N111" i="6"/>
  <c r="M111" i="6"/>
  <c r="L111" i="6"/>
  <c r="K111" i="6"/>
  <c r="J111" i="6"/>
  <c r="I111" i="6"/>
  <c r="H111" i="6"/>
  <c r="G111" i="6"/>
  <c r="F111" i="6"/>
  <c r="E111" i="6"/>
  <c r="D111" i="6"/>
  <c r="C111" i="6"/>
  <c r="B111" i="6"/>
  <c r="A111" i="6"/>
  <c r="B110" i="6"/>
  <c r="A110" i="6"/>
  <c r="B109" i="6"/>
  <c r="A109" i="6"/>
  <c r="D108" i="6"/>
  <c r="C108" i="6"/>
  <c r="B108" i="6"/>
  <c r="A108" i="6"/>
  <c r="B107" i="6"/>
  <c r="A107" i="6"/>
  <c r="D106" i="6"/>
  <c r="C106" i="6"/>
  <c r="B106" i="6"/>
  <c r="A106" i="6"/>
  <c r="C105" i="6"/>
  <c r="B105" i="6"/>
  <c r="A105" i="6"/>
  <c r="A104" i="6"/>
  <c r="B103" i="6"/>
  <c r="A103" i="6"/>
  <c r="B102" i="6"/>
  <c r="A102" i="6"/>
  <c r="A101" i="6"/>
  <c r="Q100" i="6"/>
  <c r="P100" i="6"/>
  <c r="O100" i="6"/>
  <c r="N100" i="6"/>
  <c r="M100" i="6"/>
  <c r="L100" i="6"/>
  <c r="K100" i="6"/>
  <c r="J100" i="6"/>
  <c r="I100" i="6"/>
  <c r="H100" i="6"/>
  <c r="G100" i="6"/>
  <c r="F100" i="6"/>
  <c r="E100" i="6"/>
  <c r="D100" i="6"/>
  <c r="C100" i="6"/>
  <c r="B100" i="6"/>
  <c r="A100" i="6"/>
  <c r="D99" i="6"/>
  <c r="C99" i="6"/>
  <c r="B99" i="6"/>
  <c r="A99" i="6"/>
  <c r="A98" i="6"/>
  <c r="Q97" i="6"/>
  <c r="P97" i="6"/>
  <c r="O97" i="6"/>
  <c r="N97" i="6"/>
  <c r="M97" i="6"/>
  <c r="L97" i="6"/>
  <c r="K97" i="6"/>
  <c r="J97" i="6"/>
  <c r="I97" i="6"/>
  <c r="H97" i="6"/>
  <c r="G97" i="6"/>
  <c r="F97" i="6"/>
  <c r="E97" i="6"/>
  <c r="D97" i="6"/>
  <c r="C97" i="6"/>
  <c r="B97" i="6"/>
  <c r="A97" i="6"/>
  <c r="Q96" i="6"/>
  <c r="P96" i="6"/>
  <c r="O96" i="6"/>
  <c r="N96" i="6"/>
  <c r="M96" i="6"/>
  <c r="L96" i="6"/>
  <c r="K96" i="6"/>
  <c r="J96" i="6"/>
  <c r="I96" i="6"/>
  <c r="H96" i="6"/>
  <c r="G96" i="6"/>
  <c r="F96" i="6"/>
  <c r="E96" i="6"/>
  <c r="D96" i="6"/>
  <c r="C96" i="6"/>
  <c r="B96" i="6"/>
  <c r="A96" i="6"/>
  <c r="Q95" i="6"/>
  <c r="P95" i="6"/>
  <c r="O95" i="6"/>
  <c r="N95" i="6"/>
  <c r="M95" i="6"/>
  <c r="L95" i="6"/>
  <c r="K95" i="6"/>
  <c r="J95" i="6"/>
  <c r="I95" i="6"/>
  <c r="H95" i="6"/>
  <c r="G95" i="6"/>
  <c r="F95" i="6"/>
  <c r="E95" i="6"/>
  <c r="D95" i="6"/>
  <c r="C95" i="6"/>
  <c r="B95" i="6"/>
  <c r="A95" i="6"/>
  <c r="A94" i="6"/>
  <c r="Q93" i="6"/>
  <c r="P93" i="6"/>
  <c r="O93" i="6"/>
  <c r="N93" i="6"/>
  <c r="M93" i="6"/>
  <c r="L93" i="6"/>
  <c r="K93" i="6"/>
  <c r="J93" i="6"/>
  <c r="I93" i="6"/>
  <c r="H93" i="6"/>
  <c r="G93" i="6"/>
  <c r="F93" i="6"/>
  <c r="E93" i="6"/>
  <c r="D93" i="6"/>
  <c r="C93" i="6"/>
  <c r="B93" i="6"/>
  <c r="A93" i="6"/>
  <c r="Q92" i="6"/>
  <c r="P92" i="6"/>
  <c r="O92" i="6"/>
  <c r="N92" i="6"/>
  <c r="M92" i="6"/>
  <c r="L92" i="6"/>
  <c r="K92" i="6"/>
  <c r="J92" i="6"/>
  <c r="I92" i="6"/>
  <c r="H92" i="6"/>
  <c r="G92" i="6"/>
  <c r="F92" i="6"/>
  <c r="E92" i="6"/>
  <c r="D92" i="6"/>
  <c r="C92" i="6"/>
  <c r="B92" i="6"/>
  <c r="A92" i="6"/>
  <c r="B91" i="6"/>
  <c r="A91" i="6"/>
  <c r="D90" i="6"/>
  <c r="C90" i="6"/>
  <c r="B90" i="6"/>
  <c r="A90" i="6"/>
  <c r="Q89" i="6"/>
  <c r="P89" i="6"/>
  <c r="O89" i="6"/>
  <c r="N89" i="6"/>
  <c r="M89" i="6"/>
  <c r="L89" i="6"/>
  <c r="K89" i="6"/>
  <c r="J89" i="6"/>
  <c r="I89" i="6"/>
  <c r="H89" i="6"/>
  <c r="G89" i="6"/>
  <c r="F89" i="6"/>
  <c r="E89" i="6"/>
  <c r="D89" i="6"/>
  <c r="C89" i="6"/>
  <c r="B89" i="6"/>
  <c r="A89" i="6"/>
  <c r="A88" i="6"/>
  <c r="Q87" i="6"/>
  <c r="P87" i="6"/>
  <c r="O87" i="6"/>
  <c r="N87" i="6"/>
  <c r="M87" i="6"/>
  <c r="L87" i="6"/>
  <c r="K87" i="6"/>
  <c r="J87" i="6"/>
  <c r="I87" i="6"/>
  <c r="H87" i="6"/>
  <c r="G87" i="6"/>
  <c r="F87" i="6"/>
  <c r="E87" i="6"/>
  <c r="D87" i="6"/>
  <c r="C87" i="6"/>
  <c r="B87" i="6"/>
  <c r="A87" i="6"/>
  <c r="A86" i="6"/>
  <c r="Q85" i="6"/>
  <c r="P85" i="6"/>
  <c r="O85" i="6"/>
  <c r="N85" i="6"/>
  <c r="M85" i="6"/>
  <c r="L85" i="6"/>
  <c r="K85" i="6"/>
  <c r="J85" i="6"/>
  <c r="I85" i="6"/>
  <c r="H85" i="6"/>
  <c r="G85" i="6"/>
  <c r="F85" i="6"/>
  <c r="E85" i="6"/>
  <c r="D85" i="6"/>
  <c r="C85" i="6"/>
  <c r="B85" i="6"/>
  <c r="A85" i="6"/>
  <c r="Q84" i="6"/>
  <c r="P84" i="6"/>
  <c r="O84" i="6"/>
  <c r="N84" i="6"/>
  <c r="M84" i="6"/>
  <c r="L84" i="6"/>
  <c r="K84" i="6"/>
  <c r="J84" i="6"/>
  <c r="I84" i="6"/>
  <c r="H84" i="6"/>
  <c r="G84" i="6"/>
  <c r="F84" i="6"/>
  <c r="E84" i="6"/>
  <c r="D84" i="6"/>
  <c r="C84" i="6"/>
  <c r="B84" i="6"/>
  <c r="A84" i="6"/>
  <c r="Q83" i="6"/>
  <c r="P83" i="6"/>
  <c r="O83" i="6"/>
  <c r="N83" i="6"/>
  <c r="M83" i="6"/>
  <c r="L83" i="6"/>
  <c r="K83" i="6"/>
  <c r="J83" i="6"/>
  <c r="I83" i="6"/>
  <c r="H83" i="6"/>
  <c r="G83" i="6"/>
  <c r="F83" i="6"/>
  <c r="E83" i="6"/>
  <c r="D83" i="6"/>
  <c r="C83" i="6"/>
  <c r="B83" i="6"/>
  <c r="A83" i="6"/>
  <c r="Q82" i="6"/>
  <c r="P82" i="6"/>
  <c r="O82" i="6"/>
  <c r="N82" i="6"/>
  <c r="M82" i="6"/>
  <c r="L82" i="6"/>
  <c r="K82" i="6"/>
  <c r="J82" i="6"/>
  <c r="I82" i="6"/>
  <c r="H82" i="6"/>
  <c r="G82" i="6"/>
  <c r="F82" i="6"/>
  <c r="E82" i="6"/>
  <c r="D82" i="6"/>
  <c r="C82" i="6"/>
  <c r="B82" i="6"/>
  <c r="A82" i="6"/>
  <c r="Q81" i="6"/>
  <c r="P81" i="6"/>
  <c r="O81" i="6"/>
  <c r="N81" i="6"/>
  <c r="M81" i="6"/>
  <c r="L81" i="6"/>
  <c r="K81" i="6"/>
  <c r="J81" i="6"/>
  <c r="I81" i="6"/>
  <c r="H81" i="6"/>
  <c r="G81" i="6"/>
  <c r="F81" i="6"/>
  <c r="E81" i="6"/>
  <c r="D81" i="6"/>
  <c r="C81" i="6"/>
  <c r="B81" i="6"/>
  <c r="A81" i="6"/>
  <c r="Q80" i="6"/>
  <c r="P80" i="6"/>
  <c r="O80" i="6"/>
  <c r="N80" i="6"/>
  <c r="M80" i="6"/>
  <c r="L80" i="6"/>
  <c r="K80" i="6"/>
  <c r="J80" i="6"/>
  <c r="I80" i="6"/>
  <c r="H80" i="6"/>
  <c r="G80" i="6"/>
  <c r="F80" i="6"/>
  <c r="E80" i="6"/>
  <c r="D80" i="6"/>
  <c r="C80" i="6"/>
  <c r="B80" i="6"/>
  <c r="A80" i="6"/>
  <c r="Q79" i="6"/>
  <c r="P79" i="6"/>
  <c r="O79" i="6"/>
  <c r="N79" i="6"/>
  <c r="M79" i="6"/>
  <c r="L79" i="6"/>
  <c r="K79" i="6"/>
  <c r="J79" i="6"/>
  <c r="I79" i="6"/>
  <c r="H79" i="6"/>
  <c r="G79" i="6"/>
  <c r="F79" i="6"/>
  <c r="E79" i="6"/>
  <c r="D79" i="6"/>
  <c r="C79" i="6"/>
  <c r="B79" i="6"/>
  <c r="A79" i="6"/>
  <c r="Q78" i="6"/>
  <c r="P78" i="6"/>
  <c r="O78" i="6"/>
  <c r="N78" i="6"/>
  <c r="M78" i="6"/>
  <c r="L78" i="6"/>
  <c r="K78" i="6"/>
  <c r="J78" i="6"/>
  <c r="I78" i="6"/>
  <c r="H78" i="6"/>
  <c r="G78" i="6"/>
  <c r="F78" i="6"/>
  <c r="E78" i="6"/>
  <c r="D78" i="6"/>
  <c r="C78" i="6"/>
  <c r="B78" i="6"/>
  <c r="A78" i="6"/>
  <c r="Q77" i="6"/>
  <c r="P77" i="6"/>
  <c r="O77" i="6"/>
  <c r="N77" i="6"/>
  <c r="M77" i="6"/>
  <c r="L77" i="6"/>
  <c r="K77" i="6"/>
  <c r="J77" i="6"/>
  <c r="I77" i="6"/>
  <c r="H77" i="6"/>
  <c r="G77" i="6"/>
  <c r="F77" i="6"/>
  <c r="E77" i="6"/>
  <c r="D77" i="6"/>
  <c r="C77" i="6"/>
  <c r="B77" i="6"/>
  <c r="A77" i="6"/>
  <c r="Q76" i="6"/>
  <c r="P76" i="6"/>
  <c r="O76" i="6"/>
  <c r="N76" i="6"/>
  <c r="M76" i="6"/>
  <c r="L76" i="6"/>
  <c r="K76" i="6"/>
  <c r="J76" i="6"/>
  <c r="I76" i="6"/>
  <c r="H76" i="6"/>
  <c r="G76" i="6"/>
  <c r="F76" i="6"/>
  <c r="E76" i="6"/>
  <c r="D76" i="6"/>
  <c r="C76" i="6"/>
  <c r="B76" i="6"/>
  <c r="A76" i="6"/>
  <c r="Q75" i="6"/>
  <c r="P75" i="6"/>
  <c r="O75" i="6"/>
  <c r="N75" i="6"/>
  <c r="M75" i="6"/>
  <c r="L75" i="6"/>
  <c r="K75" i="6"/>
  <c r="J75" i="6"/>
  <c r="I75" i="6"/>
  <c r="H75" i="6"/>
  <c r="G75" i="6"/>
  <c r="F75" i="6"/>
  <c r="E75" i="6"/>
  <c r="D75" i="6"/>
  <c r="C75" i="6"/>
  <c r="B75" i="6"/>
  <c r="A75" i="6"/>
  <c r="Q74" i="6"/>
  <c r="P74" i="6"/>
  <c r="O74" i="6"/>
  <c r="N74" i="6"/>
  <c r="M74" i="6"/>
  <c r="L74" i="6"/>
  <c r="K74" i="6"/>
  <c r="J74" i="6"/>
  <c r="I74" i="6"/>
  <c r="H74" i="6"/>
  <c r="G74" i="6"/>
  <c r="F74" i="6"/>
  <c r="E74" i="6"/>
  <c r="D74" i="6"/>
  <c r="C74" i="6"/>
  <c r="B74" i="6"/>
  <c r="A74" i="6"/>
  <c r="D73" i="6"/>
  <c r="C73" i="6"/>
  <c r="B73" i="6"/>
  <c r="A73" i="6"/>
  <c r="Q72" i="6"/>
  <c r="P72" i="6"/>
  <c r="O72" i="6"/>
  <c r="N72" i="6"/>
  <c r="M72" i="6"/>
  <c r="L72" i="6"/>
  <c r="K72" i="6"/>
  <c r="J72" i="6"/>
  <c r="I72" i="6"/>
  <c r="H72" i="6"/>
  <c r="G72" i="6"/>
  <c r="F72" i="6"/>
  <c r="E72" i="6"/>
  <c r="D72" i="6"/>
  <c r="C72" i="6"/>
  <c r="B72" i="6"/>
  <c r="A72" i="6"/>
  <c r="B71" i="6"/>
  <c r="A71" i="6"/>
  <c r="A70" i="6"/>
  <c r="Q69" i="6"/>
  <c r="P69" i="6"/>
  <c r="O69" i="6"/>
  <c r="N69" i="6"/>
  <c r="M69" i="6"/>
  <c r="L69" i="6"/>
  <c r="K69" i="6"/>
  <c r="J69" i="6"/>
  <c r="I69" i="6"/>
  <c r="H69" i="6"/>
  <c r="G69" i="6"/>
  <c r="F69" i="6"/>
  <c r="E69" i="6"/>
  <c r="D69" i="6"/>
  <c r="C69" i="6"/>
  <c r="B69" i="6"/>
  <c r="A69" i="6"/>
  <c r="D68" i="6"/>
  <c r="C68" i="6"/>
  <c r="B68" i="6"/>
  <c r="A68" i="6"/>
  <c r="B67" i="6"/>
  <c r="A67" i="6"/>
  <c r="D66" i="6"/>
  <c r="C66" i="6"/>
  <c r="B66" i="6"/>
  <c r="A66" i="6"/>
  <c r="D65" i="6"/>
  <c r="C65" i="6"/>
  <c r="B65" i="6"/>
  <c r="A65" i="6"/>
  <c r="A64" i="6"/>
  <c r="C63" i="6"/>
  <c r="B63" i="6"/>
  <c r="A63" i="6"/>
  <c r="B62" i="6"/>
  <c r="A62" i="6"/>
  <c r="D61" i="6"/>
  <c r="C61" i="6"/>
  <c r="B61" i="6"/>
  <c r="A61" i="6"/>
  <c r="Q60" i="6"/>
  <c r="P60" i="6"/>
  <c r="O60" i="6"/>
  <c r="N60" i="6"/>
  <c r="M60" i="6"/>
  <c r="L60" i="6"/>
  <c r="K60" i="6"/>
  <c r="J60" i="6"/>
  <c r="I60" i="6"/>
  <c r="H60" i="6"/>
  <c r="G60" i="6"/>
  <c r="F60" i="6"/>
  <c r="E60" i="6"/>
  <c r="D60" i="6"/>
  <c r="C60" i="6"/>
  <c r="B60" i="6"/>
  <c r="A60" i="6"/>
  <c r="A59" i="6"/>
  <c r="C58" i="6"/>
  <c r="B58" i="6"/>
  <c r="A58" i="6"/>
  <c r="A57" i="6"/>
  <c r="A56" i="6"/>
  <c r="B55" i="6"/>
  <c r="A55" i="6"/>
  <c r="D54" i="6"/>
  <c r="C54" i="6"/>
  <c r="B54" i="6"/>
  <c r="A54" i="6"/>
  <c r="B53" i="6"/>
  <c r="A53" i="6"/>
  <c r="D52" i="6"/>
  <c r="C52" i="6"/>
  <c r="B52" i="6"/>
  <c r="A52" i="6"/>
  <c r="B51" i="6"/>
  <c r="A51" i="6"/>
  <c r="B50" i="6"/>
  <c r="A50" i="6"/>
  <c r="Q49" i="6"/>
  <c r="P49" i="6"/>
  <c r="O49" i="6"/>
  <c r="N49" i="6"/>
  <c r="M49" i="6"/>
  <c r="L49" i="6"/>
  <c r="K49" i="6"/>
  <c r="J49" i="6"/>
  <c r="I49" i="6"/>
  <c r="H49" i="6"/>
  <c r="G49" i="6"/>
  <c r="F49" i="6"/>
  <c r="E49" i="6"/>
  <c r="D49" i="6"/>
  <c r="C49" i="6"/>
  <c r="B49" i="6"/>
  <c r="A49" i="6"/>
  <c r="A48" i="6"/>
  <c r="D47" i="6"/>
  <c r="C47" i="6"/>
  <c r="B47" i="6"/>
  <c r="A47" i="6"/>
  <c r="C46" i="6"/>
  <c r="B46" i="6"/>
  <c r="A46" i="6"/>
  <c r="A45" i="6"/>
  <c r="D44" i="6"/>
  <c r="C44" i="6"/>
  <c r="B44" i="6"/>
  <c r="A44" i="6"/>
  <c r="A43" i="6"/>
  <c r="A42" i="6"/>
  <c r="D41" i="6"/>
  <c r="C41" i="6"/>
  <c r="B41" i="6"/>
  <c r="A41" i="6"/>
  <c r="Q40" i="6"/>
  <c r="P40" i="6"/>
  <c r="O40" i="6"/>
  <c r="N40" i="6"/>
  <c r="M40" i="6"/>
  <c r="L40" i="6"/>
  <c r="K40" i="6"/>
  <c r="J40" i="6"/>
  <c r="I40" i="6"/>
  <c r="H40" i="6"/>
  <c r="G40" i="6"/>
  <c r="F40" i="6"/>
  <c r="E40" i="6"/>
  <c r="D40" i="6"/>
  <c r="C40" i="6"/>
  <c r="B40" i="6"/>
  <c r="A40" i="6"/>
  <c r="Q39" i="6"/>
  <c r="P39" i="6"/>
  <c r="O39" i="6"/>
  <c r="N39" i="6"/>
  <c r="M39" i="6"/>
  <c r="L39" i="6"/>
  <c r="K39" i="6"/>
  <c r="J39" i="6"/>
  <c r="I39" i="6"/>
  <c r="H39" i="6"/>
  <c r="G39" i="6"/>
  <c r="F39" i="6"/>
  <c r="E39" i="6"/>
  <c r="D39" i="6"/>
  <c r="C39" i="6"/>
  <c r="B39" i="6"/>
  <c r="A39" i="6"/>
  <c r="Q38" i="6"/>
  <c r="P38" i="6"/>
  <c r="O38" i="6"/>
  <c r="N38" i="6"/>
  <c r="M38" i="6"/>
  <c r="L38" i="6"/>
  <c r="K38" i="6"/>
  <c r="J38" i="6"/>
  <c r="I38" i="6"/>
  <c r="H38" i="6"/>
  <c r="G38" i="6"/>
  <c r="F38" i="6"/>
  <c r="E38" i="6"/>
  <c r="D38" i="6"/>
  <c r="C38" i="6"/>
  <c r="B38" i="6"/>
  <c r="A38" i="6"/>
  <c r="Q37" i="6"/>
  <c r="P37" i="6"/>
  <c r="O37" i="6"/>
  <c r="N37" i="6"/>
  <c r="M37" i="6"/>
  <c r="L37" i="6"/>
  <c r="K37" i="6"/>
  <c r="J37" i="6"/>
  <c r="I37" i="6"/>
  <c r="H37" i="6"/>
  <c r="G37" i="6"/>
  <c r="F37" i="6"/>
  <c r="E37" i="6"/>
  <c r="D37" i="6"/>
  <c r="C37" i="6"/>
  <c r="B37" i="6"/>
  <c r="A37" i="6"/>
  <c r="Q36" i="6"/>
  <c r="P36" i="6"/>
  <c r="O36" i="6"/>
  <c r="N36" i="6"/>
  <c r="M36" i="6"/>
  <c r="L36" i="6"/>
  <c r="K36" i="6"/>
  <c r="J36" i="6"/>
  <c r="I36" i="6"/>
  <c r="H36" i="6"/>
  <c r="G36" i="6"/>
  <c r="F36" i="6"/>
  <c r="E36" i="6"/>
  <c r="D36" i="6"/>
  <c r="C36" i="6"/>
  <c r="B36" i="6"/>
  <c r="A36" i="6"/>
  <c r="A35" i="6"/>
  <c r="Q34" i="6"/>
  <c r="P34" i="6"/>
  <c r="O34" i="6"/>
  <c r="N34" i="6"/>
  <c r="M34" i="6"/>
  <c r="L34" i="6"/>
  <c r="K34" i="6"/>
  <c r="J34" i="6"/>
  <c r="I34" i="6"/>
  <c r="H34" i="6"/>
  <c r="G34" i="6"/>
  <c r="F34" i="6"/>
  <c r="E34" i="6"/>
  <c r="D34" i="6"/>
  <c r="C34" i="6"/>
  <c r="B34" i="6"/>
  <c r="A34" i="6"/>
  <c r="Q33" i="6"/>
  <c r="P33" i="6"/>
  <c r="O33" i="6"/>
  <c r="N33" i="6"/>
  <c r="M33" i="6"/>
  <c r="L33" i="6"/>
  <c r="K33" i="6"/>
  <c r="J33" i="6"/>
  <c r="I33" i="6"/>
  <c r="H33" i="6"/>
  <c r="G33" i="6"/>
  <c r="F33" i="6"/>
  <c r="E33" i="6"/>
  <c r="D33" i="6"/>
  <c r="C33" i="6"/>
  <c r="B33" i="6"/>
  <c r="A33" i="6"/>
  <c r="Q32" i="6"/>
  <c r="P32" i="6"/>
  <c r="O32" i="6"/>
  <c r="N32" i="6"/>
  <c r="M32" i="6"/>
  <c r="L32" i="6"/>
  <c r="K32" i="6"/>
  <c r="J32" i="6"/>
  <c r="I32" i="6"/>
  <c r="H32" i="6"/>
  <c r="G32" i="6"/>
  <c r="F32" i="6"/>
  <c r="E32" i="6"/>
  <c r="D32" i="6"/>
  <c r="C32" i="6"/>
  <c r="B32" i="6"/>
  <c r="A32" i="6"/>
  <c r="Q31" i="6"/>
  <c r="P31" i="6"/>
  <c r="O31" i="6"/>
  <c r="N31" i="6"/>
  <c r="M31" i="6"/>
  <c r="L31" i="6"/>
  <c r="K31" i="6"/>
  <c r="J31" i="6"/>
  <c r="I31" i="6"/>
  <c r="H31" i="6"/>
  <c r="G31" i="6"/>
  <c r="F31" i="6"/>
  <c r="E31" i="6"/>
  <c r="D31" i="6"/>
  <c r="C31" i="6"/>
  <c r="B31" i="6"/>
  <c r="A31" i="6"/>
  <c r="Q30" i="6"/>
  <c r="P30" i="6"/>
  <c r="O30" i="6"/>
  <c r="N30" i="6"/>
  <c r="M30" i="6"/>
  <c r="L30" i="6"/>
  <c r="K30" i="6"/>
  <c r="J30" i="6"/>
  <c r="I30" i="6"/>
  <c r="H30" i="6"/>
  <c r="G30" i="6"/>
  <c r="F30" i="6"/>
  <c r="E30" i="6"/>
  <c r="D30" i="6"/>
  <c r="C30" i="6"/>
  <c r="B30" i="6"/>
  <c r="A30" i="6"/>
  <c r="Q29" i="6"/>
  <c r="P29" i="6"/>
  <c r="O29" i="6"/>
  <c r="N29" i="6"/>
  <c r="M29" i="6"/>
  <c r="L29" i="6"/>
  <c r="K29" i="6"/>
  <c r="J29" i="6"/>
  <c r="I29" i="6"/>
  <c r="H29" i="6"/>
  <c r="G29" i="6"/>
  <c r="F29" i="6"/>
  <c r="E29" i="6"/>
  <c r="D29" i="6"/>
  <c r="C29" i="6"/>
  <c r="B29" i="6"/>
  <c r="A29" i="6"/>
  <c r="Q28" i="6"/>
  <c r="P28" i="6"/>
  <c r="O28" i="6"/>
  <c r="N28" i="6"/>
  <c r="M28" i="6"/>
  <c r="L28" i="6"/>
  <c r="K28" i="6"/>
  <c r="J28" i="6"/>
  <c r="I28" i="6"/>
  <c r="H28" i="6"/>
  <c r="G28" i="6"/>
  <c r="F28" i="6"/>
  <c r="E28" i="6"/>
  <c r="D28" i="6"/>
  <c r="C28" i="6"/>
  <c r="B28" i="6"/>
  <c r="A28" i="6"/>
  <c r="Q27" i="6"/>
  <c r="P27" i="6"/>
  <c r="O27" i="6"/>
  <c r="N27" i="6"/>
  <c r="M27" i="6"/>
  <c r="L27" i="6"/>
  <c r="K27" i="6"/>
  <c r="J27" i="6"/>
  <c r="I27" i="6"/>
  <c r="H27" i="6"/>
  <c r="G27" i="6"/>
  <c r="F27" i="6"/>
  <c r="E27" i="6"/>
  <c r="D27" i="6"/>
  <c r="C27" i="6"/>
  <c r="B27" i="6"/>
  <c r="A27" i="6"/>
  <c r="A26" i="6"/>
  <c r="D25" i="6"/>
  <c r="C25" i="6"/>
  <c r="B25" i="6"/>
  <c r="A25" i="6"/>
  <c r="D24" i="6"/>
  <c r="C24" i="6"/>
  <c r="B24" i="6"/>
  <c r="A24" i="6"/>
  <c r="A23" i="6"/>
  <c r="Q22" i="6"/>
  <c r="P22" i="6"/>
  <c r="O22" i="6"/>
  <c r="N22" i="6"/>
  <c r="M22" i="6"/>
  <c r="L22" i="6"/>
  <c r="K22" i="6"/>
  <c r="J22" i="6"/>
  <c r="I22" i="6"/>
  <c r="H22" i="6"/>
  <c r="G22" i="6"/>
  <c r="F22" i="6"/>
  <c r="E22" i="6"/>
  <c r="D22" i="6"/>
  <c r="C22" i="6"/>
  <c r="B22" i="6"/>
  <c r="A22" i="6"/>
  <c r="A21" i="6"/>
  <c r="Q20" i="6"/>
  <c r="P20" i="6"/>
  <c r="O20" i="6"/>
  <c r="N20" i="6"/>
  <c r="M20" i="6"/>
  <c r="L20" i="6"/>
  <c r="K20" i="6"/>
  <c r="J20" i="6"/>
  <c r="I20" i="6"/>
  <c r="H20" i="6"/>
  <c r="G20" i="6"/>
  <c r="F20" i="6"/>
  <c r="E20" i="6"/>
  <c r="D20" i="6"/>
  <c r="C20" i="6"/>
  <c r="B20" i="6"/>
  <c r="A20" i="6"/>
  <c r="Q19" i="6"/>
  <c r="P19" i="6"/>
  <c r="O19" i="6"/>
  <c r="N19" i="6"/>
  <c r="M19" i="6"/>
  <c r="L19" i="6"/>
  <c r="K19" i="6"/>
  <c r="J19" i="6"/>
  <c r="I19" i="6"/>
  <c r="H19" i="6"/>
  <c r="G19" i="6"/>
  <c r="F19" i="6"/>
  <c r="E19" i="6"/>
  <c r="D19" i="6"/>
  <c r="C19" i="6"/>
  <c r="B19" i="6"/>
  <c r="A19" i="6"/>
  <c r="Q18" i="6"/>
  <c r="P18" i="6"/>
  <c r="O18" i="6"/>
  <c r="N18" i="6"/>
  <c r="M18" i="6"/>
  <c r="L18" i="6"/>
  <c r="K18" i="6"/>
  <c r="J18" i="6"/>
  <c r="I18" i="6"/>
  <c r="H18" i="6"/>
  <c r="G18" i="6"/>
  <c r="F18" i="6"/>
  <c r="E18" i="6"/>
  <c r="D18" i="6"/>
  <c r="C18" i="6"/>
  <c r="B18" i="6"/>
  <c r="A18" i="6"/>
  <c r="Q17" i="6"/>
  <c r="P17" i="6"/>
  <c r="O17" i="6"/>
  <c r="N17" i="6"/>
  <c r="M17" i="6"/>
  <c r="L17" i="6"/>
  <c r="K17" i="6"/>
  <c r="J17" i="6"/>
  <c r="I17" i="6"/>
  <c r="H17" i="6"/>
  <c r="G17" i="6"/>
  <c r="F17" i="6"/>
  <c r="E17" i="6"/>
  <c r="D17" i="6"/>
  <c r="C17" i="6"/>
  <c r="B17" i="6"/>
  <c r="A17" i="6"/>
  <c r="Q16" i="6"/>
  <c r="P16" i="6"/>
  <c r="O16" i="6"/>
  <c r="N16" i="6"/>
  <c r="M16" i="6"/>
  <c r="L16" i="6"/>
  <c r="K16" i="6"/>
  <c r="J16" i="6"/>
  <c r="I16" i="6"/>
  <c r="H16" i="6"/>
  <c r="G16" i="6"/>
  <c r="F16" i="6"/>
  <c r="E16" i="6"/>
  <c r="D16" i="6"/>
  <c r="C16" i="6"/>
  <c r="B16" i="6"/>
  <c r="A16" i="6"/>
  <c r="A15" i="6"/>
  <c r="A14" i="6"/>
  <c r="Q13" i="6"/>
  <c r="P13" i="6"/>
  <c r="O13" i="6"/>
  <c r="N13" i="6"/>
  <c r="M13" i="6"/>
  <c r="L13" i="6"/>
  <c r="K13" i="6"/>
  <c r="J13" i="6"/>
  <c r="I13" i="6"/>
  <c r="H13" i="6"/>
  <c r="G13" i="6"/>
  <c r="F13" i="6"/>
  <c r="E13" i="6"/>
  <c r="D13" i="6"/>
  <c r="C13" i="6"/>
  <c r="B13" i="6"/>
  <c r="A13" i="6"/>
  <c r="D12" i="6"/>
  <c r="C12" i="6"/>
  <c r="B12" i="6"/>
  <c r="A12" i="6"/>
  <c r="Q11" i="6"/>
  <c r="P11" i="6"/>
  <c r="O11" i="6"/>
  <c r="N11" i="6"/>
  <c r="M11" i="6"/>
  <c r="L11" i="6"/>
  <c r="K11" i="6"/>
  <c r="J11" i="6"/>
  <c r="I11" i="6"/>
  <c r="H11" i="6"/>
  <c r="G11" i="6"/>
  <c r="F11" i="6"/>
  <c r="E11" i="6"/>
  <c r="D11" i="6"/>
  <c r="C11" i="6"/>
  <c r="B11" i="6"/>
  <c r="A11" i="6"/>
  <c r="Q10" i="6"/>
  <c r="P10" i="6"/>
  <c r="O10" i="6"/>
  <c r="N10" i="6"/>
  <c r="M10" i="6"/>
  <c r="L10" i="6"/>
  <c r="K10" i="6"/>
  <c r="J10" i="6"/>
  <c r="I10" i="6"/>
  <c r="H10" i="6"/>
  <c r="G10" i="6"/>
  <c r="F10" i="6"/>
  <c r="E10" i="6"/>
  <c r="D10" i="6"/>
  <c r="C10" i="6"/>
  <c r="B10" i="6"/>
  <c r="A10" i="6"/>
  <c r="A9" i="6"/>
  <c r="Q8" i="6"/>
  <c r="P8" i="6"/>
  <c r="O8" i="6"/>
  <c r="N8" i="6"/>
  <c r="M8" i="6"/>
  <c r="L8" i="6"/>
  <c r="K8" i="6"/>
  <c r="J8" i="6"/>
  <c r="I8" i="6"/>
  <c r="H8" i="6"/>
  <c r="G8" i="6"/>
  <c r="F8" i="6"/>
  <c r="E8" i="6"/>
  <c r="D8" i="6"/>
  <c r="C8" i="6"/>
  <c r="B8" i="6"/>
  <c r="A8" i="6"/>
  <c r="Q7" i="6"/>
  <c r="P7" i="6"/>
  <c r="O7" i="6"/>
  <c r="N7" i="6"/>
  <c r="M7" i="6"/>
  <c r="L7" i="6"/>
  <c r="K7" i="6"/>
  <c r="J7" i="6"/>
  <c r="I7" i="6"/>
  <c r="H7" i="6"/>
  <c r="G7" i="6"/>
  <c r="F7" i="6"/>
  <c r="E7" i="6"/>
  <c r="D7" i="6"/>
  <c r="C7" i="6"/>
  <c r="B7" i="6"/>
  <c r="A7" i="6"/>
  <c r="Q6" i="6"/>
  <c r="P6" i="6"/>
  <c r="O6" i="6"/>
  <c r="N6" i="6"/>
  <c r="M6" i="6"/>
  <c r="L6" i="6"/>
  <c r="K6" i="6"/>
  <c r="J6" i="6"/>
  <c r="I6" i="6"/>
  <c r="H6" i="6"/>
  <c r="G6" i="6"/>
  <c r="F6" i="6"/>
  <c r="E6" i="6"/>
  <c r="D6" i="6"/>
  <c r="C6" i="6"/>
  <c r="B6" i="6"/>
  <c r="A6" i="6"/>
  <c r="A5" i="6"/>
  <c r="D4" i="6"/>
  <c r="C4" i="6"/>
  <c r="B4" i="6"/>
  <c r="A4" i="6"/>
  <c r="D3" i="6"/>
  <c r="C3" i="6"/>
  <c r="B3" i="6"/>
  <c r="A3" i="6"/>
  <c r="A2" i="6"/>
  <c r="ZN2" i="5"/>
</calcChain>
</file>

<file path=xl/sharedStrings.xml><?xml version="1.0" encoding="utf-8"?>
<sst xmlns="http://schemas.openxmlformats.org/spreadsheetml/2006/main" count="27822" uniqueCount="4600">
  <si>
    <t>Número da inscrição</t>
  </si>
  <si>
    <t>4.1. Com as experiências vividas através dos Editais vinculados a Lei Aldir Blanc - LAB, Lei Paulo Gustavo - LPG e PNAB CICLO 1, descreva brevemente pontos de melhorias para a PNAB CICLO 2.</t>
  </si>
  <si>
    <t>TEMA</t>
  </si>
  <si>
    <t>SUBTEMA</t>
  </si>
  <si>
    <t>on-4199750</t>
  </si>
  <si>
    <t>Pra mim tá ótimo nada a reclamar. Sobre as perguntas e respostas tá bom</t>
  </si>
  <si>
    <t>Inválida</t>
  </si>
  <si>
    <t>on-492701418</t>
  </si>
  <si>
    <t>Pontos de melhorias seria que fosse a necessidade de tanta documentação,algumas as vezes desconhecidas dos artistas ,levando a não participação dos editais por falta de conhecimento. No mais está  tudo massa .</t>
  </si>
  <si>
    <t>Acessibilidade</t>
  </si>
  <si>
    <t>Desburocratização</t>
  </si>
  <si>
    <t>on-120412876</t>
  </si>
  <si>
    <t>Ter mais um olhar para o sertão, pois, é um lugar de muitos artistas.</t>
  </si>
  <si>
    <t>Demandas Municipais</t>
  </si>
  <si>
    <t>Descentralização</t>
  </si>
  <si>
    <t>on-97798255</t>
  </si>
  <si>
    <t>on-1202924233</t>
  </si>
  <si>
    <t>Acredito na importância da criação de um edital de premiação voltado a pessoas com mais de 50 anos.</t>
  </si>
  <si>
    <t>Editais</t>
  </si>
  <si>
    <t>Premiação</t>
  </si>
  <si>
    <t>on-1504779350</t>
  </si>
  <si>
    <t>on-29429028</t>
  </si>
  <si>
    <t>on-1883733689</t>
  </si>
  <si>
    <t>on-1906404437</t>
  </si>
  <si>
    <t>on-1176657368</t>
  </si>
  <si>
    <t>Enxertar as certidões negativas  exigidas no ciclo1</t>
  </si>
  <si>
    <t>Outros</t>
  </si>
  <si>
    <t>on-1884827945</t>
  </si>
  <si>
    <t>Participei de todos os editais da LAB, PNAB a nível municipal, e foi de suma importância para que nós artistas independentes conseguíssemos não só fomentar as nossas atividades culturais, mas também nos conscientizarmos sobre nossos direitos e deveres de agentes culturais. Precisamos de mais incentivos do governo do estado e federal para que possamos realizar e incentivar cada vez mais as pessoas em vulnerabilidade social, que possam encontrar e preencher espaços com atividades, empreendedorismo cultural, e conscientização da importância da cultura e da arte na nossa vida social.</t>
  </si>
  <si>
    <t>Políticas Afirmativas</t>
  </si>
  <si>
    <t>on-1374823005</t>
  </si>
  <si>
    <t>on-1716654265</t>
  </si>
  <si>
    <t>ACERCA DE EDITAIS À CULTURA E, HISTÓRIA DE FINANCIAMENTOS À CULTURA
* por uma perene conscientização do que vem a ser: DIREITO
Dada a histórica conquista do setor artístico, cultural, não só de Pernambuco, mas do Brasil, de aporte financeiro às realizações culturais e artísticas por parte dos Poderes Públicos, com maior observância às trajetórias e criatividades dos/das trabalhadores da cultura, um amadurecimento em relação a anterior fase histórica de "clientelismo", onde seria o "chefe político" que escolhia quem iria apresentar suas obras... cumpre ater-se ao risco de "retrocesso histórico", quando voltar-se-ia a lógica patriarcal de aporte financeiro aos artistas, imprimindo ao público uma perceptiva que o/a "chefe político" é quem detém o poder e a "bondade" de fazer a cultura e as artes acontecer... Seriam ecos de um passado relutante, que teima em não ir à mera memória histórica, concorrendo com a vivacidade das práticas cotidianas contemporâneas de gestão pública cultural. Daí, sinalizar BREVE HISTÓRIA DA GESTÃO PÚBLICA DE CULTURA EM PERNAMBUCO é, por certo, antídoto poderoso a insurrências  arcaicas de ímpetos clientelistas e também, colonialistas, a por trabalhadores da cultura em (falso) atrelamento de "favor a dever" - como se diz na cultura popular pernambucana - a político que tenha usado de método já superado historicamente. Sendo conscientes que a história caminha "em passos lentos" e em marcha não uniforme, convive conosco na contemporaneidade várias mentalidades de viabilizar a cultura, mentalidades de várias épocas... Ora, a partir de esforços de grande número de pessoas em Pernambuco, por quase 30(trinta) anos, criou-se e consolidou-se modelos de editais de cultura que só engrandecem o setor dos trabalhadores e trabalhadoras da cultura e lhes dá independência, autonomia para fazerem suas obras - sem clives censores, imposições de temas e abordagens de temas... 
Daí, apresento nesta consulta do Mapa Cultural 2025, escuta Pnab: 
*considerar em preâmbulos vários dos Editais Pnab, sejam apresentações orais presenciais, internéticas, escritas, nas possibilidades cabíveis, capítulo reflexivo de ser o aporte financeiro aos/as trabalhadores da cultura UM DIREITO e não, como antigamente, UM FAVOR do bondoso gestor. Irá por certo, ser esta atenção conceitual, dinamizadora de reflexão crítica-histórica a novas gerações, quanto também, afirmar e reafirmar às maturidades que tempos idos de seletivo, excludente e nefasto clientelismos, estão ultrapassados pelo amadurecimento de nossas atuais noções de Sociedade e de Estado.</t>
  </si>
  <si>
    <t>on-420177112</t>
  </si>
  <si>
    <t>on-788878647</t>
  </si>
  <si>
    <t>on-242632294</t>
  </si>
  <si>
    <t>on-1348416708</t>
  </si>
  <si>
    <t>on-1619010864</t>
  </si>
  <si>
    <t>on-1076368998</t>
  </si>
  <si>
    <t>on-493029612</t>
  </si>
  <si>
    <t>Ainda não vivi a experiência mas quem vivi a experiência desdo início do projeto é bem importante para a arte</t>
  </si>
  <si>
    <t>on-69695838</t>
  </si>
  <si>
    <t>on-886986995</t>
  </si>
  <si>
    <t>Acho importante o papel da PNAB
Embora nunca tenha feito inscrição pra participar 
Mas ja presenciei muita coisa boa acontecer por meio dessas leis
As vezes falta divulgação pra maioria das pessoas</t>
  </si>
  <si>
    <t>on-1244481885</t>
  </si>
  <si>
    <t xml:space="preserve">Desburocratização dos processos: Simplificação nos processos de inscrição e prestação de contas, com formulários mais intuitivos e exigência de menos documentos comprobatórios que, muitas vezes, são de difícil acesso para pequenos fazedores de cultura.
</t>
  </si>
  <si>
    <t>Descentralização e equidade na distribuição de recursos: Garantia de que os recursos cheguem de forma mais justa a diferentes territórios e segmentos culturais, valorizando a diversidade e evitando a concentração em grandes centros urbanos.</t>
  </si>
  <si>
    <t>on-1666791855</t>
  </si>
  <si>
    <t>on-1075653858</t>
  </si>
  <si>
    <t>on-152706422</t>
  </si>
  <si>
    <t>on-592055750</t>
  </si>
  <si>
    <t>on-1991671010</t>
  </si>
  <si>
    <t>on-809725306</t>
  </si>
  <si>
    <t>on-1270832585</t>
  </si>
  <si>
    <t>on-2048278893</t>
  </si>
  <si>
    <t>on-59781631</t>
  </si>
  <si>
    <t>on-765337626</t>
  </si>
  <si>
    <t>Não foi possível participar da seleção para a PNAB CICLO 1, pois perdi o prazo de inscrição. Mesmo assim quando li os editais/2024 considerei que eles poderiam ser mais abertos a todos que fazem cultura no Estado e não somente  (em alguns editais) para quem possui Pontos ou Pontões de Cultura.</t>
  </si>
  <si>
    <t>on-94048618</t>
  </si>
  <si>
    <t>on-1289486845</t>
  </si>
  <si>
    <t>on-1245344828</t>
  </si>
  <si>
    <t>on-1130059220</t>
  </si>
  <si>
    <t>on-330712121</t>
  </si>
  <si>
    <t>on-1548825772</t>
  </si>
  <si>
    <t>Ter atenção à cota de regionalização, pois acaba quase não contemplando a RMR.</t>
  </si>
  <si>
    <t>on-1409029700</t>
  </si>
  <si>
    <t>on-1674381500</t>
  </si>
  <si>
    <t>on-2060610142</t>
  </si>
  <si>
    <t>Destaco a importância de uma escuta mais ativa e sensível aos artistas da área da musicalidade, assim como de todas as demais esferas culturais. É fundamental ampliar os recursos disponíveis, garantindo o acesso e a valorização daqueles que integram os grupos musicais e demais expressões artísticas.</t>
  </si>
  <si>
    <t>Apoio</t>
  </si>
  <si>
    <t>on-216422577</t>
  </si>
  <si>
    <t>on-978926169</t>
  </si>
  <si>
    <t>Os valores para dança foram muito baixos. Com R$20.000 não se monta um espetáculo. Ao menos três ou quatro vezes isso chegaria perto de um ideal.</t>
  </si>
  <si>
    <t>Divisão Orçamentária</t>
  </si>
  <si>
    <t>Remanejamento de Recursos e Rendimentos</t>
  </si>
  <si>
    <t>on-1605971075</t>
  </si>
  <si>
    <t>Editais com linguagem mais fácil e mais divulgados, levando em consideração que os artistas mais afastados dos grandes centros e com pouca escolaridade não tem muito acesso a informação.</t>
  </si>
  <si>
    <t>Comunicacional</t>
  </si>
  <si>
    <t>on-508566834</t>
  </si>
  <si>
    <t>Que possa valorizar cada vez mais a cultura brasileira , trazendo sempre novidades voltada pra cultura.</t>
  </si>
  <si>
    <t>on-771034534</t>
  </si>
  <si>
    <t>Mais benefícios pra nós artesã</t>
  </si>
  <si>
    <t>Linguagem Específica</t>
  </si>
  <si>
    <t>on-1826701595</t>
  </si>
  <si>
    <t>*sugiro um espaço maior de dias na divulgação dos editais entre as datas de início e término das inscrições. 
Pois estão muito perto umas das outras. 
* LANÇAMENTO dos editais com mais dias de antecedência tipo: 60 dias entre o início da inscrição e término.</t>
  </si>
  <si>
    <t>Regras</t>
  </si>
  <si>
    <t>Cronograma </t>
  </si>
  <si>
    <t>on-1128472777</t>
  </si>
  <si>
    <t>*Melhorar a divulgação dos editais.
* Dá mais espaço de dias entre as datas de início e término das inscrições.</t>
  </si>
  <si>
    <t>on-1838044564</t>
  </si>
  <si>
    <t>Olhar mais atento a eventos rurais</t>
  </si>
  <si>
    <t>Políticas Municipais</t>
  </si>
  <si>
    <t>on-1657477146</t>
  </si>
  <si>
    <t>Capacitação prévia – realizar oficinas e plantões de dúvidas antes e durante o período de inscrições, fortalecendo a qualidade das propostas apresentadas.</t>
  </si>
  <si>
    <t>Capacitação</t>
  </si>
  <si>
    <t>Treinamento - Agente</t>
  </si>
  <si>
    <t>on-1070889347</t>
  </si>
  <si>
    <t>Uma maior desburocratização dos editais para assim facilitar o acesso das pessoas que não estão familiarizadas com o mundo digital</t>
  </si>
  <si>
    <t>on-1210214503</t>
  </si>
  <si>
    <t>Uma fiscalização para ver quem de fato foi contemplado e executou o que de fato se propôs a fazer como descreveu no projeto.</t>
  </si>
  <si>
    <t>Fiscalização</t>
  </si>
  <si>
    <t>Transparência e Fiscalização</t>
  </si>
  <si>
    <t>on-239418493</t>
  </si>
  <si>
    <t>Não participei</t>
  </si>
  <si>
    <t>on-1327434879</t>
  </si>
  <si>
    <t>on-389180830</t>
  </si>
  <si>
    <t>CONTEMPLAR MAIS ARTESÃOS E ARTISTAS EM GERAL, IMPULSIONADO SUAS PRODUÇÕES E CONSEQUENTEMENTE SUAS VENDAS</t>
  </si>
  <si>
    <t>on-2029150215</t>
  </si>
  <si>
    <t>capacitaçoes mas incrições,
premiaçoes, oportinadades etc</t>
  </si>
  <si>
    <t>on-142037237</t>
  </si>
  <si>
    <t xml:space="preserve"> A articulação entre a PNAB e outras políticas, como a Cultura Viva, pode potencializar os resultados e promover uma abordagem mais holística do fomento cultural. Essa integração favorece a sustentabilidade das ações e o fortalecimento das redes culturais locais.</t>
  </si>
  <si>
    <t>CEUs e Pontos(ões) de Cultura</t>
  </si>
  <si>
    <t xml:space="preserve">Simplificação dos Processos Burocráticos, </t>
  </si>
  <si>
    <t xml:space="preserve">Transparência e Monitoramento dos Recursos,  </t>
  </si>
  <si>
    <t>Aprimoramento dos Critérios de Distribuição de Recursos,</t>
  </si>
  <si>
    <t>Regionalização</t>
  </si>
  <si>
    <t>Integração com Outras Políticas Culturais,</t>
  </si>
  <si>
    <t>on-1237598634</t>
  </si>
  <si>
    <t>É necessário simplificar os processos de inscrição e prestação de contas, com linguagem clara e acessível, especialmente para artistas e produtores de regiões interioranas e comunidades tradicionais.</t>
  </si>
  <si>
    <t xml:space="preserve"> Deve-se ampliar a divulgação dos editais, oferecer suporte técnico antes e durante a inscrição e garantir prazos adequados para execução e repasse dos recursos, evitando atrasos que comprometem a realização dos projetos. </t>
  </si>
  <si>
    <t>Mapa Cultural</t>
  </si>
  <si>
    <t>Recomenda-se ainda a criação de mecanismos de acompanhamento e avaliação participativa, fortalecendo a transparência e a efetividade do programa.</t>
  </si>
  <si>
    <t>on-2128151567</t>
  </si>
  <si>
    <t>já tive muitos ploblemas com esses editais, sobre documentos que disseram faltar, ou com data diferente, não dando espaço para recurso, e quando ultilizado recurso, não aceito. A falta de uma comunicação efetiva com agentes habilitados também deixa a desejar, inclusive perdi oum recurso de premiação em cultura popular por informações imprecisas que me foram transmitidas  pelo canal de informações oficial no watssap. ao invez de pedirem desde sempre os documentos de comprovação bancária, o fizeram via mapa cultural, sendo que deram um prazo curto, e a informaçãoo me foi omitida quando perguntei sobre no canal assim que fui habilitada. quando vi tinha perdido, um dia depois do brevíssimo praso. Conversei com outros agentes que também passaram por situação semelhante. ... Ou seja, a forma que atuam com recursos que deveriam beneficiar o agente cultural é desrespeitosa, não enxergando as especificidades dos agentes e ignorando o contato pessoal, canais como watssap,, tel, email. Como pode um agente habilitado não ter direito a receber a premiação a qual se entendeu merecida?  Desburocratizar é necessário para dar acesso aos agentes mais vulneráveis, cultura popular, mães-artistas (um recorte ignorado),  etc Creio que o contato, a busca do agente habilitado é imprescindível para um processo mais humano e real. O recurso é uma herança de um edital emergencial, mesmo que não mais esteja sendo encarado assim, nós artistas vivemos em constante emergência, muitas vezes em vulnerabilidade social, sem amplos recurso tecnológicos, ou até passando por insegurança alimentar, tendo em vista que não temos renda fixa, muitos desses artistas nem conseguem chegar aos editais. tornar o edital mais humano e acessível é imprescindível para atingir outras camadas.</t>
  </si>
  <si>
    <t>on-1198740489</t>
  </si>
  <si>
    <t>Melhoria para produtor de evento na área da pega de boi no mato</t>
  </si>
  <si>
    <t>Cultura Popular</t>
  </si>
  <si>
    <t>on-7160991</t>
  </si>
  <si>
    <t>A diversidade e o número maior de projetos aprovados dão um suporte a cadeia cultural</t>
  </si>
  <si>
    <t>on-545166178</t>
  </si>
  <si>
    <t>Contratar pareceristas técnis e EXPERIÊNTES queconheçam a cultura de nosso estado e não somente de uma região.</t>
  </si>
  <si>
    <t>Pareceristas</t>
  </si>
  <si>
    <t>on-1639163073</t>
  </si>
  <si>
    <t>Edital de Premiação, principalmente o de Quadrilha Junina que pelo formado que desenvolvem os seus trabalhos, passam no mínimo 08 meses por ano trabalhando com crianças, Jovens e adultos em sua maioria de áreas periféricas os envolvendo em pesquisas, Oficinas, disciplina e conhecimento sendo uma alternativa importante ao lado obscuro da vida que é cada vez mais crescente na vida humana em principal bairros periféricos onde falta politicas publicas.</t>
  </si>
  <si>
    <t>on-1761784623</t>
  </si>
  <si>
    <t>Reduzir a burocracia para utilizar os recursos,e mais facilidade na comunicação para tirar dúvidas</t>
  </si>
  <si>
    <t>on-331727769</t>
  </si>
  <si>
    <t>Acredito que a exemplo do Ciclo 1, seja importante um edital para as quadrilhas juninas, de fomento, com contrapartida; Quadrilha é uma linguagem distinta que enquadrada em cultura popular, acaba sendo desprestigiada dada a diversidade das agremiações da cultura popular, e dada a quantidade de grupos em Pernambuco, caberia um olhar especial para esta linguagem tão significativa para o ciclo junino.</t>
  </si>
  <si>
    <t>on-1422778182</t>
  </si>
  <si>
    <t>Seria importante, dá continuidade ao edital para as quadrilhas juninas, a premiação em 2024 foi muito importante para o ciclo junino 2025, possibilitando a melhoria dos espetáculos. Um edital de fomento com contrapartida seria importante para continuar fortalecendo este movimento</t>
  </si>
  <si>
    <t>on-896041170</t>
  </si>
  <si>
    <t>O movimento de quadrilhas juninas do interior de Pernambuco, do sertão, foi muito fortalecido com a premiação no ciclo 1, seria bom, em conituidade a esta política de fortalecimento das quadrilhas juninas / ciclo junino, ser feito um edital de fomento para que pudéssemos ter a continuidade da qualidade dos nossos espetáculos.</t>
  </si>
  <si>
    <t>on-887607441</t>
  </si>
  <si>
    <t>UM PONTO POSITIVO DO CICLO 1 FOI A PREMIAÇÃO PARA AS QUADRILHAS JUNINAS E SERIA IMPORTANTE SER MANTIDO O EDITAL, COMO FOMENTO E CONTRAPARTIDA SENDO UMA APRESENTAÇAÕ NAS ESCOLAS ESTADUAIS DO ESPETÁCULO COMPLETO</t>
  </si>
  <si>
    <t>on-1769271363</t>
  </si>
  <si>
    <t>A cidade do Cabo de Sano Agostinho tem hoje, 4 Quadrilhas Juninas. apenas uma foi beneficiada no edital de premiação para as quadrilhas juninas no ciclo 1. Seria importante nesse novo ciclo, um edital para as quadrilhas juninas, a continuidade pois assim, garante a preservação da manifestaçaõ artística, considerando a especificidade desta manifestação;</t>
  </si>
  <si>
    <t>on-1317244890</t>
  </si>
  <si>
    <t>Acredito que a capoeira, como patrimônio cultural imaterial de Pernambuco, do Brasil e do Mundo, mereceria uma atenção especial/diferenciada com um edital ou categoria específicos, inclusive, para contemplar um segmento que historicamente e contemporaneamente é discriminado.</t>
  </si>
  <si>
    <t>Cultura Popular de Matriz Africana</t>
  </si>
  <si>
    <t>on-1840950525</t>
  </si>
  <si>
    <t>Dada a amplitude e diversidade das quadrilhas juninas w a estrutura necessária para sua realização, é fundamental para garantia de continuidade, um edital para as quadrilhas juninas, que concorrendo com as demais agremiações da cultura popular, fica em desvantagem por conta da especificidade da linguagem.
Desta forma, com edital próprio, garante-se um aporte para as milhares de pessoas que estão envolvidas neste mercado.</t>
  </si>
  <si>
    <t>on-1780202286</t>
  </si>
  <si>
    <t>Sugiro um edital para as quadrilhas juninas, as mesas precisam se dissociarem da dança e cultura popular, Quadrilha Junina é uma linguagem específica e precisa ser vista como</t>
  </si>
  <si>
    <t>on-1062915156</t>
  </si>
  <si>
    <t>Com agente cultural em dança, e apreciadora das quadrilhas juninas, sugiro ser mantido um edital para as quadrilhas juninas, tendo em vista a especificidade da linguagem e sua crescente visibilidade nos últimos anos. O edital no ciclo 1 injetou, muito animo nos grupos e seria importante essa oportunidade ser mantida no ciclo 2</t>
  </si>
  <si>
    <t>on-749526264</t>
  </si>
  <si>
    <t>BASTANTE IMPORTANTE SE TIVESSE EÇÕES DIRIGIDAS AO CICLO JUNINO, ESPECIFICADAMENTE ÀS QUADRILHAS JUNINAS E FESTIVAIS LIGADOS DIRETAMENTE.</t>
  </si>
  <si>
    <t>on-543947171</t>
  </si>
  <si>
    <t>sugiro a manutenção do edital para as quadrilhas juninas</t>
  </si>
  <si>
    <t>on-38045914</t>
  </si>
  <si>
    <t>Como dançarino e quadrilheiro, sugiro a contiuidade do edital para as quadrilhas juninas</t>
  </si>
  <si>
    <t>on-176002824</t>
  </si>
  <si>
    <t>Para o sertão foi bom, embora não tenha acessado ano passado</t>
  </si>
  <si>
    <t>on-2144061235</t>
  </si>
  <si>
    <t>Sou Presidente a 20 anos da 
última Quadrilha viva no municipio de Olinda hoje,a  JUNINA CORAÇÃO MIRIM da Comunidade do Amaro Branco,desenvolvemos ações sociais durante o ano todo no bairro  e infelizmente nosso grupo CORRE O RISCO DE ACABAR MAIS UMA VEZ devido a falta de verbas. Nesses 20 anos tivemos 3 paradas por conta disso e vcs criaram um edital específico para as Quadrilhas Juninas e agora tiraram. Como vamos sobreviver ?
Espero que repensem e não deixem as quadrilhas juninas acabarem uma vez que é o movimento cultural mais forte do nosso estado.</t>
  </si>
  <si>
    <t>on-1026618140</t>
  </si>
  <si>
    <t>on-1258718630</t>
  </si>
  <si>
    <t xml:space="preserve">A bolsa é excelente, deveria ser ampliada. 
Nos do sertão somos a maior região mas, inversamente, sofremos um apagamento histórico: temos comunidades centenárias mas não temos como comprovar isso, porque a mídia não vem até nós catalogar nossos antepassados e a tecnologia é recente; algumas comunidades quilombolas só acessaram energia nos anos 2000, fotografia é raro. É tudo oralidade... daí os editais como PNAB terem excluído muita gente porque nao conseguimos comprovar tempo de vida na arte. Exemplo: sobrinhos meus que são coquistas foram eliminados, deixa que eles atuam no coco desde que se entendem por gente. É muito difícil isso.
</t>
  </si>
  <si>
    <t>Bolsas e Intercâmbio</t>
  </si>
  <si>
    <t>Por fim, gostariamos que o Sertão tivesse um percentual maior nos recursos. Ou fosse 25% para todas as regiões. A RMR tem verbas suficientes através dos editais municipais, nós do sertão não. 
Também gostaríamos que a linguagem AUDIOVISUAL fosse tirada da PNAB, já que ela terá um edital só seu através do MINC.</t>
  </si>
  <si>
    <t>on-191865667</t>
  </si>
  <si>
    <t>Aproximar mais das cidades afastadas da Capital, em termos de formação e ajuda à acesso, bem como entender as dificuldades de grupos desprovidos de conhecimentos técnológicos.</t>
  </si>
  <si>
    <t>on-111587737</t>
  </si>
  <si>
    <t>Faço parte de uma quadrilha infanto juvenil e as dificuldades maior é o custeio de figurino para cada ano com suas temáticas! Ter um incentivo de premiação para esse segmento e de urgência pois são crianças e jovens que dependem da renda familiar para custear seu figurino e e muitos casos os grupos juninos abragem três ou mais membros da família e não é aceitável a exclusão de um componente por não ter como a família custear e aí....sobra pra direção. Ter um edital de fomento è garantir a sobrevivência do brinquedo e dar a vivência cultural para as crianças e jovens que são assistido.</t>
  </si>
  <si>
    <t>on-720228529</t>
  </si>
  <si>
    <t>Eu faço parte do Centro Cultural e Social Coração, que fomenta a Coração Mirim, um brinquedo cultural de quadrilha junina infantojuvenil, localizado no bairro do Amaro Branco, em Olinda.
Apesar da relevância histórica, social e cultural da quadrilha junina, esse brinquedo enfrenta grandes dificuldades para sua manutenção. Infelizmente, é uma manifestação cultural pouco valorizada e ainda carece de apoio efetivo nas políticas públicas, inclusive nos recursos destinados pela Lei Aldir Blanc.
Em 2024, tivemos a premiação que representou um importante fomento para as quadrilhas juninas da região. Porém, em 2025, essa premiação não acontecerá, o que é uma notícia muito triste e preocupante, pois afeta diretamente a produção e continuidade das quadrilhas para 2026.
Essa falta de investimento coloca em risco a sobrevivência da quadrilha junina, que corre o sério risco de diminuir ou até desaparecer.
O fomento a essa manifestação cultural pode acontecer por meio de premiações, bolsas culturais e projetos de incentivo que garantam os recursos necessários para sua preservação e fortalecimento.
A quadrilha junina exerce um papel essencial de acolhimento e desenvolvimento social, promovendo a inclusão de crianças e jovens por meio da arte, da dança e da cultura popular em geral. Por isso, é urgente que haja mais atenção e investimentos para garantir sua permanência, fortalecendo essa importante tradição para as futuras gerações.</t>
  </si>
  <si>
    <t>on-2007429153</t>
  </si>
  <si>
    <t>on-1644400004</t>
  </si>
  <si>
    <t>Acredito que uma coisa indispensável é verificar/identificar quais projetos tem desdobramento e que carecem de apoio para a permanência dos mesmos.</t>
  </si>
  <si>
    <t>Fortalecer os Pontos de Cultura existentes e estimular a formação de novos Pontos de Cultura.</t>
  </si>
  <si>
    <t>Outro aspecto importante é viabilizar o apoio para a realizaçãod e Celebrações, mostra e festivais à exemplo da Celebração da Consciência Negra em Floresta/PE e Mirandiba/PE, que já contam uma com 16 anos e outra com 8 anos e não conseguem apoio para ampliar seu alcance e viabilizar sua realização de forma mais potente.</t>
  </si>
  <si>
    <t>Circulação e Visibilidade</t>
  </si>
  <si>
    <t>on-1102032035</t>
  </si>
  <si>
    <t>Uma oportunidade para que possamos mostrar nossa cultura e expor nossas atividades tradicionais e cultural</t>
  </si>
  <si>
    <t>on-599244160</t>
  </si>
  <si>
    <t>Através das experiências vividas nos editais acima citados, os pontos que deveriam serem melhorados seria referente  a uma maior flexibilidade na documentação e avaliação dos mesmos.</t>
  </si>
  <si>
    <t>on-890752020</t>
  </si>
  <si>
    <t>Deveriam abrir editais do Cultura viva para pontos de cultura que não têm constituição jurídica, já que a maioria dos pontos de cultura não têm CNPJ.</t>
  </si>
  <si>
    <t>on-35052712</t>
  </si>
  <si>
    <t>...</t>
  </si>
  <si>
    <t>on-1172105712</t>
  </si>
  <si>
    <t>Ampliar o número de produtores contemplados</t>
  </si>
  <si>
    <t>Inscrições e Impedimentos</t>
  </si>
  <si>
    <t>e fazer formações</t>
  </si>
  <si>
    <t>on-1443428476</t>
  </si>
  <si>
    <t>on-2132977791</t>
  </si>
  <si>
    <t>Acredito que deva haver um olhar mais atencioso e criterioso, por parte dos/das pareceristas e da equipe da secult/ fundarpe, para que não haja tantas incsrições suplentes e nem recursos devolvidos pela falta de execução plena de cada edital, a exemplo da LPG, onde fui informado pela ouvidoria do estado que não foram executados os 100% dos recursos.</t>
  </si>
  <si>
    <t>on-1089321197</t>
  </si>
  <si>
    <t>Com base nas experiências anteriores com a LAB, LPG e PNAB Ciclo 1, é possível apontar como melhorias para o PNAB Ciclo 2: maior clareza nos editais</t>
  </si>
  <si>
    <t>ampliação dos prazos de execução</t>
  </si>
  <si>
    <t>simplificação na prestação de contas</t>
  </si>
  <si>
    <t>e fortalecimento da capacitação técnica para proponentes</t>
  </si>
  <si>
    <t xml:space="preserve"> e gestores, garantindo mais inclusão e efetividade no uso dos recursos.</t>
  </si>
  <si>
    <t>Treinamento - Gestor</t>
  </si>
  <si>
    <t>on-1227999059</t>
  </si>
  <si>
    <t>Diante da representatividade do movimento de bandas marciais e fanfarras, no qual está presente em todo território pernambucano, com mais de 500 bandas, enxergasse a necessidade de um edital destinado para este setor cultural, no qual poderia ser “Manutenção de bandas Marciais e Fanfarras”.</t>
  </si>
  <si>
    <t>on-249095418</t>
  </si>
  <si>
    <t>A experiencia poderia ter sido melhor, a organização dever ter uma maior cuidado com a equipe de pareceriatas que visivelmente  nao avaliavao os nosso materias enviados, nos prejudicando.</t>
  </si>
  <si>
    <t>on-971481953</t>
  </si>
  <si>
    <t xml:space="preserve">1)Revisão da distribuição territorial de recursos, com aumento para 30% do total destinado ao Sertão, considerando sua extensão geográfica e desafios logísticos; </t>
  </si>
  <si>
    <t xml:space="preserve">2) mínimo de três pareceristas e socialização para evitar disparidades; </t>
  </si>
  <si>
    <t xml:space="preserve">3) nos editais de "bolsas/internacionalização" e "aquisição de equipamentos", dar prioridade a quem não foi contemplado no edital anterior, para evitar acúmulo de bolsas ou equipamentos; </t>
  </si>
  <si>
    <t>4) indutores proporcionais que atendam à diversidade do estado, evitando disparidades;</t>
  </si>
  <si>
    <t>5) adoção de pontuação para indutores, como em outros estados, com limite de cinco pontos;</t>
  </si>
  <si>
    <t>6) permitir que seja possível acessar o edital de "bolsas/internacionalização" e outro edital de fomento;</t>
  </si>
  <si>
    <t xml:space="preserve">7) aumentar o aporte no edital de multilinguagens e criar também uma faixa de R$ 100 mil; </t>
  </si>
  <si>
    <t>8) criar um canal de atendimento para o interior, visto que não conseguimos ir pessoalmente à Secult, como o pessoal da RMR;</t>
  </si>
  <si>
    <t xml:space="preserve">9) aumento do horário de envio das propostas para 23h59; </t>
  </si>
  <si>
    <t>10) publicação de erratas, publicação de cronograma e chamamento de suplentes em todos os editais;</t>
  </si>
  <si>
    <t>12) permitir conta nova ou zerada em banco digital no recebimento dos recursos;</t>
  </si>
  <si>
    <t>13) adquirir equipamentos (prédios) no Sertão para que sejam criadas bases da Secult nesta região, e não apenas contemplar equipamentos já existentes, menos ainda na RMR.</t>
  </si>
  <si>
    <t>on-447590447</t>
  </si>
  <si>
    <t>2) mínimo de três pareceristas e socialização para evitar disparidades;</t>
  </si>
  <si>
    <t>on-761627754</t>
  </si>
  <si>
    <t>on-895914774</t>
  </si>
  <si>
    <t>A comunicação precisa ser transparente, falta eficiência nos meios de comunicação e transparência no processo. É preciso identificar os erros, assumir e se responsabilizar. Importante ter respeito com os trabalhadores de cultura, ouvi-lós de verdade. Erros nos editais precisam ser assumidos publicamente e corrigidos e o processo de reconhecimento de pessoas negras e também de apuração de denúncias precisa ser menos humilhante para a população. Pessoas que denunciam sem provas precisam ser responsabilizadas por travar o processo. A equipe precisa ser melhor orientada para responder os e-mails, com agilidade, eficiência e respeito. Ao afirmar sem provas que o proponente fraudou vídeo de heteroideintificacao, o estado está cometendo o crime de racismo. O estado deveria se retratar publicamente, quanto a isso e quanto aos erros de editais, como o não uso da lista de anexos do edital no período de habilitação/desabilitação dos projetos (foi feita outra lista que deixou todos desinformados). É importante ter ciência que erros acontecem e que precisam ser verificados, assumidos e corrigidos. A escuta precisa ser ao vivo, através de seminário, como se fazia no Funcultura. Democracia é ouvir de verdade e possibilitar o debate.</t>
  </si>
  <si>
    <t>Erros nos editais precisam ser assumidos publicamente e corrigidos e o processo de reconhecimento de pessoas negras e também de apuração de denúncias precisa ser menos humilhante para a população.</t>
  </si>
  <si>
    <t>É importante ter ciência que erros acontecem e que precisam ser verificados, assumidos e corrigidos. A escuta precisa ser ao vivo, através de seminário, como se fazia no Funcultura. Democracia é ouvir de verdade e possibilitar o debate.</t>
  </si>
  <si>
    <t>on-60137865</t>
  </si>
  <si>
    <t>Muito importante ter um edital para as quadrilhas juninas e para os bois. São segmentos que vem crescendo muito e precisam de apoio.</t>
  </si>
  <si>
    <t>on-1082839436</t>
  </si>
  <si>
    <t>3) nos editais de "bolsas/internacionalização" e "aquisição de equipamentos", dar prioridade a quem não foi contemplado no edital anterior, para evitar acúmulo de bolsas ou equipamentos;</t>
  </si>
  <si>
    <t xml:space="preserve">4) indutores proporcionais que atendam à diversidade do estado, evitando disparidades; </t>
  </si>
  <si>
    <t xml:space="preserve">5) adoção de pontuação para indutores, como em outros estados, com limite de cinco pontos; </t>
  </si>
  <si>
    <t>7) aumentar o aporte no edital de multilinguagens e criar também uma faixa de R$ 100 mil;</t>
  </si>
  <si>
    <t xml:space="preserve">10) publicação de erratas, publicação de cronograma e chamamento de suplentes em todos os editais; </t>
  </si>
  <si>
    <t>11) publicação de resultados com dados completos (nome, região, indutores, valores)</t>
  </si>
  <si>
    <t>on-296913249</t>
  </si>
  <si>
    <t>Promocso de formacao para escrita ee projetos dentro das comunidades, nas associacoes. Colonias de pescadores, etc</t>
  </si>
  <si>
    <t>on-2022676491</t>
  </si>
  <si>
    <t>Como não participei da primeira edição, não posso opinar diretamente sobre ela. No entanto, sei que teve relevância suficiente para despertar meu interesse na próxima. Acredito que o evento pode ganhar ainda mais força ao incluir exposições, mostras, premiações, intervenções, ações de fomento e intercâmbio voltados especificamente ao Design de Produto, com ênfase no design de mobiliário e decoração.
O Brasil vem se consolidando como referência mundial no design, figurando entre os maiores exportadores e como uma das maiores delegações no maior palco internacional do setor: a DW – Milão, Itália. Esse cenário tem impulsionado o crescimento do número de profissionais especializados em projetos de mobiliário e produto, especialmente em Pernambuco.
Ao dar visibilidade ao trabalho desses designers, cria-se um ambiente propício para atrair indústrias que necessitam de soluções de design, promovendo a união entre execução e estética. Isso não apenas eleva a qualidade dos produtos, como agrega valor de mercado e fortalece a competitividade das empresas.
Além disso, a aproximação entre design e artesanato pode abrir novas perspectivas para os artesãos, permitindo releituras contemporâneas de suas peças e expandindo de forma concreta o alcance e a valorização de seu trabalho. Assim, o designer se torna peça-chave no elo entre tradição e inovação, potencializando o impacto cultural, econômico e criativo do setor.</t>
  </si>
  <si>
    <t>on-1258793113</t>
  </si>
  <si>
    <t>1- A LAB e LPG foram essenciais para sobrevivência da cultura. Sem LAB e LPG a cultura no interior estaria morta. Os grupos culturais, as comunidades, artistas, equipamentos culturais teriam falecido face a falta de apoio para arte, cultura popular, patrimônio e memória nos municípios. 
2- O Estado deve envidar esforços para dobrar os recursos da PNAB se utilizando de recursos próprios. Usar o dinheiro de Pernambuco, investir mais na cultura de base, nos grupos culturais, equipamentos culturais comunitários, museus e centros de memória das comunidades, artistas e grupos da cultura popular.</t>
  </si>
  <si>
    <t>Comunidades Tradicionais ou Rurais</t>
  </si>
  <si>
    <t>3- Reduzir a burocracia ( menos papelada), Certificar prestação de contas</t>
  </si>
  <si>
    <t>4- Certificar os projetos contemplados, divulgar, visitar, acompanhar, promover , fomentar as boas ações, ideias, projetos projetos realizados. Usar também o dinheiro de Pernambuco (Tesouro Estadual).</t>
  </si>
  <si>
    <t xml:space="preserve">
5- Mais recursos para museus comunitários, centros de memórias, grupos culturais, eventos para cultura popular, Patrimônio Vivo, negros e outros.</t>
  </si>
  <si>
    <t xml:space="preserve">6- Liberar os recursos dos contemplados com maior celeridade. O calendário é duradouro. </t>
  </si>
  <si>
    <t>7- Toda inscrição em Editais deveria acabar no horário das 23 horas e nunca de às 17 horas. Nunca na sexta-feira. É preciso entender que muita envolvida na atividade, ação cultural trabalha de segunda até sexta e até o sábado. É preciso lembrar que quem vive de arte é artista da Globo, cantor sertanejo e algumas bandas e cantores de forró do estrelato. Quem tá na base tem que ralar pra sobreviver e ser feliz fazendo, produzindo arte, e cultura.</t>
  </si>
  <si>
    <t xml:space="preserve">8- Criar  edital de premiação para produtor cultural de todo o estado que tenha atividade  contínua comprovada de mais de 4 anos de atuação até 50 anos de forma escalonada. </t>
  </si>
  <si>
    <t>9- Premiar grupos culturais, ações culturais, encontros, projetos e festivais de diversos municípios. Os prefeitos em sua maioria não apoiam a cultura de base, não apoiam a cultura popular, não apoiam agentes culturais, iniciativas das instituições, os artistas locais. Só usam e abusam, inclusive abusam dos recursos para fazer clientela com a PNAB.</t>
  </si>
  <si>
    <t>10- Mais investimentos para os museus comunitários,  públicos, privados.</t>
  </si>
  <si>
    <t>Equipamentos e Acervos</t>
  </si>
  <si>
    <t xml:space="preserve">11- O Museu de Bom Jardim faz um trabalho maravilhoso em defesa da preservação, difusão da arte, projeção da cultura de Bom Jardim e de todo Pernambuco.  Este trabalho precisa continuar, necessita do apoio, reconhecimento, investimentos em todos os sentidos. </t>
  </si>
  <si>
    <t>on-781825363</t>
  </si>
  <si>
    <t>on-607055048</t>
  </si>
  <si>
    <t>1)Revisão da distribuição territorial de recursos, com aumento para 30% do total destinado ao Sertão, considerando sua extensão geográfica e desafios logísticos;</t>
  </si>
  <si>
    <t>on-948420003</t>
  </si>
  <si>
    <t>on-1734200602</t>
  </si>
  <si>
    <t xml:space="preserve"> 2) mínimo de três pareceristas e socialização para evitar disparidades;</t>
  </si>
  <si>
    <t xml:space="preserve"> 3) nos editais de "bolsas/internacionalização" e "aquisição de equipamentos", dar prioridade a quem não foi contemplado no edital anterior, para evitar acúmulo de bolsas ou equipamentos;</t>
  </si>
  <si>
    <t xml:space="preserve"> 4) indutores proporcionais que atendam à diversidade do estado, evitando disparidades;</t>
  </si>
  <si>
    <t xml:space="preserve"> 5) adoção de pontuação para indutores, como em outros estados, com limite de cinco pontos;</t>
  </si>
  <si>
    <t xml:space="preserve"> 6) permitir que seja possível acessar o edital de "bolsas/internacionalização" e outro edital de fomento; </t>
  </si>
  <si>
    <t xml:space="preserve"> 8) criar um canal de atendimento para o interior, visto que não conseguimos ir pessoalmente à Secult, como o pessoal da RMR;</t>
  </si>
  <si>
    <t xml:space="preserve"> 9) aumento do horário de envio das propostas para 23h59;</t>
  </si>
  <si>
    <t xml:space="preserve"> 10) publicação de erratas, publicação de cronograma e chamamento de suplentes em todos os editais;</t>
  </si>
  <si>
    <t xml:space="preserve"> 11) publicação de resultados com dados completos (nome, região, indutores, valores);</t>
  </si>
  <si>
    <t xml:space="preserve"> 12) permitir conta nova ou zerada em banco digital no recebimento dos recursos;</t>
  </si>
  <si>
    <t xml:space="preserve"> 13) adquirir equipamentos (prédios) no Sertão para que sejam criadas bases da Secult nesta região, e não apenas contemplar equipamentos já existentes, menos ainda na RMR.</t>
  </si>
  <si>
    <t>on-1291946054</t>
  </si>
  <si>
    <t>on-849848619</t>
  </si>
  <si>
    <t>on-1079021668</t>
  </si>
  <si>
    <t>on-1045868891</t>
  </si>
  <si>
    <t>on-179735874</t>
  </si>
  <si>
    <t>Pontos que pode melhorar: aumento da porcetagem dos valores repassado para a região do Sertão,</t>
  </si>
  <si>
    <t>criar um edital especifico para artistas emergentes</t>
  </si>
  <si>
    <t>Iniciantes</t>
  </si>
  <si>
    <t xml:space="preserve"> e outro para mobilidade artística para eventos, residências, festivais e afins.</t>
  </si>
  <si>
    <t>on-1010539743</t>
  </si>
  <si>
    <t>Considero que seria importante destinar verbas para o patrimônio cultural material e imaterial da região, visando salvaguardar nossa história e permitir que o patrimônio de Pernambuco seja preservado.</t>
  </si>
  <si>
    <t>on-1771161844</t>
  </si>
  <si>
    <t>A experiência com os editais vinculados à Lei Aldir Blanc, Lei Paulo Gustavo e PENAB – Ciclo I foi de extrema importância, especialmente no que se refere aos editais voltados para mestres e mestras, bem como às premiações para grupos, entidades e agremiações culturais.
Para o Ciclo II, entretanto, considero essencial alguns pontos de melhoria:
Qualificação e perfil dos pareceristas: é fundamental que haja maior atenção na escolha, priorizando profissionais que possuam conhecimento efetivo sobre a cultura popular, seus grupos, práticas e ações, a fim de garantir avaliações mais justas e contextualizadas.
Esses ajustes podem tornar o processo mais transparente, inclusivo e alinhado à realidade dos agentes culturais beneficiados.</t>
  </si>
  <si>
    <t>Clareza na nomenclatura dos resultados: evitar o uso de “resultado final” quando ainda existe a possibilidade de desclassificação ou desabilitação. Nesse caso, o mais adequado seria adotar termos como “resultado provisório” ou outra nomenclatura que comunique corretamente a situação, prevenindo interpretações equivocadas e insegurança entre os participantes.</t>
  </si>
  <si>
    <t>on-707066096</t>
  </si>
  <si>
    <t>A experiência com os editais vinculados à Lei Aldir Blanc, Lei Paulo Gustavo e PENAB – Ciclo I foi de extrema importância, especialmente no que se refere aos editais voltados para mestres e mestras, bem como às premiações para grupos, entidades e agremiações culturais.
Para o Ciclo II, entretanto, considero essencial alguns pontos de melhoria:
Qualificação e perfil dos pareceristas: é fundamental que haja maior atenção na escolha, priorizando profissionais que possuam conhecimento efetivo sobre a cultura popular, seus grupos, práticas e ações, a fim de garantir avaliações mais justas e contextualizadas.
Esses ajustes podem tornar o processo mais transparente, inclusivo e alinhado à realidade dos agentes culturais beneficiados.</t>
  </si>
  <si>
    <t>on-1259636774</t>
  </si>
  <si>
    <t>on-474192214</t>
  </si>
  <si>
    <t xml:space="preserve">Melhoria na divulgação dos editais. </t>
  </si>
  <si>
    <t>Maior transparência nos projetos contemplados, informações como nome do projeto e seguimento (fotografia, jogos eletrônicos, curta-metragem).</t>
  </si>
  <si>
    <t>on-1982903421</t>
  </si>
  <si>
    <t xml:space="preserve">Clareza na nomenclatura dos resultados: evitar o uso de “resultado final” quando ainda existe a possibilidade de desclassificação ou desabilitação. Nesse caso, o mais adequado seria adotar termos como “resultado provisório” ou outra nomenclatura que comunique corretamente a situação, prevenindo interpretações equivocadas e insegurança entre os participantes.
</t>
  </si>
  <si>
    <t>on-1326043556</t>
  </si>
  <si>
    <t>on-317165371</t>
  </si>
  <si>
    <t>on-1412283161</t>
  </si>
  <si>
    <t>on-863029104</t>
  </si>
  <si>
    <t>A análise de projetos deve ser mais uniforme. Nos pareceres temos pareceristas que elaboram pareceres muito dissoanges entre si. Alguns levam certos aspectos relevantes para o projeto como irrelevantes, enquanto pontos relevantes como a proposta e o currículo cultural do a gente são tidos como menos relevantes na análise.</t>
  </si>
  <si>
    <t>on-1605038851</t>
  </si>
  <si>
    <t>Conceder premiação certificação e ações de reconhecimento a mestres e mestras idosos com notório saber popular.</t>
  </si>
  <si>
    <t xml:space="preserve"> Importante ter ampliação dos editais de salvaguarda para as culturas populares, importante ter editais voltados a valorização de mulheres fazedoras de cultura.</t>
  </si>
  <si>
    <t xml:space="preserve"> Assegurar três pareceristas para analisar os projetos.</t>
  </si>
  <si>
    <t xml:space="preserve"> Editais voltados a valorização do patrimônio cultural imaterial.</t>
  </si>
  <si>
    <t>on-874418278</t>
  </si>
  <si>
    <t>on-1259250445</t>
  </si>
  <si>
    <t>on-852734202</t>
  </si>
  <si>
    <t xml:space="preserve"> Ampliar os editais de salvaguarda para as culturas populares, importante ter editais voltados a valorização de mulheres fazedoras de cultura.</t>
  </si>
  <si>
    <t xml:space="preserve"> Desburocratização e facilitação do registro e reconhecimento de novos pontos de cultura.</t>
  </si>
  <si>
    <t xml:space="preserve"> Incluir editais voltados a valorização do patrimônio cultural imaterial.</t>
  </si>
  <si>
    <t>on-2060697706</t>
  </si>
  <si>
    <t xml:space="preserve">Maior reconhecimento aos oleiros e ceramistas de Tracunhaém </t>
  </si>
  <si>
    <t xml:space="preserve">Conceder premiação certificação e ações de reconhecimento a mestres e mestras idosos com notório saber popular. </t>
  </si>
  <si>
    <t xml:space="preserve">Ampliar os editais de salvaguarda para as culturas populares, importante ter editais voltados a valorização de mulheres fazedoras de cultura. </t>
  </si>
  <si>
    <t>Desburocratização e facilitação do registro e reconhecimento de novos pontos de cultura.</t>
  </si>
  <si>
    <t>on-1028968902</t>
  </si>
  <si>
    <t>Maior atenção com o artesanto e com os ceramistas de Tracunhaém.</t>
  </si>
  <si>
    <t xml:space="preserve"> Conceder 30 dias de inscrições para todos os editais lançados na PNAB. </t>
  </si>
  <si>
    <t>Conceder premiação, certificação e ações de reconhecimento a mestres e mestras idosos com notório saber popular.</t>
  </si>
  <si>
    <t xml:space="preserve"> Evitar que mestres e grupos que já tenham o título e o fomento de patrimônio vivo municipal e estadual possam acumular incentivos pecuniários nos editais de salavaguarda dos ciclos da PNAB, é muito injusto que esses mestres e grupos que já possuem um incentivo possam seguir acumulando enquanto muitos outros ainda não tiveram a oportunidade de ser contemplado.</t>
  </si>
  <si>
    <t>on-1480121482</t>
  </si>
  <si>
    <t>Conceder 30 dias de inscrições para todos os editais lançados na PNAB.</t>
  </si>
  <si>
    <t xml:space="preserve"> Ampliar os valores dos editais de bolsas para brincadeiras culturais.</t>
  </si>
  <si>
    <t xml:space="preserve"> Conceder premiação, certificação e ações de reconhecimento a mestres e mestras idosos com notório saber popular.</t>
  </si>
  <si>
    <t xml:space="preserve"> Ampliar os editais de salvaguarda para as culturas populares, importante ter editais voltados a valorização de mulheres fazedoras de cultura. </t>
  </si>
  <si>
    <t>on-223215087</t>
  </si>
  <si>
    <t>on-1104120969</t>
  </si>
  <si>
    <t>on-601594979</t>
  </si>
  <si>
    <t>on-1989979633</t>
  </si>
  <si>
    <t>on-237680779</t>
  </si>
  <si>
    <t>on-1610008597</t>
  </si>
  <si>
    <t>Muito importante, essa leis de incentivo a cultura, principalmente para o nós artista e militantes da Cultura que sempre estamos em atividades desenvolvidas  em espaço como escolas, associações, movimentos em ruas e acervos. Estamos vivendo um momento cultural fortalecido com depois da criação destas leis, que deu um visibilidade maior ainda na cultura principalmente na formação de sociedade mais participativa e em debates e conhecimentos riquíssimo em todas categorias cultural.</t>
  </si>
  <si>
    <t>on-857790944</t>
  </si>
  <si>
    <t>on-1273489549</t>
  </si>
  <si>
    <t>Maior atenção e editais voltados a linguagem de artesanato.</t>
  </si>
  <si>
    <t xml:space="preserve"> Conceder 30 dias de inscrições para todos os editais lançados na PNAB.</t>
  </si>
  <si>
    <t xml:space="preserve"> Conceder premiação, certificação e ações de reconhecimento a mestres e mestras idosos com notório saber popular. </t>
  </si>
  <si>
    <t xml:space="preserve">Evitar que mestres e grupos que já tenham o título e o fomento de patrimônio vivo municipal e estadual possam acumular incentivos pecuniários nos editais de salavaguarda dos ciclos da PNAB, é muito injusto que esses mestres e grupos que já possuem um incentivo possam seguir acumulando enquanto muitos outros ainda não tiveram a oportunidade de ser contemplado. </t>
  </si>
  <si>
    <t>Ampliar os editais de salvaguarda para as culturas populares, importante ter editais voltados a valorização de mulheres fazedoras de cultura.</t>
  </si>
  <si>
    <t xml:space="preserve"> Desburocratização e facilitação do registro e reconhecimento de novos pontos de cultura. </t>
  </si>
  <si>
    <t>Assegurar três pareceristas para analisar os projetos.</t>
  </si>
  <si>
    <t>on-478279699</t>
  </si>
  <si>
    <t>on-1408808349</t>
  </si>
  <si>
    <t>Obrigada por fazerem o PNAB! É muito importante para toda a sociedade! Se possível pediria para aumentar o numero de caracteres para as respostas do formulário de inscrição, pois muitas vezes o espaço curto dificulta. Obrigada pela oportunidade dessa ouvida.</t>
  </si>
  <si>
    <t>on-1381409628</t>
  </si>
  <si>
    <t>HORÁRIO DE ENTREGA DOS EDITAIS ÀS 17H TEM NOS PREJUDICADO DEMAIS, PARA NÓS QUE TEMOS OUTRAS ATIVIDDES A CUMPRIR DURANTE O DIA, O QUE DIFICULTA TRAZER RECURSOS PARA INSTITUIÇÕES QUE REALMENTE ESTÃO RELMENTE PRECISANDO. DEVERIA A ENTRAR SER ATÉ ÀS 23H:59.</t>
  </si>
  <si>
    <t>on-1101578683</t>
  </si>
  <si>
    <t xml:space="preserve">Priorizar mulheres e pessoas que nunca foram contempladas em editais, pessoas LGBTQ+ e Periféricas. Politicas Afirmativas para o publico que vive em vulnerabilidade social. </t>
  </si>
  <si>
    <t xml:space="preserve">Tempo justo para a organização e envio dos projetos e documentos, normalmente é sempre muito corrido desde a publicação do edital até o encerramento das inscrições. </t>
  </si>
  <si>
    <t>Reduzir as burocracias de documentos, o que torna todo o processo sofrido e problemático.</t>
  </si>
  <si>
    <t xml:space="preserve">Edital mais conciso, simples e de fácil leitura e entendimento por parte de quem for participar. 
</t>
  </si>
  <si>
    <t xml:space="preserve">Ampliação dos recursos destinados a cultura e a classe artística. 
</t>
  </si>
  <si>
    <t xml:space="preserve">Editais que comtemple a arte educação e  a educação não formal.
</t>
  </si>
  <si>
    <t>Formação de Público e Educação</t>
  </si>
  <si>
    <t>Formação de banco de dados de profissionais das artes com o objetivo de conectar outras oportunidades, de trabalhar em projetos que sejam aprovados, caso a pessoa não consiga aprovar o seu projeto, mas também conseguir participar de outros projetos que forem aprovados.</t>
  </si>
  <si>
    <t>on-303812404</t>
  </si>
  <si>
    <t>Proporcionar uma forma de equilibrar os contemplados por regiões ou zonas do Estado de Pernambuco, visando o acesso daquelas entidades culturais mais distantes dos centros urbanos e capitais, visto que por vezes existem dificuldades de competir com aqueles artistas e grupos que têm melhor estrutura para apresentar ou desenvolver projetos</t>
  </si>
  <si>
    <t>on-254733706</t>
  </si>
  <si>
    <t>PARECERISTAS EXCLUSSIVOS PARA AVALIAÇÃO DAS CULTURAS POPULARES ASSIM COMO OS PATRIMONIOS IMATERIAIS</t>
  </si>
  <si>
    <t>on-1713806725</t>
  </si>
  <si>
    <t>HORÁRIO DE ENTREGA DOS EDITAIS ÀS 17H TEM NOS PREJUDICADO DEMAIS,  O QUE DIFICULTA TRAZER RECURSOS PARA INSTITUIÇÕES QUE REALMENTE ESTÃO PRECISANDO. O IDEAL SERIA ATÉ ÀS 23H:59.</t>
  </si>
  <si>
    <t>on-2136700355</t>
  </si>
  <si>
    <t>Precisamos de mais editais para contemplar as quadrilhas Juninas, são elas que movimentam o ciclo Junino. Começam o seu trabalho em Outubro e vão até Junho do outro ano,precisam de mais apoio e visibilidade.</t>
  </si>
  <si>
    <t>- cerca de X propostas pedem para a inclusão de editais
de premiação
- Aumento de horário limite para as inscrições</t>
  </si>
  <si>
    <t>on-1305372349</t>
  </si>
  <si>
    <t>Depois dos 50, a luta na arte é outra. A criação de um edital de premiação é mais que necessária.</t>
  </si>
  <si>
    <t>on-1012094499</t>
  </si>
  <si>
    <r>
      <rPr>
        <sz val="11"/>
        <color rgb="FF0000FF"/>
        <rFont val="Calibri"/>
      </rPr>
      <t xml:space="preserve">É público e notório a deficiencia na dinâmica de seleção e observancia dos critérios de seleção, em particular, nos muncipios. </t>
    </r>
    <r>
      <rPr>
        <sz val="11"/>
        <color theme="1"/>
        <rFont val="Calibri"/>
      </rPr>
      <t>Percebo que perdemos de resgatar e contemplar varios mestres anônimos por não alcançar a periferia, a zona rural, quando as informações são dinamizas só pelas redes sociais, onde muitos não usam e não tem recursos de internete nem celular. quando tem, são fiolhos e netos que esão em outros cenários fora da arte e cultura.
Dinamizar a cultura nas escolas é um ato nobre e próspero para o cenário cultural, manutenção, conservação e descobertas de mestres abrigados entre os muros das escolas. Os artistas juvenis clamam pelo palco dentro da escola, com o grito parado no ar! Em outros aspectos, vejo a necessidade de rever os critérios de seleção. Há eventos que são contemplados por diversas vezes sem um respaudo coerente, onde nada se planta, sem publico, sem novas adesões ao movimento. Enquanto  isso, artesões e artistas anonimatos à se sescobrir, a se revelar. A escola, minha gente! na escola está o celeiro, o cubatório artistico e cultural. O encontro entre filosofia, psicologia, cultura e arte em um só universo, em um só chão. Tem palco, tem espaço só não tem ação continua de expressões artisticas e culturais. O que se observa hoje  são apenas dois movimentos nas escolas: Bandas e quadrilhas juninas numa continua dinâmica do calendário escolar. a cultura, os responsaveis pela promoção da cultural tem mais é que pedir licença e adentrar nas escolas.</t>
    </r>
  </si>
  <si>
    <t>Percebo que perdemos de resgatar e contemplar varios mestres anônimos por não alcançar a periferia, a zona rural,</t>
  </si>
  <si>
    <t>Cultura Periférica</t>
  </si>
  <si>
    <t>onde muitos não usam e não tem recursos de internete nem celular. quando tem, são fiolhos e netos que esão em outros cenários fora da arte e cultura.</t>
  </si>
  <si>
    <t>Dinamizar a cultura nas escolas é um ato nobre e próspero para o cenário cultural, manutenção, conservação e descobertas de mestres abrigados entre os muros das escolas. Os artistas juvenis clamam pelo palco dentro da escola, com o grito parado no ar!</t>
  </si>
  <si>
    <t>Em outros aspectos, vejo a necessidade de rever os critérios de seleção. Há eventos que são contemplados por diversas vezes sem um respaudo coerente, onde nada se planta, sem publico, sem novas adesões ao movimento.</t>
  </si>
  <si>
    <t>on-563230577</t>
  </si>
  <si>
    <t>Já não temos o mesmo fôlego, mas a vontade continua, por isso, a criação de um edital de premiação seria uma bênção.</t>
  </si>
  <si>
    <t>on-2071733805</t>
  </si>
  <si>
    <t>A criação de um edital de premiação seria um presente de dignidade para quem nunca desistiu da arte.</t>
  </si>
  <si>
    <t>on-1617304027</t>
  </si>
  <si>
    <t>on-146700850</t>
  </si>
  <si>
    <t>on-1680300868</t>
  </si>
  <si>
    <t>Que venha logo a criação de um edital de premiação para quem já viveu e ainda vive pela arte.</t>
  </si>
  <si>
    <t>on-1468746294</t>
  </si>
  <si>
    <t>on-1807490589</t>
  </si>
  <si>
    <t>Já não temos o mesmo fôlego, mas a vontade continua — por isso, a criação de um edital de premiação seria uma bênção.</t>
  </si>
  <si>
    <t>on-2133791147</t>
  </si>
  <si>
    <t>Continuar incentivando pontos já inscritos e apoiar novos inscritos.</t>
  </si>
  <si>
    <t>on-6843935</t>
  </si>
  <si>
    <t>on-1729643210</t>
  </si>
  <si>
    <r>
      <rPr>
        <sz val="11"/>
        <color rgb="FF0000FF"/>
        <rFont val="Calibri"/>
      </rPr>
      <t>Cumprimento dos prazos e capacitação para os pareceristas( pela fé ).</t>
    </r>
    <r>
      <rPr>
        <sz val="11"/>
        <color theme="1"/>
        <rFont val="Calibri"/>
      </rPr>
      <t xml:space="preserve"> No mais o processo foi claro, de linguagem simples e adequada. Parabéns.</t>
    </r>
  </si>
  <si>
    <t>No mais o processo foi claro, de linguagem simples e adequada. Parabéns.</t>
  </si>
  <si>
    <t>on-691151670</t>
  </si>
  <si>
    <r>
      <rPr>
        <sz val="11"/>
        <color rgb="FF0000FF"/>
        <rFont val="Calibri"/>
      </rPr>
      <t>MAIOR AGILIDADE E COMPRIMENTO DO ORGANOGRAMA DOS EDITAIS,</t>
    </r>
    <r>
      <rPr>
        <sz val="11"/>
        <color theme="1"/>
        <rFont val="Calibri"/>
      </rPr>
      <t xml:space="preserve"> UM EDITAL EXCLUSIVO PARA QUADRILHA JUNINA, MAIOR TRANSPARÊNCIA E QUE CHEGUE AS ARTISTAS NÃO COMTEMPLADOS NO PNAB 1 E PARABÉNS A TODA A EQUIPE QUE FAZ SEU TRABALHO DA MELHOR FORMAR. A PERIFÉRIAR RESPIAR A ARTE.</t>
    </r>
  </si>
  <si>
    <t>UM EDITAL EXCLUSIVO PARA QUADRILHA JUNINA</t>
  </si>
  <si>
    <t>MAIOR TRANSPARÊNCIA</t>
  </si>
  <si>
    <t>on-995303145</t>
  </si>
  <si>
    <t>on-192773753</t>
  </si>
  <si>
    <t>Valorização dos anos de trabalho</t>
  </si>
  <si>
    <t>on-399135622</t>
  </si>
  <si>
    <t>on-106587679</t>
  </si>
  <si>
    <r>
      <rPr>
        <sz val="11"/>
        <color rgb="FF0000FF"/>
        <rFont val="Calibri"/>
      </rPr>
      <t xml:space="preserve">Canais de atendimento para dúvidas que atenda a demanda no período de inscrição; </t>
    </r>
    <r>
      <rPr>
        <sz val="11"/>
        <color theme="1"/>
        <rFont val="Calibri"/>
      </rPr>
      <t>Solicitar fotografia do proponente junto à autodeclaração etnico-racial no ato de inscrição; Seguir o cronograma estipulado sem atrasos repentinos referente à divulgação dos resultados.</t>
    </r>
  </si>
  <si>
    <t xml:space="preserve">Solicitar fotografia do proponente junto à autodeclaração etnico-racial no ato de inscrição; </t>
  </si>
  <si>
    <t>Seguir o cronograma estipulado sem atrasos repentinos referente à divulgação dos resultados.</t>
  </si>
  <si>
    <t>on-1126643217</t>
  </si>
  <si>
    <r>
      <rPr>
        <sz val="11"/>
        <color rgb="FF0000FF"/>
        <rFont val="Calibri"/>
      </rPr>
      <t>ACREDITO QUE É IMPORTANTE VALORIZAR OS FAZEDORES DE CULTURA DAS BASES, E CRIAR CATEGORIAS ARA ARTISTAS DO CICLO JUNINO,</t>
    </r>
    <r>
      <rPr>
        <sz val="11"/>
        <color theme="1"/>
        <rFont val="Calibri"/>
      </rPr>
      <t xml:space="preserve"> NÓS NÃO SABEMOS OS EDITAIS QUE PODEMOS NOS INSCREVER INDIVIDUALMENTE COMO FIGURINISTA, ROTEIRISTA, ADERECECISTAS... FOMENTAR A CULTURA JUNINA É TAMBÉM INCENTIVAR UMA CADEIA PRODUTIVA QUE TRABALHA COM AS BASES E CONTRIBUI PARA A MANUTENÇÃO DA MAIOR MANIFESTAÇÃO ARTISTICA DO NORDESTE E SEGUNDA MAIOR DO BRASIL. EDITAIS COM MAIS ESPECIFICAÇÕES PARA ARTISTAS DO SÃO JOÃO É URGENTE.</t>
    </r>
  </si>
  <si>
    <t xml:space="preserve">NÓS NÃO SABEMOS OS EDITAIS QUE PODEMOS NOS INSCREVER INDIVIDUALMENTE COMO FIGURINISTA, ROTEIRISTA, ADERECECISTAS... </t>
  </si>
  <si>
    <t>on-2018450357</t>
  </si>
  <si>
    <r>
      <rPr>
        <sz val="11"/>
        <color rgb="FF0000FF"/>
        <rFont val="Calibri"/>
      </rPr>
      <t xml:space="preserve">Prioridade em territórializacao. </t>
    </r>
    <r>
      <rPr>
        <sz val="11"/>
        <color theme="1"/>
        <rFont val="Calibri"/>
      </rPr>
      <t>Modelo de planilha orçamentária em Word.
De maneira geral eu amo a eficiência do meu estado 🙌🏻👏🏻</t>
    </r>
  </si>
  <si>
    <t>Modelo de planilha orçamentária em Word.</t>
  </si>
  <si>
    <t>on-578240480</t>
  </si>
  <si>
    <t>on-2094411276</t>
  </si>
  <si>
    <t>Nao participei do CICLO 1</t>
  </si>
  <si>
    <t>on-1070145215</t>
  </si>
  <si>
    <t>Acredito que a LPG foi mais justa nos critérios de pontuação para políticas afirmativas. Por outro lado, a PNAB teve um acúmulo de políticas afirmativas que prejudicou a concorrência geral.
Na PNAB houve:
Acúmulo de benefícios: A PNAB combinava a pontuação adicional por políticas afirmativas com a reserva de vagas. A pontuação extra já ajudaria o candidato a subir no ranking, e a reserva de vagas garantia que, independentemente da nota, uma cota seria preenchida.
Reserva de vagas intransferível: um problema foi que se não houvesse candidatos qualificados para as vagas de pessoas com deficiência ou indígenas, essas vagas não eram repassadas para a concorrência geral. Elas simplesmente permaneciam reservadas, o que reduzia o número de vagas disponíveis para o público em geral.
Dinâmica das cotas: Na PNAB, se uma pessoa que se inscreveu para as cotas alcançasse uma pontuação alta o suficiente para ser aprovada na concorrência geral, ela era movida para essa categoria. Isso liberava a vaga da cota para o próximo candidato cotista, criando um ciclo que tornava "matematicamente impossível" o avanço de quem estava na lista de espera da concorrência geral.
Outro ponto é que pessoa física só poderia botar 1 projeto nos editais de fomento, mesmo tendo interesse em mais de um. Enquanto o Mei e pessoa jurídica sempre tem duas chances. 
Espero que isso melhore nas próximas edições.</t>
  </si>
  <si>
    <t>on-1656885220</t>
  </si>
  <si>
    <t>on-1716485643</t>
  </si>
  <si>
    <t>on-662335165</t>
  </si>
  <si>
    <t>Com as experiências vividas nos editais da Lei Aldir Blanc, Lei Paulo Gustavo e PNAB Ciclo 1, fica evidente a importância dessas políticas para a manutenção da cultura popular. No entanto, ainda é necessário um olhar mais sensível e específico para os grupos de quadrilha junina, que enfrentam desafios estruturais, financeiros e de visibilidade. Para o PNAB Ciclo 2, é essencial garantir maior clareza nos critérios de seleção, ampliação de categorias específicas para quadrilheiros, apoio à formação continuada (como oficinas de dança, figurino e produção cultural), além de repasses mais ágeis e descentralizados. Que possamos construir coletivamente uma política pública mais inclusiva, que respeite e valorize de fato quem mantém viva a cultura do povo.</t>
  </si>
  <si>
    <t xml:space="preserve"> é essencial garantir maior clareza nos critérios de seleção,</t>
  </si>
  <si>
    <t>Critérios de Seleção</t>
  </si>
  <si>
    <t>on-2053325446</t>
  </si>
  <si>
    <t>on-386212459</t>
  </si>
  <si>
    <t>on-1022038657</t>
  </si>
  <si>
    <t>on-1877829357</t>
  </si>
  <si>
    <t>on-1324570389</t>
  </si>
  <si>
    <t>on-79899403</t>
  </si>
  <si>
    <r>
      <rPr>
        <sz val="11"/>
        <color rgb="FF0000FF"/>
        <rFont val="Calibri"/>
      </rPr>
      <t xml:space="preserve">Primeiro ponto de melhoria é abrir inscrições para editais com datas realistas. </t>
    </r>
    <r>
      <rPr>
        <sz val="11"/>
        <color theme="1"/>
        <rFont val="Calibri"/>
      </rPr>
      <t>Facilitar o acesso para cadastros nos sites que são exigidos durante as inscrições dos editais e torná-los vistos. Tornar o acesso a esses editais mais claros e objetivos. Desenvolver mais oficinas de produção de editais, principalmente na periferia.</t>
    </r>
  </si>
  <si>
    <t xml:space="preserve">Facilitar o acesso para cadastros nos sites que são exigidos durante as inscrições dos editais e torná-los vistos. </t>
  </si>
  <si>
    <t>Tornar o acesso a esses editais mais claros e objetivos.</t>
  </si>
  <si>
    <t xml:space="preserve"> Desenvolver mais oficinas de produção de editais, principalmente na periferia.</t>
  </si>
  <si>
    <t>on-748624467</t>
  </si>
  <si>
    <t>on-21391953</t>
  </si>
  <si>
    <t>on-2081905388</t>
  </si>
  <si>
    <t>on-743067506</t>
  </si>
  <si>
    <t>on-1295781770</t>
  </si>
  <si>
    <t>on-1605460876</t>
  </si>
  <si>
    <t>on-2017612475</t>
  </si>
  <si>
    <t>on-797721375</t>
  </si>
  <si>
    <t>on-473576329</t>
  </si>
  <si>
    <t>on-963650237</t>
  </si>
  <si>
    <t>Melhorar a gestão dos recursos, cobrando ainda mais responsabilidade e comprovação da sociedade na participação das audiências públicas. Alguns municípios manipulam essas ações e chegam com o processo planejado para executarem um plano dele e não dos fazedores de cultura. Inclusive sou a favor e sugiro que seja disponibilizado um canal para as denúncias ocorridas nos municípios afetados.</t>
  </si>
  <si>
    <t>on-1872631604</t>
  </si>
  <si>
    <t>on-1364461464</t>
  </si>
  <si>
    <t>on-887584330</t>
  </si>
  <si>
    <t>on-1198352184</t>
  </si>
  <si>
    <t>on-707352468</t>
  </si>
  <si>
    <t>on-590428367</t>
  </si>
  <si>
    <t>on-2002004925</t>
  </si>
  <si>
    <t>on-1516247571</t>
  </si>
  <si>
    <t>Editais gerais e específicos, de acordo com a cota destinada a cada grupo. Eliminando pontos de indução e disparidade entre as notas.</t>
  </si>
  <si>
    <t>on-1790773452</t>
  </si>
  <si>
    <t>on-1078033342</t>
  </si>
  <si>
    <t>on-1003383310</t>
  </si>
  <si>
    <t>on-2049793222</t>
  </si>
  <si>
    <t>on-558649174</t>
  </si>
  <si>
    <t>on-2071936546</t>
  </si>
  <si>
    <t>on-1934885118</t>
  </si>
  <si>
    <t>on-2099606351</t>
  </si>
  <si>
    <t>on-1183797491</t>
  </si>
  <si>
    <t>on-859644589</t>
  </si>
  <si>
    <t>on-1982273399</t>
  </si>
  <si>
    <t>on-783878088</t>
  </si>
  <si>
    <t>on-899905125</t>
  </si>
  <si>
    <t>on-1232299848</t>
  </si>
  <si>
    <t>on-2077902432</t>
  </si>
  <si>
    <t>on-2022648783</t>
  </si>
  <si>
    <t>on-981867121</t>
  </si>
  <si>
    <t>on-1299712860</t>
  </si>
  <si>
    <t>on-1452875733</t>
  </si>
  <si>
    <t>Avaliar melhor os projetos de aquisição de equipamentos oportunizando com equidade que CNPJs que atuam com producoes independentes possam entrar.</t>
  </si>
  <si>
    <t>Aquisição de Bens e Serviços</t>
  </si>
  <si>
    <t>on-696258118</t>
  </si>
  <si>
    <t>Não fui contemplado por editais. Dessa forma, a sugestão é que tais propostas sejam ampliadas para valorização e mais inclusão dos produtores culturais.</t>
  </si>
  <si>
    <t>on-741358409</t>
  </si>
  <si>
    <r>
      <rPr>
        <sz val="11"/>
        <color rgb="FF0000FF"/>
        <rFont val="Calibri"/>
      </rPr>
      <t xml:space="preserve">Cumprimento dos prazos; </t>
    </r>
    <r>
      <rPr>
        <sz val="11"/>
        <color theme="1"/>
        <rFont val="Calibri"/>
      </rPr>
      <t>Priorizar ou atribuir uma pontuação específica para proponentes que ainda não foram contemplados no CICLO 1; Editais específicos para a linguagem do Audiovisual.</t>
    </r>
  </si>
  <si>
    <t>Priorizar ou atribuir uma pontuação específica para proponentes que ainda não foram contemplados no CICLO 1</t>
  </si>
  <si>
    <t>Editais específicos para a linguagem do Audiovisual.</t>
  </si>
  <si>
    <t>on-1431399768</t>
  </si>
  <si>
    <r>
      <rPr>
        <sz val="11"/>
        <color rgb="FF0000FF"/>
        <rFont val="Calibri"/>
      </rPr>
      <t>Com base nas experiências vividas através dos editais da Lei Aldir Blanc (LAB), Lei Paulo Gustavo (LPG) e do PNAB Ciclo 1, é possível identificar avanços importantes no reconhecimento e fortalecimento das ações culturais nos territórios. No entanto, alguns pontos podem ser aprimorados para que o PNAB Ciclo 2 atenda de forma ainda mais efetiva aos fazedores de cultura:
        1.        Desburocratização dos Processos: Muitos fazedores de cultura enfrentam dificuldades com a complexidade documental exigida nos editais. É fundamental simplificar os critérios de habilitação, principalmente para agentes culturais periféricos, de comunidades tradicionais e de áreas rurais.</t>
    </r>
    <r>
      <rPr>
        <sz val="11"/>
        <color theme="1"/>
        <rFont val="Calibri"/>
      </rPr>
      <t xml:space="preserve">
        2.        Apoio Técnico Permanente: A presença de equipes técnicas de apoio durante todo o processo, desde a elaboração dos projetos até a prestação de contas, é essencial. Oficinas presenciais ou online, com linguagem acessível, devem ser garantidas nos municípios.
        3.        Distribuição Equitativa de Recursos: É importante garantir a descentralização dos recursos, priorizando regiões com menor acesso a políticas públicas e coletivos que atuam de forma contínua, mas que historicamente não são contemplados.
        4.        Calendário Amplo e Planejado: O lançamento dos editais com maior antecedência permite melhor planejamento por parte dos proponentes e mais tempo para execução dos projetos com qualidade.
        5.        Valorização dos Saberes Populares: Os critérios de seleção devem reconhecer e valorizar os saberes tradicionais, orais e empíricos, muitas vezes desconsiderados em processos muito técnicos.
        6.        Aprimoramento da Plataforma Mapa da Cultura: Melhorias na usabilidade e estabilidade das plataformas digitais de inscrição, como o Mapa da Cultura e similares, são fundamentais para garantir acesso e participação ampla.
Ao implementar essas melhorias, o PNAB Ciclo 2 poderá consolidar-se como uma política pública verdadeiramente inclusiva, democrática e eficaz, fortalecendo a cultura como direito e ampliando o alcance das ações culturais em todo o Brasil.</t>
    </r>
  </si>
  <si>
    <t xml:space="preserve">  2.        Apoio Técnico Permanente: A presença de equipes técnicas de apoio durante todo o processo, desde a elaboração dos projetos até a prestação de contas, é essencial. Oficinas presenciais ou online, com linguagem acessível, devem ser garantidas nos municípios.</t>
  </si>
  <si>
    <t xml:space="preserve">   3.        Distribuição Equitativa de Recursos: É importante garantir a descentralização dos recursos, priorizando regiões com menor acesso a políticas públicas e coletivos que atuam de forma contínua, mas que historicamente não são contemplados.</t>
  </si>
  <si>
    <t xml:space="preserve">  4.        Calendário Amplo e Planejado: O lançamento dos editais com maior antecedência permite melhor planejamento por parte dos proponentes e mais tempo para execução dos projetos com qualidade.</t>
  </si>
  <si>
    <t xml:space="preserve">     5.        Valorização dos Saberes Populares: Os critérios de seleção devem reconhecer e valorizar os saberes tradicionais, orais e empíricos, muitas vezes desconsiderados em processos muito técnicos.</t>
  </si>
  <si>
    <t xml:space="preserve">        6.        Aprimoramento da Plataforma Mapa da Cultura: Melhorias na usabilidade e estabilidade das plataformas digitais de inscrição, como o Mapa da Cultura e similares, são fundamentais para garantir acesso e participação ampla.</t>
  </si>
  <si>
    <t>on-465653746</t>
  </si>
  <si>
    <r>
      <rPr>
        <sz val="11"/>
        <color rgb="FF0000FF"/>
        <rFont val="Calibri"/>
      </rPr>
      <t>Com base nas experiências com a LAB, LPG e PNAB Ciclo 1, é importante que o PNAB Ciclo 2 promova melhorias como: desburocratização dos editais,</t>
    </r>
    <r>
      <rPr>
        <sz val="11"/>
        <color theme="1"/>
        <rFont val="Calibri"/>
      </rPr>
      <t xml:space="preserve"> apoio técnico contínuo aos fazedores de cultura, descentralização e equidade na distribuição dos recursos, lançamento antecipado dos editais, valorização dos saberes populares e aprimoramento das plataformas digitais. Essas ações tornarão o processo mais acessível, justo e eficaz, fortalecendo a cultura como um direito para todos.</t>
    </r>
  </si>
  <si>
    <t xml:space="preserve">apoio técnico contínuo aos fazedores de cultura, </t>
  </si>
  <si>
    <t>descentralização e equidade na distribuição dos recursos,</t>
  </si>
  <si>
    <t xml:space="preserve"> lançamento antecipado dos editais</t>
  </si>
  <si>
    <t>valorização dos saberes populares e aprimoramento das plataformas digitais</t>
  </si>
  <si>
    <t>on-944582336</t>
  </si>
  <si>
    <r>
      <rPr>
        <sz val="11"/>
        <color rgb="FF0000FF"/>
        <rFont val="Calibri"/>
      </rPr>
      <t>Com a vivência prática nos editais da Lei Aldir Blanc, Lei Paulo Gustavo e PNAB Ciclo 1, compreendemos as potências, mas também os desafios enfrentados pelos fazedores de cultura. Para o PNAB Ciclo 2, é essencial garantir avanços concretos: simplificação dos processos burocráticos,</t>
    </r>
    <r>
      <rPr>
        <sz val="11"/>
        <color theme="1"/>
        <rFont val="Calibri"/>
      </rPr>
      <t xml:space="preserve"> assistência técnica acessível durante todo o ciclo, distribuição mais justa dos recursos, lançamento dos editais com maior antecedência, valorização real dos saberes tradicionais e melhorias nas plataformas digitais de inscrição.
Acreditamos que essas propostas serão levadas em consideração, pois refletem as necessidades reais da base cultural do país. Com essas melhorias, temos plena confiança de que o PNAB Ciclo 2 será ainda mais inclusivo, eficiente e transformador, fortalecendo a cultura como política pública de Estado.</t>
    </r>
  </si>
  <si>
    <t xml:space="preserve"> assistência técnica acessível durante todo o ciclo, </t>
  </si>
  <si>
    <t>distribuição mais justa dos recursos,</t>
  </si>
  <si>
    <t xml:space="preserve"> lançamento dos editais com maior antecedência,</t>
  </si>
  <si>
    <t xml:space="preserve">valorização real dos saberes tradicionais </t>
  </si>
  <si>
    <t xml:space="preserve"> melhorias nas plataformas digitais de inscrição.</t>
  </si>
  <si>
    <t>on-1148936544</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</si>
  <si>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</si>
  <si>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 xml:space="preserve"> 2) mínimo de três pareceristas e socialização para evitar disparidades; </t>
  </si>
  <si>
    <t xml:space="preserve">8) criar um canal de atendimento para o interior, visto que não conseguimos ir pessoalmente à Secult, como o pessoal da RMR; </t>
  </si>
  <si>
    <t>11) publicação de resultados com dados completos (nome, região, indutores, valores);</t>
  </si>
  <si>
    <t>on-1422480085</t>
  </si>
  <si>
    <t>Gostaria de destacar a importância de ampliar o acesso de artistas interioranos às oficinas de formação e capacitação sobre os editais. Apesar dos avanços perceptíveis no Ciclo 1, ainda é necessário considerar os desafios enfrentados por quem reside em municípios mais distantes dos grandes centros regionais.
Diversos fatores dificultam essa participação, como:
A dificuldade de deslocamento, que implica custos financeiros e muitas vezes a perda de um dia inteiro de trabalho;
A limitação de tempo e recursos, especialmente para artistas que conciliam a arte com outras atividades de subsistência;
A falta de capilaridade da informação, que ainda não chega de forma eficaz a todos os territórios;
A barreira do acesso digital e da escolaridade, que impacta artistas sem familiaridade com o uso de plataformas online, com baixo letramento ou sem escolarização formal — muitos dos quais produzem arte há anos, mas ficam à margem por não conseguirem acessar conteúdos formativos que exigem leitura, escrita ou navegação digital.
A nacionalização da cultura passa também pela descentralização dos polos tradicionais, e nesse sentido, é fundamental interiorizar ainda mais essas ações. Municípios como Caruaru e Garanhuns possuem cenas culturais já consolidadas e artistas, em geral, bem informados — agora é hora de expandir esse alcance para cidades menores, onde a cultura está em processo de fortalecimento e ainda carece de apoio técnico e informativo.
Reforço, portanto, a necessidade de estratégias que priorizem:
Formações presenciais e itinerantes, com linguagem acessível e metodologia popular;
Ações híbridas que considerem também o acesso por rádio comunitária, materiais audiovisuais e impressos;
Parcerias com agentes e equipamentos culturais de base local;
Mapeamento ativo de territórios onde a cultura está emergindo e ainda não tem estrutura de circulação ou comunicação estabelecida.
É urgente reconhecer e valorizar os saberes e fazeres de artistas que produzem fora dos circuitos oficiais e que, muitas vezes, não acessam sequer o direito básico à informação por barreiras estruturais. A cultura só será de fato nacional se for plural, acessível e enraizada nos territórios.</t>
  </si>
  <si>
    <t>on-114767217</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</si>
  <si>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</si>
  <si>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on-674305610</t>
  </si>
  <si>
    <t>Acho importante o incentivo a todo tipo de arte e capacitação dos artistas, principalmente da periferia.</t>
  </si>
  <si>
    <t>on-1460405615</t>
  </si>
  <si>
    <t>Brevemente, seria de suma importância elaborar cursos para auxiliar os civis na construção dos projetos para editais. É notório que algumas ideias não são aceitas por falta de conhecimento durante a descrição.</t>
  </si>
  <si>
    <t>on-507930186</t>
  </si>
  <si>
    <r>
      <rPr>
        <sz val="11"/>
        <color rgb="FF0000FF"/>
        <rFont val="Calibri"/>
      </rPr>
      <t xml:space="preserve">A PNAB Ciclo 2 deve priorizar uma maior descentralização dos recursos, destinando pelo menos 30% do orçamento total para o Sertão, </t>
    </r>
    <r>
      <rPr>
        <sz val="11"/>
        <color theme="1"/>
        <rFont val="Calibri"/>
      </rPr>
      <t>levando em conta sua vasta extensão territorial e os desafios logísticos enfrentados. É urgente garantir formações específicas para agentes culturais do interior, facilitando seu acesso e participação nos editais, e criar um canal de atendimento exclusivo para o interior, pois a dificuldade de deslocamento até a Secretaria de Cultura (Secult) dificulta o suporte presencial.
Além disso, é importante adotar mecanismos que promovam maior transparência e equidade, como a nomeação de no mínimo três pareceristas por edital com socialização dos critérios para evitar disparidades, publicação completa dos resultados (incluindo nomes, regiões, indutores e valores), e a publicação de erratas, cronogramas e chamada de suplentes em todos os editais. Também deve haver um aumento no horário de envio das propostas para até as 23h59, para ampliar o acesso dos agentes.
Quanto à distribuição, sugerimos a adoção de indutores proporcionais que atendam à diversidade do estado, com pontuação limitada para evitar acúmulo de bolsas ou recursos por um mesmo agente, priorizando quem não foi contemplado anteriormente. Deve ser permitido o acesso simultâneo a editais de “bolsas/internacionalização” e de fomento, assim como o aumento do aporte em editais multilinguagens, incluindo uma faixa de R$ 100 mil.
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
Complementando essas medidas, é fundamental que os editais tenham foco especial em cultura Hip-Hop, uma das expressões culturais mais vivas e impactadas pelo descaso do poder público. Editais, festivais, difusão e pesquisas devem ser direcionados para fortalecer essa cultura nas periferias, comunidades e escolas públicas, reconhecendo seu papel vital na transformação social e na inclusão.</t>
    </r>
  </si>
  <si>
    <t>É urgente garantir formações específicas para agentes culturais do interior, facilitando seu acesso e participação nos editais,</t>
  </si>
  <si>
    <t>e criar um canal de atendimento exclusivo para o interior, pois a dificuldade de deslocamento até a Secretaria de Cultura (Secult) dificulta o suporte presencial.</t>
  </si>
  <si>
    <t>Além disso, é importante adotar mecanismos que promovam maior transparência e equidade, como a nomeação de no mínimo três pareceristas por edital</t>
  </si>
  <si>
    <t>haver um aumento no horário de envio das propostas para até as 23h59, para ampliar o acesso dos agentes.</t>
  </si>
  <si>
    <t>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t>
  </si>
  <si>
    <t>on-2080975238</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</si>
  <si>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</si>
  <si>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on-186325734</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</si>
  <si>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</si>
  <si>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on-323226226</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</si>
  <si>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</si>
  <si>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on-1594719679</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</si>
  <si>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“fomento” “Festivais e mostras” Premiação” ,dentre outros,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
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r>
  </si>
  <si>
    <t>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</si>
  <si>
    <t>on-1964600584</t>
  </si>
  <si>
    <t>Investimento duro</t>
  </si>
  <si>
    <t>on-2124701340</t>
  </si>
  <si>
    <t>Um dos pontos que poderiam ser melhorados trata-se de acabar com o período mínimo de criação de Organizações da Sociedade Civil para que elas possam acessar editais. Outros leis de incentivo à Cultura não exigem tempo de criação dessas instituições.</t>
  </si>
  <si>
    <t>on-2033258756</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</si>
  <si>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</si>
  <si>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on-1721524480</t>
  </si>
  <si>
    <t>on-92488665</t>
  </si>
  <si>
    <t>on-905782925</t>
  </si>
  <si>
    <t>Manter e criar outros Editais específico para as Quadrilhas Juninas.</t>
  </si>
  <si>
    <t>on-841225787</t>
  </si>
  <si>
    <t>Melhores oportunidades e transparência na seleção</t>
  </si>
  <si>
    <t>on-1704854812</t>
  </si>
  <si>
    <t>Maior transparência nos critérios de seleção;
Que o hanckeamento de notas mais altas seja levado em consideração na avaliação;</t>
  </si>
  <si>
    <t>Que o hanckeamento de notas mais altas seja levado em consideração na avaliação;</t>
  </si>
  <si>
    <t>on-470316686</t>
  </si>
  <si>
    <t>on-456615486</t>
  </si>
  <si>
    <t>O Edital PNAB é de shma importância para cultura geral do Estado, abrindo espaço para os fazedores de cultura mostrar seus trabalhos</t>
  </si>
  <si>
    <t>on-1076910438</t>
  </si>
  <si>
    <t>Basicamente estou conhecendo a respeito agora.</t>
  </si>
  <si>
    <t>on-1855207946</t>
  </si>
  <si>
    <t>on-309012920</t>
  </si>
  <si>
    <t>Calendário mais claro e execuível: Nos ciclos anteriores, houve atrasos ou prazos muito apertados, dificultando a execução plena dos projetos. Um cronograma bem definido, com tempo razoável para cada etapa (inscrição, seleção, execução, prestação de contas), traria mais segurança jurídica e organizacional.
Apoio técnico mais acessível: Muitos artistas relataram falta de suporte durante o processo de inscrição e execução. É importante fortalecer canais de orientação, com atendimentos presenciais e virtuais, linguagem acessível e acompanhamento contínuo.</t>
  </si>
  <si>
    <t>Apoio técnico mais acessível: Muitos artistas relataram falta de suporte durante o processo de inscrição e execução. É importante fortalecer canais de orientação, com atendimentos presenciais e virtuais, linguagem acessível e acompanhamento contínuo.</t>
  </si>
  <si>
    <t>on-1505630854</t>
  </si>
  <si>
    <t>on-558267822</t>
  </si>
  <si>
    <t>on-134639359</t>
  </si>
  <si>
    <t>on-1180319485</t>
  </si>
  <si>
    <t>on-542584335</t>
  </si>
  <si>
    <t>on-2124944103</t>
  </si>
  <si>
    <t>on-1899102832</t>
  </si>
  <si>
    <t>on-305160928</t>
  </si>
  <si>
    <t>on-139154036</t>
  </si>
  <si>
    <t>on-1955935599</t>
  </si>
  <si>
    <t>on-883697183</t>
  </si>
  <si>
    <t>on-468784514</t>
  </si>
  <si>
    <t>Continuar editais de premiação e fruição para as Quadrilhas Juninas</t>
  </si>
  <si>
    <t>on-734528877</t>
  </si>
  <si>
    <t>Olá, tudo bem? Os Editais são ótimas oportunidades para quem gosta da cultura mas...
Acredito que precisamos facilitar mais os editais, para que possamos ter mais artistas culturais sendo comtemplado com esses recursos das Leis. A burocracia ainda é grande e tem muita gente do meio cultural que não consegue, mesmo tendo as aulas, os encontros... muitas vezes tem que pagar a alguém pra elaborar os projetos dos editais e quando o "financeiro" chega, não sobra praticando nada. Isso que dificulta o meio artístico cultural. São poucos que conseguem sobreviver financeiramente da cultura, temos que pensar uma forma para que esses valores cheguem para "todos".</t>
  </si>
  <si>
    <t>on-835479952</t>
  </si>
  <si>
    <t>on-584145156</t>
  </si>
  <si>
    <t>on-49170998</t>
  </si>
  <si>
    <t>on-1885485468</t>
  </si>
  <si>
    <t>on-1634019592</t>
  </si>
  <si>
    <t>on-1151212069</t>
  </si>
  <si>
    <t>on-852364716</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</si>
  <si>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</si>
  <si>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on-2091806409</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</si>
  <si>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indutores proporcionais que atendam à diversidade do estado, evitando disparidades; 4) adoção de pontuação para indutores, como em outros estados, com limite de cinco pontos; 5) permitir que seja possível acessar o edital de "bolsas/internacionalização" e outro edital de fomento; 6) aumentar o aporte no edital de multilinguagens e criar também uma faixa de R$ 100 mil; 7) criar um canal de atendimento para o interior, visto que não conseguimos ir pessoalmente à Secult, como o pessoal da RMR; 8) aumento do horário de envio das propostas para 23h59; 9) publicação de erratas, publicação de cronograma e chamamento de suplentes em todos os editais; 10) publicação de resultados com dados completos (nome, região, indutores, valores); 11) permitir conta nova ou zerada em banco digital no recebimento dos recursos;</t>
    </r>
  </si>
  <si>
    <t xml:space="preserve"> 3) indutores proporcionais que atendam à diversidade do estado, evitando disparidades;</t>
  </si>
  <si>
    <t>4) adoção de pontuação para indutores, como em outros estados, com limite de cinco pontos;</t>
  </si>
  <si>
    <t>5) permitir que seja possível acessar o edital de "bolsas/internacionalização" e outro edital de fomento;</t>
  </si>
  <si>
    <t xml:space="preserve">6) aumentar o aporte no edital de multilinguagens e criar também uma faixa de R$ 100 mil; </t>
  </si>
  <si>
    <t xml:space="preserve">7) criar um canal de atendimento para o interior, visto que não conseguimos ir pessoalmente à Secult, como o pessoal da RMR; </t>
  </si>
  <si>
    <t xml:space="preserve">8) aumento do horário de envio das propostas para 23h59; </t>
  </si>
  <si>
    <t>9) publicação de erratas, publicação de cronograma e chamamento de suplentes em todos os editais;</t>
  </si>
  <si>
    <t>10) publicação de resultados com dados completos (nome, região, indutores, valores);</t>
  </si>
  <si>
    <t>11) permitir conta nova ou zerada em banco digital no recebimento dos recursos;</t>
  </si>
  <si>
    <t>on-1306746281</t>
  </si>
  <si>
    <t>Democratização na aprovação dos projetos no momento das seleções, diminuindo a dependencia de documentações formais, como matérias e notas fiscais, visto que a cultura costuma acontecer independente dessas estruturas.</t>
  </si>
  <si>
    <t>Mais foco em capacitação para as seleções, e, para quem já foi selecionado, para as execuções.</t>
  </si>
  <si>
    <t>on-998001947</t>
  </si>
  <si>
    <t>Disponibilidade de materiais de apoio para a execução dos projetos.</t>
  </si>
  <si>
    <t>on-216805803</t>
  </si>
  <si>
    <t>Acredito na importância da criação de um edital de premiação voltado a pessoas com mais de 50 anos. Rodrigo Ferreira</t>
  </si>
  <si>
    <t>on-1820856966</t>
  </si>
  <si>
    <t>on-1293222317</t>
  </si>
  <si>
    <t>on-442200370</t>
  </si>
  <si>
    <t>on-1943364226</t>
  </si>
  <si>
    <t>on-187323482</t>
  </si>
  <si>
    <t>on-1125991715</t>
  </si>
  <si>
    <t>on-902903473</t>
  </si>
  <si>
    <r>
      <rPr>
        <sz val="11"/>
        <color rgb="FF0000FF"/>
        <rFont val="Calibri"/>
      </rPr>
      <t>Com base nas experiências vividas nos editais da Lei Aldir Blanc (LAB), Lei Paulo Gustavo (LPG) e PNAB CICLO 1, identificamos pontos importantes que podem ser aprimorados na PNAB CICLO 2.
Um dos principais desafios está na comunicação com os proponentes. Após a aprovação e o início da execução dos projetos, é comum surgirem dúvidas e solicitações de ajustes. No entanto, as respostas por parte da equipe técnica costumam ser demoradas e, muitas vezes, pouco objetivas, o que compromete o andamento das ações culturais.</t>
    </r>
    <r>
      <rPr>
        <sz val="11"/>
        <color theme="1"/>
        <rFont val="Calibri"/>
      </rPr>
      <t xml:space="preserve">
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
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
Outra sugestão é que, nos próximos editais, havendo sobra de recursos, seja feita a reabertura do edital, convocando suplentes ou mesmo permitindo a submissão de novos projetos, garantindo assim maior alcance e aproveitamento total dos recursos públicos.
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r>
  </si>
  <si>
    <t>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t>
  </si>
  <si>
    <t>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t>
  </si>
  <si>
    <t>Outra sugestão é que, nos próximos editais, havendo sobra de recursos, seja feita a reabertura do edital, convocando suplentes ou mesmo permitindo a submissão de novos projetos, garantindo assim maior alcance e aproveitamento total dos recursos públicos.</t>
  </si>
  <si>
    <t>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</si>
  <si>
    <t>on-1248011350</t>
  </si>
  <si>
    <t>Esses editais são de extrema importância para os artistas, incentiva a continuidade de permanecer vivo na cultura.</t>
  </si>
  <si>
    <t>on-197068474</t>
  </si>
  <si>
    <t>Meu sonho e que vocês escutem as pessoas certas para que a ajuda chegue até nós.</t>
  </si>
  <si>
    <t>on-894441988</t>
  </si>
  <si>
    <t>on-1552969245</t>
  </si>
  <si>
    <t>Dar mais oportunidade para área da capoeira.
priorizar os agentes que nunca foram contemplados e os mestre de capoeira que tiveram a oportunidade de mostrar seus projetos Pelas leis de incentivo à cultura.</t>
  </si>
  <si>
    <t>on-1350262264</t>
  </si>
  <si>
    <t>Um trabalho de preparo e conscientização no sentindo de uma maior participação das diversas linguagens culturais que estão esquecidas pelo interior do Estado.</t>
  </si>
  <si>
    <t>on-1128222053</t>
  </si>
  <si>
    <t>acredito na força da cultura pernambucana, o modo descentralizado da mesma mostra uma otimização dos espaços e do fazer cultural, não esqueçam das quadrilhas juninas!</t>
  </si>
  <si>
    <t>on-5586451</t>
  </si>
  <si>
    <t>on-25244121</t>
  </si>
  <si>
    <t>Manter editais de premiação para as Quadrilhas Juninas</t>
  </si>
  <si>
    <t>on-1601569247</t>
  </si>
  <si>
    <t>Esta sendo muito importante os editais, por causa de que esta mantendo nos que trabalhamos com a cultura de Pernambuco estamos nos mantendo , pontos para melhorias que precisamos ter o asseguramento para atividades o ano todo.</t>
  </si>
  <si>
    <t>on-379416910</t>
  </si>
  <si>
    <t>on-1083655490</t>
  </si>
  <si>
    <t>Com base nas experiências vividas nos editais vinculados à Lei Aldir Blanc (LAB), Lei Paulo Gustavo (LPG) e PNAB Ciclo 1, é possível identificar avanços importantes no fomento à cultura, mas também alguns pontos que podem ser aprimorados no Ciclo 2 da PNAB.
Um dos principais destaques do Ciclo 1 foi a criação de um edital específico para quadrilhas juninas, o que garantiu reconhecimento e apoio direto a esses grupos. No entanto, para o Ciclo 2, não há previsão de um edital com esse recorte, o que representa um retrocesso para a valorização das quadrilhas, especialmente considerando sua relevância cultural e social em diversas regiões do país.
Outro ponto a ser revisto é o enquadramento das quadrilhas juninas no segmento de Cultura Popular, o que é essencial para garantir que essa manifestação tradicional não fique à margem das políticas públicas de incentivo. Embora em 2025 as quadrilhas tenham sido apoiadas via PNAB, não houve participação efetiva desses grupos nas apresentações do ciclo junino, o que compromete a visibilidade e o impacto das ações fomentadas.
Para o Ciclo 2, recomenda-se fortalecer a presença das quadrilhas juninas nas estratégias de fomento, garantir sua inclusão como segmento prioritário da Cultura Popular e criar mecanismos que assegurem não apenas o financiamento, mas também a circulação e a exibição pública dos trabalhos realizados.</t>
  </si>
  <si>
    <t>on-1474634864</t>
  </si>
  <si>
    <t>on-1137517334</t>
  </si>
  <si>
    <t>A ausência da criação de um edital de premiação para 50+ revela uma negligência com quem já construiu tanto.</t>
  </si>
  <si>
    <t>on-326701958</t>
  </si>
  <si>
    <t>on-1268806357</t>
  </si>
  <si>
    <t>Seria de extrema importância a descentralização da PNAB onde cada região possa de forma igualitária ter contemplados pela lei fazendo assim que todo estado cresça em âmbito cultural.</t>
  </si>
  <si>
    <t>on-193553285</t>
  </si>
  <si>
    <t>Realização de formação para artistas e produtores culturas principalmente no interior do estado.</t>
  </si>
  <si>
    <t>on-1499618343</t>
  </si>
  <si>
    <t>MAIORES INVESTIMENTOS PARA O SERTÃO;
CONTEMPLAR MAIS PROJETOS DA CULTURA POPULAR NO SERTÃO DO ESTADO</t>
  </si>
  <si>
    <t>on-1549483935</t>
  </si>
  <si>
    <t>on-1512985607</t>
  </si>
  <si>
    <t>Muita gente que já deu a vida pela cultura precisa agora da criação de um edital de premiação pra continuar.</t>
  </si>
  <si>
    <t>on-1244867444</t>
  </si>
  <si>
    <t>on-514335744</t>
  </si>
  <si>
    <t>Penso que o estado poderia investir mais para o reconhecimento do artista, visto que em sua maioria não conseguem sobreviver da sua arte, tendo assim jornada dupla de trabalho, uma pra ter um renda fixa, e outra pelo prazer de ser artistas, que acaba sendo um complemento a sua rende.</t>
  </si>
  <si>
    <t>on-186284030</t>
  </si>
  <si>
    <t>Vejo como necessário haver editais voltados principalmente à formação de agentes culturais e de aquisição de bens para artistas periféricos, estes têm as menores oportunidades e, muitas vezes por não terem uma longa trajetória, não se classificam nos editais de aquisição de bens (também nos de premiação), mas vejo que essa aquisição de bens e oportunidades de bolsas de estudo e intercâmbio ajudariam muito esses artistas a se estabilizarem e terem uma renda mais digna.</t>
  </si>
  <si>
    <t>Outro ponto importante é em relação às contratações de artistas (como cantores, por exemplo), pois há um abismo entre o pagamento de cachê para artistas locais e artistas que vêm de fora. O que me mostra que as políticas culturais não valorizam os artistas locais.</t>
  </si>
  <si>
    <t>on-1341482644</t>
  </si>
  <si>
    <t>Com experiencias percebemos as necessidades de mais escuta e dialogo com os grupos tradicionais e mestre da cultura popular durante a construção dos editais.  É fundamental que os processos sejam mais simples e acessíveis, respeitando os modos de fazer e a oralidade presentes nas comunidade.</t>
  </si>
  <si>
    <t>Também sugerimos apoio técnico continuado para elaboração de projetos e prestação de contas, além de maior previsibilidade nos calendários e repasses dos recursos, garantido que as ações culturais possam ser planejadas com segurança.</t>
  </si>
  <si>
    <t>on-108025632</t>
  </si>
  <si>
    <t>É preciso lutar pela criação de um edital de premiação voltado à terceira idade artística.</t>
  </si>
  <si>
    <t>on-1181033232</t>
  </si>
  <si>
    <t>on-1076494976</t>
  </si>
  <si>
    <t>on-821064467</t>
  </si>
  <si>
    <t>Apesar de não ter participado diretamente dos editais da LAB, LPG ou PNAB Ciclo 1, acompanhei as experiências de diversos agentes culturais e identifiquei pontos que podem ser melhorados para o PNAB Ciclo 2:
Ampliação da divulgação e orientação prévia, especialmente em territórios periféricos e rurais, com linguagem acessível;</t>
  </si>
  <si>
    <t>Maior clareza nos formulários e critérios de seleção, reduzindo a complexidade técnica;</t>
  </si>
  <si>
    <t>Suporte técnico contínuo durante as inscrições, com canais abertos para tirar dúvidas em tempo real;</t>
  </si>
  <si>
    <t>Descentralização da análise das propostas, considerando as especificidades culturais de cada território;</t>
  </si>
  <si>
    <t>Agilidade na liberação dos recursos e simplificação da prestação de contas.</t>
  </si>
  <si>
    <t>Acreditamos que essas melhorias fortalecerão a efetividade e o alcance da política pública para a cultura popular em todo o Brasil.</t>
  </si>
  <si>
    <t>on-1726768155</t>
  </si>
  <si>
    <t>A maturidade artística clama por reconhecimento: pela criação de um edital de premiação!</t>
  </si>
  <si>
    <t>on-52971778</t>
  </si>
  <si>
    <t>on-633223213</t>
  </si>
  <si>
    <t>on-816130453</t>
  </si>
  <si>
    <t>on-1660028971</t>
  </si>
  <si>
    <t>on-964123785</t>
  </si>
  <si>
    <t>on-1517637038</t>
  </si>
  <si>
    <t>on-1786133786</t>
  </si>
  <si>
    <t>on-102575218</t>
  </si>
  <si>
    <t>O mais importante é além desse acesso a. Informação essas capacitações tanto para quem já atua quanto quem ainda não atua no ramo.</t>
  </si>
  <si>
    <t>on-663036341</t>
  </si>
  <si>
    <t>on-1030684829</t>
  </si>
  <si>
    <t>on-334262695</t>
  </si>
  <si>
    <t>Mais oportunidades para todos os artistas de vários segmentos na ária de cultura</t>
  </si>
  <si>
    <t>on-341532981</t>
  </si>
  <si>
    <t>on-765612160</t>
  </si>
  <si>
    <t>on-1215972824</t>
  </si>
  <si>
    <t>on-1801921712</t>
  </si>
  <si>
    <t>on-198383071</t>
  </si>
  <si>
    <t>on-580650273</t>
  </si>
  <si>
    <t>on-1331852477</t>
  </si>
  <si>
    <t>on-82073937</t>
  </si>
  <si>
    <t>on-461785251</t>
  </si>
  <si>
    <t>Que se tenha um olhar mais acessível para os espetáculos e a valorização desse profissional para a classe artística de intérpretes ouvintes e surdos, e formação de elaboração de projetos para essa comunidade das pessoas com deficiência.</t>
  </si>
  <si>
    <t>on-546125882</t>
  </si>
  <si>
    <t>on-1158818135</t>
  </si>
  <si>
    <t>Contribuição para Escuta Pública da PNAB – Flexibilização do Tempo de CNPJ
Gostaria de sugerir, de forma respeitosa e propositiva, que a Política Nacional Aldir Blanc possa considerar a flexibilização do critério de exigência de três anos de CNPJ ativo para os Pontos de Cultura no momento da apresentação do Termo de Compromisso Cultural (TCC).
Muitos Pontos de Cultura, sobretudo os de base comunitária, periféricos ou ligados às tradições orais e à ancestralidade, têm um histórico de atuação consolidado e comprovado muito antes da formalização via CNPJ. Exigir três anos de CNPJ ativo pode acabar invisibilizando ou excluindo agentes e coletivos que já possuem:
Certificação como Ponto de Cultura pelo Ministério da Cultura;
Reconhecimento oficial por editais municipais e estaduais;
Histórico de execução de projetos culturais, ações formativas e impacto sociocultural nos territórios.
Por isso, sugerimos que o critério seja de três anos de atividade cultural comprovada, o que pode ser facilmente atestado por certificados, editais anteriores, portfólios e registros públicos. Essa mudança tornaria a PNAB ainda mais inclusiva, coerente com os princípios da democratização do acesso, da equidade territorial e do reconhecimento da diversidade dos modos de fazer cultura.
Essa escuta pública é uma oportunidade preciosa para ajustarmos a política às realidades vividas nos territórios. Agradecemos por este canal de diálogo e seguimos à disposição para construir juntos uma política verdadeiramente viva, inclusiva e transformadora.
Atenciosamente,
PAI KIAMBÁ - FLAVIO CAVALCANTI DOS SANTOS
Ponto de Cultura certificado | Município de Caruaru-PE | ILÊ AXÉ KIAMBÁ OJU OYA</t>
  </si>
  <si>
    <t>on-1529944233</t>
  </si>
  <si>
    <t>on-854286425</t>
  </si>
  <si>
    <t>on-49239391</t>
  </si>
  <si>
    <t>on-1953842381</t>
  </si>
  <si>
    <t>on-1951347835</t>
  </si>
  <si>
    <t>on-1098261854</t>
  </si>
  <si>
    <t>on-851383503</t>
  </si>
  <si>
    <t>on-1776253364</t>
  </si>
  <si>
    <t>É preciso lutar pela criação de um edital de premiação voltado à terceira idade artística</t>
  </si>
  <si>
    <t>on-1957963840</t>
  </si>
  <si>
    <t>Inclusão
Valorisação
Reconhecimento
Autonomia
dignidade financeira e cidadania cultural</t>
  </si>
  <si>
    <t>on-1322994767</t>
  </si>
  <si>
    <t>on-1021527001</t>
  </si>
  <si>
    <t>A criação de um edital de premiação específico para artistas com mais de 50 anos seria uma ação de valorização e justiça.</t>
  </si>
  <si>
    <t>on-1798838218</t>
  </si>
  <si>
    <t>on-1531379989</t>
  </si>
  <si>
    <t>on-42690503</t>
  </si>
  <si>
    <t>on-1850885279</t>
  </si>
  <si>
    <t>Não podemos ignorar a necessidade da criação de um edital de premiação para artistas com mais de 50 anos.</t>
  </si>
  <si>
    <t>on-997860681</t>
  </si>
  <si>
    <t>on-650904623</t>
  </si>
  <si>
    <t>on-1866103222</t>
  </si>
  <si>
    <t>on-1196321016</t>
  </si>
  <si>
    <t>Que tal pensarmos na criação de um edital de premiação para artistas com mais de 50 anos, que enfrentam tantas barreiras nessa etapa da vida?</t>
  </si>
  <si>
    <t>on-1213028452</t>
  </si>
  <si>
    <t>Maior flexibilização para o edital de pontos de cultura.</t>
  </si>
  <si>
    <t>Pontuação extra para pontos de cultura já reconhecidos em todos os editais</t>
  </si>
  <si>
    <t>Fortalecer pontos de cultura que tem sede e com isso tem um custo elevado de manutenção.</t>
  </si>
  <si>
    <t>Não destinar recursos para orgãos públicos diretamente - pode pontuar projetos que direcionem suas ações para esses espaços.</t>
  </si>
  <si>
    <t>on-609438154</t>
  </si>
  <si>
    <t>on-93075700</t>
  </si>
  <si>
    <t>on-1668095449</t>
  </si>
  <si>
    <t>on-605949068</t>
  </si>
  <si>
    <t>on-508263551</t>
  </si>
  <si>
    <t>on-1601588349</t>
  </si>
  <si>
    <t>Implantação de um sistema de monitoramento participativo com envolvimento de conselhos de cultura e sociedade civil.
Avaliação pública e transparente dos impactos, com espaço para escuta dos proponentes e beneficiários</t>
  </si>
  <si>
    <t>on-929251812</t>
  </si>
  <si>
    <t xml:space="preserve">1. Simplificação dos Processos Burocráticos
Problema: Exigência excessiva de documentos e etapas complexas de prestação de contas, especialmente para pequenos produtores e artistas independentes.
Sugestão: Reduzir a burocracia, com formulários mais intuitivos e sistemas digitais integrados, como ocorreu em alguns editais da LPG.
</t>
  </si>
  <si>
    <t>2. Ampliação do Acesso e Divulgação
Problema: Falta de informação clara sobre os editais, especialmente em regiões periféricas e interioranas.
Sugestão: Campanhas de comunicação acessíveis (vídeos explicativos, podcasts, parcerias com coletivos locais) e maior capilaridade nas divulgações.</t>
  </si>
  <si>
    <t>3. Equilíbrio Regional e Inclusão de Minorias
Problema: Concentração de recursos em grandes centros urbanos, deixando artistas do interior e grupos sub-representados (indígenas, quilombolas, LGBTQIA+, pessoas com deficiência) em desvantagem.
Sugestão: Cotas regionais e para grupos minorizados, além de editais específicos, seguindo o exemplo de alguns programas da LAB.</t>
  </si>
  <si>
    <t>4. Agilidade nos Repasses e Pagamentos
Problema: Atrasos frequentes na liberação de recursos, prejudicando a execução dos projetos.
Sugestão: Parcerias com bancos públicos para antecipação de pagamentos e sistemas de acompanhamento em tempo real.</t>
  </si>
  <si>
    <t xml:space="preserve">5. Capacitação e Assistência Técnica
Problema: Muitos proponentes têm dificuldade em elaborar projetos e prestar contas por falta de orientação.
Sugestão: Oficinas prévias, tutoriais online e suporte contínuo, como feito em algumas etapas da PNAB Ciclo 1.
</t>
  </si>
  <si>
    <t>6. Sustentabilidade e Continuidade dos Projetos
Problema: Muitas iniciativas não têm continuidade após o fim do recurso.
Sugestão: Criar linhas de fomento para manutenção de projetos bem-sucedidos e estimular parcerias com a iniciativa privada.</t>
  </si>
  <si>
    <t>Conclusão
A PNAB Ciclo 2 pode se beneficiar das lições aprendidas com a LAB, LPG e seu primeiro ciclo, priorizando desburocratização, inclusão, transparência e eficiência nos repasses. Essas melhorias garantirão que os recursos públicos alcancem de fato quem produz cultura no Brasil, fortalecendo a diversidade e a economia criativa em todas as regiões.</t>
  </si>
  <si>
    <t>on-626864464</t>
  </si>
  <si>
    <t>Mais clareza nos objetivos e experiências para a execução dos mesmo.</t>
  </si>
  <si>
    <t>on-225580793</t>
  </si>
  <si>
    <t>Valorização maior da cultura periférica, mais oportunidades de editais para esse meio, premiações, incentivos para atividades culturais</t>
  </si>
  <si>
    <t>on-790656617</t>
  </si>
  <si>
    <t xml:space="preserve">Importante implementar um cronograma bem definido e organizado.  </t>
  </si>
  <si>
    <t>Importante priorizar um prazo razoável de pelo menos 30 (dias) para a realização das inscrições nos editais lançados, este prazo considera as complexidades e diversidades que envolvem toda a territorialidade do estado de Pernambuco.</t>
  </si>
  <si>
    <t>Importante também que hajam três pareceristas para analisar e avaliar as propostas dos editais. Importante priorizar os editais voltados a premiação e reconhecimento de trajetórias de mulheres, mestres e grupos de cultura popular e pontos de cultura.</t>
  </si>
  <si>
    <t>on-2144818289</t>
  </si>
  <si>
    <t>Como é a minha primeira experiência com essa modalidade de incentivo cultural, eu diria que seria importante existir o atendimento aos segmentos culturais que nas últimas décadas tem crescido bastante, e já precisam de ser tratados de forma individual com verbas e Editais, e num caso mais específico ter cadeira representativo nos conselhos de cultura.</t>
  </si>
  <si>
    <t>on-1454185442</t>
  </si>
  <si>
    <t>on-1775438611</t>
  </si>
  <si>
    <t>on-623868036</t>
  </si>
  <si>
    <t xml:space="preserve">1) Capacitação e formação são importantes para os próximos 2 ciclos da PNAB pois há a necessidade em capacitar os agentes para entenderem melhor o uso do fomento cultural, seus mecanismos de operação e funcionamento.
</t>
  </si>
  <si>
    <t>2) É importante editais para área de proteção e promoção do patrimônio cultural (material e imaterial), sobretudo na área de educação patrimonial.  Há uma carência de conteúdo físico e digital para abordar o patrimônio cultural em ações educativas e formativas.</t>
  </si>
  <si>
    <t>3) É importante aperfeiçoar editais para MEI poderem adquirir equipamentos que sejam necessários para sua profissionalização na área cultural.</t>
  </si>
  <si>
    <t>on-1039364083</t>
  </si>
  <si>
    <t>Trazer para as comunidade oportunidades de fomentos culturais para o fortalecimento da cultura em pontos criticos das nossas cidades.
É extramamente necessário trazer para dentro das periferias o conhecimento que os fazedores cultura adquirem ao longo da carreira para que possa haver um impacto cultural em areas de grande vulnerabilidade.</t>
  </si>
  <si>
    <t>on-2057322481</t>
  </si>
  <si>
    <t>1.        Ter a participação de no mínimo 3 (três) pareceristas para análise dos projetos para garantir a diversidade de análise e justiça no resultado da seleção.</t>
  </si>
  <si>
    <t>2.        Distribuir os recursos e quantidade de propostas contempladas sejam distribuídas pela demanda das linguagens artísticas com base nas demandas verificadas nos editais anteriores.</t>
  </si>
  <si>
    <t>Linguagem</t>
  </si>
  <si>
    <t xml:space="preserve">3.        Disponibilizar os Editais com faixas de limites de valores distintos, com as propostas podendo ter valores variados até o limite estabelecido por faixa. A proposta busca garantir maior diversidade de projetos e ampliar significativamente o alcance da política pública do PNAB. </t>
  </si>
  <si>
    <t>4.        Garantir, prioritariamente, Editais de Circulação Estadual e Nacional.</t>
  </si>
  <si>
    <t xml:space="preserve">5. Promover a indução de propostas de proponentes e equipes técnicas que atuem profissionalmente da cultura como ofício, garantindo o mercado de trabalho para quem efetivamente sobrevive da sua arte. </t>
  </si>
  <si>
    <t>6. Incluir como indutores de pontuação nos editais o Registro Profissional (DRT) das trabalhadoras e trabalhadores das Artes Cênicas.</t>
  </si>
  <si>
    <t>7.   Ter Edital direcionado ao Patrimônio Material e Imaterial.</t>
  </si>
  <si>
    <t>8.  Implementar mecanismo de apoio e acessibilidade em todo estado para proponentes não capacitados com as ferramentas digitais. É um direito social ter acesso aos processos e oportunidades oferecidos pelo Estado.</t>
  </si>
  <si>
    <t>9. Ajustar os critérios de indutores para se ter um equilíbrio na distribuição dos selecionados com o objetivo de Incluir sem excluir, evitando distorções.</t>
  </si>
  <si>
    <t>10. Notificar os proponentes da seleção dos seus projetos por e-mail, além da informação   constar no Mapa Cultural.</t>
  </si>
  <si>
    <t>11. Determinar o horário de encerramento dos Editais para às 23:59hs, finalizando o dia.</t>
  </si>
  <si>
    <t>on-473247524</t>
  </si>
  <si>
    <t>Achei muito importante o prêmio as quadrilhas juninas, Pernambuco foi campeão regional e nacional, infelizmente fiquei sabendo que não acontecerá nessa edição, tivemos uma inclusão muito grande de mais pessoas no brinquedo popular, acho que isso poderia ser revisto.</t>
  </si>
  <si>
    <t>on-1051595267</t>
  </si>
  <si>
    <t>PRECISA TER UM EDITAL QUE FAVOREÇA A CULTURA GEEK COMO JA TEM EM VARIOS ESTADOS BRASILEIROS POIS É UMA CULTURA QUE PRECISA SER INCERIDA NA PNAB TAMBÉM</t>
  </si>
  <si>
    <t>Cultura Digital e Geek</t>
  </si>
  <si>
    <t>on-1499136819</t>
  </si>
  <si>
    <t>Não tenho que dizer sobre isso, pois nunca participei de um edital</t>
  </si>
  <si>
    <t>on-1602910101</t>
  </si>
  <si>
    <t>on-2104976549</t>
  </si>
  <si>
    <t>os edital são excelentes</t>
  </si>
  <si>
    <t>on-221665838</t>
  </si>
  <si>
    <t>Priorizar inscrições de proponentes de municípios com pouco acesso a equipamentos culturais públicos ou privados.</t>
  </si>
  <si>
    <t>on-1389916053</t>
  </si>
  <si>
    <t xml:space="preserve">É preciso parar de se devolver dinheiro para começar. Todos os suplentes devem receber até o último centavo dos recursos recebidos, a avaliação precisa melhorar e muito. </t>
  </si>
  <si>
    <t>Estamos cansados de termos os nossos projetos avaliados como lixo.</t>
  </si>
  <si>
    <t>on-315113366</t>
  </si>
  <si>
    <t>Os critérios diferenciados de pontuação, os indutores, precisam de ajustes, para melhor atenuar as desigualdades e corresponder melhor as intersecções sociais. Sugiro a utilização do sistema de pontuação proposto pelo Ministério da Cultura e utilizado em outros estados, com a pontuação extra de até 2 pontos aos grupos prioritários e não aumento percentual de 5% a 25%, como adotado anteriormente. O modelo utilizado no Ciclo 1, ocasionou uma imensa discrepância de notas entre proponentes com e sem indutores, gerando grande dificuldade de concorrência com certo grau de isonomia entre os proponentes inscritos, como foi visto em alguns Editais e Categorias do Ciclo 1, onde foi impossível a aprovação de proponentes sem algum indutor. Visto essa problemática, sugiro a modificação da mecânica de aplicação de bônus de pontuação, para o formato proposto pelo Minc, que reconhece a importância do sistema de indutores, mas de forma equilibrada entre todos os proponentes do processo seletivo.</t>
  </si>
  <si>
    <t>on-1586245381</t>
  </si>
  <si>
    <t>on-1307386495</t>
  </si>
  <si>
    <t>on-966464481</t>
  </si>
  <si>
    <t>on-492307227</t>
  </si>
  <si>
    <t>on-1611952753</t>
  </si>
  <si>
    <t>on-900354840</t>
  </si>
  <si>
    <r>
      <rPr>
        <sz val="11"/>
        <color theme="1"/>
        <rFont val="Calibri"/>
      </rPr>
      <t xml:space="preserve">Considero uma oportunidade grandiosa para apoiar artistas, coletivos e agentes culturais, gerando uma forma digna de vida com uma renda da economia criativa que circula em muitas  espaços da sociedade. </t>
    </r>
    <r>
      <rPr>
        <sz val="11"/>
        <color rgb="FF3C78D8"/>
        <rFont val="Calibri"/>
      </rPr>
      <t>Porem não deve ser estendido as esferas de gestão pública como secretarias municipais de cultura por exemplo, essas instituições já possuem seus próprios recursos e mecanismo de aquisição de bens ,serviços e recursos.</t>
    </r>
    <r>
      <rPr>
        <sz val="11"/>
        <color theme="1"/>
        <rFont val="Calibri"/>
      </rPr>
      <t xml:space="preserve"> Importante que os agentes culturais possam continuar em dialogo direto com o Estado.</t>
    </r>
  </si>
  <si>
    <t>on-255018560</t>
  </si>
  <si>
    <t>on-213071860</t>
  </si>
  <si>
    <t>on-50603880</t>
  </si>
  <si>
    <t>on-1300764229</t>
  </si>
  <si>
    <t>on-1215301608</t>
  </si>
  <si>
    <t>on-520517495</t>
  </si>
  <si>
    <t>on-1639148109</t>
  </si>
  <si>
    <t>on-1507810271</t>
  </si>
  <si>
    <t>on-1347373934</t>
  </si>
  <si>
    <t>on-624966219</t>
  </si>
  <si>
    <t>on-479341533</t>
  </si>
  <si>
    <t>on-373562223</t>
  </si>
  <si>
    <t>on-173410557</t>
  </si>
  <si>
    <t>on-570195910</t>
  </si>
  <si>
    <t>on-462057303</t>
  </si>
  <si>
    <t>Simplificar o formulário.</t>
  </si>
  <si>
    <t>on-485645537</t>
  </si>
  <si>
    <t>on-1732136898</t>
  </si>
  <si>
    <t>on-1534541654</t>
  </si>
  <si>
    <t>De modo geral, considero esses editais satisfatórios.</t>
  </si>
  <si>
    <t>on-1073357357</t>
  </si>
  <si>
    <t>on-40435885</t>
  </si>
  <si>
    <t>on-1587311187</t>
  </si>
  <si>
    <t>Editais de incentivo para pessoas LGBTQIAPN+, sou uma pessoa homossexual, artista e pintor, sinto muita dificuldade nesse ramo.</t>
  </si>
  <si>
    <t>on-799433533</t>
  </si>
  <si>
    <t>on-1352344760</t>
  </si>
  <si>
    <t xml:space="preserve">Mais vagas para pessoas com deficiência. </t>
  </si>
  <si>
    <t xml:space="preserve">Mais vagas para o artesanato </t>
  </si>
  <si>
    <t xml:space="preserve">Edital para montar um espaço pra primeira vez ( ateliê) grupo. </t>
  </si>
  <si>
    <t xml:space="preserve">Mais tempo para inscrição </t>
  </si>
  <si>
    <t>Mais agilidade nos resultados.</t>
  </si>
  <si>
    <t>on-1086592554</t>
  </si>
  <si>
    <t>acredito que deveriam aumentar a porcentagem para a região Sertão, uma vez que nossa macro Região se divide em varios sertões, sendo assim vejo que deveriamos obter uma porcentagem de almenos 10 por cento a mais</t>
  </si>
  <si>
    <t>on-1174489951</t>
  </si>
  <si>
    <t>GOSTARIA DE SOLICITAR QUE FAÇA UM EDITAL DE PREMIAÇÃO ESPECÍFICO PARA A CADEIA CULTURA DAS BANDAS MARCIAIS DO ESTADO DE PERNAMBUCO, EXPRESSÃO CULTURAL COM GRANDE RELEVÂNCIA NO ESTADO, AONDE TEM DIVERSOS FAZERES INCLUIDO NO PROCESSO ARTISTICO MARCIAL</t>
  </si>
  <si>
    <t>on-322188015</t>
  </si>
  <si>
    <t>Uma descentralização com foco em potencializar as acoes no sertão do estado.</t>
  </si>
  <si>
    <t>on-1897362881</t>
  </si>
  <si>
    <t>No meu caso primeira vez que me inscrevo no projeto! vai me ajudar bastante e em questão de melhoria ainda estou me afiliando com todo o projeto!</t>
  </si>
  <si>
    <t>on-200236479</t>
  </si>
  <si>
    <t>1.
PARECERISTAS:
Embora não esteja no escopo do Plano de Aplicação, mas como foi de conhecimento do Conselho a disposição da Secult de colocar apenas 1 (um) Parecerista para análise dos projetos e 1 (um) Parecerista pra os Recursos, a plenária discutiu a questão e por unanimidade discordou da indicação de apenas 1 um) Parecerista e aprovou a proposta de que a Secult reveja a sua disposição e designe no MÍNIMO 3 (três) PARECERISTAS para análise dos projetos por questões de diversidade de análise e justiça no resultado da seleção.</t>
  </si>
  <si>
    <t>2.
DISTRIBUIÇÃO DOS CONTEMPLADOS POR LINGUAGENS
Houve discordância da distribuição de forma igualitária das vagas dos contemplados entre as linguagens artísticas por não expressar a realidade das demandas das linguagens e por provocar desequilíbrio e distorção na distribuição dos recursos, por consequência a injustiça no resultado, visto que existem linguagens com enormes diferenças de demandas.
Após discussões foi aprovada por unanimidade a proposta que as vagas de contemplados sejam distribuídas POR DEMANDA das linguagens artísticas com base nas demandas verificadas nos editais do PNAB ciclo 1.</t>
  </si>
  <si>
    <t>3.
VALORES DAS PROPOSTAS
Houve discordância da determinação de valores fixos para as propostas. Os valores fixos podem agilizar o trabalho da execução dos pagamentos, mas provocam distorções nas planilhas orçamentárias, por conta da majoração dos valores de projetos que poderiam ser realizados com menos recursos do que o fixado pelo edital ou, ao contrário, da subestimação de orçamentos necessários para propostas mais complexas, prejudicando fornecedores e comprometendo a qualidade do projeto para que se encaixe no valor imposto.
Essa padronização viola o princípio da eficiência da administração pública, previsto no art. 37 da Constituição Federal, pois impede a alocação proporcional e racional dos recursos públicos de acordo com a natureza e complexidade de cada ação. Além disso, compromete a isonomia material entre projetos de linguagens com estruturas e custos distintos, ao tratar de forma igual situações objetivamente desiguais.
Propostas com custos naturalmente mais baixos teriam dificuldade de se adequar ao
modelo, correndo o risco de inflar artificialmente seus orçamentos; por outro lado, propostas
com custos mais altos poderiam ser inviabilizadas por não terem como executar
adequadamente suas ações com o valor fixado. Com isso, a diversidade e a viabilidade de
projetos apresentados à população ficam severamente comprometidas.
A proposta aprovada por unanimidade foi de que nos Editais sejam estabelecidas faixa com
limites de valores com as propostas podendo ter valores ATÉ o limite estabelecido porfaixa.
A proposta busca garantir maior diversidade de projetos e ampliar significativamente o
alcance da política pública do PNAB. Para isso, recomenda-se que os editais adotem um
modelo com faixas de financiamento, também uma quantidade mínima de projetos a serem
aprovados por faixa de valor e por linguagem artística, com limites máximos distintos
conforme o porte e a complexidade das propostas. Em vez de um único teto rígido, cada
edital poderá prever, por exemplo, faixas de até R$ 20 mil, R$ 60 mil e R$ 100 mil, conforme
os critérios definidos. Isso permite uma alocação mais eficiente dos recursos, evita
distorções orçamentárias e assegura maior justiça entre as diferentes linguagens e formatos
culturais.</t>
  </si>
  <si>
    <t>4. INTERNACIONALIZAÇÃO
Neste ponto, todos presentes concordaram com a importância da Internacionalização para
todas as linguagens, porém foi verificada a falta da CIRCULAÇÃO ESTADUAL e NACIONAL
que atende a muito mais propostas e estrategicamente é muito importante para a cultura
pernambucana por difundir os grupos e aristas fora da RMR e fora do estado. Por outro lado,
o valor do recurso total para a Internacionalização contempla uma quantidade pequena de
projetos em relação à circulação estadual e nacional, por conta dos altos custos de uma
produção internacional.
Ao final foi aprovado por unanimidade que sejam incluídas as categorias de CIRCULAÇÃO
ESTADUAL e NACIONAL, e caso a inclusão não seja possível que a categoria de
Internacionalização seja substituída pelas categorias de Circulação Estadual e Nacional.</t>
  </si>
  <si>
    <t>on-1809926875</t>
  </si>
  <si>
    <t>on-1813068393</t>
  </si>
  <si>
    <t>Um dos pontos que me ocorreu e que considero importante para o andamento do projeto no edital, e a avaliação dos parecistas, no que diz respeito as discrepâncias de notas para o mesmo item avaliado, onde um parecista atribuiu nota "0", outro parecista atribuiu "7" e mesmo solicitando via recurso, não houve readequação de nota, não deixando entendido também, o motivo do recurso ser ou não atendido.
Acredito que vale uma atribuição de mais pareceristas, para que o processo ocorra de forma mais justa para os projetos em avaliação.</t>
  </si>
  <si>
    <t>on-1256992188</t>
  </si>
  <si>
    <t>VOLTAR A INCLUIR O EDITAL ESPECÍFICO PARA QUADRILHAS JUNINAS. O EDITAL PARA CULTURA POPULAR É BEM ABRANGENTE E, QUASE NUNCA SOMOS CONTEMPLADOS.</t>
  </si>
  <si>
    <t>on-391056935</t>
  </si>
  <si>
    <t>Na expectativa de levar a literatura ao maior número de pessoas, desejo ser comtemplado e que o projeto alcance muito leitores, pois através da leitura se cria o mundo.</t>
  </si>
  <si>
    <t>on-198377943</t>
  </si>
  <si>
    <t>Uma atenção aos grupos de quadrilhas juninas , que movimenta milhares de jovens e artistas populares, que além da experiência cultural tem o processo de formação e geração de renda . Editais de manutenção, festivais, oficinas, formação.</t>
  </si>
  <si>
    <t>on-841182904</t>
  </si>
  <si>
    <t>Os critérios de exclusão e pedidos de reconsideração precisam ser avaliados por uma outra comissão, que não seja a mesma que realizou a avaliação anterior. Ano passado por exemplo com relação ao edital de técnicos, Dona Arary Marrocos, fundadora do Teatro Experimental de Arte-TEA, grupo com 63 anos de atividades ininterruptas no Brasil, foi desclassificada do edital de técnicos, porque segundo o avaliador "o currículo dela não contribui para a cultura de Pernambuco. Considerando que o currículo de alguém como Arary foi desqualificado, imagina os técnicos mais novos que vieram depois dela.  Melhorar o desempenho das comissões de avaliação é sem sombra de dúvidas o ponto mais sensível da PNAB.</t>
  </si>
  <si>
    <t>on-1858286140</t>
  </si>
  <si>
    <t>É necessária uma avaliação mais criteriosa dos pareceristas, tem parecerista dando nota 0 em todos os critérios do projeto, algo há de errado na avaliação.</t>
  </si>
  <si>
    <t>on-1383474607</t>
  </si>
  <si>
    <t>Parabéns pela escuta e pelo incentivo, mas acredito que deveria ter um edital específico para QUADRILHA JUNINA, seria muito importante mais espaço para as quadrilhas, que durante o ano todo ensaiam, se organizam e colaboram para o crescimento da cultura popular, tirando crianças e adolescentes das ruas para a cultura popular.</t>
  </si>
  <si>
    <t>on-595591728</t>
  </si>
  <si>
    <t>A criação de um edital de premiação voltado à maturidade artística é um reconhecimento da trajetória cultural de muitos.</t>
  </si>
  <si>
    <t>on-1813607853</t>
  </si>
  <si>
    <t>on-1711564651</t>
  </si>
  <si>
    <t>A criação de um edital de premiação para artistas com mais de 50 anos é uma ação afirmativa necessária.</t>
  </si>
  <si>
    <t>on-1369659074</t>
  </si>
  <si>
    <t xml:space="preserve">1)Revisão da distribuição territorial de recursos, com aumento para 30% do total destinado ao Sertão, considerando sua extensão geográfica e desafios logísticos;          </t>
  </si>
  <si>
    <r>
      <rPr>
        <sz val="11"/>
        <color theme="1"/>
        <rFont val="Calibri"/>
      </rPr>
      <t xml:space="preserve">3) nos editais de "bolsas/internacionalização" e "aquisição de equipamentos", </t>
    </r>
    <r>
      <rPr>
        <sz val="11"/>
        <color rgb="FF4A86E8"/>
        <rFont val="Calibri"/>
      </rPr>
      <t>dar prioridade a quem não foi contemplado no edital anterior, para evitar acúmulo de bolsas ou equipamentos;</t>
    </r>
  </si>
  <si>
    <t>9) aumento do horário de envio das propostas para 23h59;</t>
  </si>
  <si>
    <t>on-796871094</t>
  </si>
  <si>
    <t>O que falta, são editais direcionados a comunidade LGBTQIAPN+, os artistas lgbt+ e os produtores são esquecidos nesses editai, e a maioria faz parte dos fazedores de cultura, mas não temos oportunidades e nem incentivos,</t>
  </si>
  <si>
    <t>on-777533265</t>
  </si>
  <si>
    <t>A participação nos editais da LAB, LPG e PNAB Ciclo 1 proporcionou importantes aprendizados e avanços para agentes culturais, grupos e instituições da base comunitária. As ações da PNAB, em especial, permitiram uma maior aproximação entre a política pública e os fazedores de cultura nos territórios, fortalecendo práticas e expressões culturais locais. No entanto, algumas melhorias podem ser consideradas para o Ciclo 2 da PNAB, de modo a ampliar ainda mais seu alcance e efetividade:
1-Ampliação dos prazos de execução – Muitos proponentes enfrentaram dificuldades para cumprir os cronogramas devido aos curtos prazos entre aprovação e execução. Um calendário mais espaçado facilitaria o planejamento, a logística e a qualidade das ações culturais.</t>
  </si>
  <si>
    <t>2-Simplificação de processos e documentação – Apesar dos avanços, ainda há burocracias que dificultam a participação de grupos populares e informais. Adoção de processos mais acessíveis, com linguagem simples e suporte técnico, facilitaria a democratização dos recursos.</t>
  </si>
  <si>
    <t>3-Capacitação técnica continuada – A oferta de oficinas e atendimentos técnicos nos territórios foi fundamental, mas pode ser ampliada e mantida de forma contínua, com formações práticas sobre elaboração de projetos, prestação de contas, comunicação e gestão cultural.</t>
  </si>
  <si>
    <t>4-Valorização de trajetórias e contextos locais – Incentivar editais com critérios que reconheçam as especificidades culturais, sociais e territoriais dos grupos e coletivos, fortalecendo ações de base que, muitas vezes, não possuem formalização jurídica, mas têm forte atuação comunitária.</t>
  </si>
  <si>
    <t>5-Acompanhamento e diálogo permanente – A criação de espaços de escuta ativa e acompanhamento dos projetos em curso é essencial para garantir a execução adequada e fortalecer a relação entre poder público e sociedade civil.</t>
  </si>
  <si>
    <t>6-Descentralização e equidade territorial – Ampliar os mecanismos que assegurem a distribuição justa dos recursos entre áreas urbanas e rurais, periferias, povos tradicionais, grupos étnico-raciais, de gênero e de diversidade cultural.</t>
  </si>
  <si>
    <t>on-299050691</t>
  </si>
  <si>
    <t>Para os que seguem criando mesmo quando o corpo pesa, a criação de um edital de premiação é urgente.</t>
  </si>
  <si>
    <t>on-1833306979</t>
  </si>
  <si>
    <t>on-1724669231</t>
  </si>
  <si>
    <t>on-1642744522</t>
  </si>
  <si>
    <t>Informações mais claras de bom entendimento para todos os graus de escolaridades.</t>
  </si>
  <si>
    <t>on-1872706139</t>
  </si>
  <si>
    <t>No conceito Formal Das Ideologias Concretas Culturais e a transparência  agilidade burocrática poderia ser mais breve....</t>
  </si>
  <si>
    <t>on-537931053</t>
  </si>
  <si>
    <t>Ampliar ações e valores para o segmento Artesanato. 
Como item para subsidiar participação de artesãos em feiras e eventos culturais em todo o estado de Pernambuco.
E também para viabilizar a participação de artesãos e artesãs em feiras e eventos culturais em todo território brasileiro.</t>
  </si>
  <si>
    <t>on-644685547</t>
  </si>
  <si>
    <t>Muita gente que já deu a vida pela cultura precisa agora da criação de um edital de premiação pra continuar</t>
  </si>
  <si>
    <t>on-95617495</t>
  </si>
  <si>
    <t>on-1338142441</t>
  </si>
  <si>
    <t>on-791302608</t>
  </si>
  <si>
    <t>on-1702773400</t>
  </si>
  <si>
    <t>on-2128818796</t>
  </si>
  <si>
    <t>on-639046308</t>
  </si>
  <si>
    <t>on-1326081652</t>
  </si>
  <si>
    <t>Não tenho, nenhuma experiência com os editais da Aldir....</t>
  </si>
  <si>
    <t>on-1333942958</t>
  </si>
  <si>
    <t>Seria de dar oportunidade para projeto que nunca foram controlados</t>
  </si>
  <si>
    <t>on-749287794</t>
  </si>
  <si>
    <t>As recentes leis de fomento a cultura como a LAB, LPG e PNAB 1 foram incentivos que apareceram em um momento de urgência e se perpetuou como lei permanente, a primeira vista, são planos que aquecem não apenas a economia mas também grupos pequenos e antigos de fazedores de cultura que não tinham condições financeiras para executar suas ideias. Eu represento o hip-hop, após a criação dessas leis, a cena cultural cresceu exponencialmente, em diversas áreas: shows e festivais, a qual a cena estava carente diante da ''crise dos festivais'' que vem assolando a cena, ajudou também na economia criativa, onde muitos MC's e DJ's não possuíam nota fiscal para realizar as apresentações e através dos editais muitos tiveram suas primeiras notas emitidas trazendo assim o agente cultural pra formalidade fiscal da sua respectiva área. O modelo do edital em si ficou muito bem trabalhado, o único ponto a qual eu tenho uma critica a qual pode ser trabalhado e na escolha dos pareceristas, eu mesmo fui prejudicado no edital de premiação do hip-hop, onde o parecerista alegou que eu não tinha a historia comprovada resultando em uma nota negativa, entrei com recurso e foi deferido, mesmo com a nota maior, fiquei em suplência por que minha cota não foi aplicada, espero que no ciclo 2 venha com a heteroidentificação para reconhecimento das cotas, e que traga pareceristas da área, mesmo tendo as comprovações ainda sim fui penalizado. No resumo geral: edital bem trabalhado, trazer pareceristas da área, e melhorar no horário de inscrição de proposta de 16:59  para 23:59.</t>
  </si>
  <si>
    <t>Melhorar no horário de inscrição de proposta de 16:59  para 23:59.</t>
  </si>
  <si>
    <t>on-977471142</t>
  </si>
  <si>
    <t>aredito que focar nas ações que visão crianças e jovens em cituação de vulnerabilidade social devem ser mais valorizadas. e fortalecer o reconhecimento dos agentes culturais que dedicaram se a atuar com jovens aumentar as vagas das premiaçoes pode ser um grande incentivo para  que esses agentes culturais se sintam valorizados e ter cuidado com falsificações.</t>
  </si>
  <si>
    <t>on-1304969772</t>
  </si>
  <si>
    <t>Qualidade de parecer técnico dos pareceristas</t>
  </si>
  <si>
    <t>Números de pessoas que podem ser contempladas</t>
  </si>
  <si>
    <t>Mais chances para novos produtores culturais que querem fazer seus primeiros projetos.</t>
  </si>
  <si>
    <t>on-1193816496</t>
  </si>
  <si>
    <t>muito importante mas e preciso reever as atividades em comunidades que a politica tradicionais nao chega em seus territorios</t>
  </si>
  <si>
    <t>on-147526177</t>
  </si>
  <si>
    <t>on-67764667</t>
  </si>
  <si>
    <t>Agilidade nos resultados dos projetos e  depósito da verba aprovada.</t>
  </si>
  <si>
    <t>on-446590545</t>
  </si>
  <si>
    <t>Apoio à Aquisição de Bens e Equipamentos  1. Criação de Linha Específica para Aquisição de Equipamentos Propor editais com foco exclusivo na compra de bens duráveis (câmeras, iluminação, computadores, instrumentos, etc.), fundamentais para o desenvolvimento técnico dos projetos culturais.  2. Prioridade para Regiões com Menor Acesso a Recursos Inserir critérios de pontuação que valorizem propostas oriundas do sertão, semiárido e cidades do interior com histórico de baixo investimento cultural.  3. Faixas de Apoio para Pequenos Produtores Culturais Criar categorias específicas com valores menores e menos burocracia, voltadas para profissionais autônomos e pequenos coletivos culturais, com prioridade para municípios de até 50 mil habitantes.  4. Possibilidade de Pessoa Física Concorrer para Compra de Equipamentos Permitir que artistas e trabalhadores da cultura, como fotógrafos, músicos e artesãos, possam participar mesmo sem CNPJ, desde que comprovem atuação cultural.  5. Capacitação e Acompanhamento Técnico Oferecer formação sobre prestação de contas e uso dos equipamentos adquiridos, com suporte técnico acessível durante a execução do projeto.  6. Reservas de Cotas Regionais Garantir percentuais mínimos do total do recurso estadual ou nacional para projetos de regiões como o Sertão do São Francisco e Itaparica.  7. Valorização da Cadeia Produtiva Local Incentivar que equipamentos sejam comprados de fornecedores locais ou regionais, estimulando a economia cultural do interior.  8. Fomento à Criação de Espaços Culturais com Infraestrutura Apoiar iniciativas que desejam montar ou equipar estúdios fotográficos, salas de exibição, ateliês e outros espaços fixos no interior, fortalecendo a permanência da produção cultural nesses territórios.</t>
  </si>
  <si>
    <t>on-8670521</t>
  </si>
  <si>
    <t>Maior divulgação e ajuda na elaboração dos projetos para os editais.</t>
  </si>
  <si>
    <t>on-1282157993</t>
  </si>
  <si>
    <t>Exigir que município como o Cabo de Santo Agostinho em Pernambuco utilize o o Fundo Municipal de Cultura aprovado desde 2015.</t>
  </si>
  <si>
    <t>on-876021380</t>
  </si>
  <si>
    <t>As cotas são essenciais, de cunho resgatador, porém, os fazedores que obtiveram notas superiores não podem ficar de fora. Separar de forma transparente as cotas para que o percentual possa ser utilizado de forma correta. A banca de heterogênea realmente faça valer a pena. Lá valores sejam distribuídos de forma a atingir mais fazedores. Da vez aos fazedores que estão na ativa sempre se reciclando e sempre buscando conhecimento.</t>
  </si>
  <si>
    <t>on-567550703</t>
  </si>
  <si>
    <t>O edital deveria abrir um canal de dialogo maior com os proponentes tanto contemplados ou em recurso, alguns questionamentos precisam de melhor esclarecimento e um contando de via única por mensagem gera descontentamentos. Ou seja mais dialogo para melhor transparência do edital.</t>
  </si>
  <si>
    <t>on-1740066534</t>
  </si>
  <si>
    <t>on-629748555</t>
  </si>
  <si>
    <t>Acredito que vocês precisem difundir mais o acesso a informação e também garantir que novos produtores e produtoras possam ter espaço também nessas leis.</t>
  </si>
  <si>
    <t>on-1763929553</t>
  </si>
  <si>
    <t>Com base nas experiências vividas nos editais da LAB, LPG e PNAB CICLO 1, identificamos alguns pontos de melhoria que podem contribuir para uma execução mais eficiente e acessível na PNAB CICLO 2:  É necessário maior planejamento e divulgação com antecedência, para permitir que mais agentes culturais, principalmente dos territórios periféricos, consigam participar de forma adequada.  Os processos de inscrição e prestação de contas ainda são muito burocráticos, o que dificulta o acesso para coletivos informais e artistas independentes. A simplificação dos procedimentos e a adoção de modelos mais acessíveis são fundamentais.  Apoio técnico contínuo durante todas as etapas (inscrição, execução e prestação de contas) é essencial. Oficinas, plantões de dúvidas e materiais explicativos devem ser ampliados e descentralizados.  É importante fortalecer os mecanismos de escuta e participação popular na construção dos editais, valorizando as especificidades de cada território e linguagem artística.  A prestação de contas deve ser mais flexível e compatível com a realidade cultural, com foco em resultados e impactos sociais, e não apenas em documentos comprobatórios.  Por fim, é essencial garantir ações afirmativas mais eficazes, com prioridade para projetos de grupos historicamente excluídos, como culturas populares, comunidades tradicionais, população negra, indígena, LGBTQIAPN+ e juventudes periféricas.</t>
  </si>
  <si>
    <t>on-1384217413</t>
  </si>
  <si>
    <t>on-495195673</t>
  </si>
  <si>
    <t>A aquisição é importante também para os Coletivos e artistas sem constituição jurídica. É necessário incluir PF também, mesmo que para uma categoria com menos recurso.</t>
  </si>
  <si>
    <t>on-1460499237</t>
  </si>
  <si>
    <t>Apesar dos avanços em políticas culturais e da criação de editais que deveriam ampliar o acesso às produções artísticas, seguimos enfrentando uma distribuição desigual dos recursos entre as regiões. O Sertão, berço de uma cultura original, viva e profundamente conectada à identidade nordestina, permanece sistematicamente excluído — à margem dos incentivos que se concentram nos grandes centros urbanos. Enfrentamos desafios históricos na distribuição de recursos culturais e na visibilidade dentro do audiovisual brasileiro. O 17º Edital Funcultura Audiovisual PE (2022/2023) escancarou essa desigualdade: dos 99 projetos aprovados, apenas um (1%) teve origem no Sertão Central. Uma grave subrepresentação que reforça a urgência de investimentos que respeitem a diversidade geográfica e cultural do estado. Por que ainda existem olhares voltados quase exclusivamente para centros como Petrolina e Recife? Nossos pequenos coletivos e grupos informais também têm propostas valiosas e inovadoras, aguardando não um milagre — mas o reconhecimento e o apoio que há muito nos são negados. Nossa produção pulsa criatividade e resistência. Artistas independentes, produtores locais e iniciativas comunitárias vêm criando espetáculos, narrativas e projetos que celebram a força da cultura sertaneja. No entanto, continuam invisíveis diante dos critérios de seleção que não consideram as realidades específicas do Sertão. Propostas para uma política cultural mais justa: •        Criação de editais específicos para territórios do Sertão, com critérios adaptados à realidade local. •        Estímulo direto a produtores autônomos, pequenas produções e grupos informais que raramente foram beneficiados. •        Reconhecimento da capacidade criativa local, com valorização da cultura sertaneja nos palcos, nas telas e nas políticas públicas. São projetos que podem impulsionar a economia criativa regional, gerando emprego, renda e autoestima para nossos artistas e para toda a comunidade. É tempo de repensar, revisar e acreditar que investir nas vozes do Sertão é reconhecer que Pernambuco é múltiplo, diverso e verdadeiramente descentralizado. O Sertão tem muito a mostrar — só falta que o poder público enxergue e valorize esse palco que nunca deixou de existir.</t>
  </si>
  <si>
    <t>on-104751625</t>
  </si>
  <si>
    <t>Sou Artista e produtor cultural da Cidade de Paulista-PE e fiquei como suplente em dois editais da PNAB 1 de 2024. Entrei com recurso para saber o motivo da minha nota e nunca me responderam. Fiquei aguardando os pagamentos dos habilitados o que ainda não aconteceu por que tem alguns artistas que não receberam. Não existe previsão se os suplentes irão receber mesmo com um saldo restante dos juros que foram gerados pelos atrasos dos pagamentos. Na minha opinião, o recurso existe e este é distribuído entre os estados, porém as péssimas gestões municipais comprometem a chegada de recursos aos artistas comprometendo a principal função pelo qual estes editais forma criados.</t>
  </si>
  <si>
    <t>on-1289121564</t>
  </si>
  <si>
    <t>on-1617699222</t>
  </si>
  <si>
    <t>on-869928966</t>
  </si>
  <si>
    <t>Em primeiro ponto deve ser de suma importância o cumprimento dos prazos dos editais por parte do Governo do Estado, pois acaba transformando um processo muito desgastante com as inúmeras erratas de cronograma, outro ponto a ser revisto deve ser a forma das avaliações estabelecer uma forma onde os avaliadores tenham uma avaliação mais concreta; também os recortes regionais devem ser levados em consideração, sou da Zona da Mata Norte do estado que tem uma produção cultural muito vasta e quando juntamos com a Zona da Mata Sul fica muito distante de chegar na maioria das pessoas, que os editais possam ter um recorte mais especifico entre essas macroregiões.</t>
  </si>
  <si>
    <t>on-1631650032</t>
  </si>
  <si>
    <t>oportunidades e explicações como elabora projetos</t>
  </si>
  <si>
    <t>on-1485459700</t>
  </si>
  <si>
    <t>on-570043615</t>
  </si>
  <si>
    <t>mais clareza nos editais, simplificação do processo de inscrição, capacitação e apoio tecnico, transparencia na seleção, prazo e repasse mais ageis e melhor acompanhamento e avaliação.</t>
  </si>
  <si>
    <t>on-694442468</t>
  </si>
  <si>
    <t>BUSCAR DESENVOLVER ATIVIDADES DE FORMAÇÃO PARA OS FAZEDORES DE CULTURA COM ENFASE NA PRODUÇÃO DE PROJETOS. BUSCAR ORGANIZAR OS VALORES PARA PODER CONTEMPLAR MAIS PROPONENTES E SEM DUVIDAS MANTER QUE NO MINIMO TRES PARECERISTAS ANALISEM OS EDITAIS.</t>
  </si>
  <si>
    <t>on-1712531944</t>
  </si>
  <si>
    <t>on-623801454</t>
  </si>
  <si>
    <t>1. Aumentar os valores de todos os editais; 2. Dividir os editais por linguagens artísticas as vagas; 3. Colocar prêmios por trajetória artística individual e de grupos.</t>
  </si>
  <si>
    <t>on-1165303866</t>
  </si>
  <si>
    <t>Diminuir as burocracia que dificulta a criação dos projetos.</t>
  </si>
  <si>
    <t>on-2005401805</t>
  </si>
  <si>
    <t>Considero que uma fiscalização mais efetiva, sobre projetos que muitas vezes não desenvolvem o prometido no projeto escrito.</t>
  </si>
  <si>
    <t>on-1827560665</t>
  </si>
  <si>
    <t>A distribuição do recurso na LPG é PNAB 1 foi muito eficiente,  no entanto no ciclo 2 da PNAB seria interessante viabilizarem a formação artística com cursos e oficinas.</t>
  </si>
  <si>
    <t>on-697380054</t>
  </si>
  <si>
    <t>on-1264848315</t>
  </si>
  <si>
    <t>Infelizmente, ainda não temos uma cadeia de trabalho sustentável no audiovisual, em que todos os profissionais consigam se manter financeiramente, mesmo que minimamente, ao longo de um ano. Eu, como MEI, me reconheço nessa condição — e acredito que essa seja a realidade da maioria. A maior parte dos trabalhadores e trabalhadoras do setor não está inserida na lógica de produtoras de médio ou grande porte, que conseguem executar ao menos um projeto por mês — e, por vezes, até mais.  Diante desse cenário, considero essencial que a bolsa de premiação contemple o maior número de pessoas possível. Um prêmio de R$ 10 mil, por exemplo, pode representar uma renda complementar de até R$ 800 por mês ao longo de um ano. Isso já viabiliza o pagamento de aluguel e pode, em certos meses, ser a única fonte de renda. É uma medida de sobrevivência.  As bolsas de intercâmbio também são fundamentais para quem não faz parte de estruturas consolidadas. Elas permitem especialização, reciclagem e ampliação de habilidades — o que possibilita migração de função ou aprofundamento em áreas com barreiras de acesso, como a direção de fotografia, especialmente para pessoas negras.  Acredito que essas duas políticas — bolsa de premiação e bolsa de intercâmbio — são estruturantes para garantir a permanência do trabalhador individual na cadeia audiovisual. Por isso, defendo valores mínimos de R$ 10 mil para bolsas técnicas e R$ 20 mil para intercâmbios, com prioridade para quem não foi contemplado no edital anterior.  Além disso, é fundamental considerar que o edital de premiação voltado a mulheres negras poderia ter seu resultado validado neste segundo ciclo, considerando a forma desigual com que se deu a seleção: a concorrência foi altíssima, com notas elevadas e poucas selecionadas. Isso contrasta com o edital voltado a técnicos, no qual muitos foram contemplados com notas inferiores às das mulheres negras suplentes. Tratar isso com equidade é reconhecer os desequilíbrios históricos que persistem.  Se eu tivesse me inscrito no edital técnico, teria sido selecionada. Mas, ao optar por um edital voltado justamente para minimizar desigualdades, fui excluída, mesmo com nota elevada. A política falhou em seu objetivo se as poucas selecionadas não refletem a alta demanda e a qualificação das candidatas.</t>
  </si>
  <si>
    <t>on-2080996648</t>
  </si>
  <si>
    <t>Ajuda e transparência em termos e anexos.</t>
  </si>
  <si>
    <t>on-454649936</t>
  </si>
  <si>
    <t>A curadoria ter um olhar mais atencioso aos novos grupos, para que os mesmos possam adquirir oportunidades de fomento da sua arte. Simplificar um pouco mais a documentação quando refere-se a coletivos.</t>
  </si>
  <si>
    <t>on-724654532</t>
  </si>
  <si>
    <t>SER VOLTADA MAIS PARA O INTERIOR DO ESTADO, ONDE NÃO TEM MUITO ACESSO A CULTURA. REALIZAÇÕES DE PROJETOS VOLTADOS AO INTERIOR, COMO FESTIVAIS DE MÚSICA POPULAR,  PALCOS INTINERANTES ETC...</t>
  </si>
  <si>
    <t>on-951666984</t>
  </si>
  <si>
    <t>on-1678715352</t>
  </si>
  <si>
    <t>Permanencia de edital de premiação de quadrilha junina, visto que foi fudamental para ajuda as realizações das atividades, e divisao de pontuação sendo ponto a mais em vez de porcentagem para que assim todos possam ter oportunidades.</t>
  </si>
  <si>
    <t>on-2104957220</t>
  </si>
  <si>
    <t>Falta clareza sobre como serão construídos esses editais para melhor opinar sobre melhorias de algo que não tenho ainda conhecimento e como será aplicado. Por esse motivo não marquei muitas opções nos itens 2.1 e 2.2. - OBS: as opções 2 e 8 do item 3.1 são muito similares. Por isso marquei a opção 2</t>
  </si>
  <si>
    <t>on-668210276</t>
  </si>
  <si>
    <t xml:space="preserve">Acredito que os editais precisa ter mais atenção a dados compartilhados por nós Agentes Culturais nos Perfis cadastrados no Mapa Cultural,visando também a transparência de forma direta sobre a lista de classificados,suplentes e desclassificados em Recursos Públicos do Estado pelo E-mail preenchido pelo Agente Cutural. Pois leigos acabam não sendo informados,e despercebendo ações de terceiros,como Produtores Culturais de Projetos e Captadores de Recursos Públicos. </t>
  </si>
  <si>
    <t>Ter capacitação breve pra pessoas que ainda não tem acesso a Editais,que de alguma maneira não sabem,ou não são informados sobre essa Ferramenta Irequecedora de Culturas Regionais. Obrigado pela oportunidade!</t>
  </si>
  <si>
    <t>on-1001260488</t>
  </si>
  <si>
    <t>Criar um cadastro tipo o CPC do Funcultura, facilitaria as inscrições nos editais, pois não seria necessário incluir os mesmos documentos em.todas inscrições,.e utilizar as fotos e vídeos que estão no perfil do mapa cultural.d escada agente para servir como comprovação de atividade artística.</t>
  </si>
  <si>
    <t>on-239232103</t>
  </si>
  <si>
    <t>Acredito que poderia ser mais facilitado os meios de recursos financeiros para os grupos perifericos, principalmente da classe da dança. Os grupos de dança sofrem muito com falta de recursos e mesmo com as entidades e órgãos competentes que temos é que apoia a causa, os meios que se tem são bem burocráticos para se conseguir algo.</t>
  </si>
  <si>
    <t>on-609441221</t>
  </si>
  <si>
    <t xml:space="preserve">Disponibiliza mas recursos pra pequenos artitas e músicos poderem compra seus materiais de trabalho ou instrumentos </t>
  </si>
  <si>
    <t xml:space="preserve"> auxiliar no registro dos músicos e artigos seja com o CNPJ ou Mei</t>
  </si>
  <si>
    <t>on-725370195</t>
  </si>
  <si>
    <t>Prestação de contas simplificada</t>
  </si>
  <si>
    <t>on-1100820633</t>
  </si>
  <si>
    <t>Poderia melhorar edtais para que chegasse aos grupos de cultura popular e mestres de cultura popular que muitas das vezes não sabem se escrever e acabam perdendo espaços para produtores e grandes impressas de produção que sempre estão no cenário a nível de estado .  Edtais específicos para maracatus de baque solto que a nível de estado tem 115 grupos para bacamarte e índios tirando como exemplo o edital de quadrilhas juninas que teve no último ciclo .</t>
  </si>
  <si>
    <t>on-343478594</t>
  </si>
  <si>
    <t>Será a primeira vez que irei participar. Então não tenho ainda alguma experiência.</t>
  </si>
  <si>
    <t>on-301793501</t>
  </si>
  <si>
    <t>Com base nas experiências que tive ao longo dos editais da Lei Aldir Blanc (LAB), Lei Paulo Gustavo (LPG) e PNAB Ciclo 1, percebi alguns pontos que poderiam ser melhorados para o PNAB Ciclo 2, pensando principalmente em facilitar e fortalecer o acesso de quem está na ponta, fazendo cultura nos territórios.  Um dos principais pontos é a clareza nos critérios de avaliação. Em alguns editais, a gente teve dificuldade de entender como a pontuação era feita, o que gerou muita insegurança na hora de montar as propostas. Seria importante que, no Ciclo 2, os critérios venham mais explicadinhos, com exemplos e até modelos de projetos bem avaliados.</t>
  </si>
  <si>
    <t xml:space="preserve">Outro ponto é o atendimento e orientação técnica. Muita gente ficou sem saber para onde correr pra tirar dúvidas. Acredito que ter plantões presenciais ou virtuais, vídeos explicativos e canais de suporte mais acessíveis pode fazer toda a diferença, principalmente para quem tem menos experiência com editais. </t>
  </si>
  <si>
    <t>Também acho importante que o cronograma seja mais justo e viável, tanto para executar quanto para prestar contas. Em alguns casos, os prazos foram apertados demais e isso atrapalhou a organização dos projetos.</t>
  </si>
  <si>
    <t>Além disso, seria bom se houvesse alguma forma de valorização ou continuidade para ações que já deram certo em editais anteriores. Muitas iniciativas foram bem recebidas pelo público e tiveram impacto real, mas não conseguiram continuidade por falta de apoio.</t>
  </si>
  <si>
    <t>Por fim, reforço a importância de valorizarmos mais a cultura popular e as tradições locais. Muitas vezes, esses grupos têm mais dificuldade de se adequar ao formato técnico dos editais. Ter categorias específicas ou critérios que respeitem suas realidades seria um passo importante.  Essas são observações que faço com base no que vivi e acompanhei. Espero que possam contribuir para uma execução ainda mais eficiente e acessível do PNAB Ciclo 2.</t>
  </si>
  <si>
    <t>on-715678018</t>
  </si>
  <si>
    <t>Garantir em todos os editais que pelo menos 1 projeto de cada linguagem seja aprovado. Que as vagas de ampla concorrência sejam ocupadas por quem optou concorrer nesta.</t>
  </si>
  <si>
    <t>on-535518453</t>
  </si>
  <si>
    <t>Baseado no edital do FUNCULTURA, o edital da PNAB CICLO 2, poderia lançar um edital específico para a manutenção das bandas marciais e fanfarras, tendo em vista que é um seguimento presente em todo território pernambucano, com mais de 500 bandas.</t>
  </si>
  <si>
    <t>on-27544613</t>
  </si>
  <si>
    <t>on-517082442</t>
  </si>
  <si>
    <t xml:space="preserve">1) Revisão da distribuição territorial de recursos, com aumento para 30% do total destinado ao Sertão, considerando sua extensão geográfica e desafios logísticos; </t>
  </si>
  <si>
    <t xml:space="preserve"> 8) criar um canal de atendimento para o interior, visto que não conseguimos ir pessoalmente à Secult, como o pessoal da RMR; </t>
  </si>
  <si>
    <t>on-1931049166</t>
  </si>
  <si>
    <t>Muito proveitosas</t>
  </si>
  <si>
    <t>on-1562667056</t>
  </si>
  <si>
    <t>Simplificação dos editais e processos burocrático, fortalecimento de assistência assistência técnica e formação .</t>
  </si>
  <si>
    <t>on-1408194988</t>
  </si>
  <si>
    <t>Precisa acreditar no potencial dos seus artistas iniciantes, é muito vício em premiar os artistas "consagrados" ou os mesmos com as políticas públicas que é para incentivar a todos, exerientes, pouco experientes, iniciantes, etc.      Distribuir desta forma, pela diversidade de saberes e experiências, promove mais verdade e integração com a comunidade, tanto artística quanto a consumidora, diminiu a distância porque há identificações e as pessoas veem que o dinheiro público está a serviço de todos para todos.</t>
  </si>
  <si>
    <t>Precisa definir critérios de premiação, se os agentes foram premiados em um ano, no outro não. para democratizar o acesso.</t>
  </si>
  <si>
    <t>Em outros estados, a aquisição de instrumentos musiciais, por exemplo, por atistas infdivuais é muito comum e fácil, em Pernamuco raramente acontece se o memso não estiver ligado a um grupo.</t>
  </si>
  <si>
    <t>Além do fato que os pareceristas parecem não entender a proposta inicial e se na proposta tem uma outra área ou ação, julgam por essa ação do que o conjunto apresentado.</t>
  </si>
  <si>
    <t>Todos os editais aqui elencados para consulta são importantes, proém, é necessários critérios sérios para que não seja mercadoria de troca entre coleguinhas artistas ou produtores.</t>
  </si>
  <si>
    <t>O estado precisa voltar a mostrar suas produções com mais diversidade e verdade.  Quando vemos os resultados dos aprovados finais já vemos diversos nomoes repetidos. Há muito mais na periferia, na região metropolitana, etc. O edital precisa aprovar mais diversidade.</t>
  </si>
  <si>
    <t>on-751388878</t>
  </si>
  <si>
    <t xml:space="preserve">Com base nas vivências nos editais da Lei Aldir Blanc, Lei Paulo Gustavo e PNAB Ciclo 1, é possível destacar os seguintes pontos de melhoria para o PNAB Ciclo 2:  Maior clareza nos editais: Muitos proponentes relataram dificuldade de compreensão em relação às exigências documentais e critérios de avaliação. Sugere-se uma linguagem mais acessível, além de modelos-padrão para facilitar o preenchimento de documentos.      </t>
  </si>
  <si>
    <t>Apoio técnico aos proponentes: A realização de oficinas de capacitação presenciais e online, com atendimento contínuo durante o período de inscrição, pode ampliar a participação de artistas periféricos, quilombolas, indígenas e grupos minorizados.</t>
  </si>
  <si>
    <t>Descentralização dos recursos: Estímulo à interiorização dos projetos e à democratização dos recursos, com critérios que favoreçam territórios historicamente excluídos das políticas culturais.</t>
  </si>
  <si>
    <t xml:space="preserve">Transparência na seleção e acompanhamento: É essencial garantir a publicação de notas e justificativas detalhadas da comissão avaliadora, bem como cronogramas claros e cumpridos para etapas como análise, resultado e pagamento. </t>
  </si>
  <si>
    <t xml:space="preserve"> Flexibilização e agilidade nos processos burocráticos: Muitos projetos enfrentaram dificuldades por exigências excessivas ou mudanças no sistema de prestação de contas. Recomendam-se prazos mais razoáveis, desburocratização e suporte para execução e prestação</t>
  </si>
  <si>
    <t>on-620967999</t>
  </si>
  <si>
    <t>Muito bom organizado nao tenho nada a reclama das politicas culturais de Pernambuco e dou os parabens a Fundarpe pela forma pratico e objetiva em tudo</t>
  </si>
  <si>
    <t>on-1165231544</t>
  </si>
  <si>
    <t>Através da PNAB CICLO 1, Conseguimos realizar o Espetáculo da Quadrilha Junina Imaginário Popular de jucati PE, 2025. Portanto solicitamos aumentar o valor para as quadrilhas juninas, no ciclo 2 e como contra-partida, as juninas realizar no mínimo 02 apresentações para a População (estudantes, comunidade) de forma gratuita, sendo essa apresentação definida pela a junina ou pela organização da SECULT PE.</t>
  </si>
  <si>
    <t>on-1750033495</t>
  </si>
  <si>
    <t>Um ponto da LPG que não foi usado na PNAB e que é utilizado no funcultura desde sempre é a opção de poder inscrever mais de um projeto, mesmo que apenas seja aprovado um.</t>
  </si>
  <si>
    <t>on-1372149159</t>
  </si>
  <si>
    <t>Simplificar as documentações exigidas</t>
  </si>
  <si>
    <t>on-730476616</t>
  </si>
  <si>
    <t xml:space="preserve">Linguagem simples nos editais e materiais de apoio acessíveis.          </t>
  </si>
  <si>
    <t xml:space="preserve"> Apoio à escrita de projetos, com oficinas e formatos alternativos.</t>
  </si>
  <si>
    <t>Descentralização dos recursos, com cotas para territórios e públicos diversos.</t>
  </si>
  <si>
    <t>Agilidade nos repasses, com prazos claros e menos burocracia.</t>
  </si>
  <si>
    <t xml:space="preserve">Prestação de contas simplificada, proporcional ao porte do projeto. </t>
  </si>
  <si>
    <t>Valorização dos técnicos da cultura, com editais e contratações específicas.</t>
  </si>
  <si>
    <t>Técnicos</t>
  </si>
  <si>
    <t>Estímulo à continuidade, com projetos que deixem legado no território.</t>
  </si>
  <si>
    <t>on-1142828208</t>
  </si>
  <si>
    <t>Tem sido muito bom os editais, mas deveria ter mais editais para  Poesia Popular e até em forma de premiações para que esses poetas /artistas possam se estruturar para produzir com mais qualidade...Mas os editais são mais que importantes, são indispensáveis, eu mesmo sou muito grato por ter participado de um no meu município, agora quero ter a oportunidade de participar no estado.</t>
  </si>
  <si>
    <t>on-995969245</t>
  </si>
  <si>
    <t>Simplificação dos processos burocráticos. Acompanhamento técnico mais efetivo</t>
  </si>
  <si>
    <t>DESCENTRALIZAÇÃO REAL DOS RECURSOS.</t>
  </si>
  <si>
    <t>on-1769941762</t>
  </si>
  <si>
    <t>A caminhada pelos editais da LAB, LPG e PNAB Ciclo 1 foi como uma travessia no sertão: árdua, mas fértil em aprendizados. A escuta ativa das bases culturais foi um dos maiores ganhos, mas ainda há chão a ser trilhado. Para a PNAB Ciclo 2, proponho que os editais nasçam com maior simplicidade documental,</t>
  </si>
  <si>
    <t xml:space="preserve"> linguagem acessível </t>
  </si>
  <si>
    <t xml:space="preserve">suporte técnico contínuo, respeitando os diversos modos de fazer cultura, sobretudo nas periferias e zonas rurais.   </t>
  </si>
  <si>
    <t>Que a descentralização dos recursos não seja apenas geográfica, mas também sensível às realidades invisibilizadas.</t>
  </si>
  <si>
    <t>E que o tempo — esse senhor tão precioso — seja respeitado em prazos mais justos, garantindo planejamento e execução com dignidade. Que o próximo ciclo floresça como um novo roçado: mais inclusivo, mais fértil e mais justo para quem cultiva cultura todos os dias.</t>
  </si>
  <si>
    <t>on-1898543874</t>
  </si>
  <si>
    <t xml:space="preserve">Apesar dos avanços em políticas públicas culturais, seguimos enfrentando uma grave desigualdade na distribuição dos recursos, especialmente em relação ao interior e, de forma mais crítica, ao Sertão.  O Sertão pernambucano — território de uma cultura viva, autêntica e profundamente enraizada na identidade nordestina — segue sistematicamente excluído dos principais investimentos. A centralização dos recursos em polos como Recife e Petrolina ignora a potência criativa de pequenos coletivos, artistas independentes e grupos informais que atuam com recursos limitados, mas com enorme impacto cultural e social.  As realidades sertanejas são diversas e exigem critérios que respeitem seus contextos. Hoje, os editais e mecanismos de fomento ainda são pensados a partir de uma lógica urbana, muitas vezes inacessível para quem está em territórios com menos estrutura. Falta apoio técnico, os processos são burocráticos e não há reconhecimento efetivo da capacidade de produção cultural dos territórios fora dos grandes centros.  Propostas concretas de melhoria para a PNAB Ciclo 2:  Criação de editais específicos para o Sertão, </t>
  </si>
  <si>
    <t xml:space="preserve">  Valorização de grupos informais, pequenas produções, artistas independentes e produtores autônomos que historicamente não acessaram os recursos.   </t>
  </si>
  <si>
    <t xml:space="preserve"> Ampliação da assistência técnica antes, durante e após a execução dos projetos, garantindo apoio desde a inscrição até a prestação de contas.</t>
  </si>
  <si>
    <t>Descentralização real dos recursos, com cotas regionais obrigatórias que favoreçam territórios de menor acesso.  Reconhecimento da cultura sertaneja como força criativa estratégica para o desenvolvimento social e econômico de Pernambuco.  Investir na cultura do Sertão é investir na diversidade de Pernambuco. Não se trata de caridade ou concessão, mas de reparação histórica e de justiça cultural. O Sertão pulsa arte, resistência e identidade — só falta que as políticas públicas finalmente olhem com seriedade para esse palco que sempre existiu, mesmo sem holofotes.</t>
  </si>
  <si>
    <t>on-2047304809</t>
  </si>
  <si>
    <t>Realização de capacitações de forma continuada para artistas e produtores culturais que residem no interior do estado para o melhor acesso aos editais.</t>
  </si>
  <si>
    <t>on-632307853</t>
  </si>
  <si>
    <t>Inclusão de maior quantidade de artistas</t>
  </si>
  <si>
    <t>on-1658070810</t>
  </si>
  <si>
    <t>on-1691095179</t>
  </si>
  <si>
    <t>Apesar dos avanços em políticas culturais, ainda ecoa um silêncio ensurdecedor quando se trata do Sertão. A distribuição dos recursos segue desigual, priorizando centros como Recife e Petrolina, enquanto os territórios sertanejos continuam à margem — resistindo na invisibilidade.  O Sertão pulsa cultura. Aqui, a arte não se ensaia: ela nasce do barro, do couro, do aboio, do improviso, da luta diária de artistas independentes, de produtores locais e de grupos que nunca tiveram palco, mas sempre tiveram o que dizer.  O que pedimos não é milagre. É reconhecimento.  Nossos projetos são vivos, valiosos e inovadores. O que falta é um edital que entenda o nosso tempo, o nosso ritmo, a nossa realidade. Faltam critérios que não excluam pela informalidade, mas que enxerguem na informalidade um território fértil de criação.  Por isso propomos:  Editais específicos para o Sertão, com critérios adaptados à nossa vivência;  Incentivo direto aos pequenos coletivos, produtores autônomos e mestres da cultura popular;  Políticas públicas que valorizem a cultura sertaneja em todas as suas formas — nos palcos, nas telas, nas feiras e nas ruas.   Queremos uma política cultural verdadeiramente descentralizada, que reconheça que Pernambuco é múltiplo, diverso, e só será completo quando o Sertão for plenamente incluído.  É hora de virar o mapa.  O Sertão está pronto para mostrar sua força — só falta que o poder público, finalmente, enxergue esse palco que nunca deixou de existir.  Assinado: Artistas, produtores, coletivos e vozes do Sertão que não se calam mais.</t>
  </si>
  <si>
    <t>on-552352908</t>
  </si>
  <si>
    <t>Achei excelente as sugestões para os próximos editais, visando a difusão da cultural local.</t>
  </si>
  <si>
    <t>on-572202468</t>
  </si>
  <si>
    <t>on-1905592508</t>
  </si>
  <si>
    <t>Só tenho elogios a fazer, pois depois dos incentivos da Lei Aldir Blanc, Paulo Gustavo, a cultura no interior teve a chance de dar um salto imenso. Com a exposição das obras daqueles que sempre ficaram a margem, a espera de um socorro, para poderem mostrar pelo menos de formas mais simples a sua obra.</t>
  </si>
  <si>
    <t>on-1834764291</t>
  </si>
  <si>
    <t>A criação de um edital de premiação para pessoas com mais de 50 anos se justifica pelas dificuldades específicas enfrentadas por esse grupo.</t>
  </si>
  <si>
    <t>on-614356787</t>
  </si>
  <si>
    <t>Teste</t>
  </si>
  <si>
    <t>on-1847865737</t>
  </si>
  <si>
    <t>A arte não tem idade, mas o corpo sente: por isso, a criação de um edital de premiação para quem tem mais de 50 é necessária</t>
  </si>
  <si>
    <t>on-1587220506</t>
  </si>
  <si>
    <t>teste teste teste teste teste teste teste teste teste teste teste teste teste teste teste teste teste teste teste teste teste  teste teste teste teste teste teste teste teste teste teste teste testeteste teste teste  teste teste teste teste teste teste teste teste testeteste teste testeteste teste testeteste teste teste teste teste testeteste teste testeteste teste testevteste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
  </si>
  <si>
    <t>on-428436728</t>
  </si>
  <si>
    <t xml:space="preserve">Para o Ciclo 2 da PNAB 2025, a capacitação cultural deve ser uma prioridade. É crucial ir além da oferta de cursos básicos, focando em formações mais aprofundadas e de longa duração. Tais cursos deveriam abranger temas essenciais como a elaboração de projetos, gestão cultural e prestação de contas, capacitando os fazedores de cultura a se profissionalizarem e a gerirem seus próprios empreendimentos de forma eficaz.  </t>
  </si>
  <si>
    <t>Além disso, é fundamental oferecer apoio financeiro direto. Uma forma de fazer isso é através de subsídios que possam ajudar artistas e produtores que não possuem espaços próprios, como ateliês, a ter um local para desenvolver seu trabalho. O apoio financeiro também deve ser estendido para a promoção e visibilidade, auxiliando os fazedores de cultura a participarem de eventos e festivais culturais em níveis regionais, nacionais e até internacionais. Em Pernambuco, por exemplo, iniciativas como a participação em festivais de cinema, teatro ou música poderiam ser incentivadas, dando a artistas e produtores locais a oportunidade de apresentar seus trabalhos para um público mais amplo.  Por fim, se pode oferecer bolsas de estudo que permitam aos fazedores de cultura realizar cursos mais robustos e de maior duração, aprofundando-se em suas áreas de atuação e contribuindo para o enriquecimento e a inovação do cenário cultural brasileiro.</t>
  </si>
  <si>
    <t>on-1454923156</t>
  </si>
  <si>
    <t>Envelhecer na arte é desafiante, e por isso a criação de um edital de premiação seria um apoio indispensável.S</t>
  </si>
  <si>
    <t>on-1387610894</t>
  </si>
  <si>
    <t>A PNAB foi um edital bastante proveitoso, bem organizado e cuidadosamente estruturado para atender às demandas da sociedade. Parabéns a toda a equipe envolvida. Apesar do excelente trabalho, é natural que existam pontos a serem aprimorados.
Um dos aspectos que poderia ser melhorado diz respeito à divisão interna dos editais e ao processo de seleção das propostas. Em relação à estrutura dos editais, sugiro a redução no número de categorias, tornando-os mais objetivos. Por exemplo, poderia haver apenas um edital voltado à Formação, com critérios específicos de pontuação que valorizem determinados enfoques. Não vejo a necessidade de categorias separadas como “Formação em Linguagens Artístico-Culturais” e “Formação em Direitos Humanos e Diversidade Cultural”, já que o próprio edital PNAB já é, em sua essência, uma política afirmativa. Muitas propostas transitam naturalmente entre esses dois eixos, o que pode gerar dúvidas e inseguranças para quem está inscrevendo o projeto — e esse direcionamento é fundamental para o sucesso na seleção.</t>
  </si>
  <si>
    <t>Outro ponto importante diz respeito ao cuidado na avaliação das propostas. É essencial garantir que os critérios estejam claros e que o julgamento seja o mais objetivo possível. Em algumas situações, observamos avaliações com notas extremamente discrepantes — por exemplo, um parecerista atribuindo nota zero e outro nota oito para a mesma proposta. Isso demonstra a necessidade de maior alinhamento entre os avaliadores. Talvez a realização de uma formação específica para os pareceristas, focada nos critérios de avaliação, ajude a garantir maior coerência e justiça no processo.
Dito isso, reforço os parabéns pela execução da última edição da PNAB e desejo que o próximo edital seja tão exitoso quanto — ou até mais — que este.</t>
  </si>
  <si>
    <t>on-512388871</t>
  </si>
  <si>
    <t>A criação de um edital de premiação voltado a pessoas com mais de 50 anos é uma forma de respeito e reconhecimento.</t>
  </si>
  <si>
    <t>on-516184209</t>
  </si>
  <si>
    <t>Propiciar aos novos artistas e produtores culturais formação capacitação e incentivo.</t>
  </si>
  <si>
    <t>on-548025472</t>
  </si>
  <si>
    <t>Considerando os desafios financeiros e físicos da maturidade, a criação de um edital de premiação é uma medida justa.</t>
  </si>
  <si>
    <t>on-1862927501</t>
  </si>
  <si>
    <t>A criação de um edital de premiação seria como um abraço para quem carrega décadas de arte nos ombros.</t>
  </si>
  <si>
    <t>on-1315992670</t>
  </si>
  <si>
    <t>A criação de um edital de premiação daria luz à arte que resiste no tempo.</t>
  </si>
  <si>
    <t>on-5259333</t>
  </si>
  <si>
    <t>Não acho que projetos possam ser avaliados com lisura por apenas 1 parecerista. É preciso que pelo menos 3 pareceristas analisem os projetos - os mesmos, em cada categoria. Isso garante também que as notas serão dadas com os mesmos processos metodológicos, o que permite que os projetos sejam analisados através de mesmo peso e medida - entendendo sempre que avaliações na área de cultura sempre envolverão subjetividades, a partir de experiencias e conhecimento diversos.</t>
  </si>
  <si>
    <t>on-304691172</t>
  </si>
  <si>
    <t>Depois dos 50, a arte é sabedoria — e merece a criação de um edital de premiação.</t>
  </si>
  <si>
    <t>on-501163895</t>
  </si>
  <si>
    <t>on-1807028406</t>
  </si>
  <si>
    <t>Primeiramente, acredito que na última edição dos editais houve uma discrepância no que diz respeito aos indutores. Sou favorável que haja pontuação adicional/reserva de vagas para pessoas racializadas, LGBTQUIAPN+, mulheres, PCDs, interiorização, etc. CONTUDO, acredito que a coexistência dos dois mecanismos (indutor via pontuação E reserva de vagas) me pareceu excessivo a ponto de que projetos que praticamente gabaritaram no edital, como é no caso de uma porção dos que participo, não obtiveram fomento. Logicamente, enquanto homem cis e branco, ainda que LGBT, preciso, diante do meu privilégio, atender ao edital com um nível de excelência. Porém percebi que, mesmo atuando dentro da excelência, e mesmo que pontuasse ao máximo, minhas chances de aprovação seriam mínimas. Sei que é um tema extremamente delicado, não escrevo com o intuito de polemizá-lo, e entendo e endosso as políticas de cotas, mas objetivo abrir uma frente de análise dessas ponderações, acreditando que essas pontuações, muitas vezes arbitrárias, possam ser melhor equalizadas.</t>
  </si>
  <si>
    <t xml:space="preserve">Outro ponto que atesta essa arbitrariedade: onde ficam as pessoas transmasculinas e homens trans na escala de pontuação? Não faz sentido que mulheres cis/trans e travestis recebem uma pontuação mais significativa do que transmasculinos e homens trans, inclusos apenas na categoria LGBTQUIAPN+, ou seja, recebendo a mesma pontuação que eu, homem cis gay. Os caminhos podem ser vários: pontuação adicional para quem não for homem cis: mulheres cis/trans, travestis, não bináries, homens trans e transmasculinos. </t>
  </si>
  <si>
    <t>Em segundo lugar, ainda em relação a essas questões raciais, é que há rotineiramente desencontros nas questões raciais e de autodeclaração. Tanto profissionais racializados, negros de pele clara, indígenas, pardos, acabaram por serem constrangidos por terem tal identidade negada, quanto muitos fazedores de cultura brancos fraudaram suas inscrições. Minha sugestão é que se crie um mecanismo NO MAPA CULTURAL, e não em cada edital, de forma que a identidade atestada por uma comissão no mapa, de forma criteriosa, possa servir para todos os editais. Assim, após uma grande leva de inscritos, o trabalho seria o de manter o fluxo de cadastro e de avaliar eventuais recursos. No fim, seria poupado muito trabalho e evitados muitos constrangimentos.</t>
  </si>
  <si>
    <t>Em último lugar, como falo de uma editora, que possui uma vasta atuação nas artes visuais, deixo meu depoimento e pedido para que não avaliem o livro, a revista e o impresso em geral, um fazer cultural em si, proveniente de um cadeia vitimada por escassez, como um empecilho para alcance. A Propágulo, editora da qual sou fundador, tem prêmios nacionais e internacionais de design editorial e eu, neste ano, como editor e crítico de arte, fui indicado ao prêmio da Associação Brasileira de Críticos de Arte pela contribuição que esta tem no campo da arte. Contudo, não consigo aprovar nenhum projeto que envolva a impressão de livros e revistas na PNAB pois perco pontos por querer comercializar o impresso, sempre a preços acessíveis e abaixo do valor de mercado atual. Sempre ofereço versões digitais gratuitas, audiodescritas, etc, mas percebo que os editais se desconectaram da importância do produto físico.</t>
  </si>
  <si>
    <t>on-1003750191</t>
  </si>
  <si>
    <t>As rugas também contam histórias — e a criação de um edital de premiação pode escutá-las.</t>
  </si>
  <si>
    <t>on-862811038</t>
  </si>
  <si>
    <t>on-1443982346</t>
  </si>
  <si>
    <t>É urgente a criação de um edital de premiação que contemple a faixa etária 50+.</t>
  </si>
  <si>
    <t>on-573985577</t>
  </si>
  <si>
    <t>on-357186574</t>
  </si>
  <si>
    <t>on-1950887750</t>
  </si>
  <si>
    <t>É importante facilitar o registro de artistas para que os mesmos consigam entrar nas grandes de contratações públicas.</t>
  </si>
  <si>
    <t>on-728998</t>
  </si>
  <si>
    <t>A criação de um edital de premiação para quem já passou dos 50 seria um alívio pra tanta gente.</t>
  </si>
  <si>
    <t>on-491814731</t>
  </si>
  <si>
    <t>on-706441125</t>
  </si>
  <si>
    <t>on-471874511</t>
  </si>
  <si>
    <t>Que venha logo a criação de um edital de premiação para quem já viveu e ainda vive pela arte</t>
  </si>
  <si>
    <t>on-35075104</t>
  </si>
  <si>
    <t>Ter mais investimentos para as bandas de músicas, que tem cultura forte principalmente na Mata Norte e Agreste do Estado, muitas sucateadas precisando de recursos para compra de equipamentos ou para realização de eventos para estimular os grupos não acabarem, pois a principal escola de música que forma músicos, são as bandas de música e filarmônicas. Vejo várias bandas inscritas nos editais e não sendo contempladas.</t>
  </si>
  <si>
    <t>on-351607619</t>
  </si>
  <si>
    <t>Não dá mais para adiar a criação de um edital de premiação para quem tem mais de 50</t>
  </si>
  <si>
    <t>on-586288081</t>
  </si>
  <si>
    <t>Não dá mais para adiar a criação de um edital de premiação para quem tem mais de 50.</t>
  </si>
  <si>
    <t>on-2017854527</t>
  </si>
  <si>
    <t>on-2039051400</t>
  </si>
  <si>
    <t>A criação de um edital de premiação é um direito de quem ainda acredita na arte após os 50.</t>
  </si>
  <si>
    <t>on-425545815</t>
  </si>
  <si>
    <t>on-706232505</t>
  </si>
  <si>
    <t>on-1481908312</t>
  </si>
  <si>
    <t>Democratizar o acesso aos artistas e proibir o contrato por terceiros e por proponentes não aprovados.</t>
  </si>
  <si>
    <t>on-1842614455</t>
  </si>
  <si>
    <t>Aumentar o incentivo para artes contemporâneas, a exemplo de dança e espetáculos de companhias de dança contemporânea. Principalmente em localidades que não tem a facilidade/costume de receber essa manifestação cultural, como região Norte/Nordeste. 
Bem com festivais que abram espaço e incentivem a arte independente e autoral, como os festivais com 'palco aberto' para música, literatura, dança, poesia...</t>
  </si>
  <si>
    <t>on-1249575933</t>
  </si>
  <si>
    <t>on-1412070478</t>
  </si>
  <si>
    <t>É contraditório valorizar a trajetória artística sem propor a criação de um edital de premiação para quem mais lutou por ela.</t>
  </si>
  <si>
    <t>on-1267225595</t>
  </si>
  <si>
    <t xml:space="preserve">Melhorias: 1) Ampliar a distribuição dos recursos para contemplar um número maior de produtores culturais que não estão enquadrados nas exigências das cotas, visto que muitas boas propostas ficam de fora por esse motivo, sem sequer serem julgadas pelo mérito do produto cultural proposto;  </t>
  </si>
  <si>
    <t>2) Facilitar o acesso dos produtores culturais aos currículos e identificação dos pareceristas que julgam os méritos dos projetos apresentados, assim como padronizar as justificativas dos pareceristas no julgamento dos projetos para um melhor entendimento dos motivos de aprovação ou não aprovação de uma proposta;</t>
  </si>
  <si>
    <t xml:space="preserve">3) Facilitar a comunicação entre os produtores cuturais e a SECULT-PE, principalmente na fase de resposta dos recursos, visando que o produtor cultural saiba o real motivo da aprovação ou não aprovação da sua proposta; </t>
  </si>
  <si>
    <t>4) Desburocratizar a solicitação de documentação na etapa de inscrição visando evitar a não habilitação de propostas devido a, por exemplo, um comprovante de residência com data específica, tendo por objetivo avaliar principalmente o mérito da proposta e do produto cultural ao invés de muitos documentos antes de assinar o Termo de Compromisso.</t>
  </si>
  <si>
    <t>on-710167629</t>
  </si>
  <si>
    <t>on-1838618694</t>
  </si>
  <si>
    <t>on-1521581851</t>
  </si>
  <si>
    <t>on-976962653</t>
  </si>
  <si>
    <t>on-1800484047</t>
  </si>
  <si>
    <t xml:space="preserve">Mais editais de premiações 
</t>
  </si>
  <si>
    <t xml:space="preserve">Tempo para término do edital mais curto para poder receber os recursos em menos tempo </t>
  </si>
  <si>
    <t xml:space="preserve">Políticas que beneficie  o artesão como um todo </t>
  </si>
  <si>
    <t xml:space="preserve">Cursos que ensinem a divulgação do trabalho por meios das plataformas digitais </t>
  </si>
  <si>
    <t>Capacitações</t>
  </si>
  <si>
    <t>on-754916195</t>
  </si>
  <si>
    <t>Mais editais de premiações, para  contemplar mais pessoas</t>
  </si>
  <si>
    <t>on-1987646547</t>
  </si>
  <si>
    <t>on-731645133</t>
  </si>
  <si>
    <t>on-955414387</t>
  </si>
  <si>
    <t>on-523462560</t>
  </si>
  <si>
    <t>on-1192829128</t>
  </si>
  <si>
    <t>on-1085363176</t>
  </si>
  <si>
    <t>manter o formato que ja vem sendo realizado ja contempla as formas de melhorias</t>
  </si>
  <si>
    <t>on-593251387</t>
  </si>
  <si>
    <t>on-694366152</t>
  </si>
  <si>
    <t>Seria de forma simbólica editais para, produtores culturais adquirem ou construírem seus espaços, pois muitos ainda pagam aluguéis para trabalha sua própria cultura.</t>
  </si>
  <si>
    <t>on-1722816538</t>
  </si>
  <si>
    <t>Escolher melhor os pareceristas dos projetos, para que não aconteça novamente os absurdos relatos sobre pessoas e projetos.</t>
  </si>
  <si>
    <t>on-1929144354</t>
  </si>
  <si>
    <t xml:space="preserve">1. Equilibrar os critérios de indução
Um ponto de atenção fundamental para o Ciclo 2 da PNAB é a necessidade de ajustes nos critérios de indução. O percentual de 25% inviabiliza, na prática, a participação de proponentes sem nenhum indutor. Uma alternativa mais equilibrada seria a adoção de um sistema de pontuação, como ocorre na Bahia, que valoriza os recortes identitários sem excluir completamente os demais. É fundamental compreender que o justo é incluir sem excluir.
Da forma como foi aplicado no Ciclo 1 (especialmente nas inscrições da Região Metropolitana), os percentuais elevados restringiram completamente as oportunidades para proponentes fora dos recortes priorizados. Em particular, houve exclusão total na RMR e quase total nas demais regiões para candidatos sem qualquer critério de indução, o que gerou um desequilíbrio preocupante.
É fundamental que o edital do Ciclo 2 adote critérios de indução mais equilibrados, com uso de pontuação ou percentuais razoáveis, garantindo a inclusão com isonomia, sem comprometer o caráter universal da política pública.
* P.S. É IMPORTANTE NOTAR que na cidade do Recife (CAPITAL DO ESTADO DE PERNAMBUCO) adotou critérios de indução nos editais da PNAB CICLO 1 sem incorrer nos mesmos níveis de DISTORÇÃO observados na esfera estadual, o que demonstra que é só ter um MÍNIMO de BOM SENSO e RESPONSABILIDADE PÚBLICA para equilibrar inclusão com amplo acesso. Essas experiências, BAHIA - RECIFE Etc...  já bem-sucedidas demonstram a viabilidade de se adotar modelos que equilibram a inclusão com o amplo acesso, respeitando o caráter universal da política pública
</t>
  </si>
  <si>
    <t>2. Garantir a participação de, no mínimo, três (3) pareceristas por projeto, assegurando diversidade de análise, transparência na avaliação e maior justiça no resultado das seleções.</t>
  </si>
  <si>
    <t>3. Distribuir os recursos e a quantidade de propostas contempladas com base na demanda real das linguagens artísticas, conforme verificada nos editais anteriores, evitando distorções e garantindo maior equilíbrio entre os setores.</t>
  </si>
  <si>
    <t>4. Estruturar os editais com faixas de valores distintos, permitindo que as propostas apresentem orçamentos variados até o limite máximo estabelecido por faixa. Essa proposta visa garantir maior diversidade de formatos e escopos de projetos e ampliar significativamente o alcance da política pública do PNAB.</t>
  </si>
  <si>
    <t>5. Concurso Público para a Secult já!!!!!! Basta de cargos comissionados, que a Secretaria de Cultura realize concurso público para seu quadro de funcionários. A estabilidade e a competência de uma equipe técnica permanente são essenciais para uma gestão cultural eficiente e livre das inconsistências frequentemente observadas em um modelo majoritariamente baseado em cargos comissionados - e comprovadamente falho. 
Se querem saber o q penso é isso!</t>
  </si>
  <si>
    <t>on-643324585</t>
  </si>
  <si>
    <t>Os editais anteriores foram muito bons, mas infelizmente os valores não atendem a todos os fazedores de cultura.  Dessa forma, seria interessante pensar numa forma de contemplar artistas que não foram contemplados anteriormente.</t>
  </si>
  <si>
    <t>on-783489857</t>
  </si>
  <si>
    <t>on-989755218</t>
  </si>
  <si>
    <t>Focar em editais com valores mais altos para Produções de cinema</t>
  </si>
  <si>
    <t>on-1770284995</t>
  </si>
  <si>
    <t xml:space="preserve">Não participei dos editais anteriores, mas acompanhei relatos de outras pessoas, acho que o PNAB Ciclo 2 pode melhorar com editais mais claros, apoio técnico para quem tem dificuldade com internet, e mais atenção às comunidades do interior. </t>
  </si>
  <si>
    <t>Também seria bom ter mais tempo para enviar os projetos e garantir que todos tenham chance de participar.</t>
  </si>
  <si>
    <t>on-2118403934</t>
  </si>
  <si>
    <t>Mesmo sem ter participado dos editais anteriores, percebi que muitas pessoas tiveram dificuldades com a divulgação, compreensão dos editais e acesso à inscrição, para melhorar o PNAB Ciclo 2, seria importante ampliar a divulgação nas cidades pequenas</t>
  </si>
  <si>
    <t>usar linguagem mais simples</t>
  </si>
  <si>
    <t>oferecer apoio técnico presencial e online</t>
  </si>
  <si>
    <t>aumentar os prazos de inscrição</t>
  </si>
  <si>
    <t>facilitar o uso da plataforma</t>
  </si>
  <si>
    <t>garantir que os recursos cheguem às comunidades rurais e periféricas</t>
  </si>
  <si>
    <t>também é essencial ter mais transparência nos resultados e retorno para quem não for selecionado e quem for selecionado.</t>
  </si>
  <si>
    <t>on-781531082</t>
  </si>
  <si>
    <t>Poderiam da mais oportunidade a outras arias da cultura como festivais de artes integradas , e festival  da cena Rock que é muito forte em nosso estado.</t>
  </si>
  <si>
    <t>on-1100620534</t>
  </si>
  <si>
    <t>Com base nas experiências vividas através dos Editais vinculados à Lei Aldir Blanc, Lei Paulo Gustavo e PNAB CICLO 1, aqui estão alguns pontos de melhoria para a PNAB CICLO 2:
Maior transparência nos processos: É fundamental garantir que os critérios de seleção e os resultados sejam claros e acessíveis, permitindo que todos os interessados compreendam como as decisões são tomadas.</t>
  </si>
  <si>
    <t>Agilização dos prazos: Reduzir o tempo entre a inscrição e a liberação dos recursos pode ajudar os artistas e organizações culturais a planejar melhor suas atividades e garantir que os projetos sejam realizados dentro do cronograma.</t>
  </si>
  <si>
    <t>Apoio a projetos inovadores: Incluir categorias específicas que incentivem propostas que tragam novas abordagens ou que explorem linguagens artísticas emergentes, promovendo a diversidade cultural.</t>
  </si>
  <si>
    <t>Capacitação contínua: Oferecer workshops ou cursos de capacitação para artistas e gestores culturais sobre como elaborar propostas, gerenciar projetos e prestar contas, fortalecendo a qualidade das iniciativas.</t>
  </si>
  <si>
    <t>Foco em sustentabilidade: Incentivar projetos que busquem soluções sustentáveis, tanto em termos ambientais quanto sociais, promovendo práticas culturais que respeitem o meio ambiente e as comunidades.</t>
  </si>
  <si>
    <t>Inclusão de grupos sub-representados: Garantir que haja uma atenção especial para grupos marginalizados ou com menos acesso a recursos, promovendo a equidade no acesso aos editais.</t>
  </si>
  <si>
    <t>Essas melhorias podem contribuir para um maior impacto positivo na cultura do Estado, tornando os processos mais inclusivos e eficazes. Marcelo Filho.</t>
  </si>
  <si>
    <t>on-1729561563</t>
  </si>
  <si>
    <t>Pontos Gerais de Melhoria para a PNAB Ciclo 2
1. Calendário Nacional com Etapas Previsíveis
   Planejamento com cronograma unificado entre União, Estados e Municípios, respeitando prazos mínimos para cada fase (lançamento, inscrição, seleção, execução e prestação de contas).</t>
  </si>
  <si>
    <t>2. Plataforma Simplificada e Unificada
   Criação de um sistema digital único para inscrição e acompanhamento dos projetos, com linguagem acessível e navegação simples, inclusive via celular.</t>
  </si>
  <si>
    <t>3. Formação e Assistência Técnica Continuada
   Oferecer apoio técnico permanente por meio de oficinas, tutoriais, plantões tira-dúvidas e suporte presencial/virtual antes e durante os processos de inscrição e execução.</t>
  </si>
  <si>
    <t>4. **Maior Equidade na Distribuição de Recursos**
   Critérios mais claros e mecanismos que assegurem acesso real aos pequenos produtores, artistas populares, mestres da cultura e coletivos não formalizados.</t>
  </si>
  <si>
    <t>Dicas para Melhorar Ações de Projetos Culturais de Pessoas Sem Endereço Fixo
1. Aceitar Autodeclaração de Residência ou Referência Comunitária
   Incluir no edital a possibilidade de comprovante de residência por meio de declaração assinada por líderes comunitários, conselhos culturais ou instituições parceiras.</t>
  </si>
  <si>
    <t>2. Criação de Eixos Específicos para Populações em Situação de Rua e Itinerantes
   Linhas de apoio específicas que contemplem grupos como artistas de rua, ciganos, circenses e migrantes, com editais adaptados à realidade desses grupos.</t>
  </si>
  <si>
    <t xml:space="preserve">3. Parcerias com ONGs e Movimentos Sociais
   Estimular a realização de projetos via instituições que já atuam com essa população, garantindo suporte e mediação institucional.
</t>
  </si>
  <si>
    <t>4. Espaços Fixos de Referência Cultural
   Apoiar a criação de “Casas de Cultura Itinerantes” ou pontos de apoio para artistas que vivem em situação de vulnerabilidade, com estrutura mínima para ensaio, criação e hospedagem temporária.</t>
  </si>
  <si>
    <t>Sugestões para Premiações de Coletivos Sem Fins Lucrativos
1. Aceitação de Representação por Pessoa Física (Responsável Legal)
   Permitir que os coletivos sem CNPJ concorram por meio de uma pessoa física indicada e reconhecida pelo grupo, com documentação mínima (autodeclaração assinada pelos integrantes).</t>
  </si>
  <si>
    <t>2. Reconhecimento Formal via Conselhos e Fóruns de Cultura
   Criar mecanismos de validação por meio de fóruns, conselhos e cadastros locais de cultura, para comprovar atuação do coletivo, mesmo sem formalização jurídica.</t>
  </si>
  <si>
    <t>3. Editais Específicos para Coletivos Informais
   Destinar faixas de premiação específicas e simplificadas para coletivos culturais informais ou de base comunitária, com exigência documental reduzida e prestação de contas simplificada.</t>
  </si>
  <si>
    <t xml:space="preserve">4. Prêmios com Acompanhamento e Formação
   Atrelar a premiação a mentorias e formações técnicas (gestão, planejamento, comunicação, prestação de contas), valorizando o crescimento sustentável do coletivo.
</t>
  </si>
  <si>
    <t>Considerações Finais
A PNAB Ciclo 2 tem a chance de consolidar um modelo de política pública mais inclusivo, diverso e democrático. Para isso, é preciso:
Ouvirmos os territórios</t>
  </si>
  <si>
    <t>Aprimorar os critérios de acesso</t>
  </si>
  <si>
    <t>E garantir que a cultura chegue onde ela nasce: nas comunidades, nas ruas, nos becos, nas rodas, nos coletivos.</t>
  </si>
  <si>
    <t>on-507667303</t>
  </si>
  <si>
    <t>Para esse fim contratar pessoas para a comissão julgadora, que tenha linguagem predominantes nas culturas para que não haja nenhum constrangimento dos inscritos. Ainda digo que aquele que exercer na comissão para esse edital PNAB CICLO 2, reveja com grande atenção o mapa cultural do inscrito, para que não seja prejudicado no seu tempo 
de atuação dentro da cultura predominante, e que os suplentes dos editais passem a ser após a quitação do recurso destinado para cada um edital.
Digo assim relativo da minha inscrição do PNAB CICLO 1, que não viram meu tempo de atuação dentro da cultura popular, que do qual consta uma foto no meu mapa cultural de 1985.</t>
  </si>
  <si>
    <t>on-1312767852</t>
  </si>
  <si>
    <t>on-254283631</t>
  </si>
  <si>
    <t>Acho que a questão da fiscalização da questão de cota teve muita gente se declarando sem ser de cota, outra os pareceristas aparente mente conforme o parece dos projetos que eu fiz está parecendo que não foi humano que analisou o projeto mais inteligência artificial muita, eram três parecerista um dois dava pontuação boa o terceiro dava um parece totalmente contrario dos dois não estou falando da questão de discordância só que a nota e o argumento fugia muito das outras duas opiniões muitos projeto de vários produtores reclamaram desse ponto.</t>
  </si>
  <si>
    <t>on-533364732</t>
  </si>
  <si>
    <t>on-1927550069</t>
  </si>
  <si>
    <t>Na minha visão como produtor cultural, os editais atuais são, de fato, amplos e inclusivos. No entanto, acredito que ainda há espaço para avanços, especialmente no que diz respeito à valorização do esporte como expressão cultural. Seria extremamente positivo que os editais passassem a contemplar, de forma mais direta, projetos voltados à prática esportiva, aos jogos e às brincadeiras tradicionais. Áreas de fundamental importância para o resgate de valores comunitários, promoção da saúde e fortalecimento da cultura popular, especialmente entre as novas gerações.</t>
  </si>
  <si>
    <t>on-244909887</t>
  </si>
  <si>
    <t xml:space="preserve">Primeiramente, entendo que é necessário melhorar a comunicação e/ou a divulgação dos editais.  </t>
  </si>
  <si>
    <t>Desde a publicação até todas as etapas de publicação das aprovações, contemplando ainda maior tempo hábil para os agentes culturais interporem possíveis recursos;</t>
  </si>
  <si>
    <t>cabe ainda pontuar que é essencial fazer uso de ferramentas de coleta de documentos mais eficazes pois, pelo que pude perceber, houveram grandes dificuldades  entre os proponentes no ciclo passado quando da submissão de documentos e materiais dos projetos no atual portal institucional.</t>
  </si>
  <si>
    <t>on-296515470</t>
  </si>
  <si>
    <t>Nossa opinião é que o proponente de museus tivesse editais específicos para a sua manutenção, e que os prazos do projetos fossem para 2 anos com o valor maior, sem ter que concorrer todos os anos.</t>
  </si>
  <si>
    <t>on-34091102</t>
  </si>
  <si>
    <t>apoiar os pequenos grupos, muitos ainda não se adequaram a forma digitale principalmente as inscrições nos coclos PNAB, a falta de registros comprobatório.
Muita vezes esse pequenos grupos não dispõe de aparelhos que possa usar pra fazer suas gravações. simplificar os documentos para comprovação.</t>
  </si>
  <si>
    <t>12 Regiões de Desenvolvimento</t>
  </si>
  <si>
    <t>CPF</t>
  </si>
  <si>
    <t>id</t>
  </si>
  <si>
    <t>qualitativa</t>
  </si>
  <si>
    <t>tema</t>
  </si>
  <si>
    <t>subtema</t>
  </si>
  <si>
    <t>É público e notório a deficiencia na dinâmica de seleção e observancia dos critérios de seleção, em particular, nos muncipios. Percebo que perdemos de resgatar e contemplar varios mestres anônimos por não alcançar a periferia, a zona rural, quando as informações são dinamizas só pelas redes sociais, onde muitos não usam e não tem recursos de internete nem celular. quando tem, são fiolhos e netos que esão em outros cenários fora da arte e cultura.
Dinamizar a cultura nas escolas é um ato nobre e próspero para o cenário cultural, manutenção, conservação e descobertas de mestres abrigados entre os muros das escolas. Os artistas juvenis clamam pelo palco dentro da escola, com o grito parado no ar! Em outros aspectos, vejo a necessidade de rever os critérios de seleção. Há eventos que são contemplados por diversas vezes sem um respaudo coerente, onde nada se planta, sem publico, sem novas adesões ao movimento. Enquanto  isso, artesões e artistas anonimatos à se sescobrir, a se revelar. A escola, minha gente! na escola está o celeiro, o cubatório artistico e cultural. O encontro entre filosofia, psicologia, cultura e arte em um só universo, em um só chão. Tem palco, tem espaço só não tem ação continua de expressões artisticas e culturais. O que se observa hoje  são apenas dois movimentos nas escolas: Bandas e quadrilhas juninas numa continua dinâmica do calendário escolar. a cultura, os responsaveis pela promoção da cultural tem mais é que pedir licença e adentrar nas escolas.</t>
  </si>
  <si>
    <t>Cumprimento dos prazos e capacitação para os pareceristas( pela fé ). No mais o processo foi claro, de linguagem simples e adequada. Parabéns.</t>
  </si>
  <si>
    <t>MAIOR AGILIDADE E COMPRIMENTO DO ORGANOGRAMA DOS EDITAIS, UM EDITAL EXCLUSIVO PARA QUADRILHA JUNINA, MAIOR TRANSPARÊNCIA E QUE CHEGUE AS ARTISTAS NÃO COMTEMPLADOS NO PNAB 1 E PARABÉNS A TODA A EQUIPE QUE FAZ SEU TRABALHO DA MELHOR FORMAR. A PERIFÉRIAR RESPIAR A ARTE.</t>
  </si>
  <si>
    <t>Canais de atendimento para dúvidas que atenda a demanda no período de inscrição; Solicitar fotografia do proponente junto à autodeclaração etnico-racial no ato de inscrição; Seguir o cronograma estipulado sem atrasos repentinos referente à divulgação dos resultados.</t>
  </si>
  <si>
    <t>ACREDITO QUE É IMPORTANTE VALORIZAR OS FAZEDORES DE CULTURA DAS BASES, E CRIAR CATEGORIAS ARA ARTISTAS DO CICLO JUNINO, NÓS NÃO SABEMOS OS EDITAIS QUE PODEMOS NOS INSCREVER INDIVIDUALMENTE COMO FIGURINISTA, ROTEIRISTA, ADERECECISTAS... FOMENTAR A CULTURA JUNINA É TAMBÉM INCENTIVAR UMA CADEIA PRODUTIVA QUE TRABALHA COM AS BASES E CONTRIBUI PARA A MANUTENÇÃO DA MAIOR MANIFESTAÇÃO ARTISTICA DO NORDESTE E SEGUNDA MAIOR DO BRASIL. EDITAIS COM MAIS ESPECIFICAÇÕES PARA ARTISTAS DO SÃO JOÃO É URGENTE.</t>
  </si>
  <si>
    <t>Prioridade em territórializacao. Modelo de planilha orçamentária em Word.
De maneira geral eu amo a eficiência do meu estado 🙌🏻👏🏻</t>
  </si>
  <si>
    <t>Primeiro ponto de melhoria é abrir inscrições para editais com datas realistas. Facilitar o acesso para cadastros nos sites que são exigidos durante as inscrições dos editais e torná-los vistos. Tornar o acesso a esses editais mais claros e objetivos. Desenvolver mais oficinas de produção de editais, principalmente na periferia.</t>
  </si>
  <si>
    <t>Cumprimento dos prazos; Priorizar ou atribuir uma pontuação específica para proponentes que ainda não foram contemplados no CICLO 1; Editais específicos para a linguagem do Audiovisual.</t>
  </si>
  <si>
    <t>Com base nas experiências vividas através dos editais da Lei Aldir Blanc (LAB), Lei Paulo Gustavo (LPG) e do PNAB Ciclo 1, é possível identificar avanços importantes no reconhecimento e fortalecimento das ações culturais nos territórios. No entanto, alguns pontos podem ser aprimorados para que o PNAB Ciclo 2 atenda de forma ainda mais efetiva aos fazedores de cultura:
        1.        Desburocratização dos Processos: Muitos fazedores de cultura enfrentam dificuldades com a complexidade documental exigida nos editais. É fundamental simplificar os critérios de habilitação, principalmente para agentes culturais periféricos, de comunidades tradicionais e de áreas rurais.
        2.        Apoio Técnico Permanente: A presença de equipes técnicas de apoio durante todo o processo, desde a elaboração dos projetos até a prestação de contas, é essencial. Oficinas presenciais ou online, com linguagem acessível, devem ser garantidas nos municípios.
        3.        Distribuição Equitativa de Recursos: É importante garantir a descentralização dos recursos, priorizando regiões com menor acesso a políticas públicas e coletivos que atuam de forma contínua, mas que historicamente não são contemplados.
        4.        Calendário Amplo e Planejado: O lançamento dos editais com maior antecedência permite melhor planejamento por parte dos proponentes e mais tempo para execução dos projetos com qualidade.
        5.        Valorização dos Saberes Populares: Os critérios de seleção devem reconhecer e valorizar os saberes tradicionais, orais e empíricos, muitas vezes desconsiderados em processos muito técnicos.
        6.        Aprimoramento da Plataforma Mapa da Cultura: Melhorias na usabilidade e estabilidade das plataformas digitais de inscrição, como o Mapa da Cultura e similares, são fundamentais para garantir acesso e participação ampla.
Ao implementar essas melhorias, o PNAB Ciclo 2 poderá consolidar-se como uma política pública verdadeiramente inclusiva, democrática e eficaz, fortalecendo a cultura como direito e ampliando o alcance das ações culturais em todo o Brasil.</t>
  </si>
  <si>
    <t>Com base nas experiências com a LAB, LPG e PNAB Ciclo 1, é importante que o PNAB Ciclo 2 promova melhorias como: desburocratização dos editais, apoio técnico contínuo aos fazedores de cultura, descentralização e equidade na distribuição dos recursos, lançamento antecipado dos editais, valorização dos saberes populares e aprimoramento das plataformas digitais. Essas ações tornarão o processo mais acessível, justo e eficaz, fortalecendo a cultura como um direito para todos.</t>
  </si>
  <si>
    <t>Com a vivência prática nos editais da Lei Aldir Blanc, Lei Paulo Gustavo e PNAB Ciclo 1, compreendemos as potências, mas também os desafios enfrentados pelos fazedores de cultura. Para o PNAB Ciclo 2, é essencial garantir avanços concretos: simplificação dos processos burocráticos, assistência técnica acessível durante todo o ciclo, distribuição mais justa dos recursos, lançamento dos editais com maior antecedência, valorização real dos saberes tradicionais e melhorias nas plataformas digitais de inscrição.
Acreditamos que essas propostas serão levadas em consideração, pois refletem as necessidades reais da base cultural do país. Com essas melhorias, temos plena confiança de que o PNAB Ciclo 2 será ainda mais inclusivo, eficiente e transformador, fortalecendo a cultura como política pública de Estado.</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</si>
  <si>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</si>
  <si>
    <t>A PNAB Ciclo 2 deve priorizar uma maior descentralização dos recursos, destinando pelo menos 30% do orçamento total para o Sertão, levando em conta sua vasta extensão territorial e os desafios logísticos enfrentados. É urgente garantir formações específicas para agentes culturais do interior, facilitando seu acesso e participação nos editais, e criar um canal de atendimento exclusivo para o interior, pois a dificuldade de deslocamento até a Secretaria de Cultura (Secult) dificulta o suporte presencial.
Além disso, é importante adotar mecanismos que promovam maior transparência e equidade, como a nomeação de no mínimo três pareceristas por edital com socialização dos critérios para evitar disparidades, publicação completa dos resultados (incluindo nomes, regiões, indutores e valores), e a publicação de erratas, cronogramas e chamada de suplentes em todos os editais. Também deve haver um aumento no horário de envio das propostas para até as 23h59, para ampliar o acesso dos agentes.
Quanto à distribuição, sugerimos a adoção de indutores proporcionais que atendam à diversidade do estado, com pontuação limitada para evitar acúmulo de bolsas ou recursos por um mesmo agente, priorizando quem não foi contemplado anteriormente. Deve ser permitido o acesso simultâneo a editais de “bolsas/internacionalização” e de fomento, assim como o aumento do aporte em editais multilinguagens, incluindo uma faixa de R$ 100 mil.
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
Complementando essas medidas, é fundamental que os editais tenham foco especial em cultura Hip-Hop, uma das expressões culturais mais vivas e impactadas pelo descaso do poder público. Editais, festivais, difusão e pesquisas devem ser direcionados para fortalecer essa cultura nas periferias, comunidades e escolas públicas, reconhecendo seu papel vital na transformação social e na inclusão.</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</si>
  <si>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</si>
  <si>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“fomento” “Festivais e mostras” Premiação” ,dentre outros,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
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</si>
  <si>
    <t>1)Revisão da distribuição territorial de recursos, com aumento para 30% do total destinado ao Sertão, considerando sua extensão geográfica e desafios logísticos; 2) mínimo de três pareceristas e socialização para evitar disparidades;  3) indutores proporcionais que atendam à diversidade do estado, evitando disparidades; 4) adoção de pontuação para indutores, como em outros estados, com limite de cinco pontos; 5) permitir que seja possível acessar o edital de "bolsas/internacionalização" e outro edital de fomento; 6) aumentar o aporte no edital de multilinguagens e criar também uma faixa de R$ 100 mil; 7) criar um canal de atendimento para o interior, visto que não conseguimos ir pessoalmente à Secult, como o pessoal da RMR; 8) aumento do horário de envio das propostas para 23h59; 9) publicação de erratas, publicação de cronograma e chamamento de suplentes em todos os editais; 10) publicação de resultados com dados completos (nome, região, indutores, valores); 11) permitir conta nova ou zerada em banco digital no recebimento dos recursos;</t>
  </si>
  <si>
    <t>Com base nas experiências vividas nos editais da Lei Aldir Blanc (LAB), Lei Paulo Gustavo (LPG) e PNAB CICLO 1, identificamos pontos importantes que podem ser aprimorados na PNAB CICLO 2.
Um dos principais desafios está na comunicação com os proponentes. Após a aprovação e o início da execução dos projetos, é comum surgirem dúvidas e solicitações de ajustes. No entanto, as respostas por parte da equipe técnica costumam ser demoradas e, muitas vezes, pouco objetivas, o que compromete o andamento das ações culturais.
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
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
Outra sugestão é que, nos próximos editais, havendo sobra de recursos, seja feita a reabertura do edital, convocando suplentes ou mesmo permitindo a submissão de novos projetos, garantindo assim maior alcance e aproveitamento total dos recursos públicos.
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</si>
  <si>
    <t>Considero uma oportunidade grandiosa para apoiar artistas, coletivos e agentes culturais, gerando uma forma digna de vida com uma renda da economia criativa que circula em muitas  espaços da sociedade. Porem não deve ser estendido as esferas de gestão pública como secretarias municipais de cultura por exemplo, essas instituições já possuem seus próprios recursos e mecanismo de aquisição de bens ,serviços e recursos. Importante que os agentes culturais possam continuar em dialogo direto com o Estado.</t>
  </si>
  <si>
    <t>Resultado consolidado</t>
  </si>
  <si>
    <t>Pontuação</t>
  </si>
  <si>
    <t>Status</t>
  </si>
  <si>
    <t>Data de envio</t>
  </si>
  <si>
    <t>Hora de envio</t>
  </si>
  <si>
    <t>Data de criação</t>
  </si>
  <si>
    <t>Hora de criação</t>
  </si>
  <si>
    <t>files</t>
  </si>
  <si>
    <t>Responsável pela inscrição</t>
  </si>
  <si>
    <t>Mesorregião do responsável</t>
  </si>
  <si>
    <t>Função editar inscrição: Data de envio da edição</t>
  </si>
  <si>
    <t>Função editar inscrição: Prazo final para edição</t>
  </si>
  <si>
    <t>Nome do projeto</t>
  </si>
  <si>
    <t>1. POLÍTICA NACIONAL ALDIR BLANC - PNAB 2025</t>
  </si>
  <si>
    <t>1.1. Nome Completo</t>
  </si>
  <si>
    <t>1.2. Data de nascimento</t>
  </si>
  <si>
    <t>1.3. Macrorregião</t>
  </si>
  <si>
    <t>1.4. Município</t>
  </si>
  <si>
    <t>1.5. Quanto tempo você atua no setor cultural?</t>
  </si>
  <si>
    <t>1.6. Qual a sua principal linguagem artístico-cultural?</t>
  </si>
  <si>
    <t>1.6.1. Qual?</t>
  </si>
  <si>
    <t>1.7. Qual é a sua identidade de gênero?</t>
  </si>
  <si>
    <t>1.8. Você pertence a qual Comunidade Tradicional?</t>
  </si>
  <si>
    <t>1.9. Como você se identifica em relação à sua etnia ou cor de pele?</t>
  </si>
  <si>
    <t>1.10. Você é uma Pessoa com Deficiência - PcD?</t>
  </si>
  <si>
    <t>1.10.1. Caso tenha marcado “sim”, qual o tipo de deficiência?</t>
  </si>
  <si>
    <t>1.11. Você se inscreveu na PNAB PERNAMBUCO CICLO 1 (2024)?</t>
  </si>
  <si>
    <t>1.11.1. Qual o motivo da não participação na PNAB ciclo 1(2024)?</t>
  </si>
  <si>
    <t>2. Escuta sobre linguagens</t>
  </si>
  <si>
    <t>2.1. Qual sua opinião sobre o lançamento de um edital para apoiar a realização de atividades de formação e capacitação de agentes e gestores culturais?</t>
  </si>
  <si>
    <t>2.2. Qual sua opinião sobre o lançamento de um edital para apoiar a realização de estudos e pesquisa, a concessão de Bolsas de estudos e o apoio ao intercâmbio nacional e internacional?</t>
  </si>
  <si>
    <t>2.3. Qual sua opinião sobre o lançamento de um edital para apoiar a produção e circulação de atividades culturais no estado?</t>
  </si>
  <si>
    <t>2.4. Qual sua opinião sobre o lançamento de um edital para apoiar a realização de obras de construção, reformas e a manutenção de espaços/equipamentos artístico-culturais (museus, bibliotecas, centros culturais, cinematecas, teatros e outros).</t>
  </si>
  <si>
    <t>2.5. Qual sua opinião sobre o lançamento de um edital para classe técnica da cultura e da arte.</t>
  </si>
  <si>
    <t>2.6. Qual sua opinião sobre o lançamento de editais para valorização da cultura urbana/periférica e comunitária?</t>
  </si>
  <si>
    <t>2.7. Qual sua opinião sobre o lançamento de um edital para apoiar a realização de festivais, mostras e celebrações.</t>
  </si>
  <si>
    <t>2.8. Qual sua opinião sobre o lançamento de um edital para aquisição de bens e serviços culturais.</t>
  </si>
  <si>
    <t>2.9. Qual sua opinião sobre o lançamento de edital para apoiar a economia criativa e o empreendedorismo cultural, bem como para incentivar a realização de feiras locais e regionais, missões comerciais e rodadas de negócio das cadeias produtivas da cultura.</t>
  </si>
  <si>
    <t>2.10. Qual sua opinião sobre o lançamento de editais para premiações.</t>
  </si>
  <si>
    <t>2.11. Qual sua opinião sobre o lançamento de um edital para apoiar ações de preservação do patrimônio cultural de Pernambuco?</t>
  </si>
  <si>
    <t>2.12. Qual sua opinião sobre o lançamento de um edital para apoiar ações da cultura digital, como a comunicação popular, de mídias comunitárias e alternativas para a produção e difusão artístico-cultural?</t>
  </si>
  <si>
    <t>2.13. Qual sua opinião sobre o lançamento de um edital para apoiar ações de cultura e diversidade: povos de terreiro/quilombolas, LGBTQIA+, indígenas, pessoas com deficiência e artistas em situação de rua?</t>
  </si>
  <si>
    <t>3. PNAB CICLO 2</t>
  </si>
  <si>
    <t>3.1. PNAB CICLO 2 - PERNAMBUCO 2025 - AÇÕES DE FOMENTO À CULTURA</t>
  </si>
  <si>
    <t>3.2. PNAB CICLO 2 - PERNAMBUCO 2025 - OBRAS, REFORMAS, AQUISIÇÃO DE BENS CULTURAIS E SUBSÍDIO A ESPAÇOS E ORGANIZAÇÕES CULTURAIS</t>
  </si>
  <si>
    <t>4. Opinião Pública</t>
  </si>
  <si>
    <t>Pendente</t>
  </si>
  <si>
    <t>30-07-2025</t>
  </si>
  <si>
    <t>13:34:03</t>
  </si>
  <si>
    <t>12:53:11</t>
  </si>
  <si>
    <t>JAILSON</t>
  </si>
  <si>
    <t>Jailson Gomes Da Silva</t>
  </si>
  <si>
    <t>1991-01-26</t>
  </si>
  <si>
    <t>Região Metropolitana</t>
  </si>
  <si>
    <t>Recife</t>
  </si>
  <si>
    <t>18 anos</t>
  </si>
  <si>
    <t>Cultura Periférica e Urbana</t>
  </si>
  <si>
    <t>Homem cis</t>
  </si>
  <si>
    <t>Comunidades rurais</t>
  </si>
  <si>
    <t>Preta</t>
  </si>
  <si>
    <t>Não</t>
  </si>
  <si>
    <t>Não, saber as devidas informações para acessar o edital</t>
  </si>
  <si>
    <t>5. Muito importante</t>
  </si>
  <si>
    <t>4. Importante</t>
  </si>
  <si>
    <t>1. Nada importante</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</si>
  <si>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</si>
  <si>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t>
  </si>
  <si>
    <t>13:35:36</t>
  </si>
  <si>
    <t>13:23:45</t>
  </si>
  <si>
    <t>Alderlan de França Inácio</t>
  </si>
  <si>
    <t>Alderlan de França Inacio</t>
  </si>
  <si>
    <t>1981-11-29</t>
  </si>
  <si>
    <t>Cabo de Santo Agostinho</t>
  </si>
  <si>
    <t>10 anos</t>
  </si>
  <si>
    <t>Produção cultural</t>
  </si>
  <si>
    <t>Outra comunidade tradicional</t>
  </si>
  <si>
    <t>Parda</t>
  </si>
  <si>
    <t>Falta de informação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</si>
  <si>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</si>
  <si>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</si>
  <si>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14:06:23</t>
  </si>
  <si>
    <t>13:29:14</t>
  </si>
  <si>
    <t>Guilherme Costa de souza</t>
  </si>
  <si>
    <t>Guilherme Costa de Souza</t>
  </si>
  <si>
    <t>1999-01-09</t>
  </si>
  <si>
    <t>Ipojuca</t>
  </si>
  <si>
    <t>11 anos</t>
  </si>
  <si>
    <t>Outro segmento cultural</t>
  </si>
  <si>
    <t>cultura do hip-hop</t>
  </si>
  <si>
    <t>Não pertence</t>
  </si>
  <si>
    <t>Sim</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</si>
  <si>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</si>
  <si>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17:59:31</t>
  </si>
  <si>
    <t>13:38:55</t>
  </si>
  <si>
    <t>Sérgio Antony</t>
  </si>
  <si>
    <t>sergio antony da silva sousa</t>
  </si>
  <si>
    <t>1990-06-19</t>
  </si>
  <si>
    <t>Sertão</t>
  </si>
  <si>
    <t>Araripina</t>
  </si>
  <si>
    <t>17 anos</t>
  </si>
  <si>
    <t>dança/produção</t>
  </si>
  <si>
    <t>Física</t>
  </si>
  <si>
    <t>3. Neutro</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</si>
  <si>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</si>
  <si>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</si>
  <si>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13:52:45</t>
  </si>
  <si>
    <t>13:43:02</t>
  </si>
  <si>
    <t>RENATA</t>
  </si>
  <si>
    <t>Renata Carina Amorim dos Prazeres</t>
  </si>
  <si>
    <t>1988-05-05</t>
  </si>
  <si>
    <t>16 anos</t>
  </si>
  <si>
    <t>Mulher cis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</si>
  <si>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</si>
  <si>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13:49:58</t>
  </si>
  <si>
    <t>13:43:29</t>
  </si>
  <si>
    <t>CICERO QUILOMBOLA</t>
  </si>
  <si>
    <t>cicero Alexandre da silva</t>
  </si>
  <si>
    <t>1974-10-31</t>
  </si>
  <si>
    <t>Serra Talhada</t>
  </si>
  <si>
    <t>Quilombolas</t>
  </si>
  <si>
    <t>2. Pouco importante</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</si>
  <si>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t>
  </si>
  <si>
    <t>14:20:18</t>
  </si>
  <si>
    <t>13:47:13</t>
  </si>
  <si>
    <t>Gabriel de Lisboa</t>
  </si>
  <si>
    <t>1987-12-15</t>
  </si>
  <si>
    <t>Petrolândia</t>
  </si>
  <si>
    <t>9 anos</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</si>
  <si>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</si>
  <si>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</si>
  <si>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14:00:55</t>
  </si>
  <si>
    <t>13:48:51</t>
  </si>
  <si>
    <t>Edione Santana</t>
  </si>
  <si>
    <t>Maria Edione Santana Oliveira</t>
  </si>
  <si>
    <t>1961-03-16</t>
  </si>
  <si>
    <t>Agreste</t>
  </si>
  <si>
    <t>São Bento do Una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</si>
  <si>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</si>
  <si>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</si>
  <si>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14:01:39</t>
  </si>
  <si>
    <t>13:50:06</t>
  </si>
  <si>
    <t>Danilo Graciliano</t>
  </si>
  <si>
    <t>Danilo Graciliano Barbosa</t>
  </si>
  <si>
    <t>1995-01-24</t>
  </si>
  <si>
    <t>6 anos</t>
  </si>
  <si>
    <t>Fotografia</t>
  </si>
  <si>
    <t>Sim, fui contemplado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</si>
  <si>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</si>
  <si>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Aquisição de bens culturais, acervos, arquivos e coleções., Realização de obras, manutenção, ampliação e reformas em museus, bibliotecas, centros culturais, teatros, cinematecas, paisagens culturais e outros espaços culturais públicos.</t>
  </si>
  <si>
    <t>14:07:11</t>
  </si>
  <si>
    <t>13:50:16</t>
  </si>
  <si>
    <t>José Henrique De Oliveira Guimarães</t>
  </si>
  <si>
    <t>José Henrique de Oliveira Guimarães</t>
  </si>
  <si>
    <t>1968-05-04</t>
  </si>
  <si>
    <t>Olinda</t>
  </si>
  <si>
    <t>25 anos</t>
  </si>
  <si>
    <t>Branca</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</si>
  <si>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</si>
  <si>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14:09:18</t>
  </si>
  <si>
    <t>13:52:27</t>
  </si>
  <si>
    <t>EDIART MATIAS</t>
  </si>
  <si>
    <t>EDMILSON MATIAS DA SILVA</t>
  </si>
  <si>
    <t>1965-10-07</t>
  </si>
  <si>
    <t>20 anos</t>
  </si>
  <si>
    <t>Música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</si>
  <si>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</si>
  <si>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t>
  </si>
  <si>
    <t>14:15:09</t>
  </si>
  <si>
    <t>14:05:09</t>
  </si>
  <si>
    <t>Gabriela Oliveira Dantas</t>
  </si>
  <si>
    <t>GABRIELA OLIVEIRA DANTAS</t>
  </si>
  <si>
    <t>1975-10-29</t>
  </si>
  <si>
    <t>Camaragibe</t>
  </si>
  <si>
    <t>Literatura</t>
  </si>
  <si>
    <t>Não declarar</t>
  </si>
  <si>
    <t>Realização de editais para estímulo, fomento, produção e difusão de arte e cultura, para todas as áreas e linguagens artísticas.,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</si>
  <si>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14:35:15</t>
  </si>
  <si>
    <t>14:14:24</t>
  </si>
  <si>
    <t>ANDERSON</t>
  </si>
  <si>
    <t>Anderson Cleber Sousa de Albuquerque</t>
  </si>
  <si>
    <t>1988-01-27</t>
  </si>
  <si>
    <t>Jaboatão dos Guararapes</t>
  </si>
  <si>
    <t>12 anos</t>
  </si>
  <si>
    <t>Técnico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</si>
  <si>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cursos para formar, especializar e profissionalizar artistas, produtores, técnicos e outros agentes culturais públicos e privados.</t>
  </si>
  <si>
    <t>Aquisição de imóveis tombados para instalação de equipamento cultural público., Aquisição de bens culturais, acervos, arquivos e coleções.,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</si>
  <si>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14:24:45</t>
  </si>
  <si>
    <t>14:19:52</t>
  </si>
  <si>
    <t>Wendell Santos</t>
  </si>
  <si>
    <t>Wendell Batista dos Santos</t>
  </si>
  <si>
    <t>1993-01-26</t>
  </si>
  <si>
    <t>Ilha de Itamaracá</t>
  </si>
  <si>
    <t>8 anos</t>
  </si>
  <si>
    <t>Perdi os prazos.</t>
  </si>
  <si>
    <t>Realização de levantamentos, de estudos, de pesquisas e de curadorias nas diversas áreas da cultura.,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</si>
  <si>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Subsídio a espaços culturais, para uso em atividades-meio e atividades-fim, visando manutenção das atividades, de espaços, ambientes., Subsídio a grupos, companhias, orquestras e corpos artísticos estáveis, inclusive em seus processos de produção e pesquisa.</t>
  </si>
  <si>
    <t>15:00:47</t>
  </si>
  <si>
    <t>14:56:54</t>
  </si>
  <si>
    <t>Marcela Campos</t>
  </si>
  <si>
    <t>Marcela de Moura Campos</t>
  </si>
  <si>
    <t>1992-12-15</t>
  </si>
  <si>
    <t>Tacaimbó</t>
  </si>
  <si>
    <t>2 anos</t>
  </si>
  <si>
    <t>Falta de conhecimento dos prazos.</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</si>
  <si>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</si>
  <si>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t>
  </si>
  <si>
    <t>16:07:47</t>
  </si>
  <si>
    <t>16:02:28</t>
  </si>
  <si>
    <t>WASHINGTON</t>
  </si>
  <si>
    <t>washington de souza galvao</t>
  </si>
  <si>
    <t>1990-12-19</t>
  </si>
  <si>
    <t>1 ano</t>
  </si>
  <si>
    <t>Aquisição de bens culturais, acervos, arquivos e coleções., Subsídio a espaços culturais, para uso em atividades-meio e atividades-fim, visando manutenção das atividades, de espaços, ambientes., Subsídio a grupos, companhias, orquestras e corpos artísticos estáveis, inclusive em seus processos de produção e pesquisa.</t>
  </si>
  <si>
    <t>16:40:37</t>
  </si>
  <si>
    <t>16:26:18</t>
  </si>
  <si>
    <t>HENDERSON</t>
  </si>
  <si>
    <t>Henderson Luis De Santana Ferreira</t>
  </si>
  <si>
    <t>1981-03-23</t>
  </si>
  <si>
    <t>30 anos</t>
  </si>
  <si>
    <t>Patrimônio</t>
  </si>
  <si>
    <t>Povos de terreiro</t>
  </si>
  <si>
    <t>Não consegui me inscrever, por falta de informação.</t>
  </si>
  <si>
    <t>Apoio a exposições, festivais, festas populares, feiras e espetáculos.,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</si>
  <si>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</si>
  <si>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16:53:19</t>
  </si>
  <si>
    <t>16:39:15</t>
  </si>
  <si>
    <t>Letícia Carvalho</t>
  </si>
  <si>
    <t>Letícia Carvalho Ferreira</t>
  </si>
  <si>
    <t>1997-04-12</t>
  </si>
  <si>
    <t>Artes visuais</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</si>
  <si>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</si>
  <si>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</si>
  <si>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17:11:18</t>
  </si>
  <si>
    <t>16:43:33</t>
  </si>
  <si>
    <t>Robson Sá</t>
  </si>
  <si>
    <t>ROBSON DE SA E SILVA</t>
  </si>
  <si>
    <t>1983-06-15</t>
  </si>
  <si>
    <t>Verdejante</t>
  </si>
  <si>
    <t>Realização de editais para estímulo, fomento, produção e difusão de arte e cultura, para todas as áreas e linguagens artísticas., Apoio a exposições, festivais, festas populares, feiras e espetáculos.</t>
  </si>
  <si>
    <t>Subsídio a grupos, companhias, orquestras e corpos artísticos estáveis, inclusive em seus processos de produção e pesquisa.</t>
  </si>
  <si>
    <t>16:59:23</t>
  </si>
  <si>
    <t>16:43:59</t>
  </si>
  <si>
    <t>ALEX MELLO</t>
  </si>
  <si>
    <t>ALEX MELO DE ASSIS</t>
  </si>
  <si>
    <t>1988-08-04</t>
  </si>
  <si>
    <t>Paulista</t>
  </si>
  <si>
    <t>23 anos</t>
  </si>
  <si>
    <t>Artes do teatro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</si>
  <si>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</si>
  <si>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16:59:01</t>
  </si>
  <si>
    <t>16:51:53</t>
  </si>
  <si>
    <t>Sara Pereira</t>
  </si>
  <si>
    <t>Sara Yasmim Ramos Pereira</t>
  </si>
  <si>
    <t>1998-12-04</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</si>
  <si>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</si>
  <si>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</si>
  <si>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17:11:10</t>
  </si>
  <si>
    <t>17:01:44</t>
  </si>
  <si>
    <t>MARIA</t>
  </si>
  <si>
    <t>Maria Aparecida Rodrigues Da Silva</t>
  </si>
  <si>
    <t>1996-01-11</t>
  </si>
  <si>
    <t>Moreilândia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</si>
  <si>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</si>
  <si>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17:09:25</t>
  </si>
  <si>
    <t>17:03:04</t>
  </si>
  <si>
    <t>Gustavo Moreira</t>
  </si>
  <si>
    <t>Luiz Gustavo Francisco Moreira da Silva</t>
  </si>
  <si>
    <t>1995-06-07</t>
  </si>
  <si>
    <t>Zona da Mata</t>
  </si>
  <si>
    <t>Paudalho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</si>
  <si>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</si>
  <si>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t>
  </si>
  <si>
    <t>17:40:39</t>
  </si>
  <si>
    <t>17:35:10</t>
  </si>
  <si>
    <t xml:space="preserve">Jucicleide torres Nicácio </t>
  </si>
  <si>
    <t>jucicleide torres nicacio</t>
  </si>
  <si>
    <t>1972-04-04</t>
  </si>
  <si>
    <t>Design</t>
  </si>
  <si>
    <t>Povos ciganos</t>
  </si>
  <si>
    <t>18:36:38</t>
  </si>
  <si>
    <t>18:31:49</t>
  </si>
  <si>
    <t>BRUNA SALES</t>
  </si>
  <si>
    <t>Bruna Barbosa Leite Sales</t>
  </si>
  <si>
    <t>2000-08-05</t>
  </si>
  <si>
    <t>Aquisição de imóveis tombados para instalação de equipamento cultural público., Aquisição de bens culturais, acervos, arquivos e coleções., Aquisição de obras de arte.,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</si>
  <si>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19:16:55</t>
  </si>
  <si>
    <t>18:58:29</t>
  </si>
  <si>
    <t>YASMIN</t>
  </si>
  <si>
    <t>Yasmin Mirtes Santos Silva</t>
  </si>
  <si>
    <t>1998-06-19</t>
  </si>
  <si>
    <t>4 anos</t>
  </si>
  <si>
    <t>Não tive acesso as informações.</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</si>
  <si>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</si>
  <si>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Subsídio a espaços culturais, para uso em atividades-meio e atividades-fim, visando manutenção das atividades, de espaços, ambientes.</t>
  </si>
  <si>
    <t>19:27:33</t>
  </si>
  <si>
    <t>19:17:11</t>
  </si>
  <si>
    <t xml:space="preserve">CARLOS PAIXÃO </t>
  </si>
  <si>
    <t>JOSÉ CARLOS PAIXÃO BERNARDINO</t>
  </si>
  <si>
    <t>1997-05-07</t>
  </si>
  <si>
    <t>Camocim de São Félix</t>
  </si>
  <si>
    <t>TEATRO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</si>
  <si>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t>
  </si>
  <si>
    <t>31-07-2025</t>
  </si>
  <si>
    <t>20:07:50</t>
  </si>
  <si>
    <t>19:29:18</t>
  </si>
  <si>
    <t>Jamenson Pereira Costa</t>
  </si>
  <si>
    <t>Jamenson pereira costa</t>
  </si>
  <si>
    <t>1958-03-10</t>
  </si>
  <si>
    <t>15 anos</t>
  </si>
  <si>
    <t>Ações de proteção e preservação do patrimônio cultural imaterial, que envolvam técnicas, práticas, conhecimentos, habilidades, expressões, modos de vida de comunidades tradicionais.,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</si>
  <si>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Subsídio a grupos, companhias, orquestras e corpos artísticos estáveis, inclusive em seus processos de produção e pesquisa., Subsídio a espaços culturais, para uso em atividades-meio e atividades-fim, visando manutenção das atividades, de espaços, ambientes.</t>
  </si>
  <si>
    <t>19:58:01</t>
  </si>
  <si>
    <t>19:40:51</t>
  </si>
  <si>
    <t xml:space="preserve">ANDRÉA VERUSKA </t>
  </si>
  <si>
    <t>ANDREA VERUSKA DE SOUZA ARAUJO</t>
  </si>
  <si>
    <t>1983-07-03</t>
  </si>
  <si>
    <t>24 anos</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</si>
  <si>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t>
  </si>
  <si>
    <t>Aquisição de bens culturais, acervos, arquivos e coleções., Realização de obras, manutenção, ampliação e reformas em museus, bibliotecas, centros culturais, teatros, cinematecas, paisagens culturais e outros espaços culturais públicos., Aquisição de obras de arte.</t>
  </si>
  <si>
    <t>21:17:58</t>
  </si>
  <si>
    <t>21:02:34</t>
  </si>
  <si>
    <t>Joaquim Pereira dos Santos Silva</t>
  </si>
  <si>
    <t>1983-07-21</t>
  </si>
  <si>
    <t>Ações de proteção e preservação do patrimônio cultural imaterial, que envolvam técnicas, práticas, conhecimentos, habilidades, expressões, modos de vida de comunidades tradicionais.</t>
  </si>
  <si>
    <t>21:40:52</t>
  </si>
  <si>
    <t>21:33:59</t>
  </si>
  <si>
    <t>MANNO CESAR</t>
  </si>
  <si>
    <t>Emmanuel Cesar Ramos da Silva</t>
  </si>
  <si>
    <t>1984-06-26</t>
  </si>
  <si>
    <t>Escada</t>
  </si>
  <si>
    <t>13 anos</t>
  </si>
  <si>
    <t>Aquisição de bens culturais, acervos, arquivos e coleções., Aquisição de imóveis tombados para instalação de equipamento cultural público., Subsídio a grupos, companhias, orquestras e corpos artísticos estáveis, inclusive em seus processos de produção e pesquisa.</t>
  </si>
  <si>
    <t>21:55:35</t>
  </si>
  <si>
    <t>21:42:05</t>
  </si>
  <si>
    <t>JUNIOR</t>
  </si>
  <si>
    <t>Junior Mendes da Silva</t>
  </si>
  <si>
    <t>1978-04-23</t>
  </si>
  <si>
    <t>Alagoinha</t>
  </si>
  <si>
    <t>26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</si>
  <si>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Realização de levantamentos, de estudos, de pesquisas e de curadorias nas diversas áreas da cultura., Serviço educativo de museus, de centros culturais, de teatros, de cinemas e de bibliotecas, inclusive formação de público na educação básica.</t>
  </si>
  <si>
    <t>Aquisição de obras de arte., 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</si>
  <si>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22:02:54</t>
  </si>
  <si>
    <t>21:57:53</t>
  </si>
  <si>
    <t>JOSE VALDOMIRO MARQUES DA ANUNCIAÇÃO</t>
  </si>
  <si>
    <t>Jose Valdomiro Marques da Anunciação</t>
  </si>
  <si>
    <t>1986-01-12</t>
  </si>
  <si>
    <t xml:space="preserve">Artes da dança </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</si>
  <si>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</si>
  <si>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bens culturais, acervos, arquivos e coleções., Aquisição de obras de arte., Aquisição de imóveis tombados para instalação de equipamento cultural público.</t>
  </si>
  <si>
    <t>23:58:31</t>
  </si>
  <si>
    <t>22:07:16</t>
  </si>
  <si>
    <t>Thayná Almeida</t>
  </si>
  <si>
    <t>Thayná Stephany de Almeida Torella</t>
  </si>
  <si>
    <t>1990-01-12</t>
  </si>
  <si>
    <t>Audiovisual</t>
  </si>
  <si>
    <t>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editais para estímulo, fomento, produção e difusão de arte e cultura, para todas as áreas e linguagens artísticas., Realização de cursos para formar, especializar e profissionalizar artistas, produtores, técnicos e outros agentes culturais públicos e privados.</t>
  </si>
  <si>
    <t>Subsídio a espaços culturais, para uso em atividades-meio e atividades-fim, visando manutenção das atividades, de espaços, ambientes., Aquisição de bens culturais, acervos, arquivos e coleções.</t>
  </si>
  <si>
    <t>22:19:38</t>
  </si>
  <si>
    <t>22:07:42</t>
  </si>
  <si>
    <t xml:space="preserve">Diogo Lopes </t>
  </si>
  <si>
    <t>Diogo lopes de melo</t>
  </si>
  <si>
    <t>2000-11-10</t>
  </si>
  <si>
    <t>Pesqueira</t>
  </si>
  <si>
    <t>5 anos</t>
  </si>
  <si>
    <t>nao tive a oportunidade de ter um produtor cultural para a elaborar de um projeto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</si>
  <si>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</si>
  <si>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</si>
  <si>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22:24:50</t>
  </si>
  <si>
    <t>22:09:00</t>
  </si>
  <si>
    <t>Aide</t>
  </si>
  <si>
    <t>Aide dos Santos Queiroz</t>
  </si>
  <si>
    <t>1977-07-13</t>
  </si>
  <si>
    <t>32 anos</t>
  </si>
  <si>
    <t>Falta de incentivo</t>
  </si>
  <si>
    <t>22:20:21</t>
  </si>
  <si>
    <t>22:11:01</t>
  </si>
  <si>
    <t>Gilberto Maciel da Silva</t>
  </si>
  <si>
    <t>GILBERTO MACIEL DA SILVA</t>
  </si>
  <si>
    <t>1973-02-07</t>
  </si>
  <si>
    <t>28 anos</t>
  </si>
  <si>
    <t>NÃO FUI ORIENTADO</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</si>
  <si>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</si>
  <si>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22:18:13</t>
  </si>
  <si>
    <t>22:13:48</t>
  </si>
  <si>
    <t>Sâmara Nathyelly Nascimento Silva</t>
  </si>
  <si>
    <t>2000-10-19</t>
  </si>
  <si>
    <t>Floresta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</si>
  <si>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</si>
  <si>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01-08-2025</t>
  </si>
  <si>
    <t>10:12:14</t>
  </si>
  <si>
    <t>22:26:36</t>
  </si>
  <si>
    <t>FABIO</t>
  </si>
  <si>
    <t>Fabio Silva de Andrade Souza</t>
  </si>
  <si>
    <t>1974-12-08</t>
  </si>
  <si>
    <t>40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</si>
  <si>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</si>
  <si>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</si>
  <si>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22:48:02</t>
  </si>
  <si>
    <t>22:27:17</t>
  </si>
  <si>
    <t>José Raimundo da Silva Neto</t>
  </si>
  <si>
    <t>JOSÉ RAIMUNDO DA SILVA NETO</t>
  </si>
  <si>
    <t>1958-09-19</t>
  </si>
  <si>
    <t>51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</si>
  <si>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t>
  </si>
  <si>
    <t>23:10:47</t>
  </si>
  <si>
    <t>22:37:43</t>
  </si>
  <si>
    <t>Mateus da Silva Pereira</t>
  </si>
  <si>
    <t>1999-06-14</t>
  </si>
  <si>
    <t>Ouricuri</t>
  </si>
  <si>
    <t>7 anos</t>
  </si>
  <si>
    <t>Artesanato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</si>
  <si>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</si>
  <si>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</si>
  <si>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22:53:55</t>
  </si>
  <si>
    <t>22:37:59</t>
  </si>
  <si>
    <t xml:space="preserve">JOÃO PAULO LIMA </t>
  </si>
  <si>
    <t>João Paulo de Lima</t>
  </si>
  <si>
    <t>1980-07-09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</si>
  <si>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</si>
  <si>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</si>
  <si>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23:00:40</t>
  </si>
  <si>
    <t>22:52:57</t>
  </si>
  <si>
    <t>CRISTIANO</t>
  </si>
  <si>
    <t>Cristiano Goncalo dos Santos</t>
  </si>
  <si>
    <t>1994-11-26</t>
  </si>
  <si>
    <t>Igarassu</t>
  </si>
  <si>
    <t>Comunidades extrativistas</t>
  </si>
  <si>
    <t>Não me inscrevi.</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</si>
  <si>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</si>
  <si>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23:11:01</t>
  </si>
  <si>
    <t>22:59:03</t>
  </si>
  <si>
    <t>EDSON CONCEIÇÂO</t>
  </si>
  <si>
    <t>José Adriano do nascimento</t>
  </si>
  <si>
    <t>1987-10-12</t>
  </si>
  <si>
    <t>Araçoiaba</t>
  </si>
  <si>
    <t>23:06:19</t>
  </si>
  <si>
    <t>23:00:42</t>
  </si>
  <si>
    <t>WAGNER</t>
  </si>
  <si>
    <t>Wagner Manuel Júlio Montenegro da Silva</t>
  </si>
  <si>
    <t>1988-10-30</t>
  </si>
  <si>
    <t>21 anos</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</si>
  <si>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</si>
  <si>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Subsídio a grupos, companhias, orquestras e corpos artísticos estáveis, inclusive em seus processos de produção e pesquisa.</t>
  </si>
  <si>
    <t>23:10:33</t>
  </si>
  <si>
    <t>23:02:07</t>
  </si>
  <si>
    <t>kiko Barreto</t>
  </si>
  <si>
    <t>Gleydson venicio Barreto</t>
  </si>
  <si>
    <t>1986-01-28</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</si>
  <si>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Apoio a exposições, festivais, festas populares, feiras e espetáculos.</t>
  </si>
  <si>
    <t>23:32:11</t>
  </si>
  <si>
    <t>23:09:36</t>
  </si>
  <si>
    <t>David Balada &amp; Josilene Lima</t>
  </si>
  <si>
    <t>David Alves Evaristo</t>
  </si>
  <si>
    <t>1986-10-12</t>
  </si>
  <si>
    <t>Vitória de Santo Antão</t>
  </si>
  <si>
    <t>Muito ocupado, com atividades cantor e empresário. Não atentei a data.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</si>
  <si>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</si>
  <si>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</si>
  <si>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23:19:50</t>
  </si>
  <si>
    <t>23:11:02</t>
  </si>
  <si>
    <t>SEVERINO</t>
  </si>
  <si>
    <t>SEVERINO DA SILVA NASCIMENTO</t>
  </si>
  <si>
    <t>1984-09-20</t>
  </si>
  <si>
    <t>Chã de Alegria</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</si>
  <si>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</si>
  <si>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</si>
  <si>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00:10:30</t>
  </si>
  <si>
    <t>23:57:09</t>
  </si>
  <si>
    <t>Carlos Eduardo Sales de Melo</t>
  </si>
  <si>
    <t>1983-04-28</t>
  </si>
  <si>
    <t>Moda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</si>
  <si>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</si>
  <si>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imóveis tombados para instalação de equipamento cultural público., Realização de obras, manutenção, ampliação e reformas em museus, bibliotecas, centros culturais, teatros, cinematecas, paisagens culturais e outros espaços culturais públicos.</t>
  </si>
  <si>
    <t>08-08-2025</t>
  </si>
  <si>
    <t>15:14:02</t>
  </si>
  <si>
    <t>23:57:36</t>
  </si>
  <si>
    <t>ALEXSANDRA</t>
  </si>
  <si>
    <t>Alexsandra Maria do Nascimento Paes Barretto</t>
  </si>
  <si>
    <t>1977-07-06</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</si>
  <si>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</si>
  <si>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00:21:32</t>
  </si>
  <si>
    <t>00:00:04</t>
  </si>
  <si>
    <t>André Souza</t>
  </si>
  <si>
    <t>Andre da Silva Souza</t>
  </si>
  <si>
    <t>1995-09-05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</si>
  <si>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</si>
  <si>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06-08-2025</t>
  </si>
  <si>
    <t>11:50:55</t>
  </si>
  <si>
    <t>01:24:29</t>
  </si>
  <si>
    <t>WLLYSSYS WOLFGANG</t>
  </si>
  <si>
    <t>Wllyssys Wolfgang Reis Dias Araujo</t>
  </si>
  <si>
    <t>1985-02-04</t>
  </si>
  <si>
    <t>Petrolina</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</si>
  <si>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</si>
  <si>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Aquisição de imóveis tombados para instalação de equipamento cultural público., Subsídio a espaços culturais, para uso em atividades-meio e atividades-fim, visando manutenção das atividades, de espaços, ambientes.</t>
  </si>
  <si>
    <t>03:26:21</t>
  </si>
  <si>
    <t>03:12:15</t>
  </si>
  <si>
    <t>JACINEIDE</t>
  </si>
  <si>
    <t>Jacineide de oliveira custodio</t>
  </si>
  <si>
    <t>1958-08-17</t>
  </si>
  <si>
    <t>06:44:49</t>
  </si>
  <si>
    <t>06:01:45</t>
  </si>
  <si>
    <t>ELUDE</t>
  </si>
  <si>
    <t>Elude marculino dos santos</t>
  </si>
  <si>
    <t>1983-08-12</t>
  </si>
  <si>
    <t>Apoio a exposições, festivais, festas populares, feiras e espetáculos.,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 Aquisição de bens culturais, obras de arte ou ingressos para eventos artísticos, como exposições, peças teatrais, shows musicais, espetáculos de dança, ou outras formas de expressão artística, para distribuição ou exibição pública gratuita.</t>
  </si>
  <si>
    <t>11:44:27</t>
  </si>
  <si>
    <t>06:29:27</t>
  </si>
  <si>
    <t>ALDONEZ PEREIRA</t>
  </si>
  <si>
    <t>ALDONEZ PEREIRA DA SILVA</t>
  </si>
  <si>
    <t>1972-10-30</t>
  </si>
  <si>
    <t>Não acreditei que os pareceristas seriam capazes o sufiente para entender a proposta, não é por falta de capacidade, mas, de vontade de trazer realmente novos olhares para as políticas públicas. Muitos produtos culturais que ganharam, até hoje não estão acessíveis ao público, parece que foram totalmente descartáveis. Um oba-oba de premiação entre conhecidos. Pessoas que são excelentes ficaram presas na burocracia e não foram aprovadas. Inclusive mestrs da cultura. É preciso rever determinadas exigências, simplicicando, sem deixar de ser criteriosa, para nos deixar mais motivados e acreditarmos na seriedade da Lei aplicada em Pernambuco. Este e outros fatores não me motivaram a apresentar proposta.</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</si>
  <si>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</si>
  <si>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07:25:45</t>
  </si>
  <si>
    <t>07:03:11</t>
  </si>
  <si>
    <t>TIAGO</t>
  </si>
  <si>
    <t>TIAGO FILIPI HONORATO</t>
  </si>
  <si>
    <t>1991-12-29</t>
  </si>
  <si>
    <t>07:12:16</t>
  </si>
  <si>
    <t>07:06:06</t>
  </si>
  <si>
    <t>Mestre Nilo</t>
  </si>
  <si>
    <t>Marcionilo Antonio de Oliveira</t>
  </si>
  <si>
    <t>1972-05-13</t>
  </si>
  <si>
    <t>38 anos</t>
  </si>
  <si>
    <t>08:58:21</t>
  </si>
  <si>
    <t>08:40:14</t>
  </si>
  <si>
    <t>Tiago André</t>
  </si>
  <si>
    <t>TIAGO ANDRÉ FERREIRA</t>
  </si>
  <si>
    <t>1989-03-22</t>
  </si>
  <si>
    <t>Garanhuns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</si>
  <si>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 Aquisição de obras de arte.</t>
  </si>
  <si>
    <t>08:52:30</t>
  </si>
  <si>
    <t>08:41:54</t>
  </si>
  <si>
    <t>Bruno Araujo</t>
  </si>
  <si>
    <t>Bruno Henrique Lima de Araujo</t>
  </si>
  <si>
    <t>1996-05-26</t>
  </si>
  <si>
    <t>Timbaúba</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</si>
  <si>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</si>
  <si>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08:56:11</t>
  </si>
  <si>
    <t>08:45:28</t>
  </si>
  <si>
    <t>Jose Reginaldo Cavalcante Silva</t>
  </si>
  <si>
    <t>José Reginaldo Cavalcante Silva</t>
  </si>
  <si>
    <t>2025-04-17</t>
  </si>
  <si>
    <t>41 anos</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</si>
  <si>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t>
  </si>
  <si>
    <t>09:10:29</t>
  </si>
  <si>
    <t>08:59:47</t>
  </si>
  <si>
    <t>Ebenezer Melo dos Santos</t>
  </si>
  <si>
    <t>ebenezer melo dos santos</t>
  </si>
  <si>
    <t>1992-09-27</t>
  </si>
  <si>
    <t>Desenvolvi um grande quadro de depressão e não obtive contato com a sociedade, ademais, 2024 foi o ano que eu estava voltando as minhas atividades como artista, então fui fazendo devagar pra não retroceder no tratamento.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</si>
  <si>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</si>
  <si>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t>
  </si>
  <si>
    <t>10:22:21</t>
  </si>
  <si>
    <t>09:29:34</t>
  </si>
  <si>
    <t>JAILTON PEREIRA DA SILVA</t>
  </si>
  <si>
    <t>Jailton Pereira da Silva</t>
  </si>
  <si>
    <t>1981-12-23</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</si>
  <si>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</si>
  <si>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</si>
  <si>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10:03:06</t>
  </si>
  <si>
    <t>09:45:55</t>
  </si>
  <si>
    <t>Kessio Beradinelly</t>
  </si>
  <si>
    <t>Tiago Kessio da Silva</t>
  </si>
  <si>
    <t>1994-01-10</t>
  </si>
  <si>
    <t>Afogados da Ingazeira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</si>
  <si>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</si>
  <si>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</si>
  <si>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09:55:11</t>
  </si>
  <si>
    <t>09:46:29</t>
  </si>
  <si>
    <t xml:space="preserve">Antônio Carlos </t>
  </si>
  <si>
    <t>ANTONIO CARLOS DE OLIEIRA SILVA</t>
  </si>
  <si>
    <t>2002-06-05</t>
  </si>
  <si>
    <t>10:50:43</t>
  </si>
  <si>
    <t>09:48:09</t>
  </si>
  <si>
    <t>Edylânia Cassimiro</t>
  </si>
  <si>
    <t>EDILANIA FERREIRA DA SILVA</t>
  </si>
  <si>
    <t>1994-09-05</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</si>
  <si>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 Aquisição de imóveis tombados para instalação de equipamento cultural público.</t>
  </si>
  <si>
    <t>10:27:09</t>
  </si>
  <si>
    <t>09:56:36</t>
  </si>
  <si>
    <t>DAIANA LEVINO</t>
  </si>
  <si>
    <t>Daiana Levino Gomes</t>
  </si>
  <si>
    <t>1986-07-26</t>
  </si>
  <si>
    <t>29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</si>
  <si>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</si>
  <si>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10:05:31</t>
  </si>
  <si>
    <t>10:00:43</t>
  </si>
  <si>
    <t>FERNANDO</t>
  </si>
  <si>
    <t>Fernando Raphael Correia de Araujo</t>
  </si>
  <si>
    <t>1972-09-16</t>
  </si>
  <si>
    <t>36 anos</t>
  </si>
  <si>
    <t>Agregar valor e conhecimento</t>
  </si>
  <si>
    <t>16:36:58</t>
  </si>
  <si>
    <t>10:10:45</t>
  </si>
  <si>
    <t>Camila Cardoso</t>
  </si>
  <si>
    <t>Camila Cardoso Frederico</t>
  </si>
  <si>
    <t>1978-10-02</t>
  </si>
  <si>
    <t>Tamandaré</t>
  </si>
  <si>
    <t>27 anos</t>
  </si>
  <si>
    <t>Não estava atenta aos editais estaduais, apenas participei do municipal</t>
  </si>
  <si>
    <t>Realização de editais para estímulo, fomento, produção e difusão de arte e cultura, para todas as áreas e linguagens artísticas., Apoio a exposições, festivais, festas populares, feiras e espetáculos., Ações de proteção e preservação do patrimônio cultural imaterial, que envolvam técnicas, práticas, conhecimentos, habilidades, expressões, modos de vida de comunidades tradicionais.</t>
  </si>
  <si>
    <t>10:19:33</t>
  </si>
  <si>
    <t>10:16:08</t>
  </si>
  <si>
    <t>ANTONO CARLOS DE OLVEIRA SILVA</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</si>
  <si>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Aquisição de obras de arte.</t>
  </si>
  <si>
    <t>11:09:27</t>
  </si>
  <si>
    <t>10:40:39</t>
  </si>
  <si>
    <t>Mari Lima</t>
  </si>
  <si>
    <t>Marivania Dias de Lima</t>
  </si>
  <si>
    <t>1977-07-19</t>
  </si>
  <si>
    <t>Buenos Aires</t>
  </si>
  <si>
    <t>Não era cadastrada no Mapa Cultural</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</si>
  <si>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a exposições, festivais, festas populares, feiras e espetáculos.</t>
  </si>
  <si>
    <t>04-08-2025</t>
  </si>
  <si>
    <t>22:28:49</t>
  </si>
  <si>
    <t>10:45:35</t>
  </si>
  <si>
    <t>André Santos</t>
  </si>
  <si>
    <t>André dos Santos Silva</t>
  </si>
  <si>
    <t>1993-08-11</t>
  </si>
  <si>
    <t>Multiartístico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</si>
  <si>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</si>
  <si>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11:13:33</t>
  </si>
  <si>
    <t>10:51:44</t>
  </si>
  <si>
    <t>JOSE</t>
  </si>
  <si>
    <t>JOSÉ AILSON CAMPOS DE SOUZA</t>
  </si>
  <si>
    <t>1964-07-18</t>
  </si>
  <si>
    <t>45 anos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</si>
  <si>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t>
  </si>
  <si>
    <t>11:28:26</t>
  </si>
  <si>
    <t>11:00:27</t>
  </si>
  <si>
    <t>MICKAEL DE AZEVEDO BARBOSA</t>
  </si>
  <si>
    <t>Mickael de Azevedo Barbosa</t>
  </si>
  <si>
    <t>1983-09-14</t>
  </si>
  <si>
    <t>Artes circenses</t>
  </si>
  <si>
    <t>Realização de editais para estímulo, fomento, produção e difusão de arte e cultura, para todas as áreas e linguagens artísticas.</t>
  </si>
  <si>
    <t>11:34:08</t>
  </si>
  <si>
    <t>11:26:25</t>
  </si>
  <si>
    <t>Roselia Adriana Rocha</t>
  </si>
  <si>
    <t>1982-07-22</t>
  </si>
  <si>
    <t>Museus</t>
  </si>
  <si>
    <t>colaboradora da Secult/PE</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</si>
  <si>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</si>
  <si>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11:38:51</t>
  </si>
  <si>
    <t>11:29:57</t>
  </si>
  <si>
    <t>Mirela de Araujo Amorim</t>
  </si>
  <si>
    <t>1994-12-24</t>
  </si>
  <si>
    <t>11:40:19</t>
  </si>
  <si>
    <t>11:35:00</t>
  </si>
  <si>
    <t>colaboradora da secult/pe</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</si>
  <si>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</si>
  <si>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</si>
  <si>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12:18:27</t>
  </si>
  <si>
    <t>11:50:26</t>
  </si>
  <si>
    <t>EDVAM</t>
  </si>
  <si>
    <t>Edvam Andrade da Silva</t>
  </si>
  <si>
    <t>1998-04-22</t>
  </si>
  <si>
    <t>Panelas</t>
  </si>
  <si>
    <t>12:02:16</t>
  </si>
  <si>
    <t>11:54:27</t>
  </si>
  <si>
    <t>Maurou Soares da Lima</t>
  </si>
  <si>
    <t>Mauro soares de lima</t>
  </si>
  <si>
    <t>Não sabia.</t>
  </si>
  <si>
    <t>13:00:43</t>
  </si>
  <si>
    <t>12:05:12</t>
  </si>
  <si>
    <t>Pollyanne Souza Pinto</t>
  </si>
  <si>
    <t>1993-11-27</t>
  </si>
  <si>
    <t>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t>
  </si>
  <si>
    <t>12:37:37</t>
  </si>
  <si>
    <t>12:15:53</t>
  </si>
  <si>
    <t>Alexandre Batista dos Santos Filho</t>
  </si>
  <si>
    <t>2001-08-09</t>
  </si>
  <si>
    <t>12:34:02</t>
  </si>
  <si>
    <t>12:17:11</t>
  </si>
  <si>
    <t>Vidal Sebastião Vieira</t>
  </si>
  <si>
    <t>1967-01-09</t>
  </si>
  <si>
    <t>São Lourenço da Mata</t>
  </si>
  <si>
    <t>Não havia conhecimento a respeito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</si>
  <si>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</si>
  <si>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Subsídio a espaços culturais, para uso em atividades-meio e atividades-fim, visando manutenção das atividades, de espaços, ambientes.</t>
  </si>
  <si>
    <t>12:30:53</t>
  </si>
  <si>
    <t>12:27:40</t>
  </si>
  <si>
    <t>LEANDRO</t>
  </si>
  <si>
    <t>Leandro Silva Galvão</t>
  </si>
  <si>
    <t>1989-06-17</t>
  </si>
  <si>
    <t>12:43:55</t>
  </si>
  <si>
    <t>12:38:59</t>
  </si>
  <si>
    <t>ALISSON</t>
  </si>
  <si>
    <t>Alisson Douglas Pergentino da Silva</t>
  </si>
  <si>
    <t>1981-02-02</t>
  </si>
  <si>
    <t>12:49:05</t>
  </si>
  <si>
    <t>12:45:10</t>
  </si>
  <si>
    <t>André José de lima</t>
  </si>
  <si>
    <t>1981-01-16</t>
  </si>
  <si>
    <t>12:58:53</t>
  </si>
  <si>
    <t>12:49:44</t>
  </si>
  <si>
    <t>maria eduarda belém</t>
  </si>
  <si>
    <t>Maria Eduarda Belém</t>
  </si>
  <si>
    <t>1972-06-28</t>
  </si>
  <si>
    <t>trabalho em orgão público ligado a secult, nao posso</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</si>
  <si>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</si>
  <si>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12:54:34</t>
  </si>
  <si>
    <t>12:49:49</t>
  </si>
  <si>
    <t>Fraçois Camelo Barata</t>
  </si>
  <si>
    <t>1966-02-24</t>
  </si>
  <si>
    <t>12:59:53</t>
  </si>
  <si>
    <t>12:55:53</t>
  </si>
  <si>
    <t xml:space="preserve">Ricardo José de araujo </t>
  </si>
  <si>
    <t>Ricardo Jose de Araujo</t>
  </si>
  <si>
    <t>1980-02-06</t>
  </si>
  <si>
    <t>13:32:24</t>
  </si>
  <si>
    <t>12:59:45</t>
  </si>
  <si>
    <t>Guilherme de Moraes Mendonça Filho</t>
  </si>
  <si>
    <t>2025-07-31</t>
  </si>
  <si>
    <t>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</si>
  <si>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13:04:37</t>
  </si>
  <si>
    <t>13:01:24</t>
  </si>
  <si>
    <t xml:space="preserve">carla valeria da silva </t>
  </si>
  <si>
    <t>Carla valeria da Silva</t>
  </si>
  <si>
    <t>1976-02-02</t>
  </si>
  <si>
    <t>13:10:43</t>
  </si>
  <si>
    <t>13:05:25</t>
  </si>
  <si>
    <t>COSMO</t>
  </si>
  <si>
    <t>Cosmos Elias da Silva Neto</t>
  </si>
  <si>
    <t>1971-07-08</t>
  </si>
  <si>
    <t>13:15:53</t>
  </si>
  <si>
    <t>13:11:41</t>
  </si>
  <si>
    <t>Cristiano Charles  de Barros</t>
  </si>
  <si>
    <t>Cristianocharles de barros</t>
  </si>
  <si>
    <t>1986-12-15</t>
  </si>
  <si>
    <t>não sabia.</t>
  </si>
  <si>
    <t>13:23:25</t>
  </si>
  <si>
    <t>13:17:28</t>
  </si>
  <si>
    <t>EDSON ARAUJO DA SILVA</t>
  </si>
  <si>
    <t>1973-08-15</t>
  </si>
  <si>
    <t>13:29:47</t>
  </si>
  <si>
    <t>13:24:28</t>
  </si>
  <si>
    <t>Capoeira preto de ouro</t>
  </si>
  <si>
    <t>Emanuel de Lima e silva</t>
  </si>
  <si>
    <t>1983-04-27</t>
  </si>
  <si>
    <t>35 anos</t>
  </si>
  <si>
    <t>13:41:47</t>
  </si>
  <si>
    <t>13:26:12</t>
  </si>
  <si>
    <t xml:space="preserve">Jakson José Galdino </t>
  </si>
  <si>
    <t>Jakson José Galdino</t>
  </si>
  <si>
    <t>1982-08-30</t>
  </si>
  <si>
    <t>Não tive informação</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</si>
  <si>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</si>
  <si>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13:36:17</t>
  </si>
  <si>
    <t>13:30:46</t>
  </si>
  <si>
    <t>Joab cruz</t>
  </si>
  <si>
    <t>JOAB JOÃO DA CRUZ</t>
  </si>
  <si>
    <t>1989-05-16</t>
  </si>
  <si>
    <t>31 anos</t>
  </si>
  <si>
    <t>NÃO SABIA.</t>
  </si>
  <si>
    <t>13:39:53</t>
  </si>
  <si>
    <t>13:37:08</t>
  </si>
  <si>
    <t xml:space="preserve">João Francisco ferreira mendes </t>
  </si>
  <si>
    <t>João Francisco ferreira mendes</t>
  </si>
  <si>
    <t>1980-11-10</t>
  </si>
  <si>
    <t>13:46:17</t>
  </si>
  <si>
    <t>13:40:53</t>
  </si>
  <si>
    <t>Kiria Danielle Silvestre Silva</t>
  </si>
  <si>
    <t>1977-04-11</t>
  </si>
  <si>
    <t>13:51:11</t>
  </si>
  <si>
    <t>13:47:41</t>
  </si>
  <si>
    <t>KLEBISON GIBISON LINS SILVA</t>
  </si>
  <si>
    <t>1980-09-07</t>
  </si>
  <si>
    <t>NÃO SABIA</t>
  </si>
  <si>
    <t>13:55:55</t>
  </si>
  <si>
    <t>13:48:25</t>
  </si>
  <si>
    <t>Banda Musical 10 de Outubro</t>
  </si>
  <si>
    <t>SANDRO DUTRA RAMOS</t>
  </si>
  <si>
    <t>1988-05-13</t>
  </si>
  <si>
    <t>João Alfredo</t>
  </si>
  <si>
    <t>Apoio a exposições, festivais, festas populares, feiras e espetáculos.,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t>
  </si>
  <si>
    <t>Subsídio a grupos, companhias, orquestras e corpos artísticos estáveis, inclusive em seus processos de produção e pesquisa., Aquisição de imóveis tombados para instalação de equipamento cultural público.</t>
  </si>
  <si>
    <t>13:55:28</t>
  </si>
  <si>
    <t>13:52:41</t>
  </si>
  <si>
    <t>LEONARDO</t>
  </si>
  <si>
    <t>LEONARDO JOSE DA SILVA</t>
  </si>
  <si>
    <t>1990-05-17</t>
  </si>
  <si>
    <t>13:59:34</t>
  </si>
  <si>
    <t>13:57:06</t>
  </si>
  <si>
    <t>MACIANO</t>
  </si>
  <si>
    <t>MACIANO MARQUES DOURADO</t>
  </si>
  <si>
    <t>1968-09-18</t>
  </si>
  <si>
    <t>33 anos</t>
  </si>
  <si>
    <t>14:04:01</t>
  </si>
  <si>
    <t>14:00:25</t>
  </si>
  <si>
    <t>José Carlos da Silva</t>
  </si>
  <si>
    <t>1965-10-23</t>
  </si>
  <si>
    <t>14:09:20</t>
  </si>
  <si>
    <t>14:06:03</t>
  </si>
  <si>
    <t>CARLOS</t>
  </si>
  <si>
    <t>Carlos Alberto dos Santos</t>
  </si>
  <si>
    <t>1971-05-27</t>
  </si>
  <si>
    <t>14:13:18</t>
  </si>
  <si>
    <t>14:10:20</t>
  </si>
  <si>
    <t>MARCOS</t>
  </si>
  <si>
    <t>MARCOS PEREIRA DA SILVA</t>
  </si>
  <si>
    <t>1978-12-14</t>
  </si>
  <si>
    <t>14:21:43</t>
  </si>
  <si>
    <t>14:14:31</t>
  </si>
  <si>
    <t xml:space="preserve">Manoel Santos da Silva </t>
  </si>
  <si>
    <t>Manoel Santos da Silva</t>
  </si>
  <si>
    <t>1967-05-31</t>
  </si>
  <si>
    <t>14:31:12</t>
  </si>
  <si>
    <t>14:21:24</t>
  </si>
  <si>
    <t>Valmir Silva, Jordão</t>
  </si>
  <si>
    <t>Valmir Silva</t>
  </si>
  <si>
    <t>1961-04-05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</si>
  <si>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</si>
  <si>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14:41:32</t>
  </si>
  <si>
    <t>14:22:05</t>
  </si>
  <si>
    <t>LYANA</t>
  </si>
  <si>
    <t>Lyana Vasconcelos Martins de Almeida</t>
  </si>
  <si>
    <t>1986-01-02</t>
  </si>
  <si>
    <t>14:26:10</t>
  </si>
  <si>
    <t>14:23:05</t>
  </si>
  <si>
    <t>Aurélio Sérgio de Freitas</t>
  </si>
  <si>
    <t>1978-10-18</t>
  </si>
  <si>
    <t>14:29:34</t>
  </si>
  <si>
    <t>14:27:06</t>
  </si>
  <si>
    <t xml:space="preserve">JOSÉ ROSENILDO ABDRADE DE SOUZA </t>
  </si>
  <si>
    <t>JOSÉ ROSENILDO ABDRADE DE SOUZA</t>
  </si>
  <si>
    <t>1983-07-28</t>
  </si>
  <si>
    <t>14:57:19</t>
  </si>
  <si>
    <t>14:29:42</t>
  </si>
  <si>
    <t>Lúcia de Fátima Padilha Cardoso</t>
  </si>
  <si>
    <t>1968-10-22</t>
  </si>
  <si>
    <t>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</si>
  <si>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14:34:03</t>
  </si>
  <si>
    <t>14:30:39</t>
  </si>
  <si>
    <t xml:space="preserve">Everaldo Renato da Silva </t>
  </si>
  <si>
    <t>Everaldo Renato da Silva</t>
  </si>
  <si>
    <t>1972-04-29</t>
  </si>
  <si>
    <t>14:37:21</t>
  </si>
  <si>
    <t>14:34:51</t>
  </si>
  <si>
    <t>Willams Miguel(mestre willa)</t>
  </si>
  <si>
    <t>WILLAMS MIGUEL DOS SANTOS</t>
  </si>
  <si>
    <t>1970-11-05</t>
  </si>
  <si>
    <t>14:44:47</t>
  </si>
  <si>
    <t>14:42:24</t>
  </si>
  <si>
    <t>Paulo José da cruz</t>
  </si>
  <si>
    <t>1980-11-04</t>
  </si>
  <si>
    <t>14:48:44</t>
  </si>
  <si>
    <t>14:45:49</t>
  </si>
  <si>
    <t>PAULO</t>
  </si>
  <si>
    <t>Paulo Henrique Batista da Silva</t>
  </si>
  <si>
    <t>1997-03-04</t>
  </si>
  <si>
    <t>Aquisição de obras de arte., Subsídio a espaços culturais, para uso em atividades-meio e atividades-fim, visando manutenção das atividades, de espaços, ambientes.</t>
  </si>
  <si>
    <t>03-08-2025</t>
  </si>
  <si>
    <t>22:38:55</t>
  </si>
  <si>
    <t>14:48:10</t>
  </si>
  <si>
    <t>WELBES</t>
  </si>
  <si>
    <t>Welbes Ferreira da Silva</t>
  </si>
  <si>
    <t>1972-06-12</t>
  </si>
  <si>
    <t>Caruaru</t>
  </si>
  <si>
    <t>22:25:30</t>
  </si>
  <si>
    <t>14:49:26</t>
  </si>
  <si>
    <t>Arinalva</t>
  </si>
  <si>
    <t>Arinalva Hermenegildo da Silva</t>
  </si>
  <si>
    <t>1980-12-10</t>
  </si>
  <si>
    <t>14:52:37</t>
  </si>
  <si>
    <t>14:49:42</t>
  </si>
  <si>
    <t xml:space="preserve">Ricardo Mandrake </t>
  </si>
  <si>
    <t>Ricardo Mandrake</t>
  </si>
  <si>
    <t>1973-11-11</t>
  </si>
  <si>
    <t>15:00:20</t>
  </si>
  <si>
    <t>14:57:38</t>
  </si>
  <si>
    <t>Roberto Gomes de Santana</t>
  </si>
  <si>
    <t>1994-08-10</t>
  </si>
  <si>
    <t>22 anos</t>
  </si>
  <si>
    <t>15:03:51</t>
  </si>
  <si>
    <t>15:01:13</t>
  </si>
  <si>
    <t>Sérgio Josué da silva</t>
  </si>
  <si>
    <t>1966-10-26</t>
  </si>
  <si>
    <t>49 anos</t>
  </si>
  <si>
    <t>15:08:00</t>
  </si>
  <si>
    <t>15:04:44</t>
  </si>
  <si>
    <t>SILVANIA</t>
  </si>
  <si>
    <t>SILVANIA MARQUES DA SILVA DOURADO</t>
  </si>
  <si>
    <t>1973-07-27</t>
  </si>
  <si>
    <t>37 anos</t>
  </si>
  <si>
    <t>15:11:51</t>
  </si>
  <si>
    <t>15:09:00</t>
  </si>
  <si>
    <t>WELLINGTON TAVARES DA SILVA</t>
  </si>
  <si>
    <t>1966-08-06</t>
  </si>
  <si>
    <t>15:45:31</t>
  </si>
  <si>
    <t>15:35:48</t>
  </si>
  <si>
    <t>EDILSON</t>
  </si>
  <si>
    <t>Edilson Leite de Araujo</t>
  </si>
  <si>
    <t>1981-04-01</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</si>
  <si>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t>
  </si>
  <si>
    <t>15:52:20</t>
  </si>
  <si>
    <t>15:50:15</t>
  </si>
  <si>
    <t>Joseildo Marcos da Silva</t>
  </si>
  <si>
    <t>1966-09-12</t>
  </si>
  <si>
    <t>42 anos</t>
  </si>
  <si>
    <t>16:04:29</t>
  </si>
  <si>
    <t>15:55:56</t>
  </si>
  <si>
    <t>Marciel Firmino das Graças</t>
  </si>
  <si>
    <t>Marciel Firmino das graças</t>
  </si>
  <si>
    <t>1989-06-27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</si>
  <si>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Ações de proteção e preservação do patrimônio cultural imaterial, que envolvam técnicas, práticas, conhecimentos, habilidades, expressões, modos de vida de comunidades tradicionais.</t>
  </si>
  <si>
    <t>16:27:34</t>
  </si>
  <si>
    <t>16:09:24</t>
  </si>
  <si>
    <t xml:space="preserve">Mariangela Valença </t>
  </si>
  <si>
    <t>Mariangela Valença França</t>
  </si>
  <si>
    <t>1972-12-06</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</si>
  <si>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</si>
  <si>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07-08-2025</t>
  </si>
  <si>
    <t>07:24:50</t>
  </si>
  <si>
    <t>17:10:30</t>
  </si>
  <si>
    <t>Daniel Edmundson</t>
  </si>
  <si>
    <t>Daniel Orlandi Mattos Edmundson</t>
  </si>
  <si>
    <t>1980-01-09</t>
  </si>
  <si>
    <t>Aquisição de obras de arte.</t>
  </si>
  <si>
    <t>17:53:16</t>
  </si>
  <si>
    <t>17:46:14</t>
  </si>
  <si>
    <t>Marco Salomão</t>
  </si>
  <si>
    <t>Marcos José da Silva</t>
  </si>
  <si>
    <t>1987-02-27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</si>
  <si>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</si>
  <si>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</si>
  <si>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18:15:47</t>
  </si>
  <si>
    <t>18:12:40</t>
  </si>
  <si>
    <t>KAIQUE</t>
  </si>
  <si>
    <t>Kaique de Melo nascimento</t>
  </si>
  <si>
    <t>1999-08-28</t>
  </si>
  <si>
    <t>Sanharó</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</si>
  <si>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</si>
  <si>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Subsídio a grupos, companhias, orquestras e corpos artísticos estáveis, inclusive em seus processos de produção e pesquisa.</t>
  </si>
  <si>
    <t>19:41:41</t>
  </si>
  <si>
    <t>19:29:09</t>
  </si>
  <si>
    <t>ROBERIO</t>
  </si>
  <si>
    <t>Robério Brasileiro Mota Júnior</t>
  </si>
  <si>
    <t>1987-12-01</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</si>
  <si>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</si>
  <si>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19:48:48</t>
  </si>
  <si>
    <t>19:40:17</t>
  </si>
  <si>
    <t>Denise Lima</t>
  </si>
  <si>
    <t>Denise Candido de Lima Silva</t>
  </si>
  <si>
    <t>1997-03-22</t>
  </si>
  <si>
    <t>Carpina</t>
  </si>
  <si>
    <t>Não me atentei a data do edital</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</si>
  <si>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</si>
  <si>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19:57:40</t>
  </si>
  <si>
    <t>19:51:21</t>
  </si>
  <si>
    <t>MIRIAM</t>
  </si>
  <si>
    <t>Miriam de Lima Silva</t>
  </si>
  <si>
    <t>1971-12-06</t>
  </si>
  <si>
    <t>Não participei porque não soube que o edital estava aberto e acabei perdendo o prazo de inscrição. Faltou divulgação mais clara e acessível para quem vive em regiões mais afastadas.</t>
  </si>
  <si>
    <t>Realização de editais para estímulo, fomento, produção e difusão de arte e cultura, para todas as áreas e linguagens artísticas.,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</si>
  <si>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20:37:46</t>
  </si>
  <si>
    <t>20:01:10</t>
  </si>
  <si>
    <t>Márcio Francisco de Lucena</t>
  </si>
  <si>
    <t>Marcio Francisco de Lucena</t>
  </si>
  <si>
    <t>1979-09-24</t>
  </si>
  <si>
    <t>Nao tive tempo de me inscrever</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</si>
  <si>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</si>
  <si>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20:40:36</t>
  </si>
  <si>
    <t>20:03:28</t>
  </si>
  <si>
    <t>MARCELO</t>
  </si>
  <si>
    <t>Marcelo Pereira de Sousa Filho</t>
  </si>
  <si>
    <t>2968-06-16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</si>
  <si>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</si>
  <si>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</si>
  <si>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20:53:50</t>
  </si>
  <si>
    <t>20:29:18</t>
  </si>
  <si>
    <t>AILTON NUNES</t>
  </si>
  <si>
    <t>JOSÉ AILTON NUNES DA SILVA</t>
  </si>
  <si>
    <t>1985-12-16</t>
  </si>
  <si>
    <t>Pedra</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</si>
  <si>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</si>
  <si>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21:47:49</t>
  </si>
  <si>
    <t>21:18:42</t>
  </si>
  <si>
    <t>LAU DO MARACATU</t>
  </si>
  <si>
    <t>Horácio Lourenço da Silva</t>
  </si>
  <si>
    <t>1963-10-27</t>
  </si>
  <si>
    <t>46 anos</t>
  </si>
  <si>
    <t>Realização de editais para estímulo, fomento, produção e difusão de arte e cultura, para todas as áreas e linguagens artísticas., Apoio a exposições, festivais, festas populares, feiras e espetáculos.,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</si>
  <si>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21:49:05</t>
  </si>
  <si>
    <t>21:30:31</t>
  </si>
  <si>
    <t>Zallyak</t>
  </si>
  <si>
    <t>zallyak</t>
  </si>
  <si>
    <t>2003-11-11</t>
  </si>
  <si>
    <t>Menos de 1 ano</t>
  </si>
  <si>
    <t>Não havia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</si>
  <si>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t>
  </si>
  <si>
    <t>Aquisição de obras de arte., Aquisição de imóveis tombados para instalação de equipamento cultural público.</t>
  </si>
  <si>
    <t>02-08-2025</t>
  </si>
  <si>
    <t>07:17:56</t>
  </si>
  <si>
    <t>22:04:07</t>
  </si>
  <si>
    <t>Eliel Alves</t>
  </si>
  <si>
    <t>Eliel José Alves de Lima</t>
  </si>
  <si>
    <t>1992-12-25</t>
  </si>
  <si>
    <t>Belo Jardim</t>
  </si>
  <si>
    <t>22:24:01</t>
  </si>
  <si>
    <t>22:17:11</t>
  </si>
  <si>
    <t>SUSANA</t>
  </si>
  <si>
    <t>susana micaele vieira</t>
  </si>
  <si>
    <t>1986-05-22</t>
  </si>
  <si>
    <t>Salgueiro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</si>
  <si>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</si>
  <si>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07:14:04</t>
  </si>
  <si>
    <t>06:46:43</t>
  </si>
  <si>
    <t>CATIANE</t>
  </si>
  <si>
    <t>Catiane Xavier da Silva</t>
  </si>
  <si>
    <t>1986-11-08</t>
  </si>
  <si>
    <t>Devido a minha correria, perdi a data da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</si>
  <si>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</si>
  <si>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bens culturais, acervos, arquivos e coleções.,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</si>
  <si>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07:52:51</t>
  </si>
  <si>
    <t>07:46:51</t>
  </si>
  <si>
    <t>JOANA</t>
  </si>
  <si>
    <t>Joana D'Arc de Lima</t>
  </si>
  <si>
    <t>1984-11-30</t>
  </si>
  <si>
    <t>Preferi me informar melhor acerca da política, dos editais, das possibilidades em geral</t>
  </si>
  <si>
    <t>08:07:15</t>
  </si>
  <si>
    <t>07:51:40</t>
  </si>
  <si>
    <t>LUCIA HELENA Ramos da Silva</t>
  </si>
  <si>
    <t>Lucia Helena ramos da Silva</t>
  </si>
  <si>
    <t>1964-06-14</t>
  </si>
  <si>
    <t>Realização de editais para estímulo, fomento, produção e difusão de arte e cultura, para todas as áreas e linguagens artísticas., Apoio a exposições, festivais, festas populares, feiras e espetáculos.,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t>
  </si>
  <si>
    <t>09:08:32</t>
  </si>
  <si>
    <t>08:58:51</t>
  </si>
  <si>
    <t>MANOEL  KINHO</t>
  </si>
  <si>
    <t>Manoel Pereira de Lima Neto</t>
  </si>
  <si>
    <t>1978-09-24</t>
  </si>
  <si>
    <t>Glória do Goitá</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</si>
  <si>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</si>
  <si>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</si>
  <si>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09:22:27</t>
  </si>
  <si>
    <t>09:17:27</t>
  </si>
  <si>
    <t xml:space="preserve">Alan capoeira </t>
  </si>
  <si>
    <t>Alan Heleno de Lima</t>
  </si>
  <si>
    <t>1983-08-06</t>
  </si>
  <si>
    <t>09:37:47</t>
  </si>
  <si>
    <t>09:33:21</t>
  </si>
  <si>
    <t>Marcos Alves da Silva</t>
  </si>
  <si>
    <t>1970-05-11</t>
  </si>
  <si>
    <t>09:43:29</t>
  </si>
  <si>
    <t>09:36:58</t>
  </si>
  <si>
    <t>José Janailson da Silva</t>
  </si>
  <si>
    <t>Jose Janailson da silva</t>
  </si>
  <si>
    <t>1991-04-12</t>
  </si>
  <si>
    <t>14 anos</t>
  </si>
  <si>
    <t>09:59:48</t>
  </si>
  <si>
    <t>09:52:30</t>
  </si>
  <si>
    <t>Rose Daniele Levino Gomes</t>
  </si>
  <si>
    <t>Rose Danielle Levino Gomes</t>
  </si>
  <si>
    <t>1985-05-18</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</si>
  <si>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</si>
  <si>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10:09:13</t>
  </si>
  <si>
    <t>09:53:32</t>
  </si>
  <si>
    <t>MARCIO</t>
  </si>
  <si>
    <t>MÁRCIO ALVES DE SOUZA</t>
  </si>
  <si>
    <t>1978-09-10</t>
  </si>
  <si>
    <t>Cabrobó</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</si>
  <si>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</si>
  <si>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</si>
  <si>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10:25:08</t>
  </si>
  <si>
    <t>10:12:28</t>
  </si>
  <si>
    <t>Johnathan Nunes Leite - Ligeirinho Capoeira</t>
  </si>
  <si>
    <t>Johnathan Nunes Leite</t>
  </si>
  <si>
    <t>1995-11-24</t>
  </si>
  <si>
    <t>Falta de informação na cidade de Petrolândia/PE</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</si>
  <si>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</si>
  <si>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t>
  </si>
  <si>
    <t>10:56:47</t>
  </si>
  <si>
    <t>10:53:39</t>
  </si>
  <si>
    <t xml:space="preserve">Elivan Jack ilê kids </t>
  </si>
  <si>
    <t>Elivan Bezerra dos Santos</t>
  </si>
  <si>
    <t>1985-04-11</t>
  </si>
  <si>
    <t>11:05:45</t>
  </si>
  <si>
    <t>11:03:53</t>
  </si>
  <si>
    <t>João Carlos Gomes da Silva</t>
  </si>
  <si>
    <t>1990-08-23</t>
  </si>
  <si>
    <t>11:23:29</t>
  </si>
  <si>
    <t>11:11:55</t>
  </si>
  <si>
    <t>LUIS JURANDIR BARRETO JUNIOR</t>
  </si>
  <si>
    <t>Luís Jurandir Barreto Junior</t>
  </si>
  <si>
    <t>1972-06-26</t>
  </si>
  <si>
    <t>11:51:35</t>
  </si>
  <si>
    <t>11:37:47</t>
  </si>
  <si>
    <t>DionopA</t>
  </si>
  <si>
    <t>Dionopa Cardoso Dias Candido de Oliveira</t>
  </si>
  <si>
    <t>1990-01-07</t>
  </si>
  <si>
    <t>Mulher trans/travesti</t>
  </si>
  <si>
    <t>Intelectual</t>
  </si>
  <si>
    <t>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</si>
  <si>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t>
  </si>
  <si>
    <t>12:08:22</t>
  </si>
  <si>
    <t>11:51:05</t>
  </si>
  <si>
    <t>Jose Fernando da Silva - Maracatu Leão Das Cordilheiras de Glória do Goitá</t>
  </si>
  <si>
    <t>Maracatu Leão das Cordilheiras</t>
  </si>
  <si>
    <t>1941-09-06</t>
  </si>
  <si>
    <t>83 anos</t>
  </si>
  <si>
    <t>Não conseguir fazer a inscrição</t>
  </si>
  <si>
    <t>11:58:28</t>
  </si>
  <si>
    <t>11:55:45</t>
  </si>
  <si>
    <t>FELIPE SANTOS DE ALMEIDA</t>
  </si>
  <si>
    <t>1990-07-12</t>
  </si>
  <si>
    <t>12:01:32</t>
  </si>
  <si>
    <t>11:59:34</t>
  </si>
  <si>
    <t xml:space="preserve">Marcos Antônio Barbosa </t>
  </si>
  <si>
    <t>Marcos Antônio Barbosa</t>
  </si>
  <si>
    <t>1976-08-17</t>
  </si>
  <si>
    <t>12:08:15</t>
  </si>
  <si>
    <t>12:03:44</t>
  </si>
  <si>
    <t>Luize Maria Monteiro Pires</t>
  </si>
  <si>
    <t>1970-05-29</t>
  </si>
  <si>
    <t>nao sabia.</t>
  </si>
  <si>
    <t>12:27:22</t>
  </si>
  <si>
    <t>12:07:16</t>
  </si>
  <si>
    <t>Eduardo Franco</t>
  </si>
  <si>
    <t>Luiz Eduardo Palmeira Franco Junior</t>
  </si>
  <si>
    <t>1970-04-24</t>
  </si>
  <si>
    <t>Gravatá</t>
  </si>
  <si>
    <t>Na edição anterior, não realizamos a inscrição por desconhecimento do edital e limitações de tempo para estruturação de proposta.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</si>
  <si>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</si>
  <si>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12:11:20</t>
  </si>
  <si>
    <t>12:09:24</t>
  </si>
  <si>
    <t>NAYARA</t>
  </si>
  <si>
    <t>NAYARA VIEIRA SILVA</t>
  </si>
  <si>
    <t>1988-12-22</t>
  </si>
  <si>
    <t>12:15:00</t>
  </si>
  <si>
    <t>12:13:08</t>
  </si>
  <si>
    <t>Beatriz Ferreira de lima</t>
  </si>
  <si>
    <t>1993-08-12</t>
  </si>
  <si>
    <t>12:18:39</t>
  </si>
  <si>
    <t>12:16:15</t>
  </si>
  <si>
    <t>Altemar Gomes de Lima Junior</t>
  </si>
  <si>
    <t>1990-08-14</t>
  </si>
  <si>
    <t>nao sabia</t>
  </si>
  <si>
    <t>12:23:31</t>
  </si>
  <si>
    <t>12:20:31</t>
  </si>
  <si>
    <t>FELIPE</t>
  </si>
  <si>
    <t>FELIPE HENRIQUE FRANCISCO DA SILVA DE PAULA</t>
  </si>
  <si>
    <t>1996-03-07</t>
  </si>
  <si>
    <t>Não sabia</t>
  </si>
  <si>
    <t>12:27:04</t>
  </si>
  <si>
    <t>12:24:45</t>
  </si>
  <si>
    <t>ANDRE</t>
  </si>
  <si>
    <t>ANDRE RAFAEL DO NASCIMENTO LOBO</t>
  </si>
  <si>
    <t>1985-07-16</t>
  </si>
  <si>
    <t>12:29:59</t>
  </si>
  <si>
    <t>12:28:18</t>
  </si>
  <si>
    <t>JOTA R Nascimento</t>
  </si>
  <si>
    <t>JOSE ROBERTO NASCIMENTO DOS SANTOS</t>
  </si>
  <si>
    <t>1980-10-15</t>
  </si>
  <si>
    <t>12:33:48</t>
  </si>
  <si>
    <t>12:31:52</t>
  </si>
  <si>
    <t>CASSIANA</t>
  </si>
  <si>
    <t>CASSIANA TOMAZ DO NASCIMENTO</t>
  </si>
  <si>
    <t>1985-12-23</t>
  </si>
  <si>
    <t>12:43:22</t>
  </si>
  <si>
    <t>12:31:54</t>
  </si>
  <si>
    <t>Shirley Shilds</t>
  </si>
  <si>
    <t>Shirley shilds oliveira Silva</t>
  </si>
  <si>
    <t>1995-07-07</t>
  </si>
  <si>
    <t>Moreno</t>
  </si>
  <si>
    <t>12:37:44</t>
  </si>
  <si>
    <t>12:33:33</t>
  </si>
  <si>
    <t>THIAGO</t>
  </si>
  <si>
    <t>Thiago Felipe Costa Barros</t>
  </si>
  <si>
    <t>1997-03-20</t>
  </si>
  <si>
    <t>Não atuava no setor</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</si>
  <si>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</si>
  <si>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Aquisição de obras de arte.,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</si>
  <si>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12:37:22</t>
  </si>
  <si>
    <t>12:34:58</t>
  </si>
  <si>
    <t>Laryssa brito</t>
  </si>
  <si>
    <t>Laryssa de Brito Rocha</t>
  </si>
  <si>
    <t>1999-06-16</t>
  </si>
  <si>
    <t>12:40:37</t>
  </si>
  <si>
    <t>12:38:44</t>
  </si>
  <si>
    <t xml:space="preserve">Gefferson Batista dos Santos </t>
  </si>
  <si>
    <t>Gefferson Batista dos Santos</t>
  </si>
  <si>
    <t>1986-06-15</t>
  </si>
  <si>
    <t>21:48:24</t>
  </si>
  <si>
    <t>12:38:50</t>
  </si>
  <si>
    <t xml:space="preserve">Joseberg dos Santos Azevedo </t>
  </si>
  <si>
    <t>JoseBerg dos santos Azevedo</t>
  </si>
  <si>
    <t>1988-03-25</t>
  </si>
  <si>
    <t>Passou o prazo de inscrição</t>
  </si>
  <si>
    <t>12:45:34</t>
  </si>
  <si>
    <t>12:43:23</t>
  </si>
  <si>
    <t>Viviane tavares dos santos</t>
  </si>
  <si>
    <t>1984-11-02</t>
  </si>
  <si>
    <t>34 anos</t>
  </si>
  <si>
    <t>12:49:47</t>
  </si>
  <si>
    <t>12:46:36</t>
  </si>
  <si>
    <t>Irene Carvalho Barbalho de Melo</t>
  </si>
  <si>
    <t>1980-01-19</t>
  </si>
  <si>
    <t>12:52:40</t>
  </si>
  <si>
    <t>12:50:46</t>
  </si>
  <si>
    <t>Daywson Souza de Carvalho</t>
  </si>
  <si>
    <t>12:59:18</t>
  </si>
  <si>
    <t>12:55:58</t>
  </si>
  <si>
    <t>OSVALDO</t>
  </si>
  <si>
    <t>OSVALDO CABRAL DE MENDONCA</t>
  </si>
  <si>
    <t>1969-10-25</t>
  </si>
  <si>
    <t>13:04:18</t>
  </si>
  <si>
    <t>13:01:43</t>
  </si>
  <si>
    <t>Suzana da Silva Tinoco</t>
  </si>
  <si>
    <t>1988-02-23</t>
  </si>
  <si>
    <t>13:07:48</t>
  </si>
  <si>
    <t>13:05:32</t>
  </si>
  <si>
    <t xml:space="preserve">Cristian Lucas Pereira Alves </t>
  </si>
  <si>
    <t>Cristian Lucas Pereira Alves</t>
  </si>
  <si>
    <t>1986-10-18</t>
  </si>
  <si>
    <t>13:11:45</t>
  </si>
  <si>
    <t>13:09:25</t>
  </si>
  <si>
    <t>BLOCO carnavalesco cavalo branco</t>
  </si>
  <si>
    <t>jorge frederico alves de alencar</t>
  </si>
  <si>
    <t>1974-04-11</t>
  </si>
  <si>
    <t>13:14:37</t>
  </si>
  <si>
    <t>13:12:39</t>
  </si>
  <si>
    <t>SHIN</t>
  </si>
  <si>
    <t>SHIN ITI RANGNER DO NAICIMENTO SILVA</t>
  </si>
  <si>
    <t>1986-10-14</t>
  </si>
  <si>
    <t>13:21:14</t>
  </si>
  <si>
    <t>13:15:03</t>
  </si>
  <si>
    <t>PATRICIA</t>
  </si>
  <si>
    <t>Patrícia Edja Lima de Albuquerque</t>
  </si>
  <si>
    <t>1992-10-09</t>
  </si>
  <si>
    <t>Falta de formação e informação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</si>
  <si>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</si>
  <si>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obras de arte., Subsídio a espaços culturais, para uso em atividades-meio e atividades-fim, visando manutenção das atividades, de espaços, ambientes.</t>
  </si>
  <si>
    <t>13:17:38</t>
  </si>
  <si>
    <t>13:15:33</t>
  </si>
  <si>
    <t>Ely Eustaquio de Andrade</t>
  </si>
  <si>
    <t>1955-12-27</t>
  </si>
  <si>
    <t>13:32:43</t>
  </si>
  <si>
    <t>13:16:03</t>
  </si>
  <si>
    <t>FLAVIO CAVALCANTI DOS SANTOS</t>
  </si>
  <si>
    <t>1975-05-18</t>
  </si>
  <si>
    <t>13:22:43</t>
  </si>
  <si>
    <t>13:20:05</t>
  </si>
  <si>
    <t>Waldemir Bruno Souza da Silva</t>
  </si>
  <si>
    <t>1980-08-12</t>
  </si>
  <si>
    <t>13:27:12</t>
  </si>
  <si>
    <t>13:24:32</t>
  </si>
  <si>
    <t xml:space="preserve">Marcos Martiniano </t>
  </si>
  <si>
    <t>MARCOS MARTINIANO DA SILVA</t>
  </si>
  <si>
    <t>1965-10-09</t>
  </si>
  <si>
    <t>13:30:37</t>
  </si>
  <si>
    <t>13:28:06</t>
  </si>
  <si>
    <t>Ywshã Sales da Silva</t>
  </si>
  <si>
    <t>1994-07-12</t>
  </si>
  <si>
    <t>13:35:32</t>
  </si>
  <si>
    <t>13:33:27</t>
  </si>
  <si>
    <t>Alicia Grazyelle Santos Lima</t>
  </si>
  <si>
    <t>1999-07-22</t>
  </si>
  <si>
    <t>13:38:37</t>
  </si>
  <si>
    <t>13:36:49</t>
  </si>
  <si>
    <t>Ana Beatriz da Silva Nascimento</t>
  </si>
  <si>
    <t>2000-11-27</t>
  </si>
  <si>
    <t>13:41:53</t>
  </si>
  <si>
    <t>13:39:33</t>
  </si>
  <si>
    <t>Alexsandro Aureliano Cerqueira</t>
  </si>
  <si>
    <t>1980-03-12</t>
  </si>
  <si>
    <t>13:47:16</t>
  </si>
  <si>
    <t>13:44:43</t>
  </si>
  <si>
    <t>PRICILA</t>
  </si>
  <si>
    <t>PRICILA DA CONCEICAO PAPA</t>
  </si>
  <si>
    <t>1990-03-18</t>
  </si>
  <si>
    <t>13:51:31</t>
  </si>
  <si>
    <t>13:49:11</t>
  </si>
  <si>
    <t>Gilvan Jorge Cavalcanti Monteiro</t>
  </si>
  <si>
    <t>Gilvan jorge Cavalcanti Monteiro</t>
  </si>
  <si>
    <t>1980-09-11</t>
  </si>
  <si>
    <t>14:15:54</t>
  </si>
  <si>
    <t>14:09:12</t>
  </si>
  <si>
    <t>JESSICA</t>
  </si>
  <si>
    <t>Jessica Emanuelly de Almeida Lemos</t>
  </si>
  <si>
    <t>1989-03-20</t>
  </si>
  <si>
    <t>Não-binarie/outra variabilidade</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</si>
  <si>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t>
  </si>
  <si>
    <t>15:04:46</t>
  </si>
  <si>
    <t>15:02:11</t>
  </si>
  <si>
    <t>Gleicy Kelly Menezes da Silva</t>
  </si>
  <si>
    <t>1999-03-07</t>
  </si>
  <si>
    <t>15:07:53</t>
  </si>
  <si>
    <t>15:06:03</t>
  </si>
  <si>
    <t>erisson</t>
  </si>
  <si>
    <t>erisson correia de melo</t>
  </si>
  <si>
    <t>1989-10-31</t>
  </si>
  <si>
    <t>15:12:29</t>
  </si>
  <si>
    <t>15:10:05</t>
  </si>
  <si>
    <t>Gabriela Curi</t>
  </si>
  <si>
    <t>GABRIELA CURI MELO DE SOUZA ARAUJO</t>
  </si>
  <si>
    <t>1986-04-16</t>
  </si>
  <si>
    <t>15:16:06</t>
  </si>
  <si>
    <t>15:14:08</t>
  </si>
  <si>
    <t xml:space="preserve">Joseph Mark de Carvalho Mota </t>
  </si>
  <si>
    <t>Joseph Mark de Carvalho Mota</t>
  </si>
  <si>
    <t>1986-06-18</t>
  </si>
  <si>
    <t>15:20:04</t>
  </si>
  <si>
    <t>15:17:36</t>
  </si>
  <si>
    <t>Luk Ribeiro</t>
  </si>
  <si>
    <t>Lucas Rafael Marques do Santos</t>
  </si>
  <si>
    <t>1995-08-01</t>
  </si>
  <si>
    <t>15:23:41</t>
  </si>
  <si>
    <t>15:21:43</t>
  </si>
  <si>
    <t>SALOMAO</t>
  </si>
  <si>
    <t>SALOMAO ANDRE DA SILVA</t>
  </si>
  <si>
    <t>1963-05-16</t>
  </si>
  <si>
    <t>15:26:27</t>
  </si>
  <si>
    <t>15:24:29</t>
  </si>
  <si>
    <t>ADSON BEZERRA FELIPE</t>
  </si>
  <si>
    <t>1960-10-18</t>
  </si>
  <si>
    <t>15:29:55</t>
  </si>
  <si>
    <t>15:27:45</t>
  </si>
  <si>
    <t>LUIS EDUARDO REGO CANUTO JUNIOR</t>
  </si>
  <si>
    <t>2000-12-01</t>
  </si>
  <si>
    <t>15:33:36</t>
  </si>
  <si>
    <t>15:31:36</t>
  </si>
  <si>
    <t>PALHAÇO CHEIROZITO</t>
  </si>
  <si>
    <t>FRANCILEUDO DOS SANTOS SILVA</t>
  </si>
  <si>
    <t>1985-11-29</t>
  </si>
  <si>
    <t>15:37:08</t>
  </si>
  <si>
    <t>15:34:45</t>
  </si>
  <si>
    <t>ILDELANIAFLORENCIO DE AMORIM AZEVEDO</t>
  </si>
  <si>
    <t>1970-08-13</t>
  </si>
  <si>
    <t>15:44:39</t>
  </si>
  <si>
    <t>15:36:35</t>
  </si>
  <si>
    <t>Margarida Gomes da Silva</t>
  </si>
  <si>
    <t>margarida gomes da silva</t>
  </si>
  <si>
    <t>1976-04-04</t>
  </si>
  <si>
    <t>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</si>
  <si>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15:40:26</t>
  </si>
  <si>
    <t>15:38:49</t>
  </si>
  <si>
    <t>Josue Pereira de Moura</t>
  </si>
  <si>
    <t>1960-01-25</t>
  </si>
  <si>
    <t>NAO SABIA</t>
  </si>
  <si>
    <t>15:43:23</t>
  </si>
  <si>
    <t>15:41:38</t>
  </si>
  <si>
    <t>Luciano Jacinto de Sousa</t>
  </si>
  <si>
    <t>1961-10-23</t>
  </si>
  <si>
    <t>15:46:35</t>
  </si>
  <si>
    <t>15:44:40</t>
  </si>
  <si>
    <t>Cícera Mônica Alves da Silva</t>
  </si>
  <si>
    <t>1960-05-31</t>
  </si>
  <si>
    <t>15:50:07</t>
  </si>
  <si>
    <t>15:47:54</t>
  </si>
  <si>
    <t>Nil o mágico</t>
  </si>
  <si>
    <t>Regenildo Querino da Silva</t>
  </si>
  <si>
    <t>1973-02-12</t>
  </si>
  <si>
    <t>15:53:49</t>
  </si>
  <si>
    <t>15:51:48</t>
  </si>
  <si>
    <t>Jose do amparo dantas da silva</t>
  </si>
  <si>
    <t>1968-06-08</t>
  </si>
  <si>
    <t>16:23:02</t>
  </si>
  <si>
    <t>16:16:45</t>
  </si>
  <si>
    <t>Mestre Pita</t>
  </si>
  <si>
    <t>Leonardo Araujo Dias</t>
  </si>
  <si>
    <t>1978-05-02</t>
  </si>
  <si>
    <t>Não consegui participar!</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</si>
  <si>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t>
  </si>
  <si>
    <t>16:48:59</t>
  </si>
  <si>
    <t>16:38:16</t>
  </si>
  <si>
    <t>GLAUBER</t>
  </si>
  <si>
    <t>Glauber Mariel de Souza</t>
  </si>
  <si>
    <t>1982-07-09</t>
  </si>
  <si>
    <t>Santa Maria da Boa Vista</t>
  </si>
  <si>
    <t>atraso na inscrição</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</si>
  <si>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 Aquisição de obras de arte.</t>
  </si>
  <si>
    <t>16:45:43</t>
  </si>
  <si>
    <t>16:38:29</t>
  </si>
  <si>
    <t>Paulo Silva</t>
  </si>
  <si>
    <t>paulo sergio da silva</t>
  </si>
  <si>
    <t>1986-07-11</t>
  </si>
  <si>
    <t>19:50:27</t>
  </si>
  <si>
    <t>17:12:25</t>
  </si>
  <si>
    <t xml:space="preserve">Matheus Alves De Lima Silva </t>
  </si>
  <si>
    <t>Matheus Alves de Lima Silva</t>
  </si>
  <si>
    <t>1999-07-31</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</si>
  <si>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</si>
  <si>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obras de arte., Aquisição de bens culturais, acervos, arquivos e coleções., Aquisição de imóveis tombados para instalação de equipamento cultural público.</t>
  </si>
  <si>
    <t>17:37:44</t>
  </si>
  <si>
    <t>17:25:18</t>
  </si>
  <si>
    <t>Aécio Oberdam</t>
  </si>
  <si>
    <t>Aécio Oberdam dos Santos</t>
  </si>
  <si>
    <t>1986-02-18</t>
  </si>
  <si>
    <t>Tracunhaém</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</si>
  <si>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</si>
  <si>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18:22:52</t>
  </si>
  <si>
    <t>17:54:43</t>
  </si>
  <si>
    <t>Fabio de Morais Luna</t>
  </si>
  <si>
    <t>1966-07-27</t>
  </si>
  <si>
    <t>Apresentar e defender como Historiador, idealizador e realizador, além de pertencer a primeira geração, com 42 anos ligação com a Cultura Hip Hop em Pernambuco e no Brasil, o projeto Campeonato de Breaking Battle Of The Trio, que existe desde 2005, e traz para o público o universo e principalmente o lado competitivo do "Breaking", o  primeiro elemento formador da Cultura Hip Hop a se manifestar em Pernambuco e no Brasil, e que continua presente desde 1983!</t>
  </si>
  <si>
    <t>22:20:44</t>
  </si>
  <si>
    <t>22:17:24</t>
  </si>
  <si>
    <t>wendele</t>
  </si>
  <si>
    <t>WENDELE AZEVEDO</t>
  </si>
  <si>
    <t>1996-09-28</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</si>
  <si>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</si>
  <si>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23:04:40</t>
  </si>
  <si>
    <t>22:58:48</t>
  </si>
  <si>
    <t>Lidia renata Ferrante da cruz</t>
  </si>
  <si>
    <t>Lídia Renata Ferrante da cruz</t>
  </si>
  <si>
    <t>1993-05-29</t>
  </si>
  <si>
    <t>Realização de editais para estímulo, fomento, produção e difusão de arte e cultura, para todas as áreas e linguagens artísticas.,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</si>
  <si>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02:02:50</t>
  </si>
  <si>
    <t>01:52:04</t>
  </si>
  <si>
    <t>SEBASTIAO</t>
  </si>
  <si>
    <t>SEBASTIAO LINDOBERG DA SILVA CAMPOS</t>
  </si>
  <si>
    <t>1988-03-15</t>
  </si>
  <si>
    <t>Bonito</t>
  </si>
  <si>
    <t>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Realização de editais para estímulo, fomento, produção e difusão de arte e cultura, para todas as áreas e linguagens artísticas., Apoio a exposições, festivais, festas populares, feiras e espetáculos.</t>
  </si>
  <si>
    <t>Aquisição de bens culturais, acervos, arquivos e coleções.,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</si>
  <si>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18:50:37</t>
  </si>
  <si>
    <t>02:01:50</t>
  </si>
  <si>
    <t>Rhaldney Pedro da Silva</t>
  </si>
  <si>
    <t>RHALDNEY PEDRO DA SILVA</t>
  </si>
  <si>
    <t>1993-02-25</t>
  </si>
  <si>
    <t>Abreu e Lima</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</si>
  <si>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</si>
  <si>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10:16:42</t>
  </si>
  <si>
    <t>09:24:39</t>
  </si>
  <si>
    <t>Wagner Staden</t>
  </si>
  <si>
    <t>1962-05-29</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</si>
  <si>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Apoio à produção de conteúdos digitais, jogos eletrônicos, vídeo arte e outras ações relacionadas à cultura digital, incluindo planos de digitalização de acervos, arquivos e coleções de instituições e grupos culturais.</t>
  </si>
  <si>
    <t>09:46:54</t>
  </si>
  <si>
    <t>09:31:09</t>
  </si>
  <si>
    <t>Marcos Lira</t>
  </si>
  <si>
    <t>Marcos Pereira de lira</t>
  </si>
  <si>
    <t>1973-09-15</t>
  </si>
  <si>
    <t>Estava em viagem fora do estado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</si>
  <si>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Realização de levantamentos, de estudos, de pesquisas e de curadorias nas diversas áreas da cultura.</t>
  </si>
  <si>
    <t>10:22:44</t>
  </si>
  <si>
    <t>10:14:28</t>
  </si>
  <si>
    <t>Carlos André Oliveira Marques da Silva</t>
  </si>
  <si>
    <t>CARLOS ANDRÉ OLIVEIRA MARQUES DA SILVA</t>
  </si>
  <si>
    <t>1991-03-18</t>
  </si>
  <si>
    <t>Indígenas</t>
  </si>
  <si>
    <t>Indígena</t>
  </si>
  <si>
    <t>10:43:11</t>
  </si>
  <si>
    <t>10:37:37</t>
  </si>
  <si>
    <t>NATA</t>
  </si>
  <si>
    <t>Natã Luiz Santos de Souza</t>
  </si>
  <si>
    <t>2001-03-05</t>
  </si>
  <si>
    <t>3 anos</t>
  </si>
  <si>
    <t>Não tinha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</si>
  <si>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</si>
  <si>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bens culturais, acervos, arquivos e coleções., Aquisição de obras de arte.,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</si>
  <si>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08:46:22</t>
  </si>
  <si>
    <t>18:11:40</t>
  </si>
  <si>
    <t>FREDERICO</t>
  </si>
  <si>
    <t>Frederico Jardim Ferraz Goyanna</t>
  </si>
  <si>
    <t>1969-05-08</t>
  </si>
  <si>
    <t>Estávamos desenvolvendo outros projetos.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</si>
  <si>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</si>
  <si>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18:50:19</t>
  </si>
  <si>
    <t>18:32:22</t>
  </si>
  <si>
    <t>OTAVIANO</t>
  </si>
  <si>
    <t>otaviano soares</t>
  </si>
  <si>
    <t>1993-10-30</t>
  </si>
  <si>
    <t>Apoio a exposições, festivais, festas populares, feiras e espetáculos., 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</si>
  <si>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obras de arte.</t>
  </si>
  <si>
    <t>19:31:27</t>
  </si>
  <si>
    <t>19:23:22</t>
  </si>
  <si>
    <t>MANRIQUE</t>
  </si>
  <si>
    <t>Manrique Rocha Melo</t>
  </si>
  <si>
    <t>2000-06-23</t>
  </si>
  <si>
    <t>Lagoa do Ouro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</si>
  <si>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</si>
  <si>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</si>
  <si>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22:33:06</t>
  </si>
  <si>
    <t>22:23:00</t>
  </si>
  <si>
    <t>AMANNDA OLIVEIRA</t>
  </si>
  <si>
    <t>Amannda do Amaral Oliveira Pessoa</t>
  </si>
  <si>
    <t>1977-12-16</t>
  </si>
  <si>
    <t>Arcoverde</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</si>
  <si>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Serviço educativo de museus, de centros culturais, de teatros, de cinemas e de bibliotecas, inclusive formação de público na educação básica.</t>
  </si>
  <si>
    <t>11:27:56</t>
  </si>
  <si>
    <t>11:23:51</t>
  </si>
  <si>
    <t>kakau</t>
  </si>
  <si>
    <t>Claumir Helder Gomes Soares</t>
  </si>
  <si>
    <t>1989-01-20</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</si>
  <si>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</si>
  <si>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11:32:25</t>
  </si>
  <si>
    <t>11:30:00</t>
  </si>
  <si>
    <t>Ewerlane Raquel Xavier da Silva</t>
  </si>
  <si>
    <t>1996-05-21</t>
  </si>
  <si>
    <t>Belém de São Francisco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</si>
  <si>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t>
  </si>
  <si>
    <t>11:37:41</t>
  </si>
  <si>
    <t>11:34:47</t>
  </si>
  <si>
    <t>Abel Alves</t>
  </si>
  <si>
    <t>Abel Alves da Silva Filho</t>
  </si>
  <si>
    <t>1987-06-30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</si>
  <si>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t>
  </si>
  <si>
    <t>11:42:40</t>
  </si>
  <si>
    <t>11:39:51</t>
  </si>
  <si>
    <t>Maria Liduina da Silva</t>
  </si>
  <si>
    <t>1964-07-29</t>
  </si>
  <si>
    <t>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Realização de cursos para formar, especializar e profissionalizar artistas, produtores, técnicos e outros agentes culturais públicos e privados.</t>
  </si>
  <si>
    <t>11:48:43</t>
  </si>
  <si>
    <t>11:44:08</t>
  </si>
  <si>
    <t>Sebastiana Elizabete da Silva</t>
  </si>
  <si>
    <t>1979-01-20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</si>
  <si>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</si>
  <si>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11:54:51</t>
  </si>
  <si>
    <t>11:53:23</t>
  </si>
  <si>
    <t>Adriano Expedito</t>
  </si>
  <si>
    <t>Adriano Expedito de Souza Belém</t>
  </si>
  <si>
    <t>1998-05-27</t>
  </si>
  <si>
    <t>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t>
  </si>
  <si>
    <t>13:17:13</t>
  </si>
  <si>
    <t>12:55:05</t>
  </si>
  <si>
    <t>MARIA LUCIANA RODRIGUES DE OLIVEIRA</t>
  </si>
  <si>
    <t>Maria Luciana Rodrigues de Oliveira</t>
  </si>
  <si>
    <t>1978-01-25</t>
  </si>
  <si>
    <t>Granito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</si>
  <si>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</si>
  <si>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bens culturais, acervos, arquivos e coleções.</t>
  </si>
  <si>
    <t>13:42:48</t>
  </si>
  <si>
    <t>13:36:03</t>
  </si>
  <si>
    <t>Amanda Nogueira</t>
  </si>
  <si>
    <t>Amanda Joyce Gomes Nogueira</t>
  </si>
  <si>
    <t>1999-06-26</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</si>
  <si>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Realização de cursos para formar, especializar e profissionalizar artistas, produtores, técnicos e outros agentes culturais públicos e privados.</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</si>
  <si>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</si>
  <si>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13:45:53</t>
  </si>
  <si>
    <t>13:43:42</t>
  </si>
  <si>
    <t>Renata Hélly</t>
  </si>
  <si>
    <t>Renata Héli da Silva</t>
  </si>
  <si>
    <t>1983-03-29</t>
  </si>
  <si>
    <t>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t>
  </si>
  <si>
    <t>13:48:52</t>
  </si>
  <si>
    <t>13:46:52</t>
  </si>
  <si>
    <t>Jessica Oliveira</t>
  </si>
  <si>
    <t>Jessica Oliveira de Jesus</t>
  </si>
  <si>
    <t>1992-08-10</t>
  </si>
  <si>
    <t>Gastronomia</t>
  </si>
  <si>
    <t>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t>
  </si>
  <si>
    <t>13:51:56</t>
  </si>
  <si>
    <t>13:49:32</t>
  </si>
  <si>
    <t>ROSIANE MARIA DE ARAUJO</t>
  </si>
  <si>
    <t>Rosiane Maria de Araújo</t>
  </si>
  <si>
    <t>1978-01-20</t>
  </si>
  <si>
    <t>Estava viajando no período de inscrição.</t>
  </si>
  <si>
    <t>13:54:34</t>
  </si>
  <si>
    <t>13:52:36</t>
  </si>
  <si>
    <t>Fátima Belém</t>
  </si>
  <si>
    <t>Maria de Fátima Barbosa Belém</t>
  </si>
  <si>
    <t>1958-04-09</t>
  </si>
  <si>
    <t>Serviço educativo de museus, de centros culturais, de teatros, de cinemas e de bibliotecas, inclusive formação de público na educação básica.,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</si>
  <si>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13:57:20</t>
  </si>
  <si>
    <t>13:55:23</t>
  </si>
  <si>
    <t>Aline Candeias</t>
  </si>
  <si>
    <t>Aline de Souza Novaes Araújo Candeias</t>
  </si>
  <si>
    <t>1992-04-11</t>
  </si>
  <si>
    <t>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</si>
  <si>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14:00:26</t>
  </si>
  <si>
    <t>13:58:27</t>
  </si>
  <si>
    <t>Silvana Rufino de Lisboa</t>
  </si>
  <si>
    <t>1965-04-15</t>
  </si>
  <si>
    <t>Perdi o prazo de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</si>
  <si>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t>
  </si>
  <si>
    <t>14:03:43</t>
  </si>
  <si>
    <t>14:01:35</t>
  </si>
  <si>
    <t>Iverson Ferreira da Silva Oliveira</t>
  </si>
  <si>
    <t>1999-04-07</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</si>
  <si>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Apoio a exposições, festivais, festas populares, feiras e espetáculos.</t>
  </si>
  <si>
    <t>14:08:48</t>
  </si>
  <si>
    <t>14:07:03</t>
  </si>
  <si>
    <t>Beto Design</t>
  </si>
  <si>
    <t>Erbert Crhistian de Souza Dantas</t>
  </si>
  <si>
    <t>1987-09-11</t>
  </si>
  <si>
    <t>14:12:32</t>
  </si>
  <si>
    <t>14:10:42</t>
  </si>
  <si>
    <t>Chumbinho Batera</t>
  </si>
  <si>
    <t>Lomark Barbosa</t>
  </si>
  <si>
    <t>1986-05-19</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</si>
  <si>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t>
  </si>
  <si>
    <t>14:14:50</t>
  </si>
  <si>
    <t>14:12:58</t>
  </si>
  <si>
    <t>Dods</t>
  </si>
  <si>
    <t>Altamir Araújo de Oliveira</t>
  </si>
  <si>
    <t>1993-08-30</t>
  </si>
  <si>
    <t>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</si>
  <si>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14:17:30</t>
  </si>
  <si>
    <t>14:15:49</t>
  </si>
  <si>
    <t>Hélio Ramos</t>
  </si>
  <si>
    <t>Hélio Ramos de Oliveira Marques</t>
  </si>
  <si>
    <t>1993-03-15</t>
  </si>
  <si>
    <t>14:19:56</t>
  </si>
  <si>
    <t>14:18:16</t>
  </si>
  <si>
    <t>Roberto Juvêncio</t>
  </si>
  <si>
    <t>Roberto da Silva Juvêncio</t>
  </si>
  <si>
    <t>1982-03-31</t>
  </si>
  <si>
    <t>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</si>
  <si>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14:23:00</t>
  </si>
  <si>
    <t>14:20:40</t>
  </si>
  <si>
    <t>Arthur</t>
  </si>
  <si>
    <t>Arthur Ribeiro Chaves Brandão</t>
  </si>
  <si>
    <t>1993-05-19</t>
  </si>
  <si>
    <t>14:35:49</t>
  </si>
  <si>
    <t>14:22:54</t>
  </si>
  <si>
    <t>DELMAR</t>
  </si>
  <si>
    <t>Delmar Camilo Soares Junior</t>
  </si>
  <si>
    <t>1986-04-10</t>
  </si>
  <si>
    <t>14:27:45</t>
  </si>
  <si>
    <t>14:25:30</t>
  </si>
  <si>
    <t>Jailson de Souza Lisboa</t>
  </si>
  <si>
    <t>1981-03-02</t>
  </si>
  <si>
    <t>14:30:55</t>
  </si>
  <si>
    <t>14:28:07</t>
  </si>
  <si>
    <t>Diego Antunes</t>
  </si>
  <si>
    <t>Diego Antunes Silva</t>
  </si>
  <si>
    <t>1988-10-16</t>
  </si>
  <si>
    <t>15:28:29</t>
  </si>
  <si>
    <t>15:16:21</t>
  </si>
  <si>
    <t>Carlos Eduardo Amaral</t>
  </si>
  <si>
    <t>Carlos Eduardo Pereira Bernardes Amaral</t>
  </si>
  <si>
    <t>1980-09-24</t>
  </si>
  <si>
    <t>19 anos</t>
  </si>
  <si>
    <t>Não ter projetos para apresentar</t>
  </si>
  <si>
    <t>17:19:43</t>
  </si>
  <si>
    <t>17:08:49</t>
  </si>
  <si>
    <t>BERNARDO</t>
  </si>
  <si>
    <t>Bernardo Francisco Beserra Viana</t>
  </si>
  <si>
    <t>1999-09-04</t>
  </si>
  <si>
    <t>Falta de conhecimento sobre a pnab</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</si>
  <si>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</si>
  <si>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</si>
  <si>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19:25:27</t>
  </si>
  <si>
    <t>18:20:12</t>
  </si>
  <si>
    <t>ERIVALDO</t>
  </si>
  <si>
    <t>ERIVALDO TIAGO DE SIQUEIRA</t>
  </si>
  <si>
    <t>2028-09-21</t>
  </si>
  <si>
    <t>São José do Egito</t>
  </si>
  <si>
    <t>POR QUESTÕES PARTICULAR.</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</si>
  <si>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</si>
  <si>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t>
  </si>
  <si>
    <t>20:39:05</t>
  </si>
  <si>
    <t>20:29:34</t>
  </si>
  <si>
    <t>JONATAS CANDIDO DE ALMEIDA</t>
  </si>
  <si>
    <t>Jonatas Cândido de Almeida</t>
  </si>
  <si>
    <t>2000-02-18</t>
  </si>
  <si>
    <t>17:56:40</t>
  </si>
  <si>
    <t>08:05:01</t>
  </si>
  <si>
    <t>LUCIENE CAVALCANTI</t>
  </si>
  <si>
    <t>Luciene de Souza Cavalcanti</t>
  </si>
  <si>
    <t>1984-02-25</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</si>
  <si>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</si>
  <si>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</si>
  <si>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09:07:51</t>
  </si>
  <si>
    <t>09:00:59</t>
  </si>
  <si>
    <t>FABIANA</t>
  </si>
  <si>
    <t>Fabiana Soares de Lima</t>
  </si>
  <si>
    <t>Auditiva</t>
  </si>
  <si>
    <t>Aquisição de obras de arte., 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</si>
  <si>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09:31:38</t>
  </si>
  <si>
    <t>09:25:22</t>
  </si>
  <si>
    <t>Tony Aldair</t>
  </si>
  <si>
    <t>Tony Aldair Pereira Silva</t>
  </si>
  <si>
    <t>1993-10-25</t>
  </si>
  <si>
    <t>10:05:54</t>
  </si>
  <si>
    <t>10:01:34</t>
  </si>
  <si>
    <t>Joelson Rogério</t>
  </si>
  <si>
    <t>JOELSON ROGERIO DA SILVA BARBOSA</t>
  </si>
  <si>
    <t>1995-12-21</t>
  </si>
  <si>
    <t>11:00:01</t>
  </si>
  <si>
    <t>10:28:33</t>
  </si>
  <si>
    <t>Marlla Teixeira</t>
  </si>
  <si>
    <t>MARLLA FERNANDA TEIXEIRA DA SILVA</t>
  </si>
  <si>
    <t>1984-06-27</t>
  </si>
  <si>
    <t>Exu</t>
  </si>
  <si>
    <t>PERDI A DATA</t>
  </si>
  <si>
    <t>11:12:10</t>
  </si>
  <si>
    <t>11:04:13</t>
  </si>
  <si>
    <t>EDUARDO MELO</t>
  </si>
  <si>
    <t>Eduardo Alexandre Melo Da Silva</t>
  </si>
  <si>
    <t>1998-02-10</t>
  </si>
  <si>
    <t>não me inscrevi</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</si>
  <si>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t>
  </si>
  <si>
    <t>12:20:00</t>
  </si>
  <si>
    <t>12:07:30</t>
  </si>
  <si>
    <t>ROBERTO CARLOS</t>
  </si>
  <si>
    <t>ROBERTO CARLOS GOMES DE SOUSA</t>
  </si>
  <si>
    <t>1974-02-23</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</si>
  <si>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</si>
  <si>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12:41:33</t>
  </si>
  <si>
    <t>12:39:03</t>
  </si>
  <si>
    <t xml:space="preserve">Tonzinho </t>
  </si>
  <si>
    <t>Denilton Freire Cordeiro</t>
  </si>
  <si>
    <t>1996-11-09</t>
  </si>
  <si>
    <t>13:00:54</t>
  </si>
  <si>
    <t>12:43:20</t>
  </si>
  <si>
    <t>Ser Imenso</t>
  </si>
  <si>
    <t>Jefferson Sobral Santos</t>
  </si>
  <si>
    <t>1992-12-02</t>
  </si>
  <si>
    <t>13:02:31</t>
  </si>
  <si>
    <t>12:56:43</t>
  </si>
  <si>
    <t>ELAINE RODRIGUES</t>
  </si>
  <si>
    <t>ELAINE RODRIGUES DA SILVA</t>
  </si>
  <si>
    <t>1981-08-04</t>
  </si>
  <si>
    <t>QUADRILHA JUNINA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</si>
  <si>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</si>
  <si>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</si>
  <si>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13:14:54</t>
  </si>
  <si>
    <t>13:06:01</t>
  </si>
  <si>
    <t>DIOGO</t>
  </si>
  <si>
    <t>DIOGO LUIZ ALVES VENTURA</t>
  </si>
  <si>
    <t>1982-02-14</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</si>
  <si>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t>
  </si>
  <si>
    <t>13:25:42</t>
  </si>
  <si>
    <t>13:06:18</t>
  </si>
  <si>
    <t>Fabio silva de Andrade souza</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</si>
  <si>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</si>
  <si>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Aquisição de imóveis tombados para instalação de equipamento cultural público., Aquisição de bens culturais, acervos, arquivos e coleções.</t>
  </si>
  <si>
    <t>13:16:55</t>
  </si>
  <si>
    <t>13:09:03</t>
  </si>
  <si>
    <t>PEDRO</t>
  </si>
  <si>
    <t>Pedro Henrique Gonçalves da Silva</t>
  </si>
  <si>
    <t>1980-10-17</t>
  </si>
  <si>
    <t>14:23:10</t>
  </si>
  <si>
    <t>13:44:25</t>
  </si>
  <si>
    <t>José Eudes</t>
  </si>
  <si>
    <t>José Eudes Luiz da Silva</t>
  </si>
  <si>
    <t>1999-07-14</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</si>
  <si>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</si>
  <si>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imóveis tombados para instalação de equipamento cultural público.</t>
  </si>
  <si>
    <t>14:01:12</t>
  </si>
  <si>
    <t>13:50:07</t>
  </si>
  <si>
    <t>BRENDO DIOGO BARBOSA DA SILVA</t>
  </si>
  <si>
    <t>Brendo diogo barbosa da silva</t>
  </si>
  <si>
    <t>1997-10-22</t>
  </si>
  <si>
    <t>14:18:14</t>
  </si>
  <si>
    <t>14:10:45</t>
  </si>
  <si>
    <t>JONAUTO ANDRADE SILVA</t>
  </si>
  <si>
    <t>1976-01-27</t>
  </si>
  <si>
    <t>14:24:06</t>
  </si>
  <si>
    <t>14:21:47</t>
  </si>
  <si>
    <t>ANA PAULA SOUZA ARAUJO</t>
  </si>
  <si>
    <t>1976-02-25</t>
  </si>
  <si>
    <t>14:28:05</t>
  </si>
  <si>
    <t>14:25:52</t>
  </si>
  <si>
    <t>kildo da silva brandao</t>
  </si>
  <si>
    <t>1978-04-11</t>
  </si>
  <si>
    <t>14:52:07</t>
  </si>
  <si>
    <t>14:29:17</t>
  </si>
  <si>
    <t>Flávius Barbarossa</t>
  </si>
  <si>
    <t>1992-02-28</t>
  </si>
  <si>
    <t>14:41:20</t>
  </si>
  <si>
    <t>14:31:36</t>
  </si>
  <si>
    <t>Angelo Magno dos Santos</t>
  </si>
  <si>
    <t>ANGELO MAGNO DOS SANTOS</t>
  </si>
  <si>
    <t>1982-10-11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</si>
  <si>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</si>
  <si>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Realização de obras, manutenção, ampliação e reformas em museus, bibliotecas, centros culturais, teatros, cinematecas, paisagens culturais e outros espaços culturais públicos.</t>
  </si>
  <si>
    <t>14:42:47</t>
  </si>
  <si>
    <t>14:32:48</t>
  </si>
  <si>
    <t>ZEYFISON DE MORAIS</t>
  </si>
  <si>
    <t>ZEYFISON DE MORAIS OLIVEIRA</t>
  </si>
  <si>
    <t>Limoeiro</t>
  </si>
  <si>
    <t>14:35:50</t>
  </si>
  <si>
    <t>14:33:08</t>
  </si>
  <si>
    <t>Paulo Henrique Chagas da Silva</t>
  </si>
  <si>
    <t>1994-05-22</t>
  </si>
  <si>
    <t>14:42:52</t>
  </si>
  <si>
    <t>14:40:04</t>
  </si>
  <si>
    <t>JANI KELLI AZEVEDO DE AMORIM</t>
  </si>
  <si>
    <t>1990-08-15</t>
  </si>
  <si>
    <t>14:48:56</t>
  </si>
  <si>
    <t>14:46:34</t>
  </si>
  <si>
    <t>lindinaldo da Silva</t>
  </si>
  <si>
    <t>1987-09-06</t>
  </si>
  <si>
    <t>15:17:04</t>
  </si>
  <si>
    <t>14:48:14</t>
  </si>
  <si>
    <t>Lourdes Caetano correia</t>
  </si>
  <si>
    <t>Lourdes Caetano Correia</t>
  </si>
  <si>
    <t>1969-09-24</t>
  </si>
  <si>
    <t>Dificuldades na escriçao.</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</si>
  <si>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t>
  </si>
  <si>
    <t>Realização de obras, manutenção, ampliação e reformas em museus, bibliotecas, centros culturais, teatros, cinematecas, paisagens culturais e outros espaços culturais públicos., Aquisição de bens culturais, acervos, arquivos e coleções., Subsídio a espaços culturais, para uso em atividades-meio e atividades-fim, visando manutenção das atividades, de espaços, ambientes.</t>
  </si>
  <si>
    <t>15:11:55</t>
  </si>
  <si>
    <t>14:50:05</t>
  </si>
  <si>
    <t xml:space="preserve">Márcio Arielson </t>
  </si>
  <si>
    <t>Márcio Arielson Cunha de Freitas</t>
  </si>
  <si>
    <t>1976-01-29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</si>
  <si>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</si>
  <si>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15:02:06</t>
  </si>
  <si>
    <t>14:51:31</t>
  </si>
  <si>
    <t>SIMONE SIMONEK</t>
  </si>
  <si>
    <t>Simone Simonek</t>
  </si>
  <si>
    <t>1959-07-07</t>
  </si>
  <si>
    <t>Tive problemas pessoais e não deu tempo de me inscrever</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</si>
  <si>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</si>
  <si>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</si>
  <si>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14:55:20</t>
  </si>
  <si>
    <t>14:52:33</t>
  </si>
  <si>
    <t>Janielli Sabrino De Paulo</t>
  </si>
  <si>
    <t>janielli sabino de paulo</t>
  </si>
  <si>
    <t>Nazaré da Mata</t>
  </si>
  <si>
    <t>15:02:17</t>
  </si>
  <si>
    <t>15:00:26</t>
  </si>
  <si>
    <t>Maycon Jorge Anizio de Souza</t>
  </si>
  <si>
    <t>2006-04-03</t>
  </si>
  <si>
    <t>15:07:24</t>
  </si>
  <si>
    <t>15:04:34</t>
  </si>
  <si>
    <t>Luiz Carlos Bezerra Barbosa</t>
  </si>
  <si>
    <t>2006-08-08</t>
  </si>
  <si>
    <t>15:12:18</t>
  </si>
  <si>
    <t>15:10:25</t>
  </si>
  <si>
    <t>Paloma Pereira Bezerra</t>
  </si>
  <si>
    <t>1976-06-15</t>
  </si>
  <si>
    <t>não sabia</t>
  </si>
  <si>
    <t>15:15:44</t>
  </si>
  <si>
    <t>15:13:45</t>
  </si>
  <si>
    <t>RAMONE CARLA MACIEL RIBEIRO DA SILVA</t>
  </si>
  <si>
    <t>1975-05-30</t>
  </si>
  <si>
    <t>15:19:51</t>
  </si>
  <si>
    <t>15:17:15</t>
  </si>
  <si>
    <t>Suenia MArtins de Paula</t>
  </si>
  <si>
    <t>1999-04-15</t>
  </si>
  <si>
    <t>15:25:02</t>
  </si>
  <si>
    <t>15:22:36</t>
  </si>
  <si>
    <t xml:space="preserve">Saulo felipe oliveira da silva </t>
  </si>
  <si>
    <t>Saulo felipe oliveira da silva</t>
  </si>
  <si>
    <t>1990-10-18</t>
  </si>
  <si>
    <t>15:45:33</t>
  </si>
  <si>
    <t>15:39:11</t>
  </si>
  <si>
    <t xml:space="preserve">Wellington José </t>
  </si>
  <si>
    <t>Wellington José da Silva Oliveira</t>
  </si>
  <si>
    <t>1991-07-28</t>
  </si>
  <si>
    <t>15:44:31</t>
  </si>
  <si>
    <t>15:42:10</t>
  </si>
  <si>
    <t xml:space="preserve">ADEILDO DE FRANÇA ARAÚJO          </t>
  </si>
  <si>
    <t>ADEILDO DE FRANÇA ARAÚJO</t>
  </si>
  <si>
    <t>1966-07-14</t>
  </si>
  <si>
    <t>16:25:07</t>
  </si>
  <si>
    <t>15:46:20</t>
  </si>
  <si>
    <t>PAULO HENRIQUE PHAELANTE DA CAMARA LIMA</t>
  </si>
  <si>
    <t>1968-11-17</t>
  </si>
  <si>
    <t>Realização de editais para estímulo, fomento, produção e difusão de arte e cultura, para todas as áreas e linguagens artísticas., Realização de levantamentos, de estudos, de pesquisas e de curadorias nas diversas áreas da cultura.,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t>
  </si>
  <si>
    <t>16:21:17</t>
  </si>
  <si>
    <t>16:19:04</t>
  </si>
  <si>
    <t>Samara Caetano Martins de Paula</t>
  </si>
  <si>
    <t>2001-08-11</t>
  </si>
  <si>
    <t>16:41:59</t>
  </si>
  <si>
    <t>16:36:15</t>
  </si>
  <si>
    <t>Wellington dos Santos Brandao</t>
  </si>
  <si>
    <t>1993-09-08</t>
  </si>
  <si>
    <t>16:47:54</t>
  </si>
  <si>
    <t>16:45:22</t>
  </si>
  <si>
    <t>Gustavo Correia de Sousa</t>
  </si>
  <si>
    <t>2004-08-03</t>
  </si>
  <si>
    <t>16:53:21</t>
  </si>
  <si>
    <t>16:50:29</t>
  </si>
  <si>
    <t>Ednardo Wender Brandão</t>
  </si>
  <si>
    <t>1986-01-08</t>
  </si>
  <si>
    <t>17:04:03</t>
  </si>
  <si>
    <t>17:00:05</t>
  </si>
  <si>
    <t xml:space="preserve">PEDRO SEBASTIÃO DA SILVA </t>
  </si>
  <si>
    <t>PEDRO SEBASTIÃO DA SILVA JUNIOR</t>
  </si>
  <si>
    <t>1983-12-30</t>
  </si>
  <si>
    <t>17:09:33</t>
  </si>
  <si>
    <t>17:07:21</t>
  </si>
  <si>
    <t>Tio Dody (O palhagico) Jorge Coelho</t>
  </si>
  <si>
    <t>Jorge coelho de Araujo</t>
  </si>
  <si>
    <t>1975-09-13</t>
  </si>
  <si>
    <t>17:35:00</t>
  </si>
  <si>
    <t>17:32:09</t>
  </si>
  <si>
    <t>Aerton Fragoso Dos Santos</t>
  </si>
  <si>
    <t>1983-01-04</t>
  </si>
  <si>
    <t>18:24:01</t>
  </si>
  <si>
    <t>18:12:31</t>
  </si>
  <si>
    <t>Daniel Augusto</t>
  </si>
  <si>
    <t>Daniel Augusto de Araújo</t>
  </si>
  <si>
    <t>1993-02-12</t>
  </si>
  <si>
    <t>Brejo da Madre de Deus</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</si>
  <si>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</si>
  <si>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19:28:03</t>
  </si>
  <si>
    <t>19:25:49</t>
  </si>
  <si>
    <t>José Welliton Lima da Silva</t>
  </si>
  <si>
    <t>1998-03-09</t>
  </si>
  <si>
    <t>20:02:08</t>
  </si>
  <si>
    <t>19:54:20</t>
  </si>
  <si>
    <t xml:space="preserve">Cristiane Marques </t>
  </si>
  <si>
    <t>Cristiane Marques Pedrosa Dos Santos</t>
  </si>
  <si>
    <t>1981-07-14</t>
  </si>
  <si>
    <t>21:22:23</t>
  </si>
  <si>
    <t>21:05:40</t>
  </si>
  <si>
    <t>LOURIVAL RODRIGUES DE OLIVEIRA</t>
  </si>
  <si>
    <t>1991-03-08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</si>
  <si>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</si>
  <si>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05-08-2025</t>
  </si>
  <si>
    <t>10:36:26</t>
  </si>
  <si>
    <t>10:29:43</t>
  </si>
  <si>
    <t>FELIPE FERREIRA</t>
  </si>
  <si>
    <t>Felipe José Mendonça Ferreira</t>
  </si>
  <si>
    <t>1985-01-31</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</si>
  <si>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</si>
  <si>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bens culturais, acervos, arquivos e coleções.</t>
  </si>
  <si>
    <t>10:41:02</t>
  </si>
  <si>
    <t>10:37:03</t>
  </si>
  <si>
    <t>Nauana</t>
  </si>
  <si>
    <t>Nauana Carla Vilar da Silva</t>
  </si>
  <si>
    <t>1995-10-20</t>
  </si>
  <si>
    <t>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editais para estímulo, fomento, produção e difusão de arte e cultura, para todas as áreas e linguagens artísticas., Apoio a exposições, festivais, festas populares, feiras e espetáculos.</t>
  </si>
  <si>
    <t>11:12:49</t>
  </si>
  <si>
    <t>11:08:43</t>
  </si>
  <si>
    <t>REBECA ROCHA NOVAES SILVA</t>
  </si>
  <si>
    <t>Rebeca Rocha Novaes Silva</t>
  </si>
  <si>
    <t>1998-04-11</t>
  </si>
  <si>
    <t>Estava engajada em outros projetos.</t>
  </si>
  <si>
    <t>11:51:47</t>
  </si>
  <si>
    <t>11:28:28</t>
  </si>
  <si>
    <t>RUBIA</t>
  </si>
  <si>
    <t>Rúbia Raphaela Paula Batista da Silva</t>
  </si>
  <si>
    <t>1996-06-14</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</si>
  <si>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Realização de cursos para formar, especializar e profissionalizar artistas, produtores, técnicos e outros agentes culturais públicos e privados.</t>
  </si>
  <si>
    <t>Realização de obras, manutenção, ampliação e reformas em museus, bibliotecas, centros culturais, teatros, cinematecas, paisagens culturais e outros espaços culturais públicos., Aquisição de bens culturais, acervos, arquivos e coleções.</t>
  </si>
  <si>
    <t>12:47:18</t>
  </si>
  <si>
    <t>12:24:49</t>
  </si>
  <si>
    <t>JADSON EUGENIO DA SILVA</t>
  </si>
  <si>
    <t>1997-01-20</t>
  </si>
  <si>
    <t>Ibimirim</t>
  </si>
  <si>
    <t>Visual</t>
  </si>
  <si>
    <t>FALTA DE INSTRUÇÃO E DIFICULDADE EM REALIZAR AS INSCRIÇÕES</t>
  </si>
  <si>
    <t>Subsídio a grupos, companhias, orquestras e corpos artísticos estáveis, inclusive em seus processos de produção e pesquisa., Aquisição de bens culturais, acervos, arquivos e coleções.</t>
  </si>
  <si>
    <t>13:27:39</t>
  </si>
  <si>
    <t>13:22:46</t>
  </si>
  <si>
    <t>Noel</t>
  </si>
  <si>
    <t>Noel ferrari normanha</t>
  </si>
  <si>
    <t>1986-03-21</t>
  </si>
  <si>
    <t>Comunidades ribeirinhas</t>
  </si>
  <si>
    <t>14:22:02</t>
  </si>
  <si>
    <t>14:13:32</t>
  </si>
  <si>
    <t>Samara Cristina Bezerra Barbosa</t>
  </si>
  <si>
    <t>2003-04-26</t>
  </si>
  <si>
    <t>14:32:08</t>
  </si>
  <si>
    <t>14:21:26</t>
  </si>
  <si>
    <t>Yohann Miranda</t>
  </si>
  <si>
    <t>Yohann Matheus De Melo Miranda</t>
  </si>
  <si>
    <t>1998-04-24</t>
  </si>
  <si>
    <t>Captar recursos para realizar acoes culturais e trabalhos</t>
  </si>
  <si>
    <t>14:46:17</t>
  </si>
  <si>
    <t>14:24:29</t>
  </si>
  <si>
    <t>Sildelane Vitor Marques</t>
  </si>
  <si>
    <t>1982-11-20</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</si>
  <si>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t>
  </si>
  <si>
    <t>Aquisição de obras de arte., Aquisição de bens culturais, acervos, arquivos e coleções.</t>
  </si>
  <si>
    <t>14:30:10</t>
  </si>
  <si>
    <t>Josinaldo Ferreira de Araujo</t>
  </si>
  <si>
    <t>1980-02-20</t>
  </si>
  <si>
    <t>14:40:15</t>
  </si>
  <si>
    <t>14:38:15</t>
  </si>
  <si>
    <t>Evânia</t>
  </si>
  <si>
    <t>Evânia Silva dos Anjos</t>
  </si>
  <si>
    <t>1998-08-10</t>
  </si>
  <si>
    <t>15:00:10</t>
  </si>
  <si>
    <t>14:38:27</t>
  </si>
  <si>
    <t xml:space="preserve">Kleiton Apolo </t>
  </si>
  <si>
    <t>José Kleiton Heleno da Silva</t>
  </si>
  <si>
    <t>1985-03-27</t>
  </si>
  <si>
    <t>Itapissuma</t>
  </si>
  <si>
    <t>Perdi o dia da inscrição</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</si>
  <si>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Realização de editais para estímulo, fomento, produção e difusão de arte e cultura, para todas as áreas e linguagens artísticas.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</si>
  <si>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t>
  </si>
  <si>
    <t>14:46:20</t>
  </si>
  <si>
    <t>14:42:36</t>
  </si>
  <si>
    <t>MARGARETT</t>
  </si>
  <si>
    <t>MARGARETT LEITE DE OLIVEIRA</t>
  </si>
  <si>
    <t>1952-03-16</t>
  </si>
  <si>
    <t>61 anos</t>
  </si>
  <si>
    <t>14:51:40</t>
  </si>
  <si>
    <t>14:49:46</t>
  </si>
  <si>
    <t>CLAUDIO BASILIO DA SILVA</t>
  </si>
  <si>
    <t>1962-02-01</t>
  </si>
  <si>
    <t>15:10:12</t>
  </si>
  <si>
    <t>15:05:06</t>
  </si>
  <si>
    <t>JOSE DAIVID MIGUEL DA SILVA</t>
  </si>
  <si>
    <t>1998-07-22</t>
  </si>
  <si>
    <t>15:15:09</t>
  </si>
  <si>
    <t>15:12:58</t>
  </si>
  <si>
    <t>Gilberto Trindade</t>
  </si>
  <si>
    <t>Gilberto Henrique Lins Trindade de Salles</t>
  </si>
  <si>
    <t>1975-12-13</t>
  </si>
  <si>
    <t>15:26:20</t>
  </si>
  <si>
    <t>15:22:10</t>
  </si>
  <si>
    <t>Iara Belarmino Bezerra</t>
  </si>
  <si>
    <t>1980-08-14</t>
  </si>
  <si>
    <t>15:35:16</t>
  </si>
  <si>
    <t>15:24:48</t>
  </si>
  <si>
    <t>EMANUELLY</t>
  </si>
  <si>
    <t>Emanuelly Leite Pereira</t>
  </si>
  <si>
    <t>1997-06-14</t>
  </si>
  <si>
    <t>Pouco tempo de inscrição.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</si>
  <si>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</si>
  <si>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15:32:33</t>
  </si>
  <si>
    <t>15:30:05</t>
  </si>
  <si>
    <t>HELENA SIQUEIRA</t>
  </si>
  <si>
    <t>MARIA HELENA SIQUEIRA DE MELO</t>
  </si>
  <si>
    <t>1973-05-22</t>
  </si>
  <si>
    <t>15:40:50</t>
  </si>
  <si>
    <t>15:37:46</t>
  </si>
  <si>
    <t>JEANE</t>
  </si>
  <si>
    <t>JEANE PESSOA SEBASTIAO</t>
  </si>
  <si>
    <t>1961-09-08</t>
  </si>
  <si>
    <t>15:44:10</t>
  </si>
  <si>
    <t>15:42:09</t>
  </si>
  <si>
    <t>JACK</t>
  </si>
  <si>
    <t>jacqueline Feitoza Bonifácio</t>
  </si>
  <si>
    <t>1967-09-08</t>
  </si>
  <si>
    <t>15:51:46</t>
  </si>
  <si>
    <t>15:45:44</t>
  </si>
  <si>
    <t>janio gomes da silva</t>
  </si>
  <si>
    <t>1960-10-25</t>
  </si>
  <si>
    <t>16:01:41</t>
  </si>
  <si>
    <t>15:59:28</t>
  </si>
  <si>
    <t>jasminy morgana</t>
  </si>
  <si>
    <t>Jasminy Frances Morgana Oliveira Grumes</t>
  </si>
  <si>
    <t>1986-12-18</t>
  </si>
  <si>
    <t>16:05:48</t>
  </si>
  <si>
    <t>16:03:56</t>
  </si>
  <si>
    <t>JB DRUMMER</t>
  </si>
  <si>
    <t>Jedaías da Natividade Alves</t>
  </si>
  <si>
    <t>1998-09-07</t>
  </si>
  <si>
    <t>16:13:25</t>
  </si>
  <si>
    <t>16:10:16</t>
  </si>
  <si>
    <t>José Fábio da Silva</t>
  </si>
  <si>
    <t>1973-10-01</t>
  </si>
  <si>
    <t>16:20:57</t>
  </si>
  <si>
    <t>16:18:55</t>
  </si>
  <si>
    <t xml:space="preserve">Luiz Carlos de Santana Junior </t>
  </si>
  <si>
    <t>Luiz Carlos de Santana Junior</t>
  </si>
  <si>
    <t>1966-06-02</t>
  </si>
  <si>
    <t>16:25:13</t>
  </si>
  <si>
    <t>16:23:11</t>
  </si>
  <si>
    <t>Leandro Soares Correa</t>
  </si>
  <si>
    <t>1988-07-05</t>
  </si>
  <si>
    <t>16:44:28</t>
  </si>
  <si>
    <t>16:27:19</t>
  </si>
  <si>
    <t>Ane Rôse</t>
  </si>
  <si>
    <t>ANE RÔSE ANDRADE DE FREITAS</t>
  </si>
  <si>
    <t>1978-08-28</t>
  </si>
  <si>
    <t>Na ocasião eu estava com uma demanda gigante de atividades.</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</si>
  <si>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</si>
  <si>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16:32:10</t>
  </si>
  <si>
    <t>16:28:41</t>
  </si>
  <si>
    <t>Letecia moura</t>
  </si>
  <si>
    <t>Letícia Alexandre Simões de Moura</t>
  </si>
  <si>
    <t>1996-01-15</t>
  </si>
  <si>
    <t>16:34:52</t>
  </si>
  <si>
    <t>Luziana Nicolau</t>
  </si>
  <si>
    <t>Luziana Nicolau da Cunha</t>
  </si>
  <si>
    <t>1962-04-05</t>
  </si>
  <si>
    <t>16:46:20</t>
  </si>
  <si>
    <t>16:40:28</t>
  </si>
  <si>
    <t>Lucileide leite de Espindola</t>
  </si>
  <si>
    <t>1985-12-01</t>
  </si>
  <si>
    <t>16:57:33</t>
  </si>
  <si>
    <t>16:53:44</t>
  </si>
  <si>
    <t>LUIZ ALVES DE OLIVEIRA NETO</t>
  </si>
  <si>
    <t>1980-05-06</t>
  </si>
  <si>
    <t>17:05:10</t>
  </si>
  <si>
    <t>17:01:17</t>
  </si>
  <si>
    <t>KAUAN VINICIUS VIEGAS DE FRANÇA</t>
  </si>
  <si>
    <t>2005-05-08</t>
  </si>
  <si>
    <t>17:08:43</t>
  </si>
  <si>
    <t>17:06:19</t>
  </si>
  <si>
    <t>LUCIANO RODRIGUES DA SILVA</t>
  </si>
  <si>
    <t>1978-03-09</t>
  </si>
  <si>
    <t>Palmares</t>
  </si>
  <si>
    <t>17:16:35</t>
  </si>
  <si>
    <t>17:12:19</t>
  </si>
  <si>
    <t>Ana karolina miranda dos santos</t>
  </si>
  <si>
    <t>1984-08-03</t>
  </si>
  <si>
    <t>17:24:54</t>
  </si>
  <si>
    <t>17:15:13</t>
  </si>
  <si>
    <t>MARIA PESSOA</t>
  </si>
  <si>
    <t>Maria Pessoa</t>
  </si>
  <si>
    <t>1963-02-14</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</si>
  <si>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t>
  </si>
  <si>
    <t>17:22:38</t>
  </si>
  <si>
    <t>17:19:47</t>
  </si>
  <si>
    <t>Kauany Daiane Lima de Andrade</t>
  </si>
  <si>
    <t>2000-03-12</t>
  </si>
  <si>
    <t>17:29:08</t>
  </si>
  <si>
    <t>17:27:27</t>
  </si>
  <si>
    <t>igor de amorim azevedo</t>
  </si>
  <si>
    <t>1999-02-18</t>
  </si>
  <si>
    <t>17:36:18</t>
  </si>
  <si>
    <t>17:33:48</t>
  </si>
  <si>
    <t>Carolina de Amorim Lemos</t>
  </si>
  <si>
    <t>1960-06-15</t>
  </si>
  <si>
    <t>17:46:08</t>
  </si>
  <si>
    <t>17:44:14</t>
  </si>
  <si>
    <t>Denize Fortuna Grigorio</t>
  </si>
  <si>
    <t>1983-08-31</t>
  </si>
  <si>
    <t>17:51:25</t>
  </si>
  <si>
    <t>17:49:26</t>
  </si>
  <si>
    <t>Romildo José Queiroz Malafaia</t>
  </si>
  <si>
    <t>1980-11-05</t>
  </si>
  <si>
    <t>17:57:36</t>
  </si>
  <si>
    <t>17:55:33</t>
  </si>
  <si>
    <t xml:space="preserve">Gabriel Adler  </t>
  </si>
  <si>
    <t>GABRIEL ADLER ALBUQUERQUE DE QUEIROZ</t>
  </si>
  <si>
    <t>1992-12-08</t>
  </si>
  <si>
    <t>18:04:21</t>
  </si>
  <si>
    <t>18:02:34</t>
  </si>
  <si>
    <t>Mozart Ferreira</t>
  </si>
  <si>
    <t>1970-08-09</t>
  </si>
  <si>
    <t>18:09:43</t>
  </si>
  <si>
    <t>18:07:29</t>
  </si>
  <si>
    <t>Macksuel Nascimento de Siqueira</t>
  </si>
  <si>
    <t>1999-07-18</t>
  </si>
  <si>
    <t>18:15:48</t>
  </si>
  <si>
    <t>18:13:17</t>
  </si>
  <si>
    <t>marcos roberto bueno de souza</t>
  </si>
  <si>
    <t>1973-12-12</t>
  </si>
  <si>
    <t>18:23:56</t>
  </si>
  <si>
    <t>18:19:31</t>
  </si>
  <si>
    <t>MICHELINE</t>
  </si>
  <si>
    <t>MICHELINE ANDREA FLORENCIO PEIXOTO</t>
  </si>
  <si>
    <t>1971-07-23</t>
  </si>
  <si>
    <t>18:31:46</t>
  </si>
  <si>
    <t>18:27:09</t>
  </si>
  <si>
    <t xml:space="preserve">Carolina Souza </t>
  </si>
  <si>
    <t>maria carolina santos de souza</t>
  </si>
  <si>
    <t>1996-01-14</t>
  </si>
  <si>
    <t>Tuparetama</t>
  </si>
  <si>
    <t>18:37:23</t>
  </si>
  <si>
    <t>18:35:15</t>
  </si>
  <si>
    <t>Palhaço Gasparzinho</t>
  </si>
  <si>
    <t>MARLESON SILVA DE OLIVEIRA</t>
  </si>
  <si>
    <t>1992-04-19</t>
  </si>
  <si>
    <t>18:42:46</t>
  </si>
  <si>
    <t>18:40:10</t>
  </si>
  <si>
    <t>MARCELO BRASIL SILVA</t>
  </si>
  <si>
    <t>1960-10-05</t>
  </si>
  <si>
    <t>18:48:31</t>
  </si>
  <si>
    <t>18:46:14</t>
  </si>
  <si>
    <t>priscila stéfani almeida ferreira</t>
  </si>
  <si>
    <t>1990-03-16</t>
  </si>
  <si>
    <t>18:58:38</t>
  </si>
  <si>
    <t>18:56:09</t>
  </si>
  <si>
    <t>Saulo Rogério Florêncio Amorim</t>
  </si>
  <si>
    <t>1980-03-06</t>
  </si>
  <si>
    <t>19:17:18</t>
  </si>
  <si>
    <t>19:14:25</t>
  </si>
  <si>
    <t>SOLANGE DO RAMO DE PAULA</t>
  </si>
  <si>
    <t>1971-08-04</t>
  </si>
  <si>
    <t>19:21:46</t>
  </si>
  <si>
    <t>19:19:46</t>
  </si>
  <si>
    <t>JULIENE</t>
  </si>
  <si>
    <t>JULIENE HENRIQUE DA SILVA</t>
  </si>
  <si>
    <t>1985-06-30</t>
  </si>
  <si>
    <t>19:30:39</t>
  </si>
  <si>
    <t>19:28:08</t>
  </si>
  <si>
    <t>Isabel Regina M Guimarães de Souza</t>
  </si>
  <si>
    <t>1986-10-01</t>
  </si>
  <si>
    <t>22:58:33</t>
  </si>
  <si>
    <t>22:52:26</t>
  </si>
  <si>
    <t xml:space="preserve">POLLYANNE CARLOS </t>
  </si>
  <si>
    <t>Pollyanne Carlos da Silva Alcantara</t>
  </si>
  <si>
    <t>1988-08-01</t>
  </si>
  <si>
    <t>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</si>
  <si>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</si>
  <si>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23:30:31</t>
  </si>
  <si>
    <t>23:21:34</t>
  </si>
  <si>
    <t>HIDELBRANDO</t>
  </si>
  <si>
    <t>Hidelbrando Lino de Albuquerque</t>
  </si>
  <si>
    <t>1973-10-30</t>
  </si>
  <si>
    <t>Surubim</t>
  </si>
  <si>
    <t>Conhecer</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</si>
  <si>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Apoio a exposições, festivais, festas populares, feiras e espetáculos.</t>
  </si>
  <si>
    <t>10:46:46</t>
  </si>
  <si>
    <t>10:30:44</t>
  </si>
  <si>
    <t>Felipe dos Santos</t>
  </si>
  <si>
    <t>Luiz Felipe dos Santos Lima</t>
  </si>
  <si>
    <t>1994-05-28</t>
  </si>
  <si>
    <t>Realização de editais para estímulo, fomento, produção e difusão de arte e cultura, para todas as áreas e linguagens artísticas., Apoio a exposições, festivais, festas populares, feiras e espetáculos., Serviço educativo de museus, de centros culturais, de teatros, de cinemas e de bibliotecas, inclusive formação de público na educação básica.</t>
  </si>
  <si>
    <t>11:25:14</t>
  </si>
  <si>
    <t>11:13:59</t>
  </si>
  <si>
    <t>WILDO</t>
  </si>
  <si>
    <t>wildo lucena borges</t>
  </si>
  <si>
    <t>1976-08-20</t>
  </si>
  <si>
    <t>11:35:44</t>
  </si>
  <si>
    <t>11:28:42</t>
  </si>
  <si>
    <t>Jefferson</t>
  </si>
  <si>
    <t>JEFFERSON SOARES DA SILVA</t>
  </si>
  <si>
    <t>1978-02-18</t>
  </si>
  <si>
    <t>11:49:58</t>
  </si>
  <si>
    <t>11:43:48</t>
  </si>
  <si>
    <t>Pedro Victor</t>
  </si>
  <si>
    <t>Pedro Victor Cavalcante da Silva</t>
  </si>
  <si>
    <t>2005-05-15</t>
  </si>
  <si>
    <t>12:18:11</t>
  </si>
  <si>
    <t>12:11:00</t>
  </si>
  <si>
    <t>YANA</t>
  </si>
  <si>
    <t>Yana Priscila Alves de Oliveira Tavares</t>
  </si>
  <si>
    <t>1985-11-16</t>
  </si>
  <si>
    <t>Estava em outros projetos pessoais</t>
  </si>
  <si>
    <t>12:53:24</t>
  </si>
  <si>
    <t>12:12:03</t>
  </si>
  <si>
    <t>Karol Diniz</t>
  </si>
  <si>
    <t>Ana Karolyne Pereira Diniz</t>
  </si>
  <si>
    <t>1996-07-22</t>
  </si>
  <si>
    <t>Não me inscrevi diretamente como agente, mas realizamos inscrição com o coletivo que faço parte</t>
  </si>
  <si>
    <t>Subsídio a grupos, companhias, orquestras e corpos artísticos estáveis, inclusive em seus processos de produção e pesquisa., Aquisição de obras de arte., 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t>
  </si>
  <si>
    <t>12:25:36</t>
  </si>
  <si>
    <t>12:17:22</t>
  </si>
  <si>
    <t xml:space="preserve">Projeto Ginga Legal </t>
  </si>
  <si>
    <t>Igor Gabriel da Silva costa</t>
  </si>
  <si>
    <t>1997-05-06</t>
  </si>
  <si>
    <t>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t>
  </si>
  <si>
    <t>12:39:37</t>
  </si>
  <si>
    <t>12:33:36</t>
  </si>
  <si>
    <t>KAMILLA</t>
  </si>
  <si>
    <t>Kamilla Alves da Silva</t>
  </si>
  <si>
    <t>1991-06-05</t>
  </si>
  <si>
    <t>Não tive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</si>
  <si>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</si>
  <si>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12:53:52</t>
  </si>
  <si>
    <t>12:42:06</t>
  </si>
  <si>
    <t>Laiane Maciel</t>
  </si>
  <si>
    <t>Laiane de Souza Maciel</t>
  </si>
  <si>
    <t>1994-07-04</t>
  </si>
  <si>
    <t>Não consegui fazer a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</si>
  <si>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</si>
  <si>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19:12:54</t>
  </si>
  <si>
    <t>12:50:53</t>
  </si>
  <si>
    <t>GEOMAR</t>
  </si>
  <si>
    <t>Geomar Gomes de Oliveira</t>
  </si>
  <si>
    <t>1998-07-28</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</si>
  <si>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</si>
  <si>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Subsídio a grupos, companhias, orquestras e corpos artísticos estáveis, inclusive em seus processos de produção e pesquisa., Subsídio a espaços culturais, para uso em atividades-meio e atividades-fim, visando manutenção das atividades, de espaços, ambientes.</t>
  </si>
  <si>
    <t>13:46:39</t>
  </si>
  <si>
    <t>12:59:43</t>
  </si>
  <si>
    <t>Jessica Natália da Paz Silva</t>
  </si>
  <si>
    <t>1985-01-19</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</si>
  <si>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</si>
  <si>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obras de arte., Subsídio a espaços culturais, para uso em atividades-meio e atividades-fim, visando manutenção das atividades, de espaços, ambientes., Aquisição de bens culturais, acervos, arquivos e coleções.</t>
  </si>
  <si>
    <t>13:41:25</t>
  </si>
  <si>
    <t>13:35:47</t>
  </si>
  <si>
    <t>Iale Lima</t>
  </si>
  <si>
    <t>Iali Emanuele Farias Lima</t>
  </si>
  <si>
    <t>1995-07-06</t>
  </si>
  <si>
    <t>13:55:25</t>
  </si>
  <si>
    <t>13:45:56</t>
  </si>
  <si>
    <t>Paulo Henrique Reis de Melo</t>
  </si>
  <si>
    <t>1969-09-30</t>
  </si>
  <si>
    <t>Não ter um projeto pronto para realizar inscrição</t>
  </si>
  <si>
    <t>13:53:45</t>
  </si>
  <si>
    <t>13:46:32</t>
  </si>
  <si>
    <t>Fabiana Santiago</t>
  </si>
  <si>
    <t>Fabiana Santiago Ferreira</t>
  </si>
  <si>
    <t>1983-06-27</t>
  </si>
  <si>
    <t>13:59:23</t>
  </si>
  <si>
    <t>13:56:23</t>
  </si>
  <si>
    <t>MATHEUS</t>
  </si>
  <si>
    <t>Beatriz Barbosa de Souza</t>
  </si>
  <si>
    <t>2003-02-12</t>
  </si>
  <si>
    <t>Não acompanhei</t>
  </si>
  <si>
    <t>Realização de editais para estímulo, fomento, produção e difusão de arte e cultura, para todas as áreas e linguagens artísticas.,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</si>
  <si>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14:11:18</t>
  </si>
  <si>
    <t>13:59:49</t>
  </si>
  <si>
    <t>FABIANO</t>
  </si>
  <si>
    <t>Fabiano Henrique do Nascimento</t>
  </si>
  <si>
    <t>1991-10-17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</si>
  <si>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t>
  </si>
  <si>
    <t>15:41:30</t>
  </si>
  <si>
    <t>15:35:33</t>
  </si>
  <si>
    <t>CAIO ALVES</t>
  </si>
  <si>
    <t>Caio Emanuel Alves Silveira dos Prazeres</t>
  </si>
  <si>
    <t>1990-06-02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</si>
  <si>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</si>
  <si>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15:45:39</t>
  </si>
  <si>
    <t>15:42:58</t>
  </si>
  <si>
    <t>Alexandre Carlson</t>
  </si>
  <si>
    <t>1983-03-02</t>
  </si>
  <si>
    <t>16:00:17</t>
  </si>
  <si>
    <t>15:55:30</t>
  </si>
  <si>
    <t>Jarder Jose de Souza</t>
  </si>
  <si>
    <t>1970-05-19</t>
  </si>
  <si>
    <t>16:04:47</t>
  </si>
  <si>
    <t>15:59:04</t>
  </si>
  <si>
    <t>LUCINEIA FERREIRA CHAGAS</t>
  </si>
  <si>
    <t>1970-07-30</t>
  </si>
  <si>
    <t>Apoio a exposições, festivais, festas populares, feiras e espetáculos., Realização de editais para estímulo, fomento, produção e difusão de arte e cultura, para todas as áreas e linguagens artísticas.</t>
  </si>
  <si>
    <t>Aquisição de bens culturais, acervos, arquivos e coleções., Subsídio a grupos, companhias, orquestras e corpos artísticos estáveis, inclusive em seus processos de produção e pesquisa.</t>
  </si>
  <si>
    <t>16:10:07</t>
  </si>
  <si>
    <t>16:06:12</t>
  </si>
  <si>
    <t>Luanda Fernandes maciel</t>
  </si>
  <si>
    <t>Luanda Fernandes Maciel</t>
  </si>
  <si>
    <t>1986-05-02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</si>
  <si>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</si>
  <si>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16:29:52</t>
  </si>
  <si>
    <t>16:13:16</t>
  </si>
  <si>
    <t>Daniele Leite</t>
  </si>
  <si>
    <t>Daniele Cristina Santos Leite</t>
  </si>
  <si>
    <t>1999-11-03</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</si>
  <si>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</si>
  <si>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16:24:20</t>
  </si>
  <si>
    <t>16:21:52</t>
  </si>
  <si>
    <t xml:space="preserve">Mayara Sthefane Dias Borges </t>
  </si>
  <si>
    <t>Mayara Sthefane Dias Borges</t>
  </si>
  <si>
    <t>1998-03-23</t>
  </si>
  <si>
    <t>16:35:36</t>
  </si>
  <si>
    <t>16:29:22</t>
  </si>
  <si>
    <t>EDUARDO</t>
  </si>
  <si>
    <t>Eduardo Bezerra da Rocha</t>
  </si>
  <si>
    <t>16:41:36</t>
  </si>
  <si>
    <t>16:31:35</t>
  </si>
  <si>
    <t xml:space="preserve">ROBERTA CARNEIRO </t>
  </si>
  <si>
    <t>Roberta Soares Carneiro da Silva</t>
  </si>
  <si>
    <t>1978-10-30</t>
  </si>
  <si>
    <t>Não tinha conhecimento a respeito</t>
  </si>
  <si>
    <t>16:43:57</t>
  </si>
  <si>
    <t>16:37:44</t>
  </si>
  <si>
    <t>Wilton Ramos</t>
  </si>
  <si>
    <t>WILTON RAMOS DE SOUZA</t>
  </si>
  <si>
    <t>2005-11-18</t>
  </si>
  <si>
    <t>16:49:06</t>
  </si>
  <si>
    <t>16:41:44</t>
  </si>
  <si>
    <t xml:space="preserve">Anthony Algues </t>
  </si>
  <si>
    <t>Anthony Alves Rodrigues</t>
  </si>
  <si>
    <t>2003-01-28</t>
  </si>
  <si>
    <t>Não fiquei sabendo a data</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</si>
  <si>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</si>
  <si>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Aquisição de bens culturais, acervos, arquivos e coleções., 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</si>
  <si>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16:55:16</t>
  </si>
  <si>
    <t>Renato frankin frenandes paiva</t>
  </si>
  <si>
    <t>1979-04-25</t>
  </si>
  <si>
    <t>17:01:07</t>
  </si>
  <si>
    <t>16:58:20</t>
  </si>
  <si>
    <t>MARIA APARECIDA PORPNO</t>
  </si>
  <si>
    <t>1978-07-05</t>
  </si>
  <si>
    <t>17:07:26</t>
  </si>
  <si>
    <t>17:05:05</t>
  </si>
  <si>
    <t>carmen virginia de azevedo barbosa</t>
  </si>
  <si>
    <t>1960-10-21</t>
  </si>
  <si>
    <t>17:15:00</t>
  </si>
  <si>
    <t>17:11:55</t>
  </si>
  <si>
    <t xml:space="preserve">ALEXANDRE JOSÉ DE FREITAS </t>
  </si>
  <si>
    <t>ALEXANDRE JOSÉ DE FREITAS</t>
  </si>
  <si>
    <t>1993-08-18</t>
  </si>
  <si>
    <t>17:21:46</t>
  </si>
  <si>
    <t>17:18:41</t>
  </si>
  <si>
    <t>Vera Lucia</t>
  </si>
  <si>
    <t>Vera Lucia Leonel dos Anjos</t>
  </si>
  <si>
    <t>1974-06-28</t>
  </si>
  <si>
    <t>Amarela</t>
  </si>
  <si>
    <t>17:32:23</t>
  </si>
  <si>
    <t>17:28:41</t>
  </si>
  <si>
    <t xml:space="preserve">Ryan Rodrigues                              </t>
  </si>
  <si>
    <t>Ryan Rodrigues</t>
  </si>
  <si>
    <t>1976-07-13</t>
  </si>
  <si>
    <t>17:40:22</t>
  </si>
  <si>
    <t>17:37:21</t>
  </si>
  <si>
    <t>Leonardo Lima Martins</t>
  </si>
  <si>
    <t>1979-10-09</t>
  </si>
  <si>
    <t>17:50:30</t>
  </si>
  <si>
    <t>17:47:45</t>
  </si>
  <si>
    <t>Paula</t>
  </si>
  <si>
    <t>Paula Bezerra gonçalves da Silva</t>
  </si>
  <si>
    <t>1981-10-13</t>
  </si>
  <si>
    <t>17:56:03</t>
  </si>
  <si>
    <t>17:53:57</t>
  </si>
  <si>
    <t xml:space="preserve">Anny Aruanã </t>
  </si>
  <si>
    <t>Cirlanny do Nascimento Silva</t>
  </si>
  <si>
    <t>1989-08-23</t>
  </si>
  <si>
    <t>18:14:28</t>
  </si>
  <si>
    <t>18:11:56</t>
  </si>
  <si>
    <t>Robson Lopes da Silva</t>
  </si>
  <si>
    <t>1996-08-19</t>
  </si>
  <si>
    <t>18:23:43</t>
  </si>
  <si>
    <t>18:19:35</t>
  </si>
  <si>
    <t>KLEYTON SIQUEIRA CAMPOS DE AMORIM</t>
  </si>
  <si>
    <t>1988-11-23</t>
  </si>
  <si>
    <t>18:49:06</t>
  </si>
  <si>
    <t>18:40:57</t>
  </si>
  <si>
    <t>TELMA MARIA DA SILVA</t>
  </si>
  <si>
    <t>Telma Maria da Silva</t>
  </si>
  <si>
    <t>1964-11-16</t>
  </si>
  <si>
    <t>19:14:12</t>
  </si>
  <si>
    <t>18:50:53</t>
  </si>
  <si>
    <t>Gerisson Dennys Marinho Coelho</t>
  </si>
  <si>
    <t>1997-01-22</t>
  </si>
  <si>
    <t>Santa Cruz da Baixa Verde</t>
  </si>
  <si>
    <t>Dificuldades com o edital</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</si>
  <si>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</si>
  <si>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19:18:05</t>
  </si>
  <si>
    <t>19:15:14</t>
  </si>
  <si>
    <t>Renata Botelho Fernandes Imperiano</t>
  </si>
  <si>
    <t>1981-02-28</t>
  </si>
  <si>
    <t>19:22:07</t>
  </si>
  <si>
    <t>19:20:10</t>
  </si>
  <si>
    <t xml:space="preserve">MARY </t>
  </si>
  <si>
    <t>MARY CRISTINA OLIVEIRA DA SILVA</t>
  </si>
  <si>
    <t>1963-05-06</t>
  </si>
  <si>
    <t>19:29:11</t>
  </si>
  <si>
    <t>19:27:26</t>
  </si>
  <si>
    <t xml:space="preserve">Fabiano Diniz da Silva </t>
  </si>
  <si>
    <t>Fabiano Diniz da Silva</t>
  </si>
  <si>
    <t>1980-05-16</t>
  </si>
  <si>
    <t>19:32:35</t>
  </si>
  <si>
    <t>19:30:41</t>
  </si>
  <si>
    <t>Tatiane Alves de Amorim</t>
  </si>
  <si>
    <t>TATIANE ALVES DE AMORIM</t>
  </si>
  <si>
    <t>1984-03-26</t>
  </si>
  <si>
    <t>19:38:16</t>
  </si>
  <si>
    <t>19:35:58</t>
  </si>
  <si>
    <t>Nenas Farias</t>
  </si>
  <si>
    <t>Ueidma Fabrícia Souza de Farias</t>
  </si>
  <si>
    <t>1972-10-12</t>
  </si>
  <si>
    <t>19:46:59</t>
  </si>
  <si>
    <t>19:44:35</t>
  </si>
  <si>
    <t>Rodrigo Ferreira de Alcantara Sarinho</t>
  </si>
  <si>
    <t>1995-04-16</t>
  </si>
  <si>
    <t>19:51:37</t>
  </si>
  <si>
    <t>19:45:45</t>
  </si>
  <si>
    <t xml:space="preserve">Alexandre Guterres Lauria </t>
  </si>
  <si>
    <t>Alexandre Guterres Lauria</t>
  </si>
  <si>
    <t>1983-01-14</t>
  </si>
  <si>
    <t>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</si>
  <si>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obras de arte., Subsídio a espaços culturais, para uso em atividades-meio e atividades-fim, visando manutenção das atividades, de espaços, ambientes., Subsídio a grupos, companhias, orquestras e corpos artísticos estáveis, inclusive em seus processos de produção e pesquisa.</t>
  </si>
  <si>
    <t>20:05:39</t>
  </si>
  <si>
    <t>19:58:44</t>
  </si>
  <si>
    <t>Eduarda Calisto</t>
  </si>
  <si>
    <t>Maria Eduarda Pereira Batista</t>
  </si>
  <si>
    <t>2003-02-25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</si>
  <si>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</si>
  <si>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20:23:07</t>
  </si>
  <si>
    <t>20:11:45</t>
  </si>
  <si>
    <t>Artur</t>
  </si>
  <si>
    <t>Artur Tito Mendes Filho</t>
  </si>
  <si>
    <t>1995-09-01</t>
  </si>
  <si>
    <t>Falta de tempo</t>
  </si>
  <si>
    <t>Subsídio a espaços culturais, para uso em atividades-meio e atividades-fim, visando manutenção das atividades, de espaços, ambientes.,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Aquisição de bens culturais, acervos, arquivos e coleções., Aquisição de imóveis tombados para instalação de equipamento cultural público., Aquisição de obras de arte.</t>
  </si>
  <si>
    <t>20:15:28</t>
  </si>
  <si>
    <t>20:12:54</t>
  </si>
  <si>
    <t xml:space="preserve">Valter Roberto Iroko </t>
  </si>
  <si>
    <t>Valter Roberto Iroko Fonseca Cavalcanti</t>
  </si>
  <si>
    <t>1971-02-05</t>
  </si>
  <si>
    <t>20:20:50</t>
  </si>
  <si>
    <t>20:18:29</t>
  </si>
  <si>
    <t>Euclides Brandt Dias Pereira</t>
  </si>
  <si>
    <t>1978-04-09</t>
  </si>
  <si>
    <t>20:34:44</t>
  </si>
  <si>
    <t>20:32:45</t>
  </si>
  <si>
    <t>Andreza Maria dos Santos</t>
  </si>
  <si>
    <t>1990-04-23</t>
  </si>
  <si>
    <t>20:43:15</t>
  </si>
  <si>
    <t>20:41:04</t>
  </si>
  <si>
    <t xml:space="preserve">vitória thayna da silva       </t>
  </si>
  <si>
    <t>vitória thayna da silva</t>
  </si>
  <si>
    <t>2002-02-01</t>
  </si>
  <si>
    <t>20:49:34</t>
  </si>
  <si>
    <t>20:44:55</t>
  </si>
  <si>
    <t>Isabel  Candido de Carvalho</t>
  </si>
  <si>
    <t>Isabel Candido de Carvalho</t>
  </si>
  <si>
    <t>2002-02-10</t>
  </si>
  <si>
    <t>20:54:52</t>
  </si>
  <si>
    <t>20:52:51</t>
  </si>
  <si>
    <t>Antônio Felipe Vieira Lopes</t>
  </si>
  <si>
    <t>1976-04-15</t>
  </si>
  <si>
    <t>20:58:25</t>
  </si>
  <si>
    <t>20:56:08</t>
  </si>
  <si>
    <t xml:space="preserve">Jadison henrique </t>
  </si>
  <si>
    <t>Jadison henrique</t>
  </si>
  <si>
    <t>1980-05-15</t>
  </si>
  <si>
    <t>21:02:20</t>
  </si>
  <si>
    <t>21:00:29</t>
  </si>
  <si>
    <t>Aylla Germano</t>
  </si>
  <si>
    <t>1990-04-15</t>
  </si>
  <si>
    <t>23:03:27</t>
  </si>
  <si>
    <t>21:06:16</t>
  </si>
  <si>
    <t>Edinilson Barbosa da Silva</t>
  </si>
  <si>
    <t>EDINILSON BARBOSA DA SILVA</t>
  </si>
  <si>
    <t>1998-06-13</t>
  </si>
  <si>
    <t>Pescadores(as) artesanais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</si>
  <si>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</si>
  <si>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21:45:59</t>
  </si>
  <si>
    <t>21:39:33</t>
  </si>
  <si>
    <t>Edcleide</t>
  </si>
  <si>
    <t>Edcleide Batista da Silva</t>
  </si>
  <si>
    <t>1993-03-26</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</si>
  <si>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t>
  </si>
  <si>
    <t>23:37:56</t>
  </si>
  <si>
    <t>23:29:05</t>
  </si>
  <si>
    <t>ANTONIO</t>
  </si>
  <si>
    <t>Antônio Adriano Pereira dos Santos</t>
  </si>
  <si>
    <t>1995-05-14</t>
  </si>
  <si>
    <t>Perdi a data</t>
  </si>
  <si>
    <t>09:40:58</t>
  </si>
  <si>
    <t>09:36:27</t>
  </si>
  <si>
    <t>José Henrique dias da Silva</t>
  </si>
  <si>
    <t>1990-12-23</t>
  </si>
  <si>
    <t>10:03:41</t>
  </si>
  <si>
    <t>09:44:10</t>
  </si>
  <si>
    <t>Mestre Mendonça</t>
  </si>
  <si>
    <t>Carlos Alberto Mendonça</t>
  </si>
  <si>
    <t>1979-04-15</t>
  </si>
  <si>
    <t>09:54:39</t>
  </si>
  <si>
    <t>09:44:31</t>
  </si>
  <si>
    <t xml:space="preserve">jose adeilson soares da silva </t>
  </si>
  <si>
    <t>José Adeilson Soares da Silva</t>
  </si>
  <si>
    <t>1969-11-24</t>
  </si>
  <si>
    <t>Lagoa dos Gatos</t>
  </si>
  <si>
    <t>Não tive interesse</t>
  </si>
  <si>
    <t>09:51:33</t>
  </si>
  <si>
    <t>09:45:35</t>
  </si>
  <si>
    <t>José Valmir Barros Pimentel Júnior</t>
  </si>
  <si>
    <t>1996-04-02</t>
  </si>
  <si>
    <t>Paranatama</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</si>
  <si>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t>
  </si>
  <si>
    <t>09:49:42</t>
  </si>
  <si>
    <t>09:45:44</t>
  </si>
  <si>
    <t>VERONICA JUCELIA DA SILVA</t>
  </si>
  <si>
    <t>1992-02-06</t>
  </si>
  <si>
    <t>09:52:47</t>
  </si>
  <si>
    <t>09:49:07</t>
  </si>
  <si>
    <t>LOHANNA PRADO</t>
  </si>
  <si>
    <t>1987-09-27</t>
  </si>
  <si>
    <t>10:20:30</t>
  </si>
  <si>
    <t>09:52:53</t>
  </si>
  <si>
    <t>Gleidson Rocha</t>
  </si>
  <si>
    <t>Gleidson Roberto de Oliveira Rocha</t>
  </si>
  <si>
    <t>1983-09-02</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</si>
  <si>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Apoio a exposições, festivais, festas populares, feiras e espetáculos., Realização de levantamentos, de estudos, de pesquisas e de curadorias nas diversas áreas da cultura.</t>
  </si>
  <si>
    <t>10:04:32</t>
  </si>
  <si>
    <t>09:54:08</t>
  </si>
  <si>
    <t xml:space="preserve">Mestre Mecinho </t>
  </si>
  <si>
    <t>Emerson Luiz de figueiredo</t>
  </si>
  <si>
    <t>1977-11-08</t>
  </si>
  <si>
    <t>Falta de informações e pouco conhecimento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</si>
  <si>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</si>
  <si>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10:04:11</t>
  </si>
  <si>
    <t>09:56:05</t>
  </si>
  <si>
    <t>VANBASTER  JOSÉ DE OLIVEIRA</t>
  </si>
  <si>
    <t>Vanbaster José de Oliveira</t>
  </si>
  <si>
    <t>1990-10-06</t>
  </si>
  <si>
    <t>A minha instituição fez por outro proponente.</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</si>
  <si>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 Aquisição de obras de arte., Aquisição de bens culturais, acervos, arquivos e coleções.</t>
  </si>
  <si>
    <t>10:01:45</t>
  </si>
  <si>
    <t>09:59:28</t>
  </si>
  <si>
    <t>Sandra Maria Dos Santos Barbosa</t>
  </si>
  <si>
    <t>1980-04-15</t>
  </si>
  <si>
    <t>10:12:12</t>
  </si>
  <si>
    <t>09:59:54</t>
  </si>
  <si>
    <t>MACIEL OLIVEIRA</t>
  </si>
  <si>
    <t>Maciel de Oliveira e Silva</t>
  </si>
  <si>
    <t>1979-09-27</t>
  </si>
  <si>
    <t>10:16:06</t>
  </si>
  <si>
    <t>10:02:27</t>
  </si>
  <si>
    <t>Ana Maria dos Santos Lima</t>
  </si>
  <si>
    <t>Ana Maria dos Santos lima</t>
  </si>
  <si>
    <t>1977-02-22</t>
  </si>
  <si>
    <t>Jatobá</t>
  </si>
  <si>
    <t>Não consegui conciliar o tempo do trabalho</t>
  </si>
  <si>
    <t>10:14:07</t>
  </si>
  <si>
    <t>10:06:12</t>
  </si>
  <si>
    <t>Fabinho</t>
  </si>
  <si>
    <t>Fabio Ferreira Rodrigues</t>
  </si>
  <si>
    <t>Não estava por dentro do calendário do edital.</t>
  </si>
  <si>
    <t>10:41:59</t>
  </si>
  <si>
    <t>10:09:51</t>
  </si>
  <si>
    <t>CARLOS RENAN SILVEIRA DE MELO</t>
  </si>
  <si>
    <t>1987-05-16</t>
  </si>
  <si>
    <t>Apoio a exposições, festivais, festas populares, feiras e espetáculos.,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</si>
  <si>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10:18:26</t>
  </si>
  <si>
    <t>10:16:19</t>
  </si>
  <si>
    <t>Gisele Maria da Silva</t>
  </si>
  <si>
    <t>1990-06-15</t>
  </si>
  <si>
    <t>10:22:15</t>
  </si>
  <si>
    <t>10:20:01</t>
  </si>
  <si>
    <t>George e karolina</t>
  </si>
  <si>
    <t>George Ferreira de lira</t>
  </si>
  <si>
    <t>1974-02-13</t>
  </si>
  <si>
    <t>10:26:16</t>
  </si>
  <si>
    <t>10:23:55</t>
  </si>
  <si>
    <t>Gilvan pereira guerra filho</t>
  </si>
  <si>
    <t>1974-02-25</t>
  </si>
  <si>
    <t>10:32:09</t>
  </si>
  <si>
    <t>10:24:58</t>
  </si>
  <si>
    <t>VANESSA DE ALENCAR E SILVA PIANCO</t>
  </si>
  <si>
    <t>1973-12-01</t>
  </si>
  <si>
    <t>Trindade</t>
  </si>
  <si>
    <t>10:42:06</t>
  </si>
  <si>
    <t>10:40:04</t>
  </si>
  <si>
    <t xml:space="preserve">SEVERINO GOMES DOS SANTOS </t>
  </si>
  <si>
    <t>SEVERINO GOMES DOS SANTOS</t>
  </si>
  <si>
    <t>1978-05-16</t>
  </si>
  <si>
    <t>11:00:35</t>
  </si>
  <si>
    <t>10:43:28</t>
  </si>
  <si>
    <t>Lucileide Correia da Silva</t>
  </si>
  <si>
    <t>Lucileide correia da silva</t>
  </si>
  <si>
    <t>1981-04-19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</si>
  <si>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</si>
  <si>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Subsídio a grupos, companhias, orquestras e corpos artísticos estáveis, inclusive em seus processos de produção e pesquisa., Subsídio a espaços culturais, para uso em atividades-meio e atividades-fim, visando manutenção das atividades, de espaços, ambientes.</t>
  </si>
  <si>
    <t>11:46:31</t>
  </si>
  <si>
    <t>11:36:14</t>
  </si>
  <si>
    <t>mateus ferreira tavares de souza</t>
  </si>
  <si>
    <t>Mateus Ferreira Tavares de Souza</t>
  </si>
  <si>
    <t>1996-03-18</t>
  </si>
  <si>
    <t>Participei apenas do edital da PNAB municipal, onde fui contemplado com um projeto voltado ao segmento MC's da cultura Hip Hop</t>
  </si>
  <si>
    <t>12:03:59</t>
  </si>
  <si>
    <t>12:00:30</t>
  </si>
  <si>
    <t>GL arte couro</t>
  </si>
  <si>
    <t>Glebson Bezerra do Nascimento</t>
  </si>
  <si>
    <t>2000-01-16</t>
  </si>
  <si>
    <t>13:38:09</t>
  </si>
  <si>
    <t>12:06:53</t>
  </si>
  <si>
    <t>Walter Eudes</t>
  </si>
  <si>
    <t>Walter Eudes Galindo Filho</t>
  </si>
  <si>
    <t>1971-08-03</t>
  </si>
  <si>
    <t>12:49:14</t>
  </si>
  <si>
    <t>12:38:46</t>
  </si>
  <si>
    <t>iandra</t>
  </si>
  <si>
    <t>Iandra Galvão de Freitas</t>
  </si>
  <si>
    <t>1998-05-30</t>
  </si>
  <si>
    <t>Questão de saúde</t>
  </si>
  <si>
    <t>Aquisição de obras de arte., Realização de obras, manutenção, ampliação e reformas em museus, bibliotecas, centros culturais, teatros, cinematecas, paisagens culturais e outros espaços culturais públicos.</t>
  </si>
  <si>
    <t>12:42:12</t>
  </si>
  <si>
    <t>12:39:14</t>
  </si>
  <si>
    <t xml:space="preserve"> JOSÉ ALBANO PEREIRA DA SILVA</t>
  </si>
  <si>
    <t>JOSÉ ALBANO PEREIRA DA SILVA</t>
  </si>
  <si>
    <t>1968-05-23</t>
  </si>
  <si>
    <t>12:54:45</t>
  </si>
  <si>
    <t>12:51:52</t>
  </si>
  <si>
    <t>Lorena Rodrigues de Souza</t>
  </si>
  <si>
    <t>1989-12-15</t>
  </si>
  <si>
    <t>13:09:30</t>
  </si>
  <si>
    <t>13:06:41</t>
  </si>
  <si>
    <t>juliana sobral de souza moreira</t>
  </si>
  <si>
    <t>1984-08-26</t>
  </si>
  <si>
    <t>13:16:51</t>
  </si>
  <si>
    <t>JONATAS COSTA FRANCISCO FILHO</t>
  </si>
  <si>
    <t>1973-09-18</t>
  </si>
  <si>
    <t>13:21:46</t>
  </si>
  <si>
    <t>13:18:18</t>
  </si>
  <si>
    <t>washington vital de paiva junior</t>
  </si>
  <si>
    <t>1985-08-07</t>
  </si>
  <si>
    <t>13:28:57</t>
  </si>
  <si>
    <t>13:22:51</t>
  </si>
  <si>
    <t>GUSTAVO</t>
  </si>
  <si>
    <t>Gustavo José de Oliveira Moura</t>
  </si>
  <si>
    <t>1990-04-24</t>
  </si>
  <si>
    <t>Perdi o tempo da inscrição</t>
  </si>
  <si>
    <t>13:30:13</t>
  </si>
  <si>
    <t>13:26:58</t>
  </si>
  <si>
    <t>juliana socorro lins trindade de sales</t>
  </si>
  <si>
    <t>1977-12-26</t>
  </si>
  <si>
    <t>13:56:29</t>
  </si>
  <si>
    <t>13:46:36</t>
  </si>
  <si>
    <t>Edriane Delfino de Souza Diniz</t>
  </si>
  <si>
    <t>1969-12-25</t>
  </si>
  <si>
    <t>Não tive acesso</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</si>
  <si>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Aquisição de obras de arte., Subsídio a grupos, companhias, orquestras e corpos artísticos estáveis, inclusive em seus processos de produção e pesquisa.</t>
  </si>
  <si>
    <t>14:20:06</t>
  </si>
  <si>
    <t>14:10:11</t>
  </si>
  <si>
    <t>JOSE EDIVALDO LOPES</t>
  </si>
  <si>
    <t>Jose Edivaldo Lopes</t>
  </si>
  <si>
    <t>1962-08-24</t>
  </si>
  <si>
    <t>Não tomei conhecimento no prazo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</si>
  <si>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t>
  </si>
  <si>
    <t>14:36:51</t>
  </si>
  <si>
    <t>14:29:47</t>
  </si>
  <si>
    <t>Luizinho LP</t>
  </si>
  <si>
    <t>Luis Carlos Lopes Rodrigues</t>
  </si>
  <si>
    <t>2004-04-06</t>
  </si>
  <si>
    <t>14:40:12</t>
  </si>
  <si>
    <t>14:37:06</t>
  </si>
  <si>
    <t xml:space="preserve">Julio Jose da Silva </t>
  </si>
  <si>
    <t>Julio Jose da Silva</t>
  </si>
  <si>
    <t>1972-03-29</t>
  </si>
  <si>
    <t>14:45:14</t>
  </si>
  <si>
    <t>14:42:33</t>
  </si>
  <si>
    <t xml:space="preserve">DJ Sávio </t>
  </si>
  <si>
    <t>Sávio Alexandre Nunes de Oliveira</t>
  </si>
  <si>
    <t>1988-11-04</t>
  </si>
  <si>
    <t>14:49:41</t>
  </si>
  <si>
    <t>14:46:44</t>
  </si>
  <si>
    <t>SANDRO FRANCISCO DOS SANTOS</t>
  </si>
  <si>
    <t>1989-12-19</t>
  </si>
  <si>
    <t>14:53:58</t>
  </si>
  <si>
    <t>14:51:00</t>
  </si>
  <si>
    <t>Samantha Ramors</t>
  </si>
  <si>
    <t>Samantha Ramos Gosmes</t>
  </si>
  <si>
    <t>1986-07-08</t>
  </si>
  <si>
    <t>14:57:28</t>
  </si>
  <si>
    <t>14:55:18</t>
  </si>
  <si>
    <t>Maria Sherezaide Ramos da Rocha</t>
  </si>
  <si>
    <t>1990-08-31</t>
  </si>
  <si>
    <t>15:03:49</t>
  </si>
  <si>
    <t>15:01:25</t>
  </si>
  <si>
    <t>WILGNER</t>
  </si>
  <si>
    <t>WILGNER EMANNUEL RAMOS DA SILVA</t>
  </si>
  <si>
    <t>2001-08-17</t>
  </si>
  <si>
    <t>15:09:47</t>
  </si>
  <si>
    <t>15:06:52</t>
  </si>
  <si>
    <t>WALGRENE AGRA</t>
  </si>
  <si>
    <t>WALGRENE DA COSTA AGRA</t>
  </si>
  <si>
    <t>1960-07-30</t>
  </si>
  <si>
    <t>15:15:30</t>
  </si>
  <si>
    <t>15:12:52</t>
  </si>
  <si>
    <t>FABIANO LOURENÇO DA SILVA</t>
  </si>
  <si>
    <t>1966-12-16</t>
  </si>
  <si>
    <t>15:30:32</t>
  </si>
  <si>
    <t>15:14:12</t>
  </si>
  <si>
    <t>Francisco Elpidio Camara Silveira</t>
  </si>
  <si>
    <t>FRANCISCO ELPÍDIO CÂMARA SILVEIRA</t>
  </si>
  <si>
    <t>1958-03-29</t>
  </si>
  <si>
    <t>Perdi o prazo da Inscrição</t>
  </si>
  <si>
    <t>15:20:16</t>
  </si>
  <si>
    <t>15:18:00</t>
  </si>
  <si>
    <t>Rominho Pimentel (Som da Terra)</t>
  </si>
  <si>
    <t>Romulo Pimentel Filho</t>
  </si>
  <si>
    <t>1956-04-04</t>
  </si>
  <si>
    <t>15:30:24</t>
  </si>
  <si>
    <t>15:28:09</t>
  </si>
  <si>
    <t>Elisangela Maria da Silva</t>
  </si>
  <si>
    <t>1974-05-23</t>
  </si>
  <si>
    <t>15:37:12</t>
  </si>
  <si>
    <t>15:32:28</t>
  </si>
  <si>
    <t>Rizete Rodrigues de Sousa Almeida</t>
  </si>
  <si>
    <t>1970-05-12</t>
  </si>
  <si>
    <t>15:47:42</t>
  </si>
  <si>
    <t>15:42:57</t>
  </si>
  <si>
    <t>Adriel souza lima</t>
  </si>
  <si>
    <t>1989-10-13</t>
  </si>
  <si>
    <t>15:52:53</t>
  </si>
  <si>
    <t>15:50:11</t>
  </si>
  <si>
    <t>Adriano silva rosas</t>
  </si>
  <si>
    <t>1989-11-22</t>
  </si>
  <si>
    <t>16:09:46</t>
  </si>
  <si>
    <t>16:02:37</t>
  </si>
  <si>
    <t>ALINE</t>
  </si>
  <si>
    <t>Aline Cristina Lins de Lima</t>
  </si>
  <si>
    <t>1998-09-21</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</si>
  <si>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</si>
  <si>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19:14:32</t>
  </si>
  <si>
    <t>16:15:04</t>
  </si>
  <si>
    <t>Reginaldo de Outino Neri Roseno</t>
  </si>
  <si>
    <t>1987-10-13</t>
  </si>
  <si>
    <t>16:26:58</t>
  </si>
  <si>
    <t>16:19:02</t>
  </si>
  <si>
    <t>VICTORIA SILVA FONTES MOTA</t>
  </si>
  <si>
    <t>Victória Silva Fontes Mota</t>
  </si>
  <si>
    <t>1999-09-11</t>
  </si>
  <si>
    <t>Não tinha conhecimento sobre</t>
  </si>
  <si>
    <t>16:52:07</t>
  </si>
  <si>
    <t>16:37:19</t>
  </si>
  <si>
    <t>Thiago Ícaro da Silva Leite</t>
  </si>
  <si>
    <t>1988-06-22</t>
  </si>
  <si>
    <t>16:53:23</t>
  </si>
  <si>
    <t>16:50:15</t>
  </si>
  <si>
    <t>KIANNY</t>
  </si>
  <si>
    <t>KIANNY GIL MARTINEZ</t>
  </si>
  <si>
    <t>1989-06-28</t>
  </si>
  <si>
    <t>ESTAVA DEDICADA A OUTRAS COMPROMISSOS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</si>
  <si>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</si>
  <si>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17:11:41</t>
  </si>
  <si>
    <t>17:01:46</t>
  </si>
  <si>
    <t>Filipe Marcena</t>
  </si>
  <si>
    <t>Luís Filipe Feitosa Apolinário Alves</t>
  </si>
  <si>
    <t>1988-09-02</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</si>
  <si>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a exposições, festivais, festas populares, feiras e espetáculos.,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t>
  </si>
  <si>
    <t>17:17:46</t>
  </si>
  <si>
    <t>17:09:28</t>
  </si>
  <si>
    <t>VILMA</t>
  </si>
  <si>
    <t>Vilma Lucena da Silva Lima</t>
  </si>
  <si>
    <t>1980-10-28</t>
  </si>
  <si>
    <t>Frei Miguelinho</t>
  </si>
  <si>
    <t>Não estava com tempo disponível</t>
  </si>
  <si>
    <t>17:18:34</t>
  </si>
  <si>
    <t>17:13:58</t>
  </si>
  <si>
    <t>Lucia maria da silva</t>
  </si>
  <si>
    <t>1991-10-18</t>
  </si>
  <si>
    <t>17:43:16</t>
  </si>
  <si>
    <t>17:23:56</t>
  </si>
  <si>
    <t>TEREZA</t>
  </si>
  <si>
    <t>Tereza Cristina Dias da Silva</t>
  </si>
  <si>
    <t>1971-01-18</t>
  </si>
  <si>
    <t>Aquisição de obras de arte., Aquisição de bens culturais, acervos, arquivos e coleções., Subsídio a grupos, companhias, orquestras e corpos artísticos estáveis, inclusive em seus processos de produção e pesquisa.</t>
  </si>
  <si>
    <t>19:40:13</t>
  </si>
  <si>
    <t>19:23:11</t>
  </si>
  <si>
    <t>JUNIOR PEREIRA DA SILVA</t>
  </si>
  <si>
    <t>Junior Pereira da Silva</t>
  </si>
  <si>
    <t>1982-04-27</t>
  </si>
  <si>
    <t>20:10:31</t>
  </si>
  <si>
    <t>19:51:46</t>
  </si>
  <si>
    <t>21:22:55</t>
  </si>
  <si>
    <t>21:15:13</t>
  </si>
  <si>
    <t>Allana Sousa</t>
  </si>
  <si>
    <t>Allana Rhayanne de Sousa Ferreira</t>
  </si>
  <si>
    <t>1993-09-13</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</si>
  <si>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t>
  </si>
  <si>
    <t>22:08:33</t>
  </si>
  <si>
    <t>21:31:19</t>
  </si>
  <si>
    <t>Maria Betânia de Moura Lima</t>
  </si>
  <si>
    <t>2025-08-08</t>
  </si>
  <si>
    <t>Itacuruba</t>
  </si>
  <si>
    <t>Por ser funcionário público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</si>
  <si>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</si>
  <si>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21:54:44</t>
  </si>
  <si>
    <t>21:43:06</t>
  </si>
  <si>
    <t>JACILENE</t>
  </si>
  <si>
    <t>Jacilene Maria De Santana silva</t>
  </si>
  <si>
    <t>1982-04-26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</si>
  <si>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</si>
  <si>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21:50:28</t>
  </si>
  <si>
    <t>21:44:23</t>
  </si>
  <si>
    <t>cenilda pereira de freitas santos</t>
  </si>
  <si>
    <t>Cenilda Pereira de Freitas Santos</t>
  </si>
  <si>
    <t>1958-05-09</t>
  </si>
  <si>
    <t>50 anos</t>
  </si>
  <si>
    <t>22:03:30</t>
  </si>
  <si>
    <t>21:58:51</t>
  </si>
  <si>
    <t xml:space="preserve">MESTRE NATAL SANTANA </t>
  </si>
  <si>
    <t>Natanael próximo de Santana</t>
  </si>
  <si>
    <t>1943-02-10</t>
  </si>
  <si>
    <t>70 anos</t>
  </si>
  <si>
    <t>22:16:59</t>
  </si>
  <si>
    <t>22:11:28</t>
  </si>
  <si>
    <t>Jaquiele dos Santos Furtado</t>
  </si>
  <si>
    <t>Jaquiele dos  Santos Furtado</t>
  </si>
  <si>
    <t>1995-03-31</t>
  </si>
  <si>
    <t>22:41:45</t>
  </si>
  <si>
    <t>22:28:00</t>
  </si>
  <si>
    <t>Aglay Pereira dos Santos Anunciação</t>
  </si>
  <si>
    <t>1985-03-20</t>
  </si>
  <si>
    <t>Não deu tempo de me inscrever por motivos superiores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</si>
  <si>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</si>
  <si>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23:17:54</t>
  </si>
  <si>
    <t>23:02:35</t>
  </si>
  <si>
    <t>CLAUDIO SIDNEY DA SILVA</t>
  </si>
  <si>
    <t>claudio sidney da silva</t>
  </si>
  <si>
    <t>1981-11-17</t>
  </si>
  <si>
    <t>multiplicar cultura</t>
  </si>
  <si>
    <t>nao informado</t>
  </si>
  <si>
    <t>23:32:15</t>
  </si>
  <si>
    <t>23:13:19</t>
  </si>
  <si>
    <t xml:space="preserve">Anna Fernandes </t>
  </si>
  <si>
    <t>Ana Cristina Fernando de Santana.</t>
  </si>
  <si>
    <t>1994-01-23</t>
  </si>
  <si>
    <t>Infelizmente Perdi o Prazo de inscrição.</t>
  </si>
  <si>
    <t>23:23:02</t>
  </si>
  <si>
    <t>23:16:43</t>
  </si>
  <si>
    <t>JOSIELLY</t>
  </si>
  <si>
    <t>Josielly Gomes Souza Silva</t>
  </si>
  <si>
    <t>1996-02-07</t>
  </si>
  <si>
    <t>Jurema</t>
  </si>
  <si>
    <t>04:16:33</t>
  </si>
  <si>
    <t>03:13:22</t>
  </si>
  <si>
    <t>Anaíra Mahin</t>
  </si>
  <si>
    <t>Anaíra Mahin Vlaadares Galvão</t>
  </si>
  <si>
    <t>06:42:39</t>
  </si>
  <si>
    <t>06:36:11</t>
  </si>
  <si>
    <t>Isaías José do Nascimento</t>
  </si>
  <si>
    <t>1952-12-05</t>
  </si>
  <si>
    <t>Não tinha conhecimento do PNAB</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</si>
  <si>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</si>
  <si>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</si>
  <si>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08:21:29</t>
  </si>
  <si>
    <t>08:15:05</t>
  </si>
  <si>
    <t>Ednaldo Cabral de Arruda</t>
  </si>
  <si>
    <t>1973-05-16</t>
  </si>
  <si>
    <t>Subsídio a grupos, companhias, orquestras e corpos artísticos estáveis, inclusive em seus processos de produção e pesquisa., Subsídio a espaços culturais, para uso em atividades-meio e atividades-fim, visando manutenção das atividades, de espaços, ambientes., Aquisição de imóveis tombados para instalação de equipamento cultural público.</t>
  </si>
  <si>
    <t>10:35:08</t>
  </si>
  <si>
    <t>10:28:53</t>
  </si>
  <si>
    <t>André Santanna</t>
  </si>
  <si>
    <t>André Carlos de Santanna Medeiros</t>
  </si>
  <si>
    <t>1981-01-31</t>
  </si>
  <si>
    <t>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Realização de levantamentos, de estudos, de pesquisas e de curadorias nas diversas áreas da cultura., Apoio a exposições, festivais, festas populares, feiras e espetáculos.</t>
  </si>
  <si>
    <t>11:01:51</t>
  </si>
  <si>
    <t>10:31:10</t>
  </si>
  <si>
    <t>José wellington de Menezes</t>
  </si>
  <si>
    <t>José Wellington de Menezes</t>
  </si>
  <si>
    <t>1970-01-07</t>
  </si>
  <si>
    <t>10:55:16</t>
  </si>
  <si>
    <t>10:35:29</t>
  </si>
  <si>
    <t>Carlos André Vasconcelos dos Santos</t>
  </si>
  <si>
    <t>1976-08-02</t>
  </si>
  <si>
    <t>Não saber fazer o preenchimento da inscrição (fazer errado)</t>
  </si>
  <si>
    <t>10:58:42</t>
  </si>
  <si>
    <t>10:52:50</t>
  </si>
  <si>
    <t>JOSE WILLIAN DO NASCIMENTO</t>
  </si>
  <si>
    <t>JOSÉ WILLIAM DO NASCIMENTO</t>
  </si>
  <si>
    <t>1993-04-04</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</si>
  <si>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</si>
  <si>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</si>
  <si>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11:05:05</t>
  </si>
  <si>
    <t>10:59:44</t>
  </si>
  <si>
    <t>JOAO</t>
  </si>
  <si>
    <t>JOÃO PAULO MIGUEL DE LIRA</t>
  </si>
  <si>
    <t>1984-11-25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</si>
  <si>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</si>
  <si>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t>
  </si>
  <si>
    <t>11:11:04</t>
  </si>
  <si>
    <t>11:06:13</t>
  </si>
  <si>
    <t>José Jakson Bezerra da Silva</t>
  </si>
  <si>
    <t>1994-03-29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</si>
  <si>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</si>
  <si>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11:17:39</t>
  </si>
  <si>
    <t>11:12:39</t>
  </si>
  <si>
    <t>PAULINHO MAFE</t>
  </si>
  <si>
    <t>PAULO MARQUES FERREIRA</t>
  </si>
  <si>
    <t>1965-06-26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</si>
  <si>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</si>
  <si>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11:23:00</t>
  </si>
  <si>
    <t>11:18:35</t>
  </si>
  <si>
    <t>LUCIANO PEREIRA LUCAS</t>
  </si>
  <si>
    <t>1976-02-19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</si>
  <si>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t>
  </si>
  <si>
    <t>11:32:26</t>
  </si>
  <si>
    <t>11:22:52</t>
  </si>
  <si>
    <t>MESTRE SENZALA</t>
  </si>
  <si>
    <t>Anilton José da Silva</t>
  </si>
  <si>
    <t>1971-02-20</t>
  </si>
  <si>
    <t>Muitas atividades acontecendo ao mesmo tempo.</t>
  </si>
  <si>
    <t>11:33:52</t>
  </si>
  <si>
    <t>11:26:32</t>
  </si>
  <si>
    <t>JONATHAN SILVA ROBERTO DE LIMA</t>
  </si>
  <si>
    <t>1994-03-27</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</si>
  <si>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</si>
  <si>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11:42:14</t>
  </si>
  <si>
    <t>11:34:24</t>
  </si>
  <si>
    <t>AGNALDO ANTÔNIO DA SILVA</t>
  </si>
  <si>
    <t>1979-10-25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</si>
  <si>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</si>
  <si>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11:47:07</t>
  </si>
  <si>
    <t>11:42:48</t>
  </si>
  <si>
    <t>ANA PAULA RODRIGUES DE MIRANDA</t>
  </si>
  <si>
    <t>1968-09-01</t>
  </si>
  <si>
    <t>14:33:47</t>
  </si>
  <si>
    <t>11:45:21</t>
  </si>
  <si>
    <t>HALLYSON</t>
  </si>
  <si>
    <t>Hallyson de Melo Paixão</t>
  </si>
  <si>
    <t>1975-01-10</t>
  </si>
  <si>
    <t>Vertente do Lério</t>
  </si>
  <si>
    <t>atuo em diversas linguagens. Mas a principal é QUADRILHA JUNINA</t>
  </si>
  <si>
    <t>ESTAVA DOENTE.</t>
  </si>
  <si>
    <t>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</si>
  <si>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11:53:47</t>
  </si>
  <si>
    <t>11:50:43</t>
  </si>
  <si>
    <t>Betânia Borges</t>
  </si>
  <si>
    <t>ROBERTO RAMOS DA SILVA</t>
  </si>
  <si>
    <t>1983-05-10</t>
  </si>
  <si>
    <t>11:58:12</t>
  </si>
  <si>
    <t>Eliseu Nascimento de Araújo</t>
  </si>
  <si>
    <t>1999-05-17</t>
  </si>
  <si>
    <t>12:09:27</t>
  </si>
  <si>
    <t>12:04:40</t>
  </si>
  <si>
    <t>LUIZ FILHO DE ANDRADE</t>
  </si>
  <si>
    <t>Luiz Filho de Andrade</t>
  </si>
  <si>
    <t>1988-09-04</t>
  </si>
  <si>
    <t>12:53:35</t>
  </si>
  <si>
    <t>12:38:48</t>
  </si>
  <si>
    <t>JERO FERREIRA</t>
  </si>
  <si>
    <t>Jerônimo João Felix Ferreira</t>
  </si>
  <si>
    <t>1979-05-21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</si>
  <si>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</si>
  <si>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12:55:46</t>
  </si>
  <si>
    <t>12:52:52</t>
  </si>
  <si>
    <t>JOSÉ WANDERSON LINS DA SILVA</t>
  </si>
  <si>
    <t>José Wanderson Lins da Silva</t>
  </si>
  <si>
    <t>1985-07-24</t>
  </si>
  <si>
    <t>O grupo cultural da comunidade está retornando as suas atividades em 2025</t>
  </si>
  <si>
    <t>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</si>
  <si>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13:09:15</t>
  </si>
  <si>
    <t>12:54:06</t>
  </si>
  <si>
    <t>Manoel Miguel da Silva</t>
  </si>
  <si>
    <t>1956-08-28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</si>
  <si>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</si>
  <si>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13:16:57</t>
  </si>
  <si>
    <t>13:06:30</t>
  </si>
  <si>
    <t>Marcia Felix</t>
  </si>
  <si>
    <t>Marcia Felix da Silva Cortez</t>
  </si>
  <si>
    <t>1972-02-08</t>
  </si>
  <si>
    <t>13:30:44</t>
  </si>
  <si>
    <t>13:12:02</t>
  </si>
  <si>
    <t>ADALBERTO</t>
  </si>
  <si>
    <t>Adalberto lucas da silva</t>
  </si>
  <si>
    <t>1977-11-16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</si>
  <si>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</si>
  <si>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13:42:31</t>
  </si>
  <si>
    <t>13:28:30</t>
  </si>
  <si>
    <t>Allysson Anacleto</t>
  </si>
  <si>
    <t>Allysson Cesar Anacleto de Oliveira</t>
  </si>
  <si>
    <t>1994-05-06</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</si>
  <si>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t>
  </si>
  <si>
    <t>14:17:44</t>
  </si>
  <si>
    <t>14:13:01</t>
  </si>
  <si>
    <t>PEDRO VITOR FERRAZ</t>
  </si>
  <si>
    <t>Pedro Vitor Pontes Ferraz</t>
  </si>
  <si>
    <t>1990-03-22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</si>
  <si>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</si>
  <si>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</si>
  <si>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15:23:09</t>
  </si>
  <si>
    <t>14:16:37</t>
  </si>
  <si>
    <t>Libânio Francisco da Paixão Neto</t>
  </si>
  <si>
    <t>1967-08-27</t>
  </si>
  <si>
    <t>14:46:30</t>
  </si>
  <si>
    <t>14:36:19</t>
  </si>
  <si>
    <t>ARY</t>
  </si>
  <si>
    <t>Ary Sérgio da silva</t>
  </si>
  <si>
    <t>1972-05-23</t>
  </si>
  <si>
    <t>Perdi prazo de inscrição</t>
  </si>
  <si>
    <t>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</si>
  <si>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</si>
  <si>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15:43:05</t>
  </si>
  <si>
    <t>14:37:35</t>
  </si>
  <si>
    <t>MARLIETE JOAQUIM DA SILVA</t>
  </si>
  <si>
    <t>Marliete Joaquim da Silva</t>
  </si>
  <si>
    <t>1966-03-05</t>
  </si>
  <si>
    <t>São Caetano</t>
  </si>
  <si>
    <t>15:00:31</t>
  </si>
  <si>
    <t>14:47:43</t>
  </si>
  <si>
    <t>Lunas Costa</t>
  </si>
  <si>
    <t>Lunas de Carvalho Costa</t>
  </si>
  <si>
    <t>1978-11-30</t>
  </si>
  <si>
    <t>Bezerros</t>
  </si>
  <si>
    <t>Apoio a exposições, festivais, festas populares, feiras e espetáculos.,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t>
  </si>
  <si>
    <t>15:00:38</t>
  </si>
  <si>
    <t>14:49:40</t>
  </si>
  <si>
    <t>Filipe Nires</t>
  </si>
  <si>
    <t>Filipe Nires Monteiro</t>
  </si>
  <si>
    <t>1984-02-23</t>
  </si>
  <si>
    <t>15:04:52</t>
  </si>
  <si>
    <t>14:58:24</t>
  </si>
  <si>
    <t>Rosangela Araújo de Souza</t>
  </si>
  <si>
    <t>1970-03-18</t>
  </si>
  <si>
    <t>15:03:40</t>
  </si>
  <si>
    <t>Josivaldo Caboclo</t>
  </si>
  <si>
    <t>Josivaldo José de Souza</t>
  </si>
  <si>
    <t>1983-07-18</t>
  </si>
  <si>
    <t>Lagoa de Itaenga</t>
  </si>
  <si>
    <t>15:31:00</t>
  </si>
  <si>
    <t>15:16:25</t>
  </si>
  <si>
    <t>Edson Moraes de Oliveira ( Edinho Moraes )</t>
  </si>
  <si>
    <t>Edson Moraes de Oliveira</t>
  </si>
  <si>
    <t>1966-08-10</t>
  </si>
  <si>
    <t>15:39:45</t>
  </si>
  <si>
    <t>15:22:30</t>
  </si>
  <si>
    <t xml:space="preserve">José alberto Santos lima </t>
  </si>
  <si>
    <t>José Alberto Santos lima</t>
  </si>
  <si>
    <t>1988-06-18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</si>
  <si>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</si>
  <si>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23:12:44</t>
  </si>
  <si>
    <t>15:24:36</t>
  </si>
  <si>
    <t>IRVI NASCIMENTO TAVARES</t>
  </si>
  <si>
    <t>Irvi Nascimento Tavares</t>
  </si>
  <si>
    <t>1993-10-27</t>
  </si>
  <si>
    <t>Devido a demandas acadêmicas, não consegui conciliar com o período de inscrição.</t>
  </si>
  <si>
    <t>15:48:00</t>
  </si>
  <si>
    <t>15:37:36</t>
  </si>
  <si>
    <t>Lourival</t>
  </si>
  <si>
    <t>Lourival dos Santos</t>
  </si>
  <si>
    <t>1986-02-14</t>
  </si>
  <si>
    <t>16:45:14</t>
  </si>
  <si>
    <t>16:38:44</t>
  </si>
  <si>
    <t>Jota Souza</t>
  </si>
  <si>
    <t>Willian janvan souza</t>
  </si>
  <si>
    <t>1989-04-16</t>
  </si>
  <si>
    <t>17:39:47</t>
  </si>
  <si>
    <t>17:00:18</t>
  </si>
  <si>
    <t xml:space="preserve">Cícero Rodrigues </t>
  </si>
  <si>
    <t>Cicero Rodrigues Torres</t>
  </si>
  <si>
    <t>2003-02-08</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</si>
  <si>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t>
  </si>
  <si>
    <t>18:51:04</t>
  </si>
  <si>
    <t>18:24:34</t>
  </si>
  <si>
    <t>Joana D'arc de Santana Ferreira</t>
  </si>
  <si>
    <t>1977-10-17</t>
  </si>
  <si>
    <t>Não fique sabendo da inscrição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</si>
  <si>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</si>
  <si>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18:38:38</t>
  </si>
  <si>
    <t>18:26:15</t>
  </si>
  <si>
    <t>REBEKA</t>
  </si>
  <si>
    <t>Rebeka Monita Pinheiro de Oliveira</t>
  </si>
  <si>
    <t>1984-08-09</t>
  </si>
  <si>
    <t>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</si>
  <si>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18:30:54</t>
  </si>
  <si>
    <t>18:26:43</t>
  </si>
  <si>
    <t>AILSON</t>
  </si>
  <si>
    <t>Ailson Barbosa da silva</t>
  </si>
  <si>
    <t>1982-06-03</t>
  </si>
  <si>
    <t>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</si>
  <si>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19:07:13</t>
  </si>
  <si>
    <t>18:42:37</t>
  </si>
  <si>
    <t>Godoberto dos Reis Santos Filho</t>
  </si>
  <si>
    <t>1971-05-13</t>
  </si>
  <si>
    <t>Realização de editais para estímulo, fomento, produção e difusão de arte e cultura, para todas as áreas e linguagens artísticas., Serviço educativo de museus, de centros culturais, de teatros, de cinemas e de bibliotecas, inclusive formação de público na educação básica.</t>
  </si>
  <si>
    <t>Aquisição de imóveis tombados para instalação de equipamento cultural público., Subsídio a grupos, companhias, orquestras e corpos artísticos estáveis, inclusive em seus processos de produção e pesquisa.</t>
  </si>
  <si>
    <t>19:46:30</t>
  </si>
  <si>
    <t>19:35:52</t>
  </si>
  <si>
    <t>Luciana Silva</t>
  </si>
  <si>
    <t>Luciana Maria da Silva</t>
  </si>
  <si>
    <t>1955-09-25</t>
  </si>
  <si>
    <t>Perdi o prazo de inscricao</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</si>
  <si>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 Realização de editais para estímulo, fomento, produção e difusão de arte e cultura, para todas as áreas e linguagens artísticas.</t>
  </si>
  <si>
    <t>20:01:47</t>
  </si>
  <si>
    <t>19:41:27</t>
  </si>
  <si>
    <t>JAILDO DA SILVA LIMA</t>
  </si>
  <si>
    <t>JIALDO DA SILVA LIMA</t>
  </si>
  <si>
    <t>1982-07-14</t>
  </si>
  <si>
    <t>NÃO TOMEI CONHECIMENTO</t>
  </si>
  <si>
    <t>20:42:02</t>
  </si>
  <si>
    <t>20:35:31</t>
  </si>
  <si>
    <t>Edgar Severino dos Santos - Museu de Bom Jardim</t>
  </si>
  <si>
    <t>Edgar Severino dos Santos</t>
  </si>
  <si>
    <t>1968-01-14</t>
  </si>
  <si>
    <t>Bom Jardim</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</si>
  <si>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 Aquisição de obras de arte.</t>
  </si>
  <si>
    <t>22:23:04</t>
  </si>
  <si>
    <t>22:10:18</t>
  </si>
  <si>
    <t>Edinelza dos Santos Oliveira Barros</t>
  </si>
  <si>
    <t>1976-03-09</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</si>
  <si>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</si>
  <si>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09-08-2025</t>
  </si>
  <si>
    <t>09:45:16</t>
  </si>
  <si>
    <t>09:34:23</t>
  </si>
  <si>
    <t>SAMUEL</t>
  </si>
  <si>
    <t>Samuel Britto Almeida</t>
  </si>
  <si>
    <t>1975-01-30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</si>
  <si>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</si>
  <si>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10:57:58</t>
  </si>
  <si>
    <t>10:44:13</t>
  </si>
  <si>
    <t>WYVYS REIS</t>
  </si>
  <si>
    <t>Wyvys Geraldo Reis Dias Miranda</t>
  </si>
  <si>
    <t>1996-10-19</t>
  </si>
  <si>
    <t>Subsídio a espaços culturais, para uso em atividades-meio e atividades-fim, visando manutenção das atividades, de espaços, ambientes., Aquisição de imóveis tombados para instalação de equipamento cultural público.</t>
  </si>
  <si>
    <t>11:55:44</t>
  </si>
  <si>
    <t>11:28:13</t>
  </si>
  <si>
    <t>MODESTO LOPES DE BARROS</t>
  </si>
  <si>
    <t>1948-12-15</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</si>
  <si>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Realização de levantamentos, de estudos, de pesquisas e de curadorias nas diversas áreas da cultura., Apoio a exposições, festivais, festas populares, feiras e espetáculos., Realização de cursos para formar, especializar e profissionalizar artistas, produtores, técnicos e outros agentes culturais públicos e privados.</t>
  </si>
  <si>
    <t>12:34:03</t>
  </si>
  <si>
    <t>12:28:30</t>
  </si>
  <si>
    <t>Zé Reis</t>
  </si>
  <si>
    <t>JOSÉ REIS DOS SANTOS</t>
  </si>
  <si>
    <t>1976-01-06</t>
  </si>
  <si>
    <t>12:49:23</t>
  </si>
  <si>
    <t>12:45:56</t>
  </si>
  <si>
    <t xml:space="preserve">Socorro Reis </t>
  </si>
  <si>
    <t>MARIA DO SOCORRO DOS REIS DIAS</t>
  </si>
  <si>
    <t>1970-09-09</t>
  </si>
  <si>
    <t>Falta de confiança nos editais e dificuldade de acesso.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</si>
  <si>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</si>
  <si>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13:08:21</t>
  </si>
  <si>
    <t>13:01:39</t>
  </si>
  <si>
    <t>Nanny Silva</t>
  </si>
  <si>
    <t>Nanilza dos Santos Silva</t>
  </si>
  <si>
    <t>1986-06-30</t>
  </si>
  <si>
    <t>13:13:02</t>
  </si>
  <si>
    <t>13:09:49</t>
  </si>
  <si>
    <t>Wanderson Oliveira</t>
  </si>
  <si>
    <t>Wanderson Silva de Oliveira</t>
  </si>
  <si>
    <t>1987-08-27</t>
  </si>
  <si>
    <t>15:07:20</t>
  </si>
  <si>
    <t xml:space="preserve">Netão Ribeiro </t>
  </si>
  <si>
    <t>Jose Ribeiro dos Santos Neto</t>
  </si>
  <si>
    <t>1994-07-10</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</si>
  <si>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</si>
  <si>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15:08:09</t>
  </si>
  <si>
    <t>15:02:03</t>
  </si>
  <si>
    <t>JADE</t>
  </si>
  <si>
    <t>Jade Paiva de Lima</t>
  </si>
  <si>
    <t>1994-01-11</t>
  </si>
  <si>
    <t>Não terminei o projeto a tempo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</si>
  <si>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</si>
  <si>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15:50:10</t>
  </si>
  <si>
    <t>15:33:44</t>
  </si>
  <si>
    <t>Ademar Ferreir do Nascimento</t>
  </si>
  <si>
    <t>ADEMAR FERREIRA DO NASCIMENTO</t>
  </si>
  <si>
    <t>1957-03-08</t>
  </si>
  <si>
    <t>15:56:33</t>
  </si>
  <si>
    <t>15:51:30</t>
  </si>
  <si>
    <t>STHEFANIE</t>
  </si>
  <si>
    <t>STHEFANIE WERUSKA MIGUEL DE ALMEIDA</t>
  </si>
  <si>
    <t>1993-03-03</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</si>
  <si>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</si>
  <si>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16:06:03</t>
  </si>
  <si>
    <t>15:58:28</t>
  </si>
  <si>
    <t>Marlon Jose Lopes de Pontes</t>
  </si>
  <si>
    <t>MARLON JOSÉ LOPES DE PONTES</t>
  </si>
  <si>
    <t>1985-09-18</t>
  </si>
  <si>
    <t>Goiana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</si>
  <si>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</si>
  <si>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16:09:58</t>
  </si>
  <si>
    <t>16:02:43</t>
  </si>
  <si>
    <t>Mylena Tertuliano Paulino da Silva</t>
  </si>
  <si>
    <t>1998-06-14</t>
  </si>
  <si>
    <t>Não tinha conhecimento do edital.</t>
  </si>
  <si>
    <t>Apoio à produção de conteúdos digitais, jogos eletrônicos, vídeo arte e outras ações relacionadas à cultura digital, incluindo planos de digitalização de acervos, arquivos e coleções de instituições e grupos culturais.</t>
  </si>
  <si>
    <t>16:12:03</t>
  </si>
  <si>
    <t>16:08:07</t>
  </si>
  <si>
    <t>FERNANDO SAMUEL DO AMARAL</t>
  </si>
  <si>
    <t>FERNANDO SAMUEL DO AMRAL</t>
  </si>
  <si>
    <t>1967-05-17</t>
  </si>
  <si>
    <t>Santa Cruz do Capibaribe</t>
  </si>
  <si>
    <t>10-08-2025</t>
  </si>
  <si>
    <t>08:50:14</t>
  </si>
  <si>
    <t>23:04:44</t>
  </si>
  <si>
    <t>Francisca Juscizete Queiroz de Lima</t>
  </si>
  <si>
    <t>1967-02-22</t>
  </si>
  <si>
    <t>00:27:21</t>
  </si>
  <si>
    <t>00:18:53</t>
  </si>
  <si>
    <t>Diego Padilha</t>
  </si>
  <si>
    <t>Diego Henrique Gonçalves Padilha</t>
  </si>
  <si>
    <t>1989-02-26</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</si>
  <si>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</si>
  <si>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07:40:11</t>
  </si>
  <si>
    <t>07:29:51</t>
  </si>
  <si>
    <t>Samuel Joshua Oliveira Porto</t>
  </si>
  <si>
    <t>1998-07-31</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</si>
  <si>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</si>
  <si>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grupos, companhias, orquestras e corpos artísticos estáveis, inclusive em seus processos de produção e pesquisa., Subsídio a espaços culturais, para uso em atividades-meio e atividades-fim, visando manutenção das atividades, de espaços, ambientes.</t>
  </si>
  <si>
    <t>10:34:28</t>
  </si>
  <si>
    <t>10:21:12</t>
  </si>
  <si>
    <t>FRANCISCO</t>
  </si>
  <si>
    <t>Francisco Guilherme Ferreira dos Santos</t>
  </si>
  <si>
    <t>1999-10-04</t>
  </si>
  <si>
    <t>12:17:46</t>
  </si>
  <si>
    <t>12:07:37</t>
  </si>
  <si>
    <t xml:space="preserve">Dona Bem </t>
  </si>
  <si>
    <t>Maria Célia de Melo</t>
  </si>
  <si>
    <t>1970-03-22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</si>
  <si>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</si>
  <si>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12:24:25</t>
  </si>
  <si>
    <t>12:19:43</t>
  </si>
  <si>
    <t>Mestra Maria Eugenia</t>
  </si>
  <si>
    <t>EUGÊNIA GOMES DA SILVA</t>
  </si>
  <si>
    <t>1928-11-03</t>
  </si>
  <si>
    <t>80 anos</t>
  </si>
  <si>
    <t>Desinformação</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</si>
  <si>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</si>
  <si>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12:30:23</t>
  </si>
  <si>
    <t>12:25:33</t>
  </si>
  <si>
    <t>Camila Rodrigues da Silva</t>
  </si>
  <si>
    <t>1997-05-15</t>
  </si>
  <si>
    <t>12:30:24</t>
  </si>
  <si>
    <t>12:26:15</t>
  </si>
  <si>
    <t>Caboclo Moacir</t>
  </si>
  <si>
    <t>JOSE MOACIR SANTANA DA SILVA</t>
  </si>
  <si>
    <t>1882-11-09</t>
  </si>
  <si>
    <t>Apoio a exposições, festivais, festas populares, feiras e espetáculos., 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t>
  </si>
  <si>
    <t>12:36:03</t>
  </si>
  <si>
    <t>12:33:20</t>
  </si>
  <si>
    <t>Mestre Dil Roque</t>
  </si>
  <si>
    <t>Edilson Roque de Lima</t>
  </si>
  <si>
    <t>1956-01-06</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</si>
  <si>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</si>
  <si>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 Aquisição de imóveis tombados para instalação de equipamento cultural público.</t>
  </si>
  <si>
    <t>12:40:30</t>
  </si>
  <si>
    <t>12:37:25</t>
  </si>
  <si>
    <t>Patativa de Tracunhaém</t>
  </si>
  <si>
    <t>Antônio Justino dos Santos</t>
  </si>
  <si>
    <t>1957-01-13</t>
  </si>
  <si>
    <t>53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</si>
  <si>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</si>
  <si>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12:54:58</t>
  </si>
  <si>
    <t>12:48:08</t>
  </si>
  <si>
    <t>Mestre Zé Preto</t>
  </si>
  <si>
    <t>José da Silva Coelho (Mestre Zé Preto)</t>
  </si>
  <si>
    <t>1942-01-20</t>
  </si>
  <si>
    <t>65 anos</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</si>
  <si>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t>
  </si>
  <si>
    <t>13:00:04</t>
  </si>
  <si>
    <t>12:57:15</t>
  </si>
  <si>
    <t>Severino Pereira (Biino)</t>
  </si>
  <si>
    <t>GENTIL JOSÉ DOS SANTOS</t>
  </si>
  <si>
    <t>1943-01-10</t>
  </si>
  <si>
    <t>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t>
  </si>
  <si>
    <t>13:05:07</t>
  </si>
  <si>
    <t>13:02:45</t>
  </si>
  <si>
    <t>Lucivam Clementino</t>
  </si>
  <si>
    <t>ISRAEL MARCELINO DE ALMEIDA</t>
  </si>
  <si>
    <t>1994-07-18</t>
  </si>
  <si>
    <t>Não fiquei sabendo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</si>
  <si>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t>
  </si>
  <si>
    <t>13:11:01</t>
  </si>
  <si>
    <t>13:08:06</t>
  </si>
  <si>
    <t xml:space="preserve">MESTRE WANDECOK CAVALCANTI </t>
  </si>
  <si>
    <t>Wandecok cavalcanti de Almeida</t>
  </si>
  <si>
    <t>1964-12-11</t>
  </si>
  <si>
    <t>48 anos</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</si>
  <si>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t>
  </si>
  <si>
    <t>13:15:47</t>
  </si>
  <si>
    <t>13:13:00</t>
  </si>
  <si>
    <t>IVO</t>
  </si>
  <si>
    <t>IVO DIODATO DA SILVA</t>
  </si>
  <si>
    <t>1964-06-23</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</si>
  <si>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</si>
  <si>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13:22:56</t>
  </si>
  <si>
    <t>13:19:27</t>
  </si>
  <si>
    <t>Mestre Sussula</t>
  </si>
  <si>
    <t>EDVALDO JOSÉ DE ANDRADE</t>
  </si>
  <si>
    <t>1958-01-15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</si>
  <si>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</si>
  <si>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13:39:45</t>
  </si>
  <si>
    <t>13:20:24</t>
  </si>
  <si>
    <t>GEOVANE XAVIER DA SILVA</t>
  </si>
  <si>
    <t>Geovane Xavier da Silva</t>
  </si>
  <si>
    <t>1986-10-06</t>
  </si>
  <si>
    <t>Sertânia</t>
  </si>
  <si>
    <t>Perdi o prazo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</si>
  <si>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</si>
  <si>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13:27:25</t>
  </si>
  <si>
    <t>13:24:47</t>
  </si>
  <si>
    <t>Val Andrade</t>
  </si>
  <si>
    <t>Edvaldo José de Andrade Júnior</t>
  </si>
  <si>
    <t>1984-06-20</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</si>
  <si>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</si>
  <si>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</si>
  <si>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13:33:17</t>
  </si>
  <si>
    <t>Mestre Cabral de Olinda</t>
  </si>
  <si>
    <t>EVERALDO MACIEL CABRAL</t>
  </si>
  <si>
    <t>1953-02-19</t>
  </si>
  <si>
    <t>58 anos</t>
  </si>
  <si>
    <t>13:41:14</t>
  </si>
  <si>
    <t>13:38:28</t>
  </si>
  <si>
    <t>Edson Batista</t>
  </si>
  <si>
    <t>EDSON SEVERINO RAMOS JUNIOR</t>
  </si>
  <si>
    <t>1990-10-30</t>
  </si>
  <si>
    <t>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</si>
  <si>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15:08:13</t>
  </si>
  <si>
    <t>15:01:36</t>
  </si>
  <si>
    <t>Nadejda Maciel</t>
  </si>
  <si>
    <t>Nadejda Maciel D' Albuquerque</t>
  </si>
  <si>
    <t>1983-07-19</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</si>
  <si>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t>
  </si>
  <si>
    <t>11-08-2025</t>
  </si>
  <si>
    <t>07:37:53</t>
  </si>
  <si>
    <t>19:10:59</t>
  </si>
  <si>
    <t>JOSE MESSIAS DA SILVA</t>
  </si>
  <si>
    <t>JOSÉ MESSIAS DA SILVA</t>
  </si>
  <si>
    <t>1987-12-25</t>
  </si>
  <si>
    <t>Belém de Maria</t>
  </si>
  <si>
    <t>20:29:45</t>
  </si>
  <si>
    <t>20:11:31</t>
  </si>
  <si>
    <t>Jheni.Jheni</t>
  </si>
  <si>
    <t>Jhenifer cabral galvao</t>
  </si>
  <si>
    <t>1991-11-22</t>
  </si>
  <si>
    <t>21:28:25</t>
  </si>
  <si>
    <t>21:12:27</t>
  </si>
  <si>
    <t>RUBEM DE OLIVEIRA AMORIM</t>
  </si>
  <si>
    <t>FILARMONICA 28 DE JUNHO</t>
  </si>
  <si>
    <t>1905-06-28</t>
  </si>
  <si>
    <t>Condado</t>
  </si>
  <si>
    <t>Mais de 100 anos</t>
  </si>
  <si>
    <t>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editais para estímulo, fomento, produção e difusão de arte e cultura, para todas as áreas e linguagens artísticas.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</si>
  <si>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 Aquisição de bens culturais, acervos, arquivos e coleções.</t>
  </si>
  <si>
    <t>00:00:31</t>
  </si>
  <si>
    <t>23:53:52</t>
  </si>
  <si>
    <t>Mestre Fábio Sotero</t>
  </si>
  <si>
    <t>FABIO DE SOUZA SOTERO</t>
  </si>
  <si>
    <t>1981-03-21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</si>
  <si>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</si>
  <si>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07:57:18</t>
  </si>
  <si>
    <t>07:52:24</t>
  </si>
  <si>
    <t>MARIA LUIZA DA SILVA</t>
  </si>
  <si>
    <t>1965-01-02</t>
  </si>
  <si>
    <t>Correntes</t>
  </si>
  <si>
    <t>Apoio à Aquisição de Bens e Equipamentos 1. Criação de Linha Específica para Aquisição de Equipamentos Propor editais com foco exclusivo na compra de bens duráveis (câmeras, iluminação, computadores, instrumentos, etc.), fundamentais para o desenvolvimento técnico dos projetos culturais.</t>
  </si>
  <si>
    <t>2. Prioridade para Regiões com Menor Acesso a Recursos Inserir critérios de pontuação que valorizem propostas oriundas do sertão, semiárido e cidades do interior com histórico de baixo investimento cultural.</t>
  </si>
  <si>
    <t>3. Faixas de Apoio para Pequenos Produtores Culturais Criar categorias específicas com valores menores e menos burocracia, voltadas para profissionais autônomos e pequenos coletivos culturais, com prioridade para municípios de até 50 mil habitantes.</t>
  </si>
  <si>
    <t>4. Possibilidade de Pessoa Física Concorrer para Compra de Equipamentos Permitir que artistas e trabalhadores da cultura, como fotógrafos, músicos e artesãos, possam participar mesmo sem CNPJ, desde que comprovem atuação cultural.</t>
  </si>
  <si>
    <t>5. Capacitação e Acompanhamento Técnico Oferecer formação sobre prestação de contas e uso dos equipamentos adquiridos, com suporte técnico acessível durante a execução do projeto.</t>
  </si>
  <si>
    <t>6. Reservas de Cotas Regionais Garantir percentuais mínimos do total do recurso estadual ou nacional para projetos de regiões como o Sertão do São Francisco e Itaparica.</t>
  </si>
  <si>
    <t>7. Valorização da Cadeia Produtiva Local Incentivar que equipamentos sejam comprados de fornecedores locais ou regionais, estimulando a economia cultural do interior.</t>
  </si>
  <si>
    <t>8. Fomento à Criação de Espaços Culturais com Infraestrutura Apoiar iniciativas que desejam montar ou equipar estúdios fotográficos, salas de exibição, ateliês e outros espaços fixos no interior, fortalecendo a permanência da produção cultural nesses territórios.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</si>
</sst>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scheme val="minor"/>
    </font>
    <font>
      <sz val="11"/>
      <color theme="1"/>
      <name val="Calibri"/>
      <family val="2"/>
      <scheme val="minor"/>
    </font>
    <font>
      <b/>
      <sz val="11"/>
      <color theme="1"/>
      <name val="Calibri"/>
      <scheme val="minor"/>
    </font>
    <font>
      <sz val="11"/>
      <color theme="1"/>
      <name val="Calibri"/>
      <scheme val="minor"/>
    </font>
    <font>
      <sz val="11"/>
      <color theme="1"/>
      <name val="Calibri"/>
    </font>
    <font>
      <sz val="11"/>
      <color rgb="FF000000"/>
      <name val="Calibri"/>
      <scheme val="minor"/>
    </font>
    <font>
      <sz val="11"/>
      <color rgb="FF0000FF"/>
      <name val="Calibri"/>
    </font>
    <font>
      <sz val="11"/>
      <color rgb="FF3C78D8"/>
      <name val="Calibri"/>
    </font>
    <font>
      <sz val="11"/>
      <color rgb="FF4A86E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left"/>
    </xf>
    <xf numFmtId="0" fontId="2" fillId="0" borderId="0" xfId="0" applyFont="1" applyAlignment="1">
      <alignment wrapText="1"/>
    </xf>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applyAlignment="1">
      <alignment wrapText="1"/>
    </xf>
    <xf numFmtId="0" fontId="3" fillId="0" borderId="0" xfId="0" applyFont="1"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0"/>
  <sheetViews>
    <sheetView workbookViewId="0"/>
  </sheetViews>
  <sheetFormatPr defaultColWidth="14.42578125" defaultRowHeight="15" customHeight="1" x14ac:dyDescent="0.25"/>
  <cols>
    <col min="1" max="1" width="23.42578125" customWidth="1"/>
    <col min="2" max="2" width="74.5703125" customWidth="1"/>
    <col min="3" max="3" width="49.140625" customWidth="1"/>
    <col min="4" max="4" width="65" customWidth="1"/>
  </cols>
  <sheetData>
    <row r="1" spans="1:4" ht="14.25" customHeight="1" x14ac:dyDescent="0.25">
      <c r="A1" s="1" t="s">
        <v>0</v>
      </c>
      <c r="B1" s="2" t="s">
        <v>1</v>
      </c>
      <c r="C1" s="3" t="s">
        <v>2</v>
      </c>
      <c r="D1" s="3" t="s">
        <v>3</v>
      </c>
    </row>
    <row r="2" spans="1:4" ht="14.25" customHeight="1" x14ac:dyDescent="0.25">
      <c r="A2" s="4" t="s">
        <v>4</v>
      </c>
      <c r="B2" s="5" t="s">
        <v>5</v>
      </c>
      <c r="C2" s="4" t="s">
        <v>6</v>
      </c>
      <c r="D2" s="4"/>
    </row>
    <row r="3" spans="1:4" ht="14.25" customHeight="1" x14ac:dyDescent="0.25">
      <c r="A3" s="4" t="s">
        <v>7</v>
      </c>
      <c r="B3" s="5" t="s">
        <v>8</v>
      </c>
      <c r="C3" s="4" t="s">
        <v>9</v>
      </c>
      <c r="D3" s="4" t="s">
        <v>10</v>
      </c>
    </row>
    <row r="4" spans="1:4" ht="14.25" customHeight="1" x14ac:dyDescent="0.25">
      <c r="A4" s="4" t="s">
        <v>11</v>
      </c>
      <c r="B4" s="5" t="s">
        <v>12</v>
      </c>
      <c r="C4" s="4" t="s">
        <v>13</v>
      </c>
      <c r="D4" s="4" t="s">
        <v>14</v>
      </c>
    </row>
    <row r="5" spans="1:4" ht="14.25" customHeight="1" x14ac:dyDescent="0.25">
      <c r="A5" s="4" t="s">
        <v>15</v>
      </c>
      <c r="B5" s="5"/>
      <c r="C5" s="4" t="s">
        <v>6</v>
      </c>
      <c r="D5" s="4"/>
    </row>
    <row r="6" spans="1:4" ht="14.25" customHeight="1" x14ac:dyDescent="0.25">
      <c r="A6" s="4" t="s">
        <v>16</v>
      </c>
      <c r="B6" s="5" t="s">
        <v>17</v>
      </c>
      <c r="C6" s="4" t="s">
        <v>18</v>
      </c>
      <c r="D6" s="4" t="s">
        <v>19</v>
      </c>
    </row>
    <row r="7" spans="1:4" ht="14.25" customHeight="1" x14ac:dyDescent="0.25">
      <c r="A7" s="4" t="s">
        <v>20</v>
      </c>
      <c r="B7" s="5" t="s">
        <v>17</v>
      </c>
      <c r="C7" s="4" t="s">
        <v>18</v>
      </c>
      <c r="D7" s="4" t="s">
        <v>19</v>
      </c>
    </row>
    <row r="8" spans="1:4" ht="14.25" customHeight="1" x14ac:dyDescent="0.25">
      <c r="A8" s="4" t="s">
        <v>21</v>
      </c>
      <c r="B8" s="5" t="s">
        <v>17</v>
      </c>
      <c r="C8" s="4" t="s">
        <v>18</v>
      </c>
      <c r="D8" s="4" t="s">
        <v>19</v>
      </c>
    </row>
    <row r="9" spans="1:4" ht="14.25" customHeight="1" x14ac:dyDescent="0.25">
      <c r="A9" s="4" t="s">
        <v>22</v>
      </c>
      <c r="B9" s="5"/>
      <c r="C9" s="4" t="s">
        <v>6</v>
      </c>
      <c r="D9" s="4"/>
    </row>
    <row r="10" spans="1:4" ht="14.25" customHeight="1" x14ac:dyDescent="0.25">
      <c r="A10" s="4" t="s">
        <v>23</v>
      </c>
      <c r="B10" s="5" t="s">
        <v>17</v>
      </c>
      <c r="C10" s="4" t="s">
        <v>18</v>
      </c>
      <c r="D10" s="4" t="s">
        <v>19</v>
      </c>
    </row>
    <row r="11" spans="1:4" ht="14.25" customHeight="1" x14ac:dyDescent="0.25">
      <c r="A11" s="4" t="s">
        <v>24</v>
      </c>
      <c r="B11" s="5" t="s">
        <v>25</v>
      </c>
      <c r="C11" s="4" t="s">
        <v>18</v>
      </c>
      <c r="D11" s="4" t="s">
        <v>26</v>
      </c>
    </row>
    <row r="12" spans="1:4" ht="14.25" customHeight="1" x14ac:dyDescent="0.25">
      <c r="A12" s="4" t="s">
        <v>27</v>
      </c>
      <c r="B12" s="5" t="s">
        <v>28</v>
      </c>
      <c r="C12" s="4" t="s">
        <v>9</v>
      </c>
      <c r="D12" s="4" t="s">
        <v>29</v>
      </c>
    </row>
    <row r="13" spans="1:4" ht="14.25" customHeight="1" x14ac:dyDescent="0.25">
      <c r="A13" s="4" t="s">
        <v>30</v>
      </c>
      <c r="B13" s="5" t="s">
        <v>17</v>
      </c>
      <c r="C13" s="4" t="s">
        <v>18</v>
      </c>
      <c r="D13" s="4" t="s">
        <v>19</v>
      </c>
    </row>
    <row r="14" spans="1:4" ht="14.25" customHeight="1" x14ac:dyDescent="0.25">
      <c r="A14" s="4" t="s">
        <v>31</v>
      </c>
      <c r="B14" s="5" t="s">
        <v>32</v>
      </c>
      <c r="C14" s="4" t="s">
        <v>6</v>
      </c>
      <c r="D14" s="4"/>
    </row>
    <row r="15" spans="1:4" ht="14.25" customHeight="1" x14ac:dyDescent="0.25">
      <c r="A15" s="4" t="s">
        <v>33</v>
      </c>
      <c r="B15" s="5"/>
      <c r="C15" s="4" t="s">
        <v>6</v>
      </c>
      <c r="D15" s="4"/>
    </row>
    <row r="16" spans="1:4" ht="14.25" customHeight="1" x14ac:dyDescent="0.25">
      <c r="A16" s="4" t="s">
        <v>34</v>
      </c>
      <c r="B16" s="5" t="s">
        <v>17</v>
      </c>
      <c r="C16" s="4" t="s">
        <v>18</v>
      </c>
      <c r="D16" s="4" t="s">
        <v>19</v>
      </c>
    </row>
    <row r="17" spans="1:4" ht="14.25" customHeight="1" x14ac:dyDescent="0.25">
      <c r="A17" s="4" t="s">
        <v>35</v>
      </c>
      <c r="B17" s="5" t="s">
        <v>17</v>
      </c>
      <c r="C17" s="4" t="s">
        <v>18</v>
      </c>
      <c r="D17" s="4" t="s">
        <v>19</v>
      </c>
    </row>
    <row r="18" spans="1:4" ht="14.25" customHeight="1" x14ac:dyDescent="0.25">
      <c r="A18" s="4" t="s">
        <v>36</v>
      </c>
      <c r="B18" s="5" t="s">
        <v>17</v>
      </c>
      <c r="C18" s="4" t="s">
        <v>18</v>
      </c>
      <c r="D18" s="4" t="s">
        <v>19</v>
      </c>
    </row>
    <row r="19" spans="1:4" ht="14.25" customHeight="1" x14ac:dyDescent="0.25">
      <c r="A19" s="4" t="s">
        <v>37</v>
      </c>
      <c r="B19" s="5" t="s">
        <v>17</v>
      </c>
      <c r="C19" s="4" t="s">
        <v>18</v>
      </c>
      <c r="D19" s="4" t="s">
        <v>19</v>
      </c>
    </row>
    <row r="20" spans="1:4" ht="14.25" customHeight="1" x14ac:dyDescent="0.25">
      <c r="A20" s="4" t="s">
        <v>38</v>
      </c>
      <c r="B20" s="5" t="s">
        <v>17</v>
      </c>
      <c r="C20" s="4" t="s">
        <v>18</v>
      </c>
      <c r="D20" s="4" t="s">
        <v>19</v>
      </c>
    </row>
    <row r="21" spans="1:4" ht="14.25" customHeight="1" x14ac:dyDescent="0.25">
      <c r="A21" s="4" t="s">
        <v>39</v>
      </c>
      <c r="B21" s="5" t="s">
        <v>40</v>
      </c>
      <c r="C21" s="4" t="s">
        <v>6</v>
      </c>
      <c r="D21" s="4"/>
    </row>
    <row r="22" spans="1:4" ht="14.25" customHeight="1" x14ac:dyDescent="0.25">
      <c r="A22" s="4" t="s">
        <v>41</v>
      </c>
      <c r="B22" s="5" t="s">
        <v>17</v>
      </c>
      <c r="C22" s="4" t="s">
        <v>18</v>
      </c>
      <c r="D22" s="4" t="s">
        <v>19</v>
      </c>
    </row>
    <row r="23" spans="1:4" ht="14.25" customHeight="1" x14ac:dyDescent="0.25">
      <c r="A23" s="4" t="s">
        <v>42</v>
      </c>
      <c r="B23" s="5" t="s">
        <v>43</v>
      </c>
      <c r="C23" s="4" t="s">
        <v>6</v>
      </c>
      <c r="D23" s="4"/>
    </row>
    <row r="24" spans="1:4" ht="14.25" customHeight="1" x14ac:dyDescent="0.25">
      <c r="A24" s="4" t="s">
        <v>44</v>
      </c>
      <c r="B24" s="5" t="s">
        <v>45</v>
      </c>
      <c r="C24" s="4" t="s">
        <v>9</v>
      </c>
      <c r="D24" s="4" t="s">
        <v>10</v>
      </c>
    </row>
    <row r="25" spans="1:4" ht="14.25" customHeight="1" x14ac:dyDescent="0.25">
      <c r="A25" s="4" t="s">
        <v>44</v>
      </c>
      <c r="B25" s="5" t="s">
        <v>46</v>
      </c>
      <c r="C25" s="4" t="s">
        <v>13</v>
      </c>
      <c r="D25" s="4" t="s">
        <v>14</v>
      </c>
    </row>
    <row r="26" spans="1:4" ht="14.25" customHeight="1" x14ac:dyDescent="0.25">
      <c r="A26" s="4" t="s">
        <v>47</v>
      </c>
      <c r="B26" s="5"/>
      <c r="C26" s="4" t="s">
        <v>6</v>
      </c>
      <c r="D26" s="4"/>
    </row>
    <row r="27" spans="1:4" ht="14.25" customHeight="1" x14ac:dyDescent="0.25">
      <c r="A27" s="4" t="s">
        <v>48</v>
      </c>
      <c r="B27" s="5" t="s">
        <v>17</v>
      </c>
      <c r="C27" s="4" t="s">
        <v>18</v>
      </c>
      <c r="D27" s="4" t="s">
        <v>19</v>
      </c>
    </row>
    <row r="28" spans="1:4" ht="14.25" customHeight="1" x14ac:dyDescent="0.25">
      <c r="A28" s="4" t="s">
        <v>49</v>
      </c>
      <c r="B28" s="5" t="s">
        <v>17</v>
      </c>
      <c r="C28" s="4" t="s">
        <v>18</v>
      </c>
      <c r="D28" s="4" t="s">
        <v>19</v>
      </c>
    </row>
    <row r="29" spans="1:4" ht="14.25" customHeight="1" x14ac:dyDescent="0.25">
      <c r="A29" s="4" t="s">
        <v>50</v>
      </c>
      <c r="B29" s="5" t="s">
        <v>17</v>
      </c>
      <c r="C29" s="4" t="s">
        <v>18</v>
      </c>
      <c r="D29" s="4" t="s">
        <v>19</v>
      </c>
    </row>
    <row r="30" spans="1:4" ht="14.25" customHeight="1" x14ac:dyDescent="0.25">
      <c r="A30" s="4" t="s">
        <v>51</v>
      </c>
      <c r="B30" s="5" t="s">
        <v>17</v>
      </c>
      <c r="C30" s="4" t="s">
        <v>18</v>
      </c>
      <c r="D30" s="4" t="s">
        <v>19</v>
      </c>
    </row>
    <row r="31" spans="1:4" ht="14.25" customHeight="1" x14ac:dyDescent="0.25">
      <c r="A31" s="4" t="s">
        <v>52</v>
      </c>
      <c r="B31" s="5" t="s">
        <v>17</v>
      </c>
      <c r="C31" s="4" t="s">
        <v>18</v>
      </c>
      <c r="D31" s="4" t="s">
        <v>19</v>
      </c>
    </row>
    <row r="32" spans="1:4" ht="14.25" customHeight="1" x14ac:dyDescent="0.25">
      <c r="A32" s="4" t="s">
        <v>53</v>
      </c>
      <c r="B32" s="5" t="s">
        <v>17</v>
      </c>
      <c r="C32" s="4" t="s">
        <v>18</v>
      </c>
      <c r="D32" s="4" t="s">
        <v>19</v>
      </c>
    </row>
    <row r="33" spans="1:4" ht="14.25" customHeight="1" x14ac:dyDescent="0.25">
      <c r="A33" s="4" t="s">
        <v>54</v>
      </c>
      <c r="B33" s="5" t="s">
        <v>17</v>
      </c>
      <c r="C33" s="4" t="s">
        <v>18</v>
      </c>
      <c r="D33" s="4" t="s">
        <v>19</v>
      </c>
    </row>
    <row r="34" spans="1:4" ht="14.25" customHeight="1" x14ac:dyDescent="0.25">
      <c r="A34" s="4" t="s">
        <v>55</v>
      </c>
      <c r="B34" s="5" t="s">
        <v>17</v>
      </c>
      <c r="C34" s="4" t="s">
        <v>18</v>
      </c>
      <c r="D34" s="4" t="s">
        <v>19</v>
      </c>
    </row>
    <row r="35" spans="1:4" ht="14.25" customHeight="1" x14ac:dyDescent="0.25">
      <c r="A35" s="4" t="s">
        <v>56</v>
      </c>
      <c r="B35" s="5" t="s">
        <v>57</v>
      </c>
      <c r="C35" s="4" t="s">
        <v>6</v>
      </c>
      <c r="D35" s="4"/>
    </row>
    <row r="36" spans="1:4" ht="14.25" customHeight="1" x14ac:dyDescent="0.25">
      <c r="A36" s="4" t="s">
        <v>58</v>
      </c>
      <c r="B36" s="5" t="s">
        <v>17</v>
      </c>
      <c r="C36" s="4" t="s">
        <v>18</v>
      </c>
      <c r="D36" s="4" t="s">
        <v>19</v>
      </c>
    </row>
    <row r="37" spans="1:4" ht="14.25" customHeight="1" x14ac:dyDescent="0.25">
      <c r="A37" s="4" t="s">
        <v>59</v>
      </c>
      <c r="B37" s="5" t="s">
        <v>17</v>
      </c>
      <c r="C37" s="4" t="s">
        <v>18</v>
      </c>
      <c r="D37" s="4" t="s">
        <v>19</v>
      </c>
    </row>
    <row r="38" spans="1:4" ht="14.25" customHeight="1" x14ac:dyDescent="0.25">
      <c r="A38" s="4" t="s">
        <v>60</v>
      </c>
      <c r="B38" s="5" t="s">
        <v>17</v>
      </c>
      <c r="C38" s="4" t="s">
        <v>18</v>
      </c>
      <c r="D38" s="4" t="s">
        <v>19</v>
      </c>
    </row>
    <row r="39" spans="1:4" ht="14.25" customHeight="1" x14ac:dyDescent="0.25">
      <c r="A39" s="4" t="s">
        <v>61</v>
      </c>
      <c r="B39" s="5" t="s">
        <v>17</v>
      </c>
      <c r="C39" s="4" t="s">
        <v>18</v>
      </c>
      <c r="D39" s="4" t="s">
        <v>19</v>
      </c>
    </row>
    <row r="40" spans="1:4" ht="14.25" customHeight="1" x14ac:dyDescent="0.25">
      <c r="A40" s="4" t="s">
        <v>62</v>
      </c>
      <c r="B40" s="5" t="s">
        <v>17</v>
      </c>
      <c r="C40" s="4" t="s">
        <v>18</v>
      </c>
      <c r="D40" s="4" t="s">
        <v>19</v>
      </c>
    </row>
    <row r="41" spans="1:4" ht="14.25" customHeight="1" x14ac:dyDescent="0.25">
      <c r="A41" s="4" t="s">
        <v>63</v>
      </c>
      <c r="B41" s="5" t="s">
        <v>64</v>
      </c>
      <c r="C41" s="4" t="s">
        <v>9</v>
      </c>
      <c r="D41" s="4" t="s">
        <v>29</v>
      </c>
    </row>
    <row r="42" spans="1:4" ht="14.25" customHeight="1" x14ac:dyDescent="0.25">
      <c r="A42" s="4" t="s">
        <v>65</v>
      </c>
      <c r="B42" s="5"/>
      <c r="C42" s="4" t="s">
        <v>6</v>
      </c>
      <c r="D42" s="4"/>
    </row>
    <row r="43" spans="1:4" ht="14.25" customHeight="1" x14ac:dyDescent="0.25">
      <c r="A43" s="4" t="s">
        <v>66</v>
      </c>
      <c r="B43" s="5"/>
      <c r="C43" s="4" t="s">
        <v>6</v>
      </c>
      <c r="D43" s="4"/>
    </row>
    <row r="44" spans="1:4" ht="14.25" customHeight="1" x14ac:dyDescent="0.25">
      <c r="A44" s="4" t="s">
        <v>67</v>
      </c>
      <c r="B44" s="5" t="s">
        <v>68</v>
      </c>
      <c r="C44" s="4" t="s">
        <v>13</v>
      </c>
      <c r="D44" s="4" t="s">
        <v>69</v>
      </c>
    </row>
    <row r="45" spans="1:4" ht="14.25" customHeight="1" x14ac:dyDescent="0.25">
      <c r="A45" s="4" t="s">
        <v>70</v>
      </c>
      <c r="B45" s="5"/>
      <c r="C45" s="4" t="s">
        <v>6</v>
      </c>
      <c r="D45" s="4"/>
    </row>
    <row r="46" spans="1:4" ht="14.25" customHeight="1" x14ac:dyDescent="0.25">
      <c r="A46" s="4" t="s">
        <v>71</v>
      </c>
      <c r="B46" s="5" t="s">
        <v>72</v>
      </c>
      <c r="C46" s="4" t="s">
        <v>73</v>
      </c>
      <c r="D46" s="4" t="s">
        <v>74</v>
      </c>
    </row>
    <row r="47" spans="1:4" ht="14.25" customHeight="1" x14ac:dyDescent="0.25">
      <c r="A47" s="4" t="s">
        <v>75</v>
      </c>
      <c r="B47" s="5" t="s">
        <v>76</v>
      </c>
      <c r="C47" s="4" t="s">
        <v>9</v>
      </c>
      <c r="D47" s="4" t="s">
        <v>77</v>
      </c>
    </row>
    <row r="48" spans="1:4" ht="14.25" customHeight="1" x14ac:dyDescent="0.25">
      <c r="A48" s="4" t="s">
        <v>78</v>
      </c>
      <c r="B48" s="5" t="s">
        <v>79</v>
      </c>
      <c r="C48" s="4" t="s">
        <v>6</v>
      </c>
      <c r="D48" s="4"/>
    </row>
    <row r="49" spans="1:4" ht="14.25" customHeight="1" x14ac:dyDescent="0.25">
      <c r="A49" s="4" t="s">
        <v>80</v>
      </c>
      <c r="B49" s="5" t="s">
        <v>81</v>
      </c>
      <c r="C49" s="4" t="s">
        <v>18</v>
      </c>
      <c r="D49" s="4" t="s">
        <v>82</v>
      </c>
    </row>
    <row r="50" spans="1:4" ht="14.25" customHeight="1" x14ac:dyDescent="0.25">
      <c r="A50" s="4" t="s">
        <v>83</v>
      </c>
      <c r="B50" s="5" t="s">
        <v>84</v>
      </c>
      <c r="C50" s="4" t="s">
        <v>85</v>
      </c>
      <c r="D50" s="4" t="s">
        <v>86</v>
      </c>
    </row>
    <row r="51" spans="1:4" ht="14.25" customHeight="1" x14ac:dyDescent="0.25">
      <c r="A51" s="4" t="s">
        <v>87</v>
      </c>
      <c r="B51" s="5" t="s">
        <v>88</v>
      </c>
      <c r="C51" s="4" t="s">
        <v>85</v>
      </c>
      <c r="D51" s="4" t="s">
        <v>86</v>
      </c>
    </row>
    <row r="52" spans="1:4" ht="14.25" customHeight="1" x14ac:dyDescent="0.25">
      <c r="A52" s="4" t="s">
        <v>89</v>
      </c>
      <c r="B52" s="5" t="s">
        <v>90</v>
      </c>
      <c r="C52" s="4" t="s">
        <v>13</v>
      </c>
      <c r="D52" s="4" t="s">
        <v>91</v>
      </c>
    </row>
    <row r="53" spans="1:4" ht="14.25" customHeight="1" x14ac:dyDescent="0.25">
      <c r="A53" s="4" t="s">
        <v>92</v>
      </c>
      <c r="B53" s="5" t="s">
        <v>93</v>
      </c>
      <c r="C53" s="4" t="s">
        <v>94</v>
      </c>
      <c r="D53" s="4" t="s">
        <v>95</v>
      </c>
    </row>
    <row r="54" spans="1:4" ht="14.25" customHeight="1" x14ac:dyDescent="0.25">
      <c r="A54" s="4" t="s">
        <v>96</v>
      </c>
      <c r="B54" s="5" t="s">
        <v>97</v>
      </c>
      <c r="C54" s="4" t="s">
        <v>9</v>
      </c>
      <c r="D54" s="4" t="s">
        <v>10</v>
      </c>
    </row>
    <row r="55" spans="1:4" ht="14.25" customHeight="1" x14ac:dyDescent="0.25">
      <c r="A55" s="4" t="s">
        <v>98</v>
      </c>
      <c r="B55" s="5" t="s">
        <v>99</v>
      </c>
      <c r="C55" s="4" t="s">
        <v>100</v>
      </c>
      <c r="D55" s="4" t="s">
        <v>101</v>
      </c>
    </row>
    <row r="56" spans="1:4" ht="14.25" customHeight="1" x14ac:dyDescent="0.25">
      <c r="A56" s="4" t="s">
        <v>102</v>
      </c>
      <c r="B56" s="5" t="s">
        <v>103</v>
      </c>
      <c r="C56" s="4" t="s">
        <v>6</v>
      </c>
      <c r="D56" s="4"/>
    </row>
    <row r="57" spans="1:4" ht="14.25" customHeight="1" x14ac:dyDescent="0.25">
      <c r="A57" s="4" t="s">
        <v>104</v>
      </c>
      <c r="B57" s="5"/>
      <c r="C57" s="4" t="s">
        <v>6</v>
      </c>
      <c r="D57" s="4"/>
    </row>
    <row r="58" spans="1:4" ht="14.25" customHeight="1" x14ac:dyDescent="0.25">
      <c r="A58" s="4" t="s">
        <v>105</v>
      </c>
      <c r="B58" s="5" t="s">
        <v>106</v>
      </c>
      <c r="C58" s="4" t="s">
        <v>73</v>
      </c>
      <c r="D58" s="4" t="s">
        <v>74</v>
      </c>
    </row>
    <row r="59" spans="1:4" ht="14.25" customHeight="1" x14ac:dyDescent="0.25">
      <c r="A59" s="4" t="s">
        <v>107</v>
      </c>
      <c r="B59" s="5" t="s">
        <v>108</v>
      </c>
      <c r="C59" s="4" t="s">
        <v>6</v>
      </c>
      <c r="D59" s="4"/>
    </row>
    <row r="60" spans="1:4" ht="14.25" customHeight="1" x14ac:dyDescent="0.25">
      <c r="A60" s="4" t="s">
        <v>109</v>
      </c>
      <c r="B60" s="5" t="s">
        <v>110</v>
      </c>
      <c r="C60" s="4" t="s">
        <v>18</v>
      </c>
      <c r="D60" s="4" t="s">
        <v>111</v>
      </c>
    </row>
    <row r="61" spans="1:4" ht="14.25" customHeight="1" x14ac:dyDescent="0.25">
      <c r="A61" s="4" t="s">
        <v>109</v>
      </c>
      <c r="B61" s="5" t="s">
        <v>112</v>
      </c>
      <c r="C61" s="4" t="s">
        <v>9</v>
      </c>
      <c r="D61" s="4" t="s">
        <v>10</v>
      </c>
    </row>
    <row r="62" spans="1:4" ht="14.25" customHeight="1" x14ac:dyDescent="0.25">
      <c r="A62" s="4" t="s">
        <v>109</v>
      </c>
      <c r="B62" s="5" t="s">
        <v>113</v>
      </c>
      <c r="C62" s="4" t="s">
        <v>100</v>
      </c>
      <c r="D62" s="4" t="s">
        <v>101</v>
      </c>
    </row>
    <row r="63" spans="1:4" ht="14.25" customHeight="1" x14ac:dyDescent="0.25">
      <c r="A63" s="4" t="s">
        <v>109</v>
      </c>
      <c r="B63" s="5" t="s">
        <v>114</v>
      </c>
      <c r="C63" s="4" t="s">
        <v>73</v>
      </c>
      <c r="D63" s="4" t="s">
        <v>115</v>
      </c>
    </row>
    <row r="64" spans="1:4" ht="14.25" customHeight="1" x14ac:dyDescent="0.25">
      <c r="A64" s="4" t="s">
        <v>109</v>
      </c>
      <c r="B64" s="5" t="s">
        <v>116</v>
      </c>
      <c r="C64" s="4" t="s">
        <v>6</v>
      </c>
      <c r="D64" s="4"/>
    </row>
    <row r="65" spans="1:4" ht="14.25" customHeight="1" x14ac:dyDescent="0.25">
      <c r="A65" s="4" t="s">
        <v>117</v>
      </c>
      <c r="B65" s="5" t="s">
        <v>118</v>
      </c>
      <c r="C65" s="4" t="s">
        <v>9</v>
      </c>
      <c r="D65" s="4" t="s">
        <v>77</v>
      </c>
    </row>
    <row r="66" spans="1:4" ht="14.25" customHeight="1" x14ac:dyDescent="0.25">
      <c r="A66" s="4" t="s">
        <v>117</v>
      </c>
      <c r="B66" s="5" t="s">
        <v>119</v>
      </c>
      <c r="C66" s="4" t="s">
        <v>9</v>
      </c>
      <c r="D66" s="4" t="s">
        <v>120</v>
      </c>
    </row>
    <row r="67" spans="1:4" ht="14.25" customHeight="1" x14ac:dyDescent="0.25">
      <c r="A67" s="4" t="s">
        <v>117</v>
      </c>
      <c r="B67" s="5" t="s">
        <v>121</v>
      </c>
      <c r="C67" s="4" t="s">
        <v>100</v>
      </c>
      <c r="D67" s="4" t="s">
        <v>101</v>
      </c>
    </row>
    <row r="68" spans="1:4" ht="14.25" customHeight="1" x14ac:dyDescent="0.25">
      <c r="A68" s="4" t="s">
        <v>122</v>
      </c>
      <c r="B68" s="5" t="s">
        <v>123</v>
      </c>
      <c r="C68" s="4" t="s">
        <v>9</v>
      </c>
      <c r="D68" s="4" t="s">
        <v>10</v>
      </c>
    </row>
    <row r="69" spans="1:4" ht="14.25" customHeight="1" x14ac:dyDescent="0.25">
      <c r="A69" s="4" t="s">
        <v>124</v>
      </c>
      <c r="B69" s="5" t="s">
        <v>125</v>
      </c>
      <c r="C69" s="4" t="s">
        <v>18</v>
      </c>
      <c r="D69" s="4" t="s">
        <v>126</v>
      </c>
    </row>
    <row r="70" spans="1:4" ht="14.25" customHeight="1" x14ac:dyDescent="0.25">
      <c r="A70" s="4" t="s">
        <v>127</v>
      </c>
      <c r="B70" s="5" t="s">
        <v>128</v>
      </c>
      <c r="C70" s="4" t="s">
        <v>6</v>
      </c>
      <c r="D70" s="4"/>
    </row>
    <row r="71" spans="1:4" ht="14.25" customHeight="1" x14ac:dyDescent="0.25">
      <c r="A71" s="4" t="s">
        <v>129</v>
      </c>
      <c r="B71" s="5" t="s">
        <v>130</v>
      </c>
      <c r="C71" s="4" t="s">
        <v>100</v>
      </c>
      <c r="D71" s="4" t="s">
        <v>131</v>
      </c>
    </row>
    <row r="72" spans="1:4" ht="14.25" customHeight="1" x14ac:dyDescent="0.25">
      <c r="A72" s="4" t="s">
        <v>132</v>
      </c>
      <c r="B72" s="5" t="s">
        <v>133</v>
      </c>
      <c r="C72" s="4" t="s">
        <v>18</v>
      </c>
      <c r="D72" s="4" t="s">
        <v>19</v>
      </c>
    </row>
    <row r="73" spans="1:4" ht="14.25" customHeight="1" x14ac:dyDescent="0.25">
      <c r="A73" s="4" t="s">
        <v>134</v>
      </c>
      <c r="B73" s="5" t="s">
        <v>135</v>
      </c>
      <c r="C73" s="4" t="s">
        <v>9</v>
      </c>
      <c r="D73" s="4" t="s">
        <v>10</v>
      </c>
    </row>
    <row r="74" spans="1:4" ht="14.25" customHeight="1" x14ac:dyDescent="0.25">
      <c r="A74" s="4" t="s">
        <v>136</v>
      </c>
      <c r="B74" s="5" t="s">
        <v>137</v>
      </c>
      <c r="C74" s="4" t="s">
        <v>18</v>
      </c>
      <c r="D74" s="4" t="s">
        <v>126</v>
      </c>
    </row>
    <row r="75" spans="1:4" ht="14.25" customHeight="1" x14ac:dyDescent="0.25">
      <c r="A75" s="4" t="s">
        <v>138</v>
      </c>
      <c r="B75" s="5" t="s">
        <v>139</v>
      </c>
      <c r="C75" s="4" t="s">
        <v>18</v>
      </c>
      <c r="D75" s="4" t="s">
        <v>126</v>
      </c>
    </row>
    <row r="76" spans="1:4" ht="14.25" customHeight="1" x14ac:dyDescent="0.25">
      <c r="A76" s="4" t="s">
        <v>140</v>
      </c>
      <c r="B76" s="5" t="s">
        <v>141</v>
      </c>
      <c r="C76" s="4" t="s">
        <v>18</v>
      </c>
      <c r="D76" s="4" t="s">
        <v>126</v>
      </c>
    </row>
    <row r="77" spans="1:4" ht="14.25" customHeight="1" x14ac:dyDescent="0.25">
      <c r="A77" s="4" t="s">
        <v>142</v>
      </c>
      <c r="B77" s="5" t="s">
        <v>143</v>
      </c>
      <c r="C77" s="4" t="s">
        <v>18</v>
      </c>
      <c r="D77" s="4" t="s">
        <v>126</v>
      </c>
    </row>
    <row r="78" spans="1:4" ht="14.25" customHeight="1" x14ac:dyDescent="0.25">
      <c r="A78" s="4" t="s">
        <v>144</v>
      </c>
      <c r="B78" s="5" t="s">
        <v>145</v>
      </c>
      <c r="C78" s="4" t="s">
        <v>18</v>
      </c>
      <c r="D78" s="4" t="s">
        <v>126</v>
      </c>
    </row>
    <row r="79" spans="1:4" ht="14.25" customHeight="1" x14ac:dyDescent="0.25">
      <c r="A79" s="4" t="s">
        <v>146</v>
      </c>
      <c r="B79" s="5" t="s">
        <v>147</v>
      </c>
      <c r="C79" s="4" t="s">
        <v>18</v>
      </c>
      <c r="D79" s="4" t="s">
        <v>148</v>
      </c>
    </row>
    <row r="80" spans="1:4" ht="14.25" customHeight="1" x14ac:dyDescent="0.25">
      <c r="A80" s="4" t="s">
        <v>149</v>
      </c>
      <c r="B80" s="5" t="s">
        <v>150</v>
      </c>
      <c r="C80" s="4" t="s">
        <v>18</v>
      </c>
      <c r="D80" s="4" t="s">
        <v>126</v>
      </c>
    </row>
    <row r="81" spans="1:4" ht="14.25" customHeight="1" x14ac:dyDescent="0.25">
      <c r="A81" s="4" t="s">
        <v>151</v>
      </c>
      <c r="B81" s="5" t="s">
        <v>152</v>
      </c>
      <c r="C81" s="4" t="s">
        <v>18</v>
      </c>
      <c r="D81" s="4" t="s">
        <v>126</v>
      </c>
    </row>
    <row r="82" spans="1:4" ht="14.25" customHeight="1" x14ac:dyDescent="0.25">
      <c r="A82" s="4" t="s">
        <v>153</v>
      </c>
      <c r="B82" s="5" t="s">
        <v>154</v>
      </c>
      <c r="C82" s="4" t="s">
        <v>18</v>
      </c>
      <c r="D82" s="4" t="s">
        <v>126</v>
      </c>
    </row>
    <row r="83" spans="1:4" ht="14.25" customHeight="1" x14ac:dyDescent="0.25">
      <c r="A83" s="4" t="s">
        <v>155</v>
      </c>
      <c r="B83" s="5" t="s">
        <v>156</v>
      </c>
      <c r="C83" s="4" t="s">
        <v>18</v>
      </c>
      <c r="D83" s="4" t="s">
        <v>126</v>
      </c>
    </row>
    <row r="84" spans="1:4" ht="14.25" customHeight="1" x14ac:dyDescent="0.25">
      <c r="A84" s="4" t="s">
        <v>157</v>
      </c>
      <c r="B84" s="5" t="s">
        <v>158</v>
      </c>
      <c r="C84" s="4" t="s">
        <v>18</v>
      </c>
      <c r="D84" s="4" t="s">
        <v>126</v>
      </c>
    </row>
    <row r="85" spans="1:4" ht="14.25" customHeight="1" x14ac:dyDescent="0.25">
      <c r="A85" s="4" t="s">
        <v>159</v>
      </c>
      <c r="B85" s="5" t="s">
        <v>160</v>
      </c>
      <c r="C85" s="4" t="s">
        <v>18</v>
      </c>
      <c r="D85" s="4" t="s">
        <v>126</v>
      </c>
    </row>
    <row r="86" spans="1:4" ht="14.25" customHeight="1" x14ac:dyDescent="0.25">
      <c r="A86" s="4" t="s">
        <v>161</v>
      </c>
      <c r="B86" s="5" t="s">
        <v>162</v>
      </c>
      <c r="C86" s="4" t="s">
        <v>6</v>
      </c>
      <c r="D86" s="4"/>
    </row>
    <row r="87" spans="1:4" ht="14.25" customHeight="1" x14ac:dyDescent="0.25">
      <c r="A87" s="4" t="s">
        <v>163</v>
      </c>
      <c r="B87" s="5" t="s">
        <v>164</v>
      </c>
      <c r="C87" s="4" t="s">
        <v>18</v>
      </c>
      <c r="D87" s="4" t="s">
        <v>126</v>
      </c>
    </row>
    <row r="88" spans="1:4" ht="14.25" customHeight="1" x14ac:dyDescent="0.25">
      <c r="A88" s="4" t="s">
        <v>165</v>
      </c>
      <c r="B88" s="5"/>
      <c r="C88" s="4" t="s">
        <v>6</v>
      </c>
      <c r="D88" s="4"/>
    </row>
    <row r="89" spans="1:4" ht="14.25" customHeight="1" x14ac:dyDescent="0.25">
      <c r="A89" s="4" t="s">
        <v>166</v>
      </c>
      <c r="B89" s="5" t="s">
        <v>167</v>
      </c>
      <c r="C89" s="4" t="s">
        <v>18</v>
      </c>
      <c r="D89" s="4" t="s">
        <v>168</v>
      </c>
    </row>
    <row r="90" spans="1:4" ht="14.25" customHeight="1" x14ac:dyDescent="0.25">
      <c r="A90" s="4" t="s">
        <v>166</v>
      </c>
      <c r="B90" s="5" t="s">
        <v>169</v>
      </c>
      <c r="C90" s="4" t="s">
        <v>9</v>
      </c>
      <c r="D90" s="4" t="s">
        <v>29</v>
      </c>
    </row>
    <row r="91" spans="1:4" ht="14.25" customHeight="1" x14ac:dyDescent="0.25">
      <c r="A91" s="4" t="s">
        <v>170</v>
      </c>
      <c r="B91" s="5" t="s">
        <v>171</v>
      </c>
      <c r="C91" s="4" t="s">
        <v>94</v>
      </c>
      <c r="D91" s="4" t="s">
        <v>95</v>
      </c>
    </row>
    <row r="92" spans="1:4" ht="14.25" customHeight="1" x14ac:dyDescent="0.25">
      <c r="A92" s="4" t="s">
        <v>172</v>
      </c>
      <c r="B92" s="5" t="s">
        <v>173</v>
      </c>
      <c r="C92" s="4" t="s">
        <v>18</v>
      </c>
      <c r="D92" s="4" t="s">
        <v>126</v>
      </c>
    </row>
    <row r="93" spans="1:4" ht="14.25" customHeight="1" x14ac:dyDescent="0.25">
      <c r="A93" s="4" t="s">
        <v>174</v>
      </c>
      <c r="B93" s="5" t="s">
        <v>175</v>
      </c>
      <c r="C93" s="4" t="s">
        <v>18</v>
      </c>
      <c r="D93" s="4" t="s">
        <v>126</v>
      </c>
    </row>
    <row r="94" spans="1:4" ht="14.25" customHeight="1" x14ac:dyDescent="0.25">
      <c r="A94" s="4" t="s">
        <v>176</v>
      </c>
      <c r="B94" s="5"/>
      <c r="C94" s="4" t="s">
        <v>6</v>
      </c>
      <c r="D94" s="4"/>
    </row>
    <row r="95" spans="1:4" ht="14.25" customHeight="1" x14ac:dyDescent="0.25">
      <c r="A95" s="4" t="s">
        <v>177</v>
      </c>
      <c r="B95" s="5" t="s">
        <v>178</v>
      </c>
      <c r="C95" s="4" t="s">
        <v>18</v>
      </c>
      <c r="D95" s="4" t="s">
        <v>26</v>
      </c>
    </row>
    <row r="96" spans="1:4" ht="14.25" customHeight="1" x14ac:dyDescent="0.25">
      <c r="A96" s="4" t="s">
        <v>177</v>
      </c>
      <c r="B96" s="5" t="s">
        <v>179</v>
      </c>
      <c r="C96" s="4" t="s">
        <v>18</v>
      </c>
      <c r="D96" s="4" t="s">
        <v>111</v>
      </c>
    </row>
    <row r="97" spans="1:4" ht="14.25" customHeight="1" x14ac:dyDescent="0.25">
      <c r="A97" s="4" t="s">
        <v>177</v>
      </c>
      <c r="B97" s="5" t="s">
        <v>180</v>
      </c>
      <c r="C97" s="4" t="s">
        <v>18</v>
      </c>
      <c r="D97" s="4" t="s">
        <v>181</v>
      </c>
    </row>
    <row r="98" spans="1:4" ht="14.25" customHeight="1" x14ac:dyDescent="0.25">
      <c r="A98" s="4" t="s">
        <v>182</v>
      </c>
      <c r="B98" s="5" t="s">
        <v>183</v>
      </c>
      <c r="C98" s="4" t="s">
        <v>6</v>
      </c>
      <c r="D98" s="4"/>
    </row>
    <row r="99" spans="1:4" ht="14.25" customHeight="1" x14ac:dyDescent="0.25">
      <c r="A99" s="4" t="s">
        <v>184</v>
      </c>
      <c r="B99" s="5" t="s">
        <v>185</v>
      </c>
      <c r="C99" s="4" t="s">
        <v>9</v>
      </c>
      <c r="D99" s="4" t="s">
        <v>10</v>
      </c>
    </row>
    <row r="100" spans="1:4" ht="14.25" customHeight="1" x14ac:dyDescent="0.25">
      <c r="A100" s="4" t="s">
        <v>186</v>
      </c>
      <c r="B100" s="5" t="s">
        <v>187</v>
      </c>
      <c r="C100" s="4" t="s">
        <v>18</v>
      </c>
      <c r="D100" s="4" t="s">
        <v>111</v>
      </c>
    </row>
    <row r="101" spans="1:4" ht="14.25" customHeight="1" x14ac:dyDescent="0.25">
      <c r="A101" s="4" t="s">
        <v>188</v>
      </c>
      <c r="B101" s="5" t="s">
        <v>189</v>
      </c>
      <c r="C101" s="4" t="s">
        <v>6</v>
      </c>
      <c r="D101" s="4"/>
    </row>
    <row r="102" spans="1:4" ht="14.25" customHeight="1" x14ac:dyDescent="0.25">
      <c r="A102" s="4" t="s">
        <v>190</v>
      </c>
      <c r="B102" s="5" t="s">
        <v>191</v>
      </c>
      <c r="C102" s="4" t="s">
        <v>85</v>
      </c>
      <c r="D102" s="4" t="s">
        <v>192</v>
      </c>
    </row>
    <row r="103" spans="1:4" ht="14.25" customHeight="1" x14ac:dyDescent="0.25">
      <c r="A103" s="4" t="s">
        <v>190</v>
      </c>
      <c r="B103" s="5" t="s">
        <v>193</v>
      </c>
      <c r="C103" s="4" t="s">
        <v>94</v>
      </c>
      <c r="D103" s="4" t="s">
        <v>95</v>
      </c>
    </row>
    <row r="104" spans="1:4" ht="14.25" customHeight="1" x14ac:dyDescent="0.25">
      <c r="A104" s="4" t="s">
        <v>194</v>
      </c>
      <c r="B104" s="5"/>
      <c r="C104" s="4" t="s">
        <v>6</v>
      </c>
      <c r="D104" s="4"/>
    </row>
    <row r="105" spans="1:4" ht="14.25" customHeight="1" x14ac:dyDescent="0.25">
      <c r="A105" s="4" t="s">
        <v>195</v>
      </c>
      <c r="B105" s="5" t="s">
        <v>196</v>
      </c>
      <c r="C105" s="4" t="s">
        <v>73</v>
      </c>
      <c r="D105" s="4" t="s">
        <v>74</v>
      </c>
    </row>
    <row r="106" spans="1:4" ht="14.25" customHeight="1" x14ac:dyDescent="0.25">
      <c r="A106" s="4" t="s">
        <v>197</v>
      </c>
      <c r="B106" s="5" t="s">
        <v>198</v>
      </c>
      <c r="C106" s="4" t="s">
        <v>9</v>
      </c>
      <c r="D106" s="4" t="s">
        <v>77</v>
      </c>
    </row>
    <row r="107" spans="1:4" ht="14.25" customHeight="1" x14ac:dyDescent="0.25">
      <c r="A107" s="4" t="s">
        <v>197</v>
      </c>
      <c r="B107" s="5" t="s">
        <v>199</v>
      </c>
      <c r="C107" s="4" t="s">
        <v>85</v>
      </c>
      <c r="D107" s="4" t="s">
        <v>192</v>
      </c>
    </row>
    <row r="108" spans="1:4" ht="14.25" customHeight="1" x14ac:dyDescent="0.25">
      <c r="A108" s="4" t="s">
        <v>197</v>
      </c>
      <c r="B108" s="5" t="s">
        <v>200</v>
      </c>
      <c r="C108" s="4" t="s">
        <v>9</v>
      </c>
      <c r="D108" s="4" t="s">
        <v>10</v>
      </c>
    </row>
    <row r="109" spans="1:4" ht="14.25" customHeight="1" x14ac:dyDescent="0.25">
      <c r="A109" s="4" t="s">
        <v>197</v>
      </c>
      <c r="B109" s="5" t="s">
        <v>201</v>
      </c>
      <c r="C109" s="4" t="s">
        <v>94</v>
      </c>
      <c r="D109" s="4" t="s">
        <v>95</v>
      </c>
    </row>
    <row r="110" spans="1:4" ht="14.25" customHeight="1" x14ac:dyDescent="0.25">
      <c r="A110" s="4" t="s">
        <v>197</v>
      </c>
      <c r="B110" s="5" t="s">
        <v>202</v>
      </c>
      <c r="C110" s="4" t="s">
        <v>94</v>
      </c>
      <c r="D110" s="4" t="s">
        <v>203</v>
      </c>
    </row>
    <row r="111" spans="1:4" ht="14.25" customHeight="1" x14ac:dyDescent="0.25">
      <c r="A111" s="4" t="s">
        <v>204</v>
      </c>
      <c r="B111" s="5" t="s">
        <v>205</v>
      </c>
      <c r="C111" s="4" t="s">
        <v>18</v>
      </c>
      <c r="D111" s="4" t="s">
        <v>126</v>
      </c>
    </row>
    <row r="112" spans="1:4" ht="14.25" customHeight="1" x14ac:dyDescent="0.25">
      <c r="A112" s="4" t="s">
        <v>206</v>
      </c>
      <c r="B112" s="5" t="s">
        <v>207</v>
      </c>
      <c r="C112" s="4" t="s">
        <v>100</v>
      </c>
      <c r="D112" s="4" t="s">
        <v>131</v>
      </c>
    </row>
    <row r="113" spans="1:4" ht="14.25" customHeight="1" x14ac:dyDescent="0.25">
      <c r="A113" s="4" t="s">
        <v>208</v>
      </c>
      <c r="B113" s="5" t="s">
        <v>209</v>
      </c>
      <c r="C113" s="4" t="s">
        <v>73</v>
      </c>
      <c r="D113" s="4" t="s">
        <v>115</v>
      </c>
    </row>
    <row r="114" spans="1:4" ht="14.25" customHeight="1" x14ac:dyDescent="0.25">
      <c r="A114" s="4" t="s">
        <v>208</v>
      </c>
      <c r="B114" s="5" t="s">
        <v>210</v>
      </c>
      <c r="C114" s="4" t="s">
        <v>100</v>
      </c>
      <c r="D114" s="4" t="s">
        <v>131</v>
      </c>
    </row>
    <row r="115" spans="1:4" ht="14.25" customHeight="1" x14ac:dyDescent="0.25">
      <c r="A115" s="4" t="s">
        <v>208</v>
      </c>
      <c r="B115" s="5" t="s">
        <v>211</v>
      </c>
      <c r="C115" s="4" t="s">
        <v>85</v>
      </c>
      <c r="D115" s="4" t="s">
        <v>192</v>
      </c>
    </row>
    <row r="116" spans="1:4" ht="14.25" customHeight="1" x14ac:dyDescent="0.25">
      <c r="A116" s="4" t="s">
        <v>208</v>
      </c>
      <c r="B116" s="5" t="s">
        <v>212</v>
      </c>
      <c r="C116" s="4" t="s">
        <v>9</v>
      </c>
      <c r="D116" s="4" t="s">
        <v>29</v>
      </c>
    </row>
    <row r="117" spans="1:4" ht="14.25" customHeight="1" x14ac:dyDescent="0.25">
      <c r="A117" s="4" t="s">
        <v>208</v>
      </c>
      <c r="B117" s="5" t="s">
        <v>213</v>
      </c>
      <c r="C117" s="4" t="s">
        <v>9</v>
      </c>
      <c r="D117" s="4" t="s">
        <v>29</v>
      </c>
    </row>
    <row r="118" spans="1:4" ht="14.25" customHeight="1" x14ac:dyDescent="0.25">
      <c r="A118" s="4" t="s">
        <v>208</v>
      </c>
      <c r="B118" s="5" t="s">
        <v>214</v>
      </c>
      <c r="C118" s="4" t="s">
        <v>85</v>
      </c>
      <c r="D118" s="4" t="s">
        <v>192</v>
      </c>
    </row>
    <row r="119" spans="1:4" ht="14.25" customHeight="1" x14ac:dyDescent="0.25">
      <c r="A119" s="4" t="s">
        <v>208</v>
      </c>
      <c r="B119" s="5" t="s">
        <v>215</v>
      </c>
      <c r="C119" s="4" t="s">
        <v>18</v>
      </c>
      <c r="D119" s="4" t="s">
        <v>82</v>
      </c>
    </row>
    <row r="120" spans="1:4" ht="14.25" customHeight="1" x14ac:dyDescent="0.25">
      <c r="A120" s="4" t="s">
        <v>208</v>
      </c>
      <c r="B120" s="5" t="s">
        <v>216</v>
      </c>
      <c r="C120" s="4" t="s">
        <v>9</v>
      </c>
      <c r="D120" s="4" t="s">
        <v>77</v>
      </c>
    </row>
    <row r="121" spans="1:4" ht="14.25" customHeight="1" x14ac:dyDescent="0.25">
      <c r="A121" s="4" t="s">
        <v>208</v>
      </c>
      <c r="B121" s="5" t="s">
        <v>217</v>
      </c>
      <c r="C121" s="4" t="s">
        <v>85</v>
      </c>
      <c r="D121" s="4" t="s">
        <v>86</v>
      </c>
    </row>
    <row r="122" spans="1:4" ht="14.25" customHeight="1" x14ac:dyDescent="0.25">
      <c r="A122" s="4" t="s">
        <v>208</v>
      </c>
      <c r="B122" s="5" t="s">
        <v>218</v>
      </c>
      <c r="C122" s="4" t="s">
        <v>85</v>
      </c>
      <c r="D122" s="4" t="s">
        <v>86</v>
      </c>
    </row>
    <row r="123" spans="1:4" ht="14.25" customHeight="1" x14ac:dyDescent="0.25">
      <c r="A123" s="4" t="s">
        <v>208</v>
      </c>
      <c r="B123" s="5" t="s">
        <v>219</v>
      </c>
      <c r="C123" s="4" t="s">
        <v>9</v>
      </c>
      <c r="D123" s="4" t="s">
        <v>10</v>
      </c>
    </row>
    <row r="124" spans="1:4" ht="14.25" customHeight="1" x14ac:dyDescent="0.25">
      <c r="A124" s="4" t="s">
        <v>208</v>
      </c>
      <c r="B124" s="5" t="s">
        <v>220</v>
      </c>
      <c r="C124" s="4" t="s">
        <v>13</v>
      </c>
      <c r="D124" s="4" t="s">
        <v>14</v>
      </c>
    </row>
    <row r="125" spans="1:4" ht="14.25" customHeight="1" x14ac:dyDescent="0.25">
      <c r="A125" s="4" t="s">
        <v>221</v>
      </c>
      <c r="B125" s="5" t="s">
        <v>209</v>
      </c>
      <c r="C125" s="4" t="s">
        <v>73</v>
      </c>
      <c r="D125" s="4" t="s">
        <v>115</v>
      </c>
    </row>
    <row r="126" spans="1:4" ht="14.25" customHeight="1" x14ac:dyDescent="0.25">
      <c r="A126" s="4" t="s">
        <v>221</v>
      </c>
      <c r="B126" s="5" t="s">
        <v>222</v>
      </c>
      <c r="C126" s="4" t="s">
        <v>100</v>
      </c>
      <c r="D126" s="4" t="s">
        <v>131</v>
      </c>
    </row>
    <row r="127" spans="1:4" ht="14.25" customHeight="1" x14ac:dyDescent="0.25">
      <c r="A127" s="4" t="s">
        <v>221</v>
      </c>
      <c r="B127" s="5" t="s">
        <v>211</v>
      </c>
      <c r="C127" s="4" t="s">
        <v>85</v>
      </c>
      <c r="D127" s="4" t="s">
        <v>192</v>
      </c>
    </row>
    <row r="128" spans="1:4" ht="14.25" customHeight="1" x14ac:dyDescent="0.25">
      <c r="A128" s="4" t="s">
        <v>221</v>
      </c>
      <c r="B128" s="5" t="s">
        <v>212</v>
      </c>
      <c r="C128" s="4" t="s">
        <v>9</v>
      </c>
      <c r="D128" s="4" t="s">
        <v>29</v>
      </c>
    </row>
    <row r="129" spans="1:4" ht="14.25" customHeight="1" x14ac:dyDescent="0.25">
      <c r="A129" s="4" t="s">
        <v>221</v>
      </c>
      <c r="B129" s="5" t="s">
        <v>213</v>
      </c>
      <c r="C129" s="4" t="s">
        <v>9</v>
      </c>
      <c r="D129" s="4" t="s">
        <v>29</v>
      </c>
    </row>
    <row r="130" spans="1:4" ht="14.25" customHeight="1" x14ac:dyDescent="0.25">
      <c r="A130" s="4" t="s">
        <v>221</v>
      </c>
      <c r="B130" s="5" t="s">
        <v>214</v>
      </c>
      <c r="C130" s="4" t="s">
        <v>85</v>
      </c>
      <c r="D130" s="4" t="s">
        <v>192</v>
      </c>
    </row>
    <row r="131" spans="1:4" ht="14.25" customHeight="1" x14ac:dyDescent="0.25">
      <c r="A131" s="4" t="s">
        <v>221</v>
      </c>
      <c r="B131" s="5" t="s">
        <v>215</v>
      </c>
      <c r="C131" s="4" t="s">
        <v>18</v>
      </c>
      <c r="D131" s="4" t="s">
        <v>82</v>
      </c>
    </row>
    <row r="132" spans="1:4" ht="14.25" customHeight="1" x14ac:dyDescent="0.25">
      <c r="A132" s="4" t="s">
        <v>221</v>
      </c>
      <c r="B132" s="5" t="s">
        <v>216</v>
      </c>
      <c r="C132" s="4" t="s">
        <v>9</v>
      </c>
      <c r="D132" s="4" t="s">
        <v>77</v>
      </c>
    </row>
    <row r="133" spans="1:4" ht="14.25" customHeight="1" x14ac:dyDescent="0.25">
      <c r="A133" s="4" t="s">
        <v>221</v>
      </c>
      <c r="B133" s="5" t="s">
        <v>217</v>
      </c>
      <c r="C133" s="4" t="s">
        <v>85</v>
      </c>
      <c r="D133" s="4" t="s">
        <v>86</v>
      </c>
    </row>
    <row r="134" spans="1:4" ht="14.25" customHeight="1" x14ac:dyDescent="0.25">
      <c r="A134" s="4" t="s">
        <v>221</v>
      </c>
      <c r="B134" s="5" t="s">
        <v>218</v>
      </c>
      <c r="C134" s="4" t="s">
        <v>85</v>
      </c>
      <c r="D134" s="4" t="s">
        <v>86</v>
      </c>
    </row>
    <row r="135" spans="1:4" ht="14.25" customHeight="1" x14ac:dyDescent="0.25">
      <c r="A135" s="4" t="s">
        <v>221</v>
      </c>
      <c r="B135" s="5" t="s">
        <v>219</v>
      </c>
      <c r="C135" s="4" t="s">
        <v>9</v>
      </c>
      <c r="D135" s="4" t="s">
        <v>10</v>
      </c>
    </row>
    <row r="136" spans="1:4" ht="14.25" customHeight="1" x14ac:dyDescent="0.25">
      <c r="A136" s="4" t="s">
        <v>223</v>
      </c>
      <c r="B136" s="5" t="s">
        <v>220</v>
      </c>
      <c r="C136" s="4" t="s">
        <v>13</v>
      </c>
      <c r="D136" s="4" t="s">
        <v>14</v>
      </c>
    </row>
    <row r="137" spans="1:4" ht="14.25" customHeight="1" x14ac:dyDescent="0.25">
      <c r="A137" s="4" t="s">
        <v>224</v>
      </c>
      <c r="B137" s="5" t="s">
        <v>225</v>
      </c>
      <c r="C137" s="4" t="s">
        <v>100</v>
      </c>
      <c r="D137" s="4" t="s">
        <v>101</v>
      </c>
    </row>
    <row r="138" spans="1:4" ht="14.25" customHeight="1" x14ac:dyDescent="0.25">
      <c r="A138" s="4" t="s">
        <v>224</v>
      </c>
      <c r="B138" s="5" t="s">
        <v>226</v>
      </c>
      <c r="C138" s="4" t="s">
        <v>9</v>
      </c>
      <c r="D138" s="4" t="s">
        <v>29</v>
      </c>
    </row>
    <row r="139" spans="1:4" ht="14.25" customHeight="1" x14ac:dyDescent="0.25">
      <c r="A139" s="4" t="s">
        <v>224</v>
      </c>
      <c r="B139" s="5" t="s">
        <v>227</v>
      </c>
      <c r="C139" s="4" t="s">
        <v>9</v>
      </c>
      <c r="D139" s="4" t="s">
        <v>77</v>
      </c>
    </row>
    <row r="140" spans="1:4" ht="14.25" customHeight="1" x14ac:dyDescent="0.25">
      <c r="A140" s="4" t="s">
        <v>228</v>
      </c>
      <c r="B140" s="5" t="s">
        <v>229</v>
      </c>
      <c r="C140" s="4" t="s">
        <v>18</v>
      </c>
      <c r="D140" s="4" t="s">
        <v>126</v>
      </c>
    </row>
    <row r="141" spans="1:4" ht="14.25" customHeight="1" x14ac:dyDescent="0.25">
      <c r="A141" s="4" t="s">
        <v>230</v>
      </c>
      <c r="B141" s="5" t="s">
        <v>209</v>
      </c>
      <c r="C141" s="4" t="s">
        <v>73</v>
      </c>
      <c r="D141" s="4" t="s">
        <v>115</v>
      </c>
    </row>
    <row r="142" spans="1:4" ht="14.25" customHeight="1" x14ac:dyDescent="0.25">
      <c r="A142" s="4" t="s">
        <v>230</v>
      </c>
      <c r="B142" s="5" t="s">
        <v>210</v>
      </c>
      <c r="C142" s="4" t="s">
        <v>100</v>
      </c>
      <c r="D142" s="4" t="s">
        <v>131</v>
      </c>
    </row>
    <row r="143" spans="1:4" ht="14.25" customHeight="1" x14ac:dyDescent="0.25">
      <c r="A143" s="4" t="s">
        <v>230</v>
      </c>
      <c r="B143" s="5" t="s">
        <v>231</v>
      </c>
      <c r="C143" s="4" t="s">
        <v>85</v>
      </c>
      <c r="D143" s="4" t="s">
        <v>192</v>
      </c>
    </row>
    <row r="144" spans="1:4" ht="14.25" customHeight="1" x14ac:dyDescent="0.25">
      <c r="A144" s="4" t="s">
        <v>230</v>
      </c>
      <c r="B144" s="5" t="s">
        <v>232</v>
      </c>
      <c r="C144" s="4" t="s">
        <v>9</v>
      </c>
      <c r="D144" s="4" t="s">
        <v>29</v>
      </c>
    </row>
    <row r="145" spans="1:4" ht="14.25" customHeight="1" x14ac:dyDescent="0.25">
      <c r="A145" s="4" t="s">
        <v>230</v>
      </c>
      <c r="B145" s="5" t="s">
        <v>233</v>
      </c>
      <c r="C145" s="4" t="s">
        <v>9</v>
      </c>
      <c r="D145" s="4" t="s">
        <v>29</v>
      </c>
    </row>
    <row r="146" spans="1:4" ht="14.25" customHeight="1" x14ac:dyDescent="0.25">
      <c r="A146" s="4" t="s">
        <v>230</v>
      </c>
      <c r="B146" s="5" t="s">
        <v>214</v>
      </c>
      <c r="C146" s="4" t="s">
        <v>85</v>
      </c>
      <c r="D146" s="4" t="s">
        <v>192</v>
      </c>
    </row>
    <row r="147" spans="1:4" ht="14.25" customHeight="1" x14ac:dyDescent="0.25">
      <c r="A147" s="4" t="s">
        <v>230</v>
      </c>
      <c r="B147" s="5" t="s">
        <v>234</v>
      </c>
      <c r="C147" s="4" t="s">
        <v>18</v>
      </c>
      <c r="D147" s="4" t="s">
        <v>82</v>
      </c>
    </row>
    <row r="148" spans="1:4" ht="14.25" customHeight="1" x14ac:dyDescent="0.25">
      <c r="A148" s="4" t="s">
        <v>230</v>
      </c>
      <c r="B148" s="5" t="s">
        <v>216</v>
      </c>
      <c r="C148" s="4" t="s">
        <v>9</v>
      </c>
      <c r="D148" s="4" t="s">
        <v>77</v>
      </c>
    </row>
    <row r="149" spans="1:4" ht="14.25" customHeight="1" x14ac:dyDescent="0.25">
      <c r="A149" s="4" t="s">
        <v>230</v>
      </c>
      <c r="B149" s="5" t="s">
        <v>217</v>
      </c>
      <c r="C149" s="4" t="s">
        <v>85</v>
      </c>
      <c r="D149" s="4" t="s">
        <v>86</v>
      </c>
    </row>
    <row r="150" spans="1:4" ht="14.25" customHeight="1" x14ac:dyDescent="0.25">
      <c r="A150" s="4" t="s">
        <v>230</v>
      </c>
      <c r="B150" s="5" t="s">
        <v>235</v>
      </c>
      <c r="C150" s="4" t="s">
        <v>85</v>
      </c>
      <c r="D150" s="4" t="s">
        <v>86</v>
      </c>
    </row>
    <row r="151" spans="1:4" ht="14.25" customHeight="1" x14ac:dyDescent="0.25">
      <c r="A151" s="4" t="s">
        <v>230</v>
      </c>
      <c r="B151" s="5" t="s">
        <v>236</v>
      </c>
      <c r="C151" s="4" t="s">
        <v>100</v>
      </c>
      <c r="D151" s="4" t="s">
        <v>101</v>
      </c>
    </row>
    <row r="152" spans="1:4" ht="14.25" customHeight="1" x14ac:dyDescent="0.25">
      <c r="A152" s="4" t="s">
        <v>230</v>
      </c>
      <c r="B152" s="5" t="s">
        <v>219</v>
      </c>
      <c r="C152" s="4" t="s">
        <v>9</v>
      </c>
      <c r="D152" s="4" t="s">
        <v>10</v>
      </c>
    </row>
    <row r="153" spans="1:4" ht="14.25" customHeight="1" x14ac:dyDescent="0.25">
      <c r="A153" s="4" t="s">
        <v>230</v>
      </c>
      <c r="B153" s="5" t="s">
        <v>220</v>
      </c>
      <c r="C153" s="4" t="s">
        <v>13</v>
      </c>
      <c r="D153" s="4" t="s">
        <v>14</v>
      </c>
    </row>
    <row r="154" spans="1:4" ht="14.25" customHeight="1" x14ac:dyDescent="0.25">
      <c r="A154" s="4" t="s">
        <v>237</v>
      </c>
      <c r="B154" s="5" t="s">
        <v>238</v>
      </c>
      <c r="C154" s="4" t="s">
        <v>94</v>
      </c>
      <c r="D154" s="4" t="s">
        <v>95</v>
      </c>
    </row>
    <row r="155" spans="1:4" ht="14.25" customHeight="1" x14ac:dyDescent="0.25">
      <c r="A155" s="4" t="s">
        <v>239</v>
      </c>
      <c r="B155" s="5" t="s">
        <v>240</v>
      </c>
      <c r="C155" s="4" t="s">
        <v>18</v>
      </c>
      <c r="D155" s="4" t="s">
        <v>82</v>
      </c>
    </row>
    <row r="156" spans="1:4" ht="14.25" customHeight="1" x14ac:dyDescent="0.25">
      <c r="A156" s="4" t="s">
        <v>241</v>
      </c>
      <c r="B156" s="5" t="s">
        <v>242</v>
      </c>
      <c r="C156" s="4" t="s">
        <v>18</v>
      </c>
      <c r="D156" s="4" t="s">
        <v>243</v>
      </c>
    </row>
    <row r="157" spans="1:4" ht="14.25" customHeight="1" x14ac:dyDescent="0.25">
      <c r="A157" s="4" t="s">
        <v>241</v>
      </c>
      <c r="B157" s="5" t="s">
        <v>244</v>
      </c>
      <c r="C157" s="4" t="s">
        <v>9</v>
      </c>
      <c r="D157" s="4" t="s">
        <v>10</v>
      </c>
    </row>
    <row r="158" spans="1:4" ht="14.25" customHeight="1" x14ac:dyDescent="0.25">
      <c r="A158" s="4" t="s">
        <v>241</v>
      </c>
      <c r="B158" s="5" t="s">
        <v>245</v>
      </c>
      <c r="C158" s="4" t="s">
        <v>18</v>
      </c>
      <c r="D158" s="4" t="s">
        <v>181</v>
      </c>
    </row>
    <row r="159" spans="1:4" ht="14.25" customHeight="1" x14ac:dyDescent="0.25">
      <c r="A159" s="4" t="s">
        <v>241</v>
      </c>
      <c r="B159" s="5" t="s">
        <v>246</v>
      </c>
      <c r="C159" s="4" t="s">
        <v>18</v>
      </c>
      <c r="D159" s="4" t="s">
        <v>126</v>
      </c>
    </row>
    <row r="160" spans="1:4" ht="14.25" customHeight="1" x14ac:dyDescent="0.25">
      <c r="A160" s="4" t="s">
        <v>241</v>
      </c>
      <c r="B160" s="5" t="s">
        <v>247</v>
      </c>
      <c r="C160" s="4" t="s">
        <v>85</v>
      </c>
      <c r="D160" s="4" t="s">
        <v>86</v>
      </c>
    </row>
    <row r="161" spans="1:4" ht="14.25" customHeight="1" x14ac:dyDescent="0.25">
      <c r="A161" s="4" t="s">
        <v>241</v>
      </c>
      <c r="B161" s="5" t="s">
        <v>248</v>
      </c>
      <c r="C161" s="4" t="s">
        <v>85</v>
      </c>
      <c r="D161" s="4" t="s">
        <v>86</v>
      </c>
    </row>
    <row r="162" spans="1:4" ht="14.25" customHeight="1" x14ac:dyDescent="0.25">
      <c r="A162" s="4" t="s">
        <v>241</v>
      </c>
      <c r="B162" s="5" t="s">
        <v>249</v>
      </c>
      <c r="C162" s="4" t="s">
        <v>18</v>
      </c>
      <c r="D162" s="4" t="s">
        <v>19</v>
      </c>
    </row>
    <row r="163" spans="1:4" ht="14.25" customHeight="1" x14ac:dyDescent="0.25">
      <c r="A163" s="4" t="s">
        <v>241</v>
      </c>
      <c r="B163" s="5" t="s">
        <v>250</v>
      </c>
      <c r="C163" s="4" t="s">
        <v>18</v>
      </c>
      <c r="D163" s="4" t="s">
        <v>19</v>
      </c>
    </row>
    <row r="164" spans="1:4" ht="14.25" customHeight="1" x14ac:dyDescent="0.25">
      <c r="A164" s="4" t="s">
        <v>241</v>
      </c>
      <c r="B164" s="5" t="s">
        <v>251</v>
      </c>
      <c r="C164" s="4" t="s">
        <v>18</v>
      </c>
      <c r="D164" s="4" t="s">
        <v>252</v>
      </c>
    </row>
    <row r="165" spans="1:4" ht="14.25" customHeight="1" x14ac:dyDescent="0.25">
      <c r="A165" s="4" t="s">
        <v>241</v>
      </c>
      <c r="B165" s="5" t="s">
        <v>253</v>
      </c>
      <c r="C165" s="4" t="s">
        <v>18</v>
      </c>
      <c r="D165" s="4" t="s">
        <v>252</v>
      </c>
    </row>
    <row r="166" spans="1:4" ht="14.25" customHeight="1" x14ac:dyDescent="0.25">
      <c r="A166" s="4" t="s">
        <v>254</v>
      </c>
      <c r="B166" s="5"/>
      <c r="C166" s="4" t="s">
        <v>6</v>
      </c>
      <c r="D166" s="4"/>
    </row>
    <row r="167" spans="1:4" ht="14.25" customHeight="1" x14ac:dyDescent="0.25">
      <c r="A167" s="4" t="s">
        <v>255</v>
      </c>
      <c r="B167" s="5" t="s">
        <v>256</v>
      </c>
      <c r="C167" s="4" t="s">
        <v>73</v>
      </c>
      <c r="D167" s="4" t="s">
        <v>115</v>
      </c>
    </row>
    <row r="168" spans="1:4" ht="14.25" customHeight="1" x14ac:dyDescent="0.25">
      <c r="A168" s="4" t="s">
        <v>255</v>
      </c>
      <c r="B168" s="5" t="s">
        <v>210</v>
      </c>
      <c r="C168" s="4" t="s">
        <v>100</v>
      </c>
      <c r="D168" s="4" t="s">
        <v>131</v>
      </c>
    </row>
    <row r="169" spans="1:4" ht="14.25" customHeight="1" x14ac:dyDescent="0.25">
      <c r="A169" s="4" t="s">
        <v>255</v>
      </c>
      <c r="B169" s="5" t="s">
        <v>231</v>
      </c>
      <c r="C169" s="4" t="s">
        <v>85</v>
      </c>
      <c r="D169" s="4" t="s">
        <v>192</v>
      </c>
    </row>
    <row r="170" spans="1:4" ht="14.25" customHeight="1" x14ac:dyDescent="0.25">
      <c r="A170" s="4" t="s">
        <v>255</v>
      </c>
      <c r="B170" s="5" t="s">
        <v>232</v>
      </c>
      <c r="C170" s="4" t="s">
        <v>9</v>
      </c>
      <c r="D170" s="4" t="s">
        <v>29</v>
      </c>
    </row>
    <row r="171" spans="1:4" ht="14.25" customHeight="1" x14ac:dyDescent="0.25">
      <c r="A171" s="4" t="s">
        <v>255</v>
      </c>
      <c r="B171" s="5" t="s">
        <v>233</v>
      </c>
      <c r="C171" s="4" t="s">
        <v>9</v>
      </c>
      <c r="D171" s="4" t="s">
        <v>29</v>
      </c>
    </row>
    <row r="172" spans="1:4" ht="14.25" customHeight="1" x14ac:dyDescent="0.25">
      <c r="A172" s="4" t="s">
        <v>255</v>
      </c>
      <c r="B172" s="5" t="s">
        <v>214</v>
      </c>
      <c r="C172" s="4" t="s">
        <v>85</v>
      </c>
      <c r="D172" s="4" t="s">
        <v>192</v>
      </c>
    </row>
    <row r="173" spans="1:4" ht="14.25" customHeight="1" x14ac:dyDescent="0.25">
      <c r="A173" s="4" t="s">
        <v>255</v>
      </c>
      <c r="B173" s="5" t="s">
        <v>234</v>
      </c>
      <c r="C173" s="4" t="s">
        <v>18</v>
      </c>
      <c r="D173" s="4" t="s">
        <v>82</v>
      </c>
    </row>
    <row r="174" spans="1:4" ht="14.25" customHeight="1" x14ac:dyDescent="0.25">
      <c r="A174" s="4" t="s">
        <v>255</v>
      </c>
      <c r="B174" s="5" t="s">
        <v>216</v>
      </c>
      <c r="C174" s="4" t="s">
        <v>9</v>
      </c>
      <c r="D174" s="4" t="s">
        <v>77</v>
      </c>
    </row>
    <row r="175" spans="1:4" ht="14.25" customHeight="1" x14ac:dyDescent="0.25">
      <c r="A175" s="4" t="s">
        <v>255</v>
      </c>
      <c r="B175" s="5" t="s">
        <v>217</v>
      </c>
      <c r="C175" s="4" t="s">
        <v>85</v>
      </c>
      <c r="D175" s="4" t="s">
        <v>86</v>
      </c>
    </row>
    <row r="176" spans="1:4" ht="14.25" customHeight="1" x14ac:dyDescent="0.25">
      <c r="A176" s="4" t="s">
        <v>255</v>
      </c>
      <c r="B176" s="5" t="s">
        <v>235</v>
      </c>
      <c r="C176" s="4" t="s">
        <v>85</v>
      </c>
      <c r="D176" s="4" t="s">
        <v>86</v>
      </c>
    </row>
    <row r="177" spans="1:4" ht="14.25" customHeight="1" x14ac:dyDescent="0.25">
      <c r="A177" s="4" t="s">
        <v>255</v>
      </c>
      <c r="B177" s="5" t="s">
        <v>236</v>
      </c>
      <c r="C177" s="4" t="s">
        <v>100</v>
      </c>
      <c r="D177" s="4" t="s">
        <v>101</v>
      </c>
    </row>
    <row r="178" spans="1:4" ht="14.25" customHeight="1" x14ac:dyDescent="0.25">
      <c r="A178" s="4" t="s">
        <v>255</v>
      </c>
      <c r="B178" s="5" t="s">
        <v>219</v>
      </c>
      <c r="C178" s="4" t="s">
        <v>9</v>
      </c>
      <c r="D178" s="4" t="s">
        <v>10</v>
      </c>
    </row>
    <row r="179" spans="1:4" ht="14.25" customHeight="1" x14ac:dyDescent="0.25">
      <c r="A179" s="4" t="s">
        <v>255</v>
      </c>
      <c r="B179" s="5" t="s">
        <v>220</v>
      </c>
      <c r="C179" s="4" t="s">
        <v>13</v>
      </c>
      <c r="D179" s="4" t="s">
        <v>14</v>
      </c>
    </row>
    <row r="180" spans="1:4" ht="14.25" customHeight="1" x14ac:dyDescent="0.25">
      <c r="A180" s="4" t="s">
        <v>257</v>
      </c>
      <c r="B180" s="5" t="s">
        <v>256</v>
      </c>
      <c r="C180" s="4" t="s">
        <v>73</v>
      </c>
      <c r="D180" s="4" t="s">
        <v>115</v>
      </c>
    </row>
    <row r="181" spans="1:4" ht="14.25" customHeight="1" x14ac:dyDescent="0.25">
      <c r="A181" s="4" t="s">
        <v>257</v>
      </c>
      <c r="B181" s="5" t="s">
        <v>210</v>
      </c>
      <c r="C181" s="4" t="s">
        <v>100</v>
      </c>
      <c r="D181" s="4" t="s">
        <v>131</v>
      </c>
    </row>
    <row r="182" spans="1:4" ht="14.25" customHeight="1" x14ac:dyDescent="0.25">
      <c r="A182" s="4" t="s">
        <v>257</v>
      </c>
      <c r="B182" s="5" t="s">
        <v>231</v>
      </c>
      <c r="C182" s="4" t="s">
        <v>85</v>
      </c>
      <c r="D182" s="4" t="s">
        <v>192</v>
      </c>
    </row>
    <row r="183" spans="1:4" ht="14.25" customHeight="1" x14ac:dyDescent="0.25">
      <c r="A183" s="4" t="s">
        <v>257</v>
      </c>
      <c r="B183" s="5" t="s">
        <v>232</v>
      </c>
      <c r="C183" s="4" t="s">
        <v>9</v>
      </c>
      <c r="D183" s="4" t="s">
        <v>29</v>
      </c>
    </row>
    <row r="184" spans="1:4" ht="14.25" customHeight="1" x14ac:dyDescent="0.25">
      <c r="A184" s="4" t="s">
        <v>257</v>
      </c>
      <c r="B184" s="5" t="s">
        <v>233</v>
      </c>
      <c r="C184" s="4" t="s">
        <v>9</v>
      </c>
      <c r="D184" s="4" t="s">
        <v>29</v>
      </c>
    </row>
    <row r="185" spans="1:4" ht="14.25" customHeight="1" x14ac:dyDescent="0.25">
      <c r="A185" s="4" t="s">
        <v>257</v>
      </c>
      <c r="B185" s="5" t="s">
        <v>214</v>
      </c>
      <c r="C185" s="4" t="s">
        <v>85</v>
      </c>
      <c r="D185" s="4" t="s">
        <v>192</v>
      </c>
    </row>
    <row r="186" spans="1:4" ht="14.25" customHeight="1" x14ac:dyDescent="0.25">
      <c r="A186" s="4" t="s">
        <v>257</v>
      </c>
      <c r="B186" s="5" t="s">
        <v>234</v>
      </c>
      <c r="C186" s="4" t="s">
        <v>18</v>
      </c>
      <c r="D186" s="4" t="s">
        <v>82</v>
      </c>
    </row>
    <row r="187" spans="1:4" ht="14.25" customHeight="1" x14ac:dyDescent="0.25">
      <c r="A187" s="4" t="s">
        <v>257</v>
      </c>
      <c r="B187" s="5" t="s">
        <v>216</v>
      </c>
      <c r="C187" s="4" t="s">
        <v>9</v>
      </c>
      <c r="D187" s="4" t="s">
        <v>77</v>
      </c>
    </row>
    <row r="188" spans="1:4" ht="14.25" customHeight="1" x14ac:dyDescent="0.25">
      <c r="A188" s="4" t="s">
        <v>257</v>
      </c>
      <c r="B188" s="5" t="s">
        <v>217</v>
      </c>
      <c r="C188" s="4" t="s">
        <v>85</v>
      </c>
      <c r="D188" s="4" t="s">
        <v>86</v>
      </c>
    </row>
    <row r="189" spans="1:4" ht="14.25" customHeight="1" x14ac:dyDescent="0.25">
      <c r="A189" s="4" t="s">
        <v>257</v>
      </c>
      <c r="B189" s="5" t="s">
        <v>235</v>
      </c>
      <c r="C189" s="4" t="s">
        <v>85</v>
      </c>
      <c r="D189" s="4" t="s">
        <v>86</v>
      </c>
    </row>
    <row r="190" spans="1:4" ht="14.25" customHeight="1" x14ac:dyDescent="0.25">
      <c r="A190" s="4" t="s">
        <v>257</v>
      </c>
      <c r="B190" s="5" t="s">
        <v>236</v>
      </c>
      <c r="C190" s="4" t="s">
        <v>100</v>
      </c>
      <c r="D190" s="4" t="s">
        <v>101</v>
      </c>
    </row>
    <row r="191" spans="1:4" ht="14.25" customHeight="1" x14ac:dyDescent="0.25">
      <c r="A191" s="4" t="s">
        <v>257</v>
      </c>
      <c r="B191" s="5" t="s">
        <v>219</v>
      </c>
      <c r="C191" s="4" t="s">
        <v>85</v>
      </c>
      <c r="D191" s="4" t="s">
        <v>192</v>
      </c>
    </row>
    <row r="192" spans="1:4" ht="14.25" customHeight="1" x14ac:dyDescent="0.25">
      <c r="A192" s="4" t="s">
        <v>257</v>
      </c>
      <c r="B192" s="5" t="s">
        <v>220</v>
      </c>
      <c r="C192" s="4" t="s">
        <v>13</v>
      </c>
      <c r="D192" s="4" t="s">
        <v>14</v>
      </c>
    </row>
    <row r="193" spans="1:4" ht="14.25" customHeight="1" x14ac:dyDescent="0.25">
      <c r="A193" s="4" t="s">
        <v>258</v>
      </c>
      <c r="B193" s="6" t="s">
        <v>256</v>
      </c>
      <c r="C193" s="7" t="s">
        <v>73</v>
      </c>
      <c r="D193" s="4" t="s">
        <v>115</v>
      </c>
    </row>
    <row r="194" spans="1:4" ht="14.25" customHeight="1" x14ac:dyDescent="0.25">
      <c r="A194" s="4" t="s">
        <v>258</v>
      </c>
      <c r="B194" s="6" t="s">
        <v>259</v>
      </c>
      <c r="C194" s="7" t="s">
        <v>100</v>
      </c>
      <c r="D194" s="4" t="s">
        <v>131</v>
      </c>
    </row>
    <row r="195" spans="1:4" ht="14.25" customHeight="1" x14ac:dyDescent="0.25">
      <c r="A195" s="4" t="s">
        <v>258</v>
      </c>
      <c r="B195" s="6" t="s">
        <v>260</v>
      </c>
      <c r="C195" s="7" t="s">
        <v>18</v>
      </c>
      <c r="D195" s="4" t="s">
        <v>168</v>
      </c>
    </row>
    <row r="196" spans="1:4" ht="14.25" customHeight="1" x14ac:dyDescent="0.25">
      <c r="A196" s="4" t="s">
        <v>258</v>
      </c>
      <c r="B196" s="6" t="s">
        <v>261</v>
      </c>
      <c r="C196" s="7" t="s">
        <v>9</v>
      </c>
      <c r="D196" s="4" t="s">
        <v>29</v>
      </c>
    </row>
    <row r="197" spans="1:4" ht="14.25" customHeight="1" x14ac:dyDescent="0.25">
      <c r="A197" s="4" t="s">
        <v>258</v>
      </c>
      <c r="B197" s="6" t="s">
        <v>262</v>
      </c>
      <c r="C197" s="7" t="s">
        <v>9</v>
      </c>
      <c r="D197" s="4" t="s">
        <v>29</v>
      </c>
    </row>
    <row r="198" spans="1:4" ht="14.25" customHeight="1" x14ac:dyDescent="0.25">
      <c r="A198" s="4" t="s">
        <v>258</v>
      </c>
      <c r="B198" s="6" t="s">
        <v>263</v>
      </c>
      <c r="C198" s="7" t="s">
        <v>85</v>
      </c>
      <c r="D198" s="4" t="s">
        <v>192</v>
      </c>
    </row>
    <row r="199" spans="1:4" ht="14.25" customHeight="1" x14ac:dyDescent="0.25">
      <c r="A199" s="4" t="s">
        <v>258</v>
      </c>
      <c r="B199" s="6" t="s">
        <v>234</v>
      </c>
      <c r="C199" s="7" t="s">
        <v>18</v>
      </c>
      <c r="D199" s="4" t="s">
        <v>82</v>
      </c>
    </row>
    <row r="200" spans="1:4" ht="14.25" customHeight="1" x14ac:dyDescent="0.25">
      <c r="A200" s="4" t="s">
        <v>258</v>
      </c>
      <c r="B200" s="6" t="s">
        <v>264</v>
      </c>
      <c r="C200" s="7" t="s">
        <v>9</v>
      </c>
      <c r="D200" s="4" t="s">
        <v>77</v>
      </c>
    </row>
    <row r="201" spans="1:4" ht="14.25" customHeight="1" x14ac:dyDescent="0.25">
      <c r="A201" s="4" t="s">
        <v>258</v>
      </c>
      <c r="B201" s="6" t="s">
        <v>265</v>
      </c>
      <c r="C201" s="7" t="s">
        <v>85</v>
      </c>
      <c r="D201" s="4" t="s">
        <v>86</v>
      </c>
    </row>
    <row r="202" spans="1:4" ht="14.25" customHeight="1" x14ac:dyDescent="0.25">
      <c r="A202" s="4" t="s">
        <v>258</v>
      </c>
      <c r="B202" s="6" t="s">
        <v>266</v>
      </c>
      <c r="C202" s="7" t="s">
        <v>85</v>
      </c>
      <c r="D202" s="4" t="s">
        <v>86</v>
      </c>
    </row>
    <row r="203" spans="1:4" ht="14.25" customHeight="1" x14ac:dyDescent="0.25">
      <c r="A203" s="4" t="s">
        <v>258</v>
      </c>
      <c r="B203" s="6" t="s">
        <v>267</v>
      </c>
      <c r="C203" s="7" t="s">
        <v>100</v>
      </c>
      <c r="D203" s="4" t="s">
        <v>101</v>
      </c>
    </row>
    <row r="204" spans="1:4" ht="14.25" customHeight="1" x14ac:dyDescent="0.25">
      <c r="A204" s="4" t="s">
        <v>258</v>
      </c>
      <c r="B204" s="6" t="s">
        <v>268</v>
      </c>
      <c r="C204" s="7" t="s">
        <v>9</v>
      </c>
      <c r="D204" s="4" t="s">
        <v>10</v>
      </c>
    </row>
    <row r="205" spans="1:4" ht="14.25" customHeight="1" x14ac:dyDescent="0.25">
      <c r="A205" s="4" t="s">
        <v>258</v>
      </c>
      <c r="B205" s="6" t="s">
        <v>269</v>
      </c>
      <c r="C205" s="7" t="s">
        <v>13</v>
      </c>
      <c r="D205" s="4" t="s">
        <v>14</v>
      </c>
    </row>
    <row r="206" spans="1:4" ht="14.25" customHeight="1" x14ac:dyDescent="0.25">
      <c r="A206" s="4" t="s">
        <v>270</v>
      </c>
      <c r="B206" s="6" t="s">
        <v>256</v>
      </c>
      <c r="C206" s="7" t="s">
        <v>73</v>
      </c>
      <c r="D206" s="4" t="s">
        <v>115</v>
      </c>
    </row>
    <row r="207" spans="1:4" ht="14.25" customHeight="1" x14ac:dyDescent="0.25">
      <c r="A207" s="4" t="s">
        <v>270</v>
      </c>
      <c r="B207" s="6" t="s">
        <v>259</v>
      </c>
      <c r="C207" s="7" t="s">
        <v>100</v>
      </c>
      <c r="D207" s="4" t="s">
        <v>131</v>
      </c>
    </row>
    <row r="208" spans="1:4" ht="14.25" customHeight="1" x14ac:dyDescent="0.25">
      <c r="A208" s="4" t="s">
        <v>270</v>
      </c>
      <c r="B208" s="6" t="s">
        <v>260</v>
      </c>
      <c r="C208" s="7" t="s">
        <v>18</v>
      </c>
      <c r="D208" s="4" t="s">
        <v>168</v>
      </c>
    </row>
    <row r="209" spans="1:4" ht="14.25" customHeight="1" x14ac:dyDescent="0.25">
      <c r="A209" s="4" t="s">
        <v>270</v>
      </c>
      <c r="B209" s="6" t="s">
        <v>261</v>
      </c>
      <c r="C209" s="7" t="s">
        <v>9</v>
      </c>
      <c r="D209" s="4" t="s">
        <v>29</v>
      </c>
    </row>
    <row r="210" spans="1:4" ht="14.25" customHeight="1" x14ac:dyDescent="0.25">
      <c r="A210" s="4" t="s">
        <v>270</v>
      </c>
      <c r="B210" s="6" t="s">
        <v>262</v>
      </c>
      <c r="C210" s="7" t="s">
        <v>9</v>
      </c>
      <c r="D210" s="4" t="s">
        <v>29</v>
      </c>
    </row>
    <row r="211" spans="1:4" ht="14.25" customHeight="1" x14ac:dyDescent="0.25">
      <c r="A211" s="4" t="s">
        <v>270</v>
      </c>
      <c r="B211" s="6" t="s">
        <v>263</v>
      </c>
      <c r="C211" s="7" t="s">
        <v>85</v>
      </c>
      <c r="D211" s="4" t="s">
        <v>192</v>
      </c>
    </row>
    <row r="212" spans="1:4" ht="14.25" customHeight="1" x14ac:dyDescent="0.25">
      <c r="A212" s="4" t="s">
        <v>270</v>
      </c>
      <c r="B212" s="6" t="s">
        <v>234</v>
      </c>
      <c r="C212" s="7" t="s">
        <v>18</v>
      </c>
      <c r="D212" s="4" t="s">
        <v>82</v>
      </c>
    </row>
    <row r="213" spans="1:4" ht="14.25" customHeight="1" x14ac:dyDescent="0.25">
      <c r="A213" s="4" t="s">
        <v>270</v>
      </c>
      <c r="B213" s="6" t="s">
        <v>264</v>
      </c>
      <c r="C213" s="7" t="s">
        <v>9</v>
      </c>
      <c r="D213" s="4" t="s">
        <v>77</v>
      </c>
    </row>
    <row r="214" spans="1:4" ht="14.25" customHeight="1" x14ac:dyDescent="0.25">
      <c r="A214" s="4" t="s">
        <v>270</v>
      </c>
      <c r="B214" s="6" t="s">
        <v>265</v>
      </c>
      <c r="C214" s="7" t="s">
        <v>85</v>
      </c>
      <c r="D214" s="4" t="s">
        <v>86</v>
      </c>
    </row>
    <row r="215" spans="1:4" ht="14.25" customHeight="1" x14ac:dyDescent="0.25">
      <c r="A215" s="4" t="s">
        <v>270</v>
      </c>
      <c r="B215" s="6" t="s">
        <v>266</v>
      </c>
      <c r="C215" s="7" t="s">
        <v>85</v>
      </c>
      <c r="D215" s="4" t="s">
        <v>86</v>
      </c>
    </row>
    <row r="216" spans="1:4" ht="14.25" customHeight="1" x14ac:dyDescent="0.25">
      <c r="A216" s="4" t="s">
        <v>270</v>
      </c>
      <c r="B216" s="6" t="s">
        <v>267</v>
      </c>
      <c r="C216" s="7" t="s">
        <v>100</v>
      </c>
      <c r="D216" s="4" t="s">
        <v>101</v>
      </c>
    </row>
    <row r="217" spans="1:4" ht="14.25" customHeight="1" x14ac:dyDescent="0.25">
      <c r="A217" s="4" t="s">
        <v>270</v>
      </c>
      <c r="B217" s="6" t="s">
        <v>268</v>
      </c>
      <c r="C217" s="7" t="s">
        <v>9</v>
      </c>
      <c r="D217" s="4" t="s">
        <v>10</v>
      </c>
    </row>
    <row r="218" spans="1:4" ht="14.25" customHeight="1" x14ac:dyDescent="0.25">
      <c r="A218" s="4" t="s">
        <v>270</v>
      </c>
      <c r="B218" s="6" t="s">
        <v>269</v>
      </c>
      <c r="C218" s="7" t="s">
        <v>13</v>
      </c>
      <c r="D218" s="4" t="s">
        <v>14</v>
      </c>
    </row>
    <row r="219" spans="1:4" ht="14.25" customHeight="1" x14ac:dyDescent="0.25">
      <c r="A219" s="4" t="s">
        <v>271</v>
      </c>
      <c r="B219" s="6" t="s">
        <v>256</v>
      </c>
      <c r="C219" s="7" t="s">
        <v>73</v>
      </c>
      <c r="D219" s="4" t="s">
        <v>115</v>
      </c>
    </row>
    <row r="220" spans="1:4" ht="14.25" customHeight="1" x14ac:dyDescent="0.25">
      <c r="A220" s="4" t="s">
        <v>271</v>
      </c>
      <c r="B220" s="6" t="s">
        <v>259</v>
      </c>
      <c r="C220" s="7" t="s">
        <v>100</v>
      </c>
      <c r="D220" s="4" t="s">
        <v>131</v>
      </c>
    </row>
    <row r="221" spans="1:4" ht="14.25" customHeight="1" x14ac:dyDescent="0.25">
      <c r="A221" s="4" t="s">
        <v>271</v>
      </c>
      <c r="B221" s="6" t="s">
        <v>260</v>
      </c>
      <c r="C221" s="7" t="s">
        <v>18</v>
      </c>
      <c r="D221" s="4" t="s">
        <v>168</v>
      </c>
    </row>
    <row r="222" spans="1:4" ht="14.25" customHeight="1" x14ac:dyDescent="0.25">
      <c r="A222" s="4" t="s">
        <v>271</v>
      </c>
      <c r="B222" s="6" t="s">
        <v>261</v>
      </c>
      <c r="C222" s="7" t="s">
        <v>9</v>
      </c>
      <c r="D222" s="4" t="s">
        <v>29</v>
      </c>
    </row>
    <row r="223" spans="1:4" ht="14.25" customHeight="1" x14ac:dyDescent="0.25">
      <c r="A223" s="4" t="s">
        <v>271</v>
      </c>
      <c r="B223" s="6" t="s">
        <v>262</v>
      </c>
      <c r="C223" s="7" t="s">
        <v>9</v>
      </c>
      <c r="D223" s="4" t="s">
        <v>29</v>
      </c>
    </row>
    <row r="224" spans="1:4" ht="14.25" customHeight="1" x14ac:dyDescent="0.25">
      <c r="A224" s="4" t="s">
        <v>271</v>
      </c>
      <c r="B224" s="6" t="s">
        <v>263</v>
      </c>
      <c r="C224" s="7" t="s">
        <v>85</v>
      </c>
      <c r="D224" s="4" t="s">
        <v>192</v>
      </c>
    </row>
    <row r="225" spans="1:4" ht="14.25" customHeight="1" x14ac:dyDescent="0.25">
      <c r="A225" s="4" t="s">
        <v>271</v>
      </c>
      <c r="B225" s="6" t="s">
        <v>234</v>
      </c>
      <c r="C225" s="7" t="s">
        <v>18</v>
      </c>
      <c r="D225" s="4" t="s">
        <v>82</v>
      </c>
    </row>
    <row r="226" spans="1:4" ht="14.25" customHeight="1" x14ac:dyDescent="0.25">
      <c r="A226" s="4" t="s">
        <v>271</v>
      </c>
      <c r="B226" s="6" t="s">
        <v>264</v>
      </c>
      <c r="C226" s="7" t="s">
        <v>9</v>
      </c>
      <c r="D226" s="4" t="s">
        <v>77</v>
      </c>
    </row>
    <row r="227" spans="1:4" ht="14.25" customHeight="1" x14ac:dyDescent="0.25">
      <c r="A227" s="4" t="s">
        <v>271</v>
      </c>
      <c r="B227" s="6" t="s">
        <v>265</v>
      </c>
      <c r="C227" s="7" t="s">
        <v>85</v>
      </c>
      <c r="D227" s="4" t="s">
        <v>86</v>
      </c>
    </row>
    <row r="228" spans="1:4" ht="14.25" customHeight="1" x14ac:dyDescent="0.25">
      <c r="A228" s="4" t="s">
        <v>271</v>
      </c>
      <c r="B228" s="6" t="s">
        <v>266</v>
      </c>
      <c r="C228" s="7" t="s">
        <v>85</v>
      </c>
      <c r="D228" s="4" t="s">
        <v>86</v>
      </c>
    </row>
    <row r="229" spans="1:4" ht="14.25" customHeight="1" x14ac:dyDescent="0.25">
      <c r="A229" s="4" t="s">
        <v>271</v>
      </c>
      <c r="B229" s="6" t="s">
        <v>267</v>
      </c>
      <c r="C229" s="7" t="s">
        <v>100</v>
      </c>
      <c r="D229" s="4" t="s">
        <v>101</v>
      </c>
    </row>
    <row r="230" spans="1:4" ht="14.25" customHeight="1" x14ac:dyDescent="0.25">
      <c r="A230" s="4" t="s">
        <v>271</v>
      </c>
      <c r="B230" s="6" t="s">
        <v>268</v>
      </c>
      <c r="C230" s="7" t="s">
        <v>9</v>
      </c>
      <c r="D230" s="4" t="s">
        <v>10</v>
      </c>
    </row>
    <row r="231" spans="1:4" ht="14.25" customHeight="1" x14ac:dyDescent="0.25">
      <c r="A231" s="4" t="s">
        <v>271</v>
      </c>
      <c r="B231" s="6" t="s">
        <v>269</v>
      </c>
      <c r="C231" s="7" t="s">
        <v>13</v>
      </c>
      <c r="D231" s="4" t="s">
        <v>14</v>
      </c>
    </row>
    <row r="232" spans="1:4" ht="14.25" customHeight="1" x14ac:dyDescent="0.25">
      <c r="A232" s="4" t="s">
        <v>272</v>
      </c>
      <c r="B232" s="6" t="s">
        <v>256</v>
      </c>
      <c r="C232" s="7" t="s">
        <v>73</v>
      </c>
      <c r="D232" s="4" t="s">
        <v>115</v>
      </c>
    </row>
    <row r="233" spans="1:4" ht="14.25" customHeight="1" x14ac:dyDescent="0.25">
      <c r="A233" s="4" t="s">
        <v>272</v>
      </c>
      <c r="B233" s="6" t="s">
        <v>259</v>
      </c>
      <c r="C233" s="7" t="s">
        <v>100</v>
      </c>
      <c r="D233" s="4" t="s">
        <v>131</v>
      </c>
    </row>
    <row r="234" spans="1:4" ht="14.25" customHeight="1" x14ac:dyDescent="0.25">
      <c r="A234" s="4" t="s">
        <v>272</v>
      </c>
      <c r="B234" s="6" t="s">
        <v>260</v>
      </c>
      <c r="C234" s="7" t="s">
        <v>18</v>
      </c>
      <c r="D234" s="4" t="s">
        <v>168</v>
      </c>
    </row>
    <row r="235" spans="1:4" ht="14.25" customHeight="1" x14ac:dyDescent="0.25">
      <c r="A235" s="4" t="s">
        <v>272</v>
      </c>
      <c r="B235" s="6" t="s">
        <v>261</v>
      </c>
      <c r="C235" s="7" t="s">
        <v>9</v>
      </c>
      <c r="D235" s="4" t="s">
        <v>29</v>
      </c>
    </row>
    <row r="236" spans="1:4" ht="14.25" customHeight="1" x14ac:dyDescent="0.25">
      <c r="A236" s="4" t="s">
        <v>272</v>
      </c>
      <c r="B236" s="6" t="s">
        <v>262</v>
      </c>
      <c r="C236" s="7" t="s">
        <v>9</v>
      </c>
      <c r="D236" s="4" t="s">
        <v>29</v>
      </c>
    </row>
    <row r="237" spans="1:4" ht="14.25" customHeight="1" x14ac:dyDescent="0.25">
      <c r="A237" s="4" t="s">
        <v>272</v>
      </c>
      <c r="B237" s="6" t="s">
        <v>263</v>
      </c>
      <c r="C237" s="7" t="s">
        <v>85</v>
      </c>
      <c r="D237" s="4" t="s">
        <v>192</v>
      </c>
    </row>
    <row r="238" spans="1:4" ht="14.25" customHeight="1" x14ac:dyDescent="0.25">
      <c r="A238" s="4" t="s">
        <v>272</v>
      </c>
      <c r="B238" s="6" t="s">
        <v>234</v>
      </c>
      <c r="C238" s="7" t="s">
        <v>18</v>
      </c>
      <c r="D238" s="4" t="s">
        <v>82</v>
      </c>
    </row>
    <row r="239" spans="1:4" ht="14.25" customHeight="1" x14ac:dyDescent="0.25">
      <c r="A239" s="4" t="s">
        <v>272</v>
      </c>
      <c r="B239" s="6" t="s">
        <v>264</v>
      </c>
      <c r="C239" s="7" t="s">
        <v>9</v>
      </c>
      <c r="D239" s="4" t="s">
        <v>77</v>
      </c>
    </row>
    <row r="240" spans="1:4" ht="14.25" customHeight="1" x14ac:dyDescent="0.25">
      <c r="A240" s="4" t="s">
        <v>272</v>
      </c>
      <c r="B240" s="6" t="s">
        <v>265</v>
      </c>
      <c r="C240" s="7" t="s">
        <v>85</v>
      </c>
      <c r="D240" s="4" t="s">
        <v>86</v>
      </c>
    </row>
    <row r="241" spans="1:4" ht="14.25" customHeight="1" x14ac:dyDescent="0.25">
      <c r="A241" s="4" t="s">
        <v>272</v>
      </c>
      <c r="B241" s="6" t="s">
        <v>266</v>
      </c>
      <c r="C241" s="7" t="s">
        <v>85</v>
      </c>
      <c r="D241" s="4" t="s">
        <v>86</v>
      </c>
    </row>
    <row r="242" spans="1:4" ht="14.25" customHeight="1" x14ac:dyDescent="0.25">
      <c r="A242" s="4" t="s">
        <v>272</v>
      </c>
      <c r="B242" s="6" t="s">
        <v>267</v>
      </c>
      <c r="C242" s="7" t="s">
        <v>100</v>
      </c>
      <c r="D242" s="4" t="s">
        <v>101</v>
      </c>
    </row>
    <row r="243" spans="1:4" ht="14.25" customHeight="1" x14ac:dyDescent="0.25">
      <c r="A243" s="4" t="s">
        <v>272</v>
      </c>
      <c r="B243" s="6" t="s">
        <v>268</v>
      </c>
      <c r="C243" s="7" t="s">
        <v>9</v>
      </c>
      <c r="D243" s="4" t="s">
        <v>10</v>
      </c>
    </row>
    <row r="244" spans="1:4" ht="14.25" customHeight="1" x14ac:dyDescent="0.25">
      <c r="A244" s="4" t="s">
        <v>272</v>
      </c>
      <c r="B244" s="6" t="s">
        <v>269</v>
      </c>
      <c r="C244" s="7" t="s">
        <v>13</v>
      </c>
      <c r="D244" s="4" t="s">
        <v>14</v>
      </c>
    </row>
    <row r="245" spans="1:4" ht="14.25" customHeight="1" x14ac:dyDescent="0.25">
      <c r="A245" s="4" t="s">
        <v>273</v>
      </c>
      <c r="B245" s="5" t="s">
        <v>256</v>
      </c>
      <c r="C245" s="4" t="s">
        <v>73</v>
      </c>
      <c r="D245" s="4" t="s">
        <v>115</v>
      </c>
    </row>
    <row r="246" spans="1:4" ht="14.25" customHeight="1" x14ac:dyDescent="0.25">
      <c r="A246" s="4" t="s">
        <v>273</v>
      </c>
      <c r="B246" s="5" t="s">
        <v>259</v>
      </c>
      <c r="C246" s="4" t="s">
        <v>100</v>
      </c>
      <c r="D246" s="4" t="s">
        <v>131</v>
      </c>
    </row>
    <row r="247" spans="1:4" ht="14.25" customHeight="1" x14ac:dyDescent="0.25">
      <c r="A247" s="4" t="s">
        <v>273</v>
      </c>
      <c r="B247" s="5" t="s">
        <v>260</v>
      </c>
      <c r="C247" s="4" t="s">
        <v>18</v>
      </c>
      <c r="D247" s="4" t="s">
        <v>168</v>
      </c>
    </row>
    <row r="248" spans="1:4" ht="14.25" customHeight="1" x14ac:dyDescent="0.25">
      <c r="A248" s="4" t="s">
        <v>273</v>
      </c>
      <c r="B248" s="5" t="s">
        <v>261</v>
      </c>
      <c r="C248" s="4" t="s">
        <v>9</v>
      </c>
      <c r="D248" s="4" t="s">
        <v>29</v>
      </c>
    </row>
    <row r="249" spans="1:4" ht="14.25" customHeight="1" x14ac:dyDescent="0.25">
      <c r="A249" s="4" t="s">
        <v>273</v>
      </c>
      <c r="B249" s="5" t="s">
        <v>262</v>
      </c>
      <c r="C249" s="4" t="s">
        <v>9</v>
      </c>
      <c r="D249" s="4" t="s">
        <v>29</v>
      </c>
    </row>
    <row r="250" spans="1:4" ht="14.25" customHeight="1" x14ac:dyDescent="0.25">
      <c r="A250" s="4" t="s">
        <v>273</v>
      </c>
      <c r="B250" s="5" t="s">
        <v>263</v>
      </c>
      <c r="C250" s="4" t="s">
        <v>85</v>
      </c>
      <c r="D250" s="4" t="s">
        <v>192</v>
      </c>
    </row>
    <row r="251" spans="1:4" ht="14.25" customHeight="1" x14ac:dyDescent="0.25">
      <c r="A251" s="4" t="s">
        <v>273</v>
      </c>
      <c r="B251" s="5" t="s">
        <v>234</v>
      </c>
      <c r="C251" s="4" t="s">
        <v>18</v>
      </c>
      <c r="D251" s="4" t="s">
        <v>82</v>
      </c>
    </row>
    <row r="252" spans="1:4" ht="14.25" customHeight="1" x14ac:dyDescent="0.25">
      <c r="A252" s="4" t="s">
        <v>273</v>
      </c>
      <c r="B252" s="5" t="s">
        <v>264</v>
      </c>
      <c r="C252" s="4" t="s">
        <v>9</v>
      </c>
      <c r="D252" s="4" t="s">
        <v>77</v>
      </c>
    </row>
    <row r="253" spans="1:4" ht="14.25" customHeight="1" x14ac:dyDescent="0.25">
      <c r="A253" s="4" t="s">
        <v>273</v>
      </c>
      <c r="B253" s="5" t="s">
        <v>265</v>
      </c>
      <c r="C253" s="4" t="s">
        <v>85</v>
      </c>
      <c r="D253" s="4" t="s">
        <v>86</v>
      </c>
    </row>
    <row r="254" spans="1:4" ht="14.25" customHeight="1" x14ac:dyDescent="0.25">
      <c r="A254" s="4" t="s">
        <v>273</v>
      </c>
      <c r="B254" s="5" t="s">
        <v>266</v>
      </c>
      <c r="C254" s="4" t="s">
        <v>85</v>
      </c>
      <c r="D254" s="4" t="s">
        <v>86</v>
      </c>
    </row>
    <row r="255" spans="1:4" ht="14.25" customHeight="1" x14ac:dyDescent="0.25">
      <c r="A255" s="4" t="s">
        <v>273</v>
      </c>
      <c r="B255" s="5" t="s">
        <v>267</v>
      </c>
      <c r="C255" s="4" t="s">
        <v>100</v>
      </c>
      <c r="D255" s="4" t="s">
        <v>101</v>
      </c>
    </row>
    <row r="256" spans="1:4" x14ac:dyDescent="0.25">
      <c r="A256" s="4" t="s">
        <v>273</v>
      </c>
      <c r="B256" s="5" t="s">
        <v>268</v>
      </c>
      <c r="C256" s="4" t="s">
        <v>9</v>
      </c>
      <c r="D256" s="4" t="s">
        <v>10</v>
      </c>
    </row>
    <row r="257" spans="1:4" ht="45" x14ac:dyDescent="0.25">
      <c r="A257" s="4" t="s">
        <v>273</v>
      </c>
      <c r="B257" s="5" t="s">
        <v>269</v>
      </c>
      <c r="C257" s="4" t="s">
        <v>13</v>
      </c>
      <c r="D257" s="4" t="s">
        <v>14</v>
      </c>
    </row>
    <row r="258" spans="1:4" ht="14.25" customHeight="1" x14ac:dyDescent="0.25">
      <c r="A258" s="4" t="s">
        <v>274</v>
      </c>
      <c r="B258" s="5" t="s">
        <v>275</v>
      </c>
      <c r="C258" s="4" t="s">
        <v>73</v>
      </c>
      <c r="D258" s="4" t="s">
        <v>115</v>
      </c>
    </row>
    <row r="259" spans="1:4" ht="14.25" customHeight="1" x14ac:dyDescent="0.25">
      <c r="A259" s="4" t="s">
        <v>274</v>
      </c>
      <c r="B259" s="5" t="s">
        <v>276</v>
      </c>
      <c r="C259" s="4" t="s">
        <v>18</v>
      </c>
      <c r="D259" s="4" t="s">
        <v>277</v>
      </c>
    </row>
    <row r="260" spans="1:4" ht="14.25" customHeight="1" x14ac:dyDescent="0.25">
      <c r="A260" s="4" t="s">
        <v>274</v>
      </c>
      <c r="B260" s="5" t="s">
        <v>278</v>
      </c>
      <c r="C260" s="4" t="s">
        <v>18</v>
      </c>
      <c r="D260" s="4" t="s">
        <v>181</v>
      </c>
    </row>
    <row r="261" spans="1:4" ht="14.25" customHeight="1" x14ac:dyDescent="0.25">
      <c r="A261" s="4" t="s">
        <v>279</v>
      </c>
      <c r="B261" s="5" t="s">
        <v>280</v>
      </c>
      <c r="C261" s="4" t="s">
        <v>18</v>
      </c>
      <c r="D261" s="4" t="s">
        <v>252</v>
      </c>
    </row>
    <row r="262" spans="1:4" ht="14.25" customHeight="1" x14ac:dyDescent="0.25">
      <c r="A262" s="4" t="s">
        <v>281</v>
      </c>
      <c r="B262" s="5" t="s">
        <v>282</v>
      </c>
      <c r="C262" s="4" t="s">
        <v>100</v>
      </c>
      <c r="D262" s="4" t="s">
        <v>131</v>
      </c>
    </row>
    <row r="263" spans="1:4" ht="14.25" customHeight="1" x14ac:dyDescent="0.25">
      <c r="A263" s="4" t="s">
        <v>281</v>
      </c>
      <c r="B263" s="5" t="s">
        <v>283</v>
      </c>
      <c r="C263" s="4" t="s">
        <v>100</v>
      </c>
      <c r="D263" s="4" t="s">
        <v>101</v>
      </c>
    </row>
    <row r="264" spans="1:4" ht="14.25" customHeight="1" x14ac:dyDescent="0.25">
      <c r="A264" s="4" t="s">
        <v>284</v>
      </c>
      <c r="B264" s="5" t="s">
        <v>285</v>
      </c>
      <c r="C264" s="4" t="s">
        <v>100</v>
      </c>
      <c r="D264" s="4" t="s">
        <v>131</v>
      </c>
    </row>
    <row r="265" spans="1:4" ht="14.25" customHeight="1" x14ac:dyDescent="0.25">
      <c r="B265" s="5" t="s">
        <v>283</v>
      </c>
      <c r="C265" s="4" t="s">
        <v>100</v>
      </c>
      <c r="D265" s="4" t="s">
        <v>101</v>
      </c>
    </row>
    <row r="266" spans="1:4" ht="14.25" customHeight="1" x14ac:dyDescent="0.25">
      <c r="A266" s="4" t="s">
        <v>286</v>
      </c>
      <c r="B266" s="5" t="s">
        <v>282</v>
      </c>
      <c r="C266" s="4" t="s">
        <v>100</v>
      </c>
      <c r="D266" s="4" t="s">
        <v>131</v>
      </c>
    </row>
    <row r="267" spans="1:4" ht="14.25" customHeight="1" x14ac:dyDescent="0.25">
      <c r="B267" s="5" t="s">
        <v>283</v>
      </c>
      <c r="C267" s="4" t="s">
        <v>100</v>
      </c>
      <c r="D267" s="4" t="s">
        <v>101</v>
      </c>
    </row>
    <row r="268" spans="1:4" ht="14.25" customHeight="1" x14ac:dyDescent="0.25">
      <c r="A268" s="4" t="s">
        <v>287</v>
      </c>
      <c r="B268" s="5" t="s">
        <v>288</v>
      </c>
      <c r="C268" s="4" t="s">
        <v>9</v>
      </c>
      <c r="D268" s="4" t="s">
        <v>77</v>
      </c>
    </row>
    <row r="269" spans="1:4" ht="14.25" customHeight="1" x14ac:dyDescent="0.25">
      <c r="A269" s="4" t="s">
        <v>287</v>
      </c>
      <c r="B269" s="5" t="s">
        <v>289</v>
      </c>
      <c r="C269" s="4" t="s">
        <v>100</v>
      </c>
      <c r="D269" s="4" t="s">
        <v>101</v>
      </c>
    </row>
    <row r="270" spans="1:4" ht="14.25" customHeight="1" x14ac:dyDescent="0.25">
      <c r="A270" s="4" t="s">
        <v>290</v>
      </c>
      <c r="B270" s="5" t="s">
        <v>282</v>
      </c>
      <c r="C270" s="4" t="s">
        <v>100</v>
      </c>
      <c r="D270" s="4" t="s">
        <v>131</v>
      </c>
    </row>
    <row r="271" spans="1:4" ht="14.25" customHeight="1" x14ac:dyDescent="0.25">
      <c r="A271" s="4" t="s">
        <v>290</v>
      </c>
      <c r="B271" s="5" t="s">
        <v>291</v>
      </c>
      <c r="C271" s="4" t="s">
        <v>100</v>
      </c>
      <c r="D271" s="4" t="s">
        <v>101</v>
      </c>
    </row>
    <row r="272" spans="1:4" ht="14.25" customHeight="1" x14ac:dyDescent="0.25">
      <c r="A272" s="4" t="s">
        <v>292</v>
      </c>
      <c r="B272" s="5"/>
      <c r="C272" s="4" t="s">
        <v>6</v>
      </c>
      <c r="D272" s="4"/>
    </row>
    <row r="273" spans="1:4" ht="14.25" customHeight="1" x14ac:dyDescent="0.25">
      <c r="A273" s="4" t="s">
        <v>293</v>
      </c>
      <c r="B273" s="5"/>
      <c r="C273" s="4" t="s">
        <v>6</v>
      </c>
      <c r="D273" s="4"/>
    </row>
    <row r="274" spans="1:4" ht="14.25" customHeight="1" x14ac:dyDescent="0.25">
      <c r="A274" s="4" t="s">
        <v>294</v>
      </c>
      <c r="B274" s="5"/>
      <c r="C274" s="4" t="s">
        <v>6</v>
      </c>
      <c r="D274" s="4"/>
    </row>
    <row r="275" spans="1:4" ht="14.25" customHeight="1" x14ac:dyDescent="0.25">
      <c r="A275" s="4" t="s">
        <v>295</v>
      </c>
      <c r="B275" s="5" t="s">
        <v>296</v>
      </c>
      <c r="C275" s="4" t="s">
        <v>100</v>
      </c>
      <c r="D275" s="4" t="s">
        <v>131</v>
      </c>
    </row>
    <row r="276" spans="1:4" ht="14.25" customHeight="1" x14ac:dyDescent="0.25">
      <c r="A276" s="4" t="s">
        <v>297</v>
      </c>
      <c r="B276" s="5" t="s">
        <v>298</v>
      </c>
      <c r="C276" s="4" t="s">
        <v>18</v>
      </c>
      <c r="D276" s="4" t="s">
        <v>19</v>
      </c>
    </row>
    <row r="277" spans="1:4" ht="14.25" customHeight="1" x14ac:dyDescent="0.25">
      <c r="A277" s="4" t="s">
        <v>297</v>
      </c>
      <c r="B277" s="5" t="s">
        <v>299</v>
      </c>
      <c r="C277" s="4" t="s">
        <v>18</v>
      </c>
      <c r="D277" s="4" t="s">
        <v>126</v>
      </c>
    </row>
    <row r="278" spans="1:4" ht="14.25" customHeight="1" x14ac:dyDescent="0.25">
      <c r="A278" s="4" t="s">
        <v>297</v>
      </c>
      <c r="B278" s="5" t="s">
        <v>300</v>
      </c>
      <c r="C278" s="4" t="s">
        <v>100</v>
      </c>
      <c r="D278" s="4" t="s">
        <v>131</v>
      </c>
    </row>
    <row r="279" spans="1:4" ht="14.25" customHeight="1" x14ac:dyDescent="0.25">
      <c r="A279" s="4" t="s">
        <v>297</v>
      </c>
      <c r="B279" s="5" t="s">
        <v>301</v>
      </c>
      <c r="C279" s="4" t="s">
        <v>18</v>
      </c>
      <c r="D279" s="4" t="s">
        <v>252</v>
      </c>
    </row>
    <row r="280" spans="1:4" ht="14.25" customHeight="1" x14ac:dyDescent="0.25">
      <c r="A280" s="4" t="s">
        <v>302</v>
      </c>
      <c r="B280" s="5" t="s">
        <v>298</v>
      </c>
      <c r="C280" s="4" t="s">
        <v>18</v>
      </c>
      <c r="D280" s="4" t="s">
        <v>19</v>
      </c>
    </row>
    <row r="281" spans="1:4" ht="14.25" customHeight="1" x14ac:dyDescent="0.25">
      <c r="A281" s="4" t="s">
        <v>302</v>
      </c>
      <c r="B281" s="5" t="s">
        <v>299</v>
      </c>
      <c r="C281" s="4" t="s">
        <v>18</v>
      </c>
      <c r="D281" s="4" t="s">
        <v>126</v>
      </c>
    </row>
    <row r="282" spans="1:4" ht="14.25" customHeight="1" x14ac:dyDescent="0.25">
      <c r="A282" s="4" t="s">
        <v>302</v>
      </c>
      <c r="B282" s="5" t="s">
        <v>300</v>
      </c>
      <c r="C282" s="4" t="s">
        <v>100</v>
      </c>
      <c r="D282" s="4" t="s">
        <v>131</v>
      </c>
    </row>
    <row r="283" spans="1:4" ht="14.25" customHeight="1" x14ac:dyDescent="0.25">
      <c r="A283" s="4" t="s">
        <v>302</v>
      </c>
      <c r="B283" s="5" t="s">
        <v>301</v>
      </c>
      <c r="C283" s="4" t="s">
        <v>18</v>
      </c>
      <c r="D283" s="4" t="s">
        <v>252</v>
      </c>
    </row>
    <row r="284" spans="1:4" ht="14.25" customHeight="1" x14ac:dyDescent="0.25">
      <c r="A284" s="4" t="s">
        <v>303</v>
      </c>
      <c r="B284" s="5" t="s">
        <v>256</v>
      </c>
      <c r="C284" s="4" t="s">
        <v>73</v>
      </c>
      <c r="D284" s="4" t="s">
        <v>115</v>
      </c>
    </row>
    <row r="285" spans="1:4" ht="14.25" customHeight="1" x14ac:dyDescent="0.25">
      <c r="A285" s="4" t="s">
        <v>303</v>
      </c>
      <c r="B285" s="5" t="s">
        <v>259</v>
      </c>
      <c r="C285" s="4" t="s">
        <v>100</v>
      </c>
      <c r="D285" s="4" t="s">
        <v>131</v>
      </c>
    </row>
    <row r="286" spans="1:4" ht="14.25" customHeight="1" x14ac:dyDescent="0.25">
      <c r="A286" s="4" t="s">
        <v>303</v>
      </c>
      <c r="B286" s="5" t="s">
        <v>260</v>
      </c>
      <c r="C286" s="4" t="s">
        <v>18</v>
      </c>
      <c r="D286" s="4" t="s">
        <v>168</v>
      </c>
    </row>
    <row r="287" spans="1:4" ht="14.25" customHeight="1" x14ac:dyDescent="0.25">
      <c r="A287" s="4" t="s">
        <v>303</v>
      </c>
      <c r="B287" s="5" t="s">
        <v>261</v>
      </c>
      <c r="C287" s="4" t="s">
        <v>9</v>
      </c>
      <c r="D287" s="4" t="s">
        <v>29</v>
      </c>
    </row>
    <row r="288" spans="1:4" ht="14.25" customHeight="1" x14ac:dyDescent="0.25">
      <c r="A288" s="4" t="s">
        <v>303</v>
      </c>
      <c r="B288" s="5" t="s">
        <v>262</v>
      </c>
      <c r="C288" s="4" t="s">
        <v>9</v>
      </c>
      <c r="D288" s="4" t="s">
        <v>29</v>
      </c>
    </row>
    <row r="289" spans="1:4" ht="14.25" customHeight="1" x14ac:dyDescent="0.25">
      <c r="A289" s="4" t="s">
        <v>303</v>
      </c>
      <c r="B289" s="5" t="s">
        <v>263</v>
      </c>
      <c r="C289" s="4" t="s">
        <v>85</v>
      </c>
      <c r="D289" s="4" t="s">
        <v>192</v>
      </c>
    </row>
    <row r="290" spans="1:4" ht="14.25" customHeight="1" x14ac:dyDescent="0.25">
      <c r="A290" s="4" t="s">
        <v>303</v>
      </c>
      <c r="B290" s="5" t="s">
        <v>234</v>
      </c>
      <c r="C290" s="4" t="s">
        <v>18</v>
      </c>
      <c r="D290" s="4" t="s">
        <v>82</v>
      </c>
    </row>
    <row r="291" spans="1:4" ht="14.25" customHeight="1" x14ac:dyDescent="0.25">
      <c r="A291" s="4" t="s">
        <v>303</v>
      </c>
      <c r="B291" s="5" t="s">
        <v>264</v>
      </c>
      <c r="C291" s="4" t="s">
        <v>9</v>
      </c>
      <c r="D291" s="4" t="s">
        <v>77</v>
      </c>
    </row>
    <row r="292" spans="1:4" ht="14.25" customHeight="1" x14ac:dyDescent="0.25">
      <c r="A292" s="4" t="s">
        <v>303</v>
      </c>
      <c r="B292" s="5" t="s">
        <v>265</v>
      </c>
      <c r="C292" s="4" t="s">
        <v>85</v>
      </c>
      <c r="D292" s="4" t="s">
        <v>86</v>
      </c>
    </row>
    <row r="293" spans="1:4" ht="14.25" customHeight="1" x14ac:dyDescent="0.25">
      <c r="A293" s="4" t="s">
        <v>303</v>
      </c>
      <c r="B293" s="5" t="s">
        <v>266</v>
      </c>
      <c r="C293" s="4" t="s">
        <v>85</v>
      </c>
      <c r="D293" s="4" t="s">
        <v>86</v>
      </c>
    </row>
    <row r="294" spans="1:4" ht="14.25" customHeight="1" x14ac:dyDescent="0.25">
      <c r="A294" s="4" t="s">
        <v>303</v>
      </c>
      <c r="B294" s="5" t="s">
        <v>267</v>
      </c>
      <c r="C294" s="4" t="s">
        <v>100</v>
      </c>
      <c r="D294" s="4" t="s">
        <v>101</v>
      </c>
    </row>
    <row r="295" spans="1:4" ht="14.25" customHeight="1" x14ac:dyDescent="0.25">
      <c r="A295" s="4" t="s">
        <v>303</v>
      </c>
      <c r="B295" s="5" t="s">
        <v>268</v>
      </c>
      <c r="C295" s="4" t="s">
        <v>9</v>
      </c>
      <c r="D295" s="4" t="s">
        <v>10</v>
      </c>
    </row>
    <row r="296" spans="1:4" ht="14.25" customHeight="1" x14ac:dyDescent="0.25">
      <c r="A296" s="4" t="s">
        <v>303</v>
      </c>
      <c r="B296" s="5" t="s">
        <v>269</v>
      </c>
      <c r="C296" s="4" t="s">
        <v>13</v>
      </c>
      <c r="D296" s="4" t="s">
        <v>14</v>
      </c>
    </row>
    <row r="297" spans="1:4" ht="14.25" customHeight="1" x14ac:dyDescent="0.25">
      <c r="A297" s="4" t="s">
        <v>304</v>
      </c>
      <c r="B297" s="5" t="s">
        <v>298</v>
      </c>
      <c r="C297" s="4" t="s">
        <v>18</v>
      </c>
      <c r="D297" s="4" t="s">
        <v>19</v>
      </c>
    </row>
    <row r="298" spans="1:4" ht="14.25" customHeight="1" x14ac:dyDescent="0.25">
      <c r="A298" s="4" t="s">
        <v>304</v>
      </c>
      <c r="B298" s="5" t="s">
        <v>305</v>
      </c>
      <c r="C298" s="4" t="s">
        <v>18</v>
      </c>
      <c r="D298" s="4" t="s">
        <v>126</v>
      </c>
    </row>
    <row r="299" spans="1:4" ht="14.25" customHeight="1" x14ac:dyDescent="0.25">
      <c r="A299" s="4" t="s">
        <v>304</v>
      </c>
      <c r="B299" s="5" t="s">
        <v>306</v>
      </c>
      <c r="C299" s="4" t="s">
        <v>18</v>
      </c>
      <c r="D299" s="4" t="s">
        <v>111</v>
      </c>
    </row>
    <row r="300" spans="1:4" ht="14.25" customHeight="1" x14ac:dyDescent="0.25">
      <c r="A300" s="4" t="s">
        <v>304</v>
      </c>
      <c r="B300" s="5" t="s">
        <v>300</v>
      </c>
      <c r="C300" s="4" t="s">
        <v>100</v>
      </c>
      <c r="D300" s="4" t="s">
        <v>131</v>
      </c>
    </row>
    <row r="301" spans="1:4" ht="14.25" customHeight="1" x14ac:dyDescent="0.25">
      <c r="A301" s="4" t="s">
        <v>304</v>
      </c>
      <c r="B301" s="5" t="s">
        <v>307</v>
      </c>
      <c r="C301" s="4" t="s">
        <v>18</v>
      </c>
      <c r="D301" s="4" t="s">
        <v>252</v>
      </c>
    </row>
    <row r="302" spans="1:4" ht="14.25" customHeight="1" x14ac:dyDescent="0.25">
      <c r="A302" s="4" t="s">
        <v>308</v>
      </c>
      <c r="B302" s="5" t="s">
        <v>309</v>
      </c>
      <c r="C302" s="4" t="s">
        <v>18</v>
      </c>
      <c r="D302" s="4" t="s">
        <v>82</v>
      </c>
    </row>
    <row r="303" spans="1:4" ht="14.25" customHeight="1" x14ac:dyDescent="0.25">
      <c r="A303" s="4" t="s">
        <v>308</v>
      </c>
      <c r="B303" s="5" t="s">
        <v>310</v>
      </c>
      <c r="C303" s="4" t="s">
        <v>18</v>
      </c>
      <c r="D303" s="4" t="s">
        <v>19</v>
      </c>
    </row>
    <row r="304" spans="1:4" ht="14.25" customHeight="1" x14ac:dyDescent="0.25">
      <c r="A304" s="4" t="s">
        <v>308</v>
      </c>
      <c r="B304" s="5" t="s">
        <v>311</v>
      </c>
      <c r="C304" s="4" t="s">
        <v>18</v>
      </c>
      <c r="D304" s="4" t="s">
        <v>126</v>
      </c>
    </row>
    <row r="305" spans="1:4" ht="14.25" customHeight="1" x14ac:dyDescent="0.25">
      <c r="A305" s="4" t="s">
        <v>308</v>
      </c>
      <c r="B305" s="5" t="s">
        <v>312</v>
      </c>
      <c r="C305" s="4" t="s">
        <v>18</v>
      </c>
      <c r="D305" s="4" t="s">
        <v>111</v>
      </c>
    </row>
    <row r="306" spans="1:4" ht="14.25" customHeight="1" x14ac:dyDescent="0.25">
      <c r="A306" s="4" t="s">
        <v>308</v>
      </c>
      <c r="B306" s="5" t="s">
        <v>300</v>
      </c>
      <c r="C306" s="4" t="s">
        <v>100</v>
      </c>
      <c r="D306" s="4" t="s">
        <v>131</v>
      </c>
    </row>
    <row r="307" spans="1:4" ht="14.25" customHeight="1" x14ac:dyDescent="0.25">
      <c r="A307" s="4" t="s">
        <v>308</v>
      </c>
      <c r="B307" s="5" t="s">
        <v>307</v>
      </c>
      <c r="C307" s="4" t="s">
        <v>18</v>
      </c>
      <c r="D307" s="4" t="s">
        <v>252</v>
      </c>
    </row>
    <row r="308" spans="1:4" ht="14.25" customHeight="1" x14ac:dyDescent="0.25">
      <c r="A308" s="4" t="s">
        <v>313</v>
      </c>
      <c r="B308" s="6" t="s">
        <v>314</v>
      </c>
      <c r="C308" s="7" t="s">
        <v>18</v>
      </c>
      <c r="D308" s="4" t="s">
        <v>82</v>
      </c>
    </row>
    <row r="309" spans="1:4" ht="14.25" customHeight="1" x14ac:dyDescent="0.25">
      <c r="A309" s="4" t="s">
        <v>313</v>
      </c>
      <c r="B309" s="6" t="s">
        <v>315</v>
      </c>
      <c r="C309" s="7" t="s">
        <v>85</v>
      </c>
      <c r="D309" s="4" t="s">
        <v>86</v>
      </c>
    </row>
    <row r="310" spans="1:4" ht="14.25" customHeight="1" x14ac:dyDescent="0.25">
      <c r="A310" s="4" t="s">
        <v>313</v>
      </c>
      <c r="B310" s="6" t="s">
        <v>316</v>
      </c>
      <c r="C310" s="7" t="s">
        <v>18</v>
      </c>
      <c r="D310" s="4" t="s">
        <v>19</v>
      </c>
    </row>
    <row r="311" spans="1:4" ht="14.25" customHeight="1" x14ac:dyDescent="0.25">
      <c r="A311" s="4" t="s">
        <v>313</v>
      </c>
      <c r="B311" s="6" t="s">
        <v>317</v>
      </c>
      <c r="C311" s="7" t="s">
        <v>85</v>
      </c>
      <c r="D311" s="4" t="s">
        <v>192</v>
      </c>
    </row>
    <row r="312" spans="1:4" ht="14.25" customHeight="1" x14ac:dyDescent="0.25">
      <c r="A312" s="4" t="s">
        <v>313</v>
      </c>
      <c r="B312" s="6" t="s">
        <v>305</v>
      </c>
      <c r="C312" s="7" t="s">
        <v>18</v>
      </c>
      <c r="D312" s="4" t="s">
        <v>126</v>
      </c>
    </row>
    <row r="313" spans="1:4" ht="14.25" customHeight="1" x14ac:dyDescent="0.25">
      <c r="A313" s="4" t="s">
        <v>313</v>
      </c>
      <c r="B313" s="6" t="s">
        <v>306</v>
      </c>
      <c r="C313" s="7" t="s">
        <v>18</v>
      </c>
      <c r="D313" s="4" t="s">
        <v>111</v>
      </c>
    </row>
    <row r="314" spans="1:4" ht="14.25" customHeight="1" x14ac:dyDescent="0.25">
      <c r="A314" s="4" t="s">
        <v>313</v>
      </c>
      <c r="B314" s="6" t="s">
        <v>300</v>
      </c>
      <c r="C314" s="7" t="s">
        <v>100</v>
      </c>
      <c r="D314" s="4" t="s">
        <v>131</v>
      </c>
    </row>
    <row r="315" spans="1:4" ht="14.25" customHeight="1" x14ac:dyDescent="0.25">
      <c r="A315" s="4" t="s">
        <v>313</v>
      </c>
      <c r="B315" s="6" t="s">
        <v>307</v>
      </c>
      <c r="C315" s="7" t="s">
        <v>18</v>
      </c>
      <c r="D315" s="4" t="s">
        <v>252</v>
      </c>
    </row>
    <row r="316" spans="1:4" ht="14.25" customHeight="1" x14ac:dyDescent="0.25">
      <c r="A316" s="4" t="s">
        <v>318</v>
      </c>
      <c r="B316" s="6" t="s">
        <v>319</v>
      </c>
      <c r="C316" s="7" t="s">
        <v>85</v>
      </c>
      <c r="D316" s="4" t="s">
        <v>86</v>
      </c>
    </row>
    <row r="317" spans="1:4" ht="14.25" customHeight="1" x14ac:dyDescent="0.25">
      <c r="A317" s="4" t="s">
        <v>318</v>
      </c>
      <c r="B317" s="6" t="s">
        <v>320</v>
      </c>
      <c r="C317" s="7" t="s">
        <v>18</v>
      </c>
      <c r="D317" s="4" t="s">
        <v>168</v>
      </c>
    </row>
    <row r="318" spans="1:4" ht="14.25" customHeight="1" x14ac:dyDescent="0.25">
      <c r="A318" s="4" t="s">
        <v>318</v>
      </c>
      <c r="B318" s="6" t="s">
        <v>321</v>
      </c>
      <c r="C318" s="7" t="s">
        <v>18</v>
      </c>
      <c r="D318" s="4" t="s">
        <v>19</v>
      </c>
    </row>
    <row r="319" spans="1:4" ht="14.25" customHeight="1" x14ac:dyDescent="0.25">
      <c r="A319" s="4" t="s">
        <v>318</v>
      </c>
      <c r="B319" s="6" t="s">
        <v>317</v>
      </c>
      <c r="C319" s="7" t="s">
        <v>85</v>
      </c>
      <c r="D319" s="4" t="s">
        <v>192</v>
      </c>
    </row>
    <row r="320" spans="1:4" ht="14.25" customHeight="1" x14ac:dyDescent="0.25">
      <c r="A320" s="4" t="s">
        <v>318</v>
      </c>
      <c r="B320" s="6" t="s">
        <v>322</v>
      </c>
      <c r="C320" s="7" t="s">
        <v>18</v>
      </c>
      <c r="D320" s="4" t="s">
        <v>126</v>
      </c>
    </row>
    <row r="321" spans="1:4" ht="14.25" customHeight="1" x14ac:dyDescent="0.25">
      <c r="A321" s="4" t="s">
        <v>318</v>
      </c>
      <c r="B321" s="6" t="s">
        <v>312</v>
      </c>
      <c r="C321" s="7" t="s">
        <v>18</v>
      </c>
      <c r="D321" s="4" t="s">
        <v>111</v>
      </c>
    </row>
    <row r="322" spans="1:4" ht="14.25" customHeight="1" x14ac:dyDescent="0.25">
      <c r="A322" s="4" t="s">
        <v>318</v>
      </c>
      <c r="B322" s="6" t="s">
        <v>300</v>
      </c>
      <c r="C322" s="7" t="s">
        <v>100</v>
      </c>
      <c r="D322" s="4" t="s">
        <v>131</v>
      </c>
    </row>
    <row r="323" spans="1:4" ht="14.25" customHeight="1" x14ac:dyDescent="0.25">
      <c r="A323" s="4" t="s">
        <v>318</v>
      </c>
      <c r="B323" s="6" t="s">
        <v>307</v>
      </c>
      <c r="C323" s="7" t="s">
        <v>18</v>
      </c>
      <c r="D323" s="4" t="s">
        <v>252</v>
      </c>
    </row>
    <row r="324" spans="1:4" ht="14.25" customHeight="1" x14ac:dyDescent="0.25">
      <c r="A324" s="4" t="s">
        <v>323</v>
      </c>
      <c r="B324" s="6" t="s">
        <v>319</v>
      </c>
      <c r="C324" s="7" t="s">
        <v>85</v>
      </c>
      <c r="D324" s="4" t="s">
        <v>86</v>
      </c>
    </row>
    <row r="325" spans="1:4" ht="14.25" customHeight="1" x14ac:dyDescent="0.25">
      <c r="A325" s="4" t="s">
        <v>323</v>
      </c>
      <c r="B325" s="6" t="s">
        <v>320</v>
      </c>
      <c r="C325" s="7" t="s">
        <v>18</v>
      </c>
      <c r="D325" s="4" t="s">
        <v>168</v>
      </c>
    </row>
    <row r="326" spans="1:4" ht="14.25" customHeight="1" x14ac:dyDescent="0.25">
      <c r="A326" s="4" t="s">
        <v>323</v>
      </c>
      <c r="B326" s="6" t="s">
        <v>321</v>
      </c>
      <c r="C326" s="7" t="s">
        <v>18</v>
      </c>
      <c r="D326" s="4" t="s">
        <v>19</v>
      </c>
    </row>
    <row r="327" spans="1:4" ht="14.25" customHeight="1" x14ac:dyDescent="0.25">
      <c r="A327" s="4" t="s">
        <v>323</v>
      </c>
      <c r="B327" s="6" t="s">
        <v>317</v>
      </c>
      <c r="C327" s="7" t="s">
        <v>85</v>
      </c>
      <c r="D327" s="4" t="s">
        <v>192</v>
      </c>
    </row>
    <row r="328" spans="1:4" ht="14.25" customHeight="1" x14ac:dyDescent="0.25">
      <c r="A328" s="4" t="s">
        <v>323</v>
      </c>
      <c r="B328" s="6" t="s">
        <v>322</v>
      </c>
      <c r="C328" s="7" t="s">
        <v>18</v>
      </c>
      <c r="D328" s="4" t="s">
        <v>126</v>
      </c>
    </row>
    <row r="329" spans="1:4" ht="14.25" customHeight="1" x14ac:dyDescent="0.25">
      <c r="A329" s="4" t="s">
        <v>323</v>
      </c>
      <c r="B329" s="6" t="s">
        <v>312</v>
      </c>
      <c r="C329" s="7" t="s">
        <v>18</v>
      </c>
      <c r="D329" s="4" t="s">
        <v>111</v>
      </c>
    </row>
    <row r="330" spans="1:4" ht="14.25" customHeight="1" x14ac:dyDescent="0.25">
      <c r="A330" s="4" t="s">
        <v>323</v>
      </c>
      <c r="B330" s="6" t="s">
        <v>300</v>
      </c>
      <c r="C330" s="7" t="s">
        <v>100</v>
      </c>
      <c r="D330" s="4" t="s">
        <v>131</v>
      </c>
    </row>
    <row r="331" spans="1:4" ht="14.25" customHeight="1" x14ac:dyDescent="0.25">
      <c r="A331" s="4" t="s">
        <v>323</v>
      </c>
      <c r="B331" s="6" t="s">
        <v>307</v>
      </c>
      <c r="C331" s="7" t="s">
        <v>18</v>
      </c>
      <c r="D331" s="4" t="s">
        <v>252</v>
      </c>
    </row>
    <row r="332" spans="1:4" ht="14.25" customHeight="1" x14ac:dyDescent="0.25">
      <c r="A332" s="4" t="s">
        <v>324</v>
      </c>
      <c r="B332" s="5" t="s">
        <v>319</v>
      </c>
      <c r="C332" s="4" t="s">
        <v>85</v>
      </c>
      <c r="D332" s="4" t="s">
        <v>86</v>
      </c>
    </row>
    <row r="333" spans="1:4" ht="14.25" customHeight="1" x14ac:dyDescent="0.25">
      <c r="A333" s="4" t="s">
        <v>324</v>
      </c>
      <c r="B333" s="5" t="s">
        <v>320</v>
      </c>
      <c r="C333" s="4" t="s">
        <v>18</v>
      </c>
      <c r="D333" s="4" t="s">
        <v>168</v>
      </c>
    </row>
    <row r="334" spans="1:4" ht="14.25" customHeight="1" x14ac:dyDescent="0.25">
      <c r="A334" s="4" t="s">
        <v>324</v>
      </c>
      <c r="B334" s="5" t="s">
        <v>321</v>
      </c>
      <c r="C334" s="4" t="s">
        <v>18</v>
      </c>
      <c r="D334" s="4" t="s">
        <v>19</v>
      </c>
    </row>
    <row r="335" spans="1:4" ht="14.25" customHeight="1" x14ac:dyDescent="0.25">
      <c r="A335" s="4" t="s">
        <v>324</v>
      </c>
      <c r="B335" s="5" t="s">
        <v>317</v>
      </c>
      <c r="C335" s="4" t="s">
        <v>85</v>
      </c>
      <c r="D335" s="4" t="s">
        <v>192</v>
      </c>
    </row>
    <row r="336" spans="1:4" ht="14.25" customHeight="1" x14ac:dyDescent="0.25">
      <c r="A336" s="4" t="s">
        <v>324</v>
      </c>
      <c r="B336" s="5" t="s">
        <v>322</v>
      </c>
      <c r="C336" s="4" t="s">
        <v>18</v>
      </c>
      <c r="D336" s="4" t="s">
        <v>126</v>
      </c>
    </row>
    <row r="337" spans="1:4" ht="14.25" customHeight="1" x14ac:dyDescent="0.25">
      <c r="A337" s="4" t="s">
        <v>324</v>
      </c>
      <c r="B337" s="5" t="s">
        <v>312</v>
      </c>
      <c r="C337" s="4" t="s">
        <v>18</v>
      </c>
      <c r="D337" s="4" t="s">
        <v>111</v>
      </c>
    </row>
    <row r="338" spans="1:4" ht="14.25" customHeight="1" x14ac:dyDescent="0.25">
      <c r="A338" s="4" t="s">
        <v>324</v>
      </c>
      <c r="B338" s="5" t="s">
        <v>300</v>
      </c>
      <c r="C338" s="4" t="s">
        <v>100</v>
      </c>
      <c r="D338" s="4" t="s">
        <v>131</v>
      </c>
    </row>
    <row r="339" spans="1:4" ht="14.25" customHeight="1" x14ac:dyDescent="0.25">
      <c r="A339" s="4" t="s">
        <v>324</v>
      </c>
      <c r="B339" s="5" t="s">
        <v>307</v>
      </c>
      <c r="C339" s="4" t="s">
        <v>18</v>
      </c>
      <c r="D339" s="4" t="s">
        <v>252</v>
      </c>
    </row>
    <row r="340" spans="1:4" ht="14.25" customHeight="1" x14ac:dyDescent="0.25">
      <c r="A340" s="4" t="s">
        <v>325</v>
      </c>
      <c r="B340" s="6" t="s">
        <v>314</v>
      </c>
      <c r="C340" s="4" t="s">
        <v>18</v>
      </c>
      <c r="D340" s="4" t="s">
        <v>82</v>
      </c>
    </row>
    <row r="341" spans="1:4" ht="14.25" customHeight="1" x14ac:dyDescent="0.25">
      <c r="A341" s="4" t="s">
        <v>325</v>
      </c>
      <c r="B341" s="6" t="s">
        <v>315</v>
      </c>
      <c r="C341" s="4" t="s">
        <v>85</v>
      </c>
      <c r="D341" s="4" t="s">
        <v>86</v>
      </c>
    </row>
    <row r="342" spans="1:4" ht="14.25" customHeight="1" x14ac:dyDescent="0.25">
      <c r="A342" s="4" t="s">
        <v>325</v>
      </c>
      <c r="B342" s="6" t="s">
        <v>316</v>
      </c>
      <c r="C342" s="4" t="s">
        <v>18</v>
      </c>
      <c r="D342" s="4" t="s">
        <v>19</v>
      </c>
    </row>
    <row r="343" spans="1:4" ht="14.25" customHeight="1" x14ac:dyDescent="0.25">
      <c r="A343" s="4" t="s">
        <v>325</v>
      </c>
      <c r="B343" s="6" t="s">
        <v>317</v>
      </c>
      <c r="C343" s="4" t="s">
        <v>85</v>
      </c>
      <c r="D343" s="4" t="s">
        <v>192</v>
      </c>
    </row>
    <row r="344" spans="1:4" ht="14.25" customHeight="1" x14ac:dyDescent="0.25">
      <c r="A344" s="4" t="s">
        <v>325</v>
      </c>
      <c r="B344" s="6" t="s">
        <v>305</v>
      </c>
      <c r="C344" s="4" t="s">
        <v>18</v>
      </c>
      <c r="D344" s="4" t="s">
        <v>126</v>
      </c>
    </row>
    <row r="345" spans="1:4" ht="14.25" customHeight="1" x14ac:dyDescent="0.25">
      <c r="A345" s="4" t="s">
        <v>325</v>
      </c>
      <c r="B345" s="6" t="s">
        <v>306</v>
      </c>
      <c r="C345" s="4" t="s">
        <v>18</v>
      </c>
      <c r="D345" s="4" t="s">
        <v>111</v>
      </c>
    </row>
    <row r="346" spans="1:4" ht="14.25" customHeight="1" x14ac:dyDescent="0.25">
      <c r="A346" s="4" t="s">
        <v>325</v>
      </c>
      <c r="B346" s="6" t="s">
        <v>300</v>
      </c>
      <c r="C346" s="4" t="s">
        <v>100</v>
      </c>
      <c r="D346" s="4" t="s">
        <v>131</v>
      </c>
    </row>
    <row r="347" spans="1:4" ht="14.25" customHeight="1" x14ac:dyDescent="0.25">
      <c r="A347" s="4" t="s">
        <v>325</v>
      </c>
      <c r="B347" s="6" t="s">
        <v>307</v>
      </c>
      <c r="C347" s="4" t="s">
        <v>18</v>
      </c>
      <c r="D347" s="4" t="s">
        <v>252</v>
      </c>
    </row>
    <row r="348" spans="1:4" ht="14.25" customHeight="1" x14ac:dyDescent="0.25">
      <c r="A348" s="4" t="s">
        <v>326</v>
      </c>
      <c r="B348" s="6" t="s">
        <v>314</v>
      </c>
      <c r="C348" s="4" t="s">
        <v>18</v>
      </c>
      <c r="D348" s="4" t="s">
        <v>82</v>
      </c>
    </row>
    <row r="349" spans="1:4" ht="14.25" customHeight="1" x14ac:dyDescent="0.25">
      <c r="A349" s="4" t="s">
        <v>326</v>
      </c>
      <c r="B349" s="6" t="s">
        <v>315</v>
      </c>
      <c r="C349" s="4" t="s">
        <v>85</v>
      </c>
      <c r="D349" s="4" t="s">
        <v>86</v>
      </c>
    </row>
    <row r="350" spans="1:4" ht="14.25" customHeight="1" x14ac:dyDescent="0.25">
      <c r="A350" s="4" t="s">
        <v>326</v>
      </c>
      <c r="B350" s="6" t="s">
        <v>316</v>
      </c>
      <c r="C350" s="4" t="s">
        <v>18</v>
      </c>
      <c r="D350" s="4" t="s">
        <v>19</v>
      </c>
    </row>
    <row r="351" spans="1:4" ht="14.25" customHeight="1" x14ac:dyDescent="0.25">
      <c r="A351" s="4" t="s">
        <v>326</v>
      </c>
      <c r="B351" s="6" t="s">
        <v>317</v>
      </c>
      <c r="C351" s="4" t="s">
        <v>85</v>
      </c>
      <c r="D351" s="4" t="s">
        <v>192</v>
      </c>
    </row>
    <row r="352" spans="1:4" ht="14.25" customHeight="1" x14ac:dyDescent="0.25">
      <c r="A352" s="4" t="s">
        <v>326</v>
      </c>
      <c r="B352" s="6" t="s">
        <v>305</v>
      </c>
      <c r="C352" s="4" t="s">
        <v>18</v>
      </c>
      <c r="D352" s="4" t="s">
        <v>126</v>
      </c>
    </row>
    <row r="353" spans="1:4" ht="14.25" customHeight="1" x14ac:dyDescent="0.25">
      <c r="A353" s="4" t="s">
        <v>326</v>
      </c>
      <c r="B353" s="6" t="s">
        <v>306</v>
      </c>
      <c r="C353" s="4" t="s">
        <v>18</v>
      </c>
      <c r="D353" s="4" t="s">
        <v>111</v>
      </c>
    </row>
    <row r="354" spans="1:4" ht="14.25" customHeight="1" x14ac:dyDescent="0.25">
      <c r="A354" s="4" t="s">
        <v>326</v>
      </c>
      <c r="B354" s="6" t="s">
        <v>300</v>
      </c>
      <c r="C354" s="4" t="s">
        <v>100</v>
      </c>
      <c r="D354" s="4" t="s">
        <v>131</v>
      </c>
    </row>
    <row r="355" spans="1:4" ht="14.25" customHeight="1" x14ac:dyDescent="0.25">
      <c r="A355" s="4" t="s">
        <v>326</v>
      </c>
      <c r="B355" s="6" t="s">
        <v>307</v>
      </c>
      <c r="C355" s="4" t="s">
        <v>18</v>
      </c>
      <c r="D355" s="4" t="s">
        <v>252</v>
      </c>
    </row>
    <row r="356" spans="1:4" ht="14.25" customHeight="1" x14ac:dyDescent="0.25">
      <c r="A356" s="4" t="s">
        <v>327</v>
      </c>
      <c r="B356" s="6" t="s">
        <v>314</v>
      </c>
      <c r="C356" s="4" t="s">
        <v>18</v>
      </c>
      <c r="D356" s="4" t="s">
        <v>82</v>
      </c>
    </row>
    <row r="357" spans="1:4" ht="14.25" customHeight="1" x14ac:dyDescent="0.25">
      <c r="A357" s="4" t="s">
        <v>327</v>
      </c>
      <c r="B357" s="6" t="s">
        <v>315</v>
      </c>
      <c r="C357" s="4" t="s">
        <v>85</v>
      </c>
      <c r="D357" s="4" t="s">
        <v>86</v>
      </c>
    </row>
    <row r="358" spans="1:4" ht="14.25" customHeight="1" x14ac:dyDescent="0.25">
      <c r="A358" s="4" t="s">
        <v>327</v>
      </c>
      <c r="B358" s="6" t="s">
        <v>316</v>
      </c>
      <c r="C358" s="4" t="s">
        <v>18</v>
      </c>
      <c r="D358" s="4" t="s">
        <v>19</v>
      </c>
    </row>
    <row r="359" spans="1:4" ht="14.25" customHeight="1" x14ac:dyDescent="0.25">
      <c r="A359" s="4" t="s">
        <v>327</v>
      </c>
      <c r="B359" s="6" t="s">
        <v>317</v>
      </c>
      <c r="C359" s="4" t="s">
        <v>85</v>
      </c>
      <c r="D359" s="4" t="s">
        <v>192</v>
      </c>
    </row>
    <row r="360" spans="1:4" ht="14.25" customHeight="1" x14ac:dyDescent="0.25">
      <c r="A360" s="4" t="s">
        <v>327</v>
      </c>
      <c r="B360" s="6" t="s">
        <v>305</v>
      </c>
      <c r="C360" s="4" t="s">
        <v>18</v>
      </c>
      <c r="D360" s="4" t="s">
        <v>126</v>
      </c>
    </row>
    <row r="361" spans="1:4" ht="14.25" customHeight="1" x14ac:dyDescent="0.25">
      <c r="A361" s="4" t="s">
        <v>327</v>
      </c>
      <c r="B361" s="6" t="s">
        <v>306</v>
      </c>
      <c r="C361" s="4" t="s">
        <v>18</v>
      </c>
      <c r="D361" s="4" t="s">
        <v>111</v>
      </c>
    </row>
    <row r="362" spans="1:4" ht="14.25" customHeight="1" x14ac:dyDescent="0.25">
      <c r="A362" s="4" t="s">
        <v>327</v>
      </c>
      <c r="B362" s="6" t="s">
        <v>300</v>
      </c>
      <c r="C362" s="4" t="s">
        <v>100</v>
      </c>
      <c r="D362" s="4" t="s">
        <v>131</v>
      </c>
    </row>
    <row r="363" spans="1:4" ht="14.25" customHeight="1" x14ac:dyDescent="0.25">
      <c r="A363" s="4" t="s">
        <v>327</v>
      </c>
      <c r="B363" s="6" t="s">
        <v>307</v>
      </c>
      <c r="C363" s="4" t="s">
        <v>18</v>
      </c>
      <c r="D363" s="4" t="s">
        <v>252</v>
      </c>
    </row>
    <row r="364" spans="1:4" ht="14.25" customHeight="1" x14ac:dyDescent="0.25">
      <c r="A364" s="4" t="s">
        <v>328</v>
      </c>
      <c r="B364" s="5" t="s">
        <v>329</v>
      </c>
      <c r="C364" s="4" t="s">
        <v>6</v>
      </c>
      <c r="D364" s="4"/>
    </row>
    <row r="365" spans="1:4" ht="14.25" customHeight="1" x14ac:dyDescent="0.25">
      <c r="A365" s="4" t="s">
        <v>330</v>
      </c>
      <c r="B365" s="6" t="s">
        <v>314</v>
      </c>
      <c r="C365" s="4" t="s">
        <v>18</v>
      </c>
      <c r="D365" s="4" t="s">
        <v>82</v>
      </c>
    </row>
    <row r="366" spans="1:4" ht="14.25" customHeight="1" x14ac:dyDescent="0.25">
      <c r="A366" s="4" t="s">
        <v>330</v>
      </c>
      <c r="B366" s="6" t="s">
        <v>315</v>
      </c>
      <c r="C366" s="4" t="s">
        <v>85</v>
      </c>
      <c r="D366" s="4" t="s">
        <v>86</v>
      </c>
    </row>
    <row r="367" spans="1:4" ht="14.25" customHeight="1" x14ac:dyDescent="0.25">
      <c r="A367" s="4" t="s">
        <v>330</v>
      </c>
      <c r="B367" s="6" t="s">
        <v>316</v>
      </c>
      <c r="C367" s="4" t="s">
        <v>18</v>
      </c>
      <c r="D367" s="4" t="s">
        <v>19</v>
      </c>
    </row>
    <row r="368" spans="1:4" ht="14.25" customHeight="1" x14ac:dyDescent="0.25">
      <c r="A368" s="4" t="s">
        <v>330</v>
      </c>
      <c r="B368" s="6" t="s">
        <v>317</v>
      </c>
      <c r="C368" s="4" t="s">
        <v>85</v>
      </c>
      <c r="D368" s="4" t="s">
        <v>192</v>
      </c>
    </row>
    <row r="369" spans="1:4" ht="14.25" customHeight="1" x14ac:dyDescent="0.25">
      <c r="A369" s="4" t="s">
        <v>330</v>
      </c>
      <c r="B369" s="6" t="s">
        <v>305</v>
      </c>
      <c r="C369" s="4" t="s">
        <v>18</v>
      </c>
      <c r="D369" s="4" t="s">
        <v>126</v>
      </c>
    </row>
    <row r="370" spans="1:4" ht="14.25" customHeight="1" x14ac:dyDescent="0.25">
      <c r="A370" s="4" t="s">
        <v>330</v>
      </c>
      <c r="B370" s="6" t="s">
        <v>306</v>
      </c>
      <c r="C370" s="4" t="s">
        <v>18</v>
      </c>
      <c r="D370" s="4" t="s">
        <v>111</v>
      </c>
    </row>
    <row r="371" spans="1:4" ht="14.25" customHeight="1" x14ac:dyDescent="0.25">
      <c r="A371" s="4" t="s">
        <v>330</v>
      </c>
      <c r="B371" s="6" t="s">
        <v>300</v>
      </c>
      <c r="C371" s="4" t="s">
        <v>100</v>
      </c>
      <c r="D371" s="4" t="s">
        <v>131</v>
      </c>
    </row>
    <row r="372" spans="1:4" ht="14.25" customHeight="1" x14ac:dyDescent="0.25">
      <c r="A372" s="4" t="s">
        <v>330</v>
      </c>
      <c r="B372" s="6" t="s">
        <v>307</v>
      </c>
      <c r="C372" s="4" t="s">
        <v>18</v>
      </c>
      <c r="D372" s="4" t="s">
        <v>252</v>
      </c>
    </row>
    <row r="373" spans="1:4" ht="14.25" customHeight="1" x14ac:dyDescent="0.25">
      <c r="A373" s="4" t="s">
        <v>331</v>
      </c>
      <c r="B373" s="5" t="s">
        <v>332</v>
      </c>
      <c r="C373" s="4" t="s">
        <v>18</v>
      </c>
      <c r="D373" s="4" t="s">
        <v>82</v>
      </c>
    </row>
    <row r="374" spans="1:4" ht="14.25" customHeight="1" x14ac:dyDescent="0.25">
      <c r="A374" s="4" t="s">
        <v>331</v>
      </c>
      <c r="B374" s="5" t="s">
        <v>333</v>
      </c>
      <c r="C374" s="4" t="s">
        <v>85</v>
      </c>
      <c r="D374" s="4" t="s">
        <v>86</v>
      </c>
    </row>
    <row r="375" spans="1:4" ht="14.25" customHeight="1" x14ac:dyDescent="0.25">
      <c r="A375" s="4" t="s">
        <v>331</v>
      </c>
      <c r="B375" s="5" t="s">
        <v>334</v>
      </c>
      <c r="C375" s="4" t="s">
        <v>18</v>
      </c>
      <c r="D375" s="4" t="s">
        <v>19</v>
      </c>
    </row>
    <row r="376" spans="1:4" ht="14.25" customHeight="1" x14ac:dyDescent="0.25">
      <c r="A376" s="4" t="s">
        <v>331</v>
      </c>
      <c r="B376" s="5" t="s">
        <v>335</v>
      </c>
      <c r="C376" s="4" t="s">
        <v>85</v>
      </c>
      <c r="D376" s="4" t="s">
        <v>192</v>
      </c>
    </row>
    <row r="377" spans="1:4" ht="14.25" customHeight="1" x14ac:dyDescent="0.25">
      <c r="A377" s="4" t="s">
        <v>331</v>
      </c>
      <c r="B377" s="5" t="s">
        <v>336</v>
      </c>
      <c r="C377" s="4" t="s">
        <v>18</v>
      </c>
      <c r="D377" s="4" t="s">
        <v>126</v>
      </c>
    </row>
    <row r="378" spans="1:4" ht="14.25" customHeight="1" x14ac:dyDescent="0.25">
      <c r="A378" s="4" t="s">
        <v>331</v>
      </c>
      <c r="B378" s="5" t="s">
        <v>337</v>
      </c>
      <c r="C378" s="4" t="s">
        <v>18</v>
      </c>
      <c r="D378" s="4" t="s">
        <v>111</v>
      </c>
    </row>
    <row r="379" spans="1:4" ht="14.25" customHeight="1" x14ac:dyDescent="0.25">
      <c r="A379" s="4" t="s">
        <v>331</v>
      </c>
      <c r="B379" s="5" t="s">
        <v>338</v>
      </c>
      <c r="C379" s="4" t="s">
        <v>100</v>
      </c>
      <c r="D379" s="4" t="s">
        <v>131</v>
      </c>
    </row>
    <row r="380" spans="1:4" ht="14.25" customHeight="1" x14ac:dyDescent="0.25">
      <c r="A380" s="4" t="s">
        <v>331</v>
      </c>
      <c r="B380" s="5" t="s">
        <v>307</v>
      </c>
      <c r="C380" s="4" t="s">
        <v>18</v>
      </c>
      <c r="D380" s="4" t="s">
        <v>252</v>
      </c>
    </row>
    <row r="381" spans="1:4" ht="14.25" customHeight="1" x14ac:dyDescent="0.25">
      <c r="A381" s="4" t="s">
        <v>339</v>
      </c>
      <c r="B381" s="5" t="s">
        <v>314</v>
      </c>
      <c r="C381" s="4" t="s">
        <v>18</v>
      </c>
      <c r="D381" s="4" t="s">
        <v>82</v>
      </c>
    </row>
    <row r="382" spans="1:4" ht="14.25" customHeight="1" x14ac:dyDescent="0.25">
      <c r="A382" s="4" t="s">
        <v>339</v>
      </c>
      <c r="B382" s="5" t="s">
        <v>315</v>
      </c>
      <c r="C382" s="4" t="s">
        <v>85</v>
      </c>
      <c r="D382" s="4" t="s">
        <v>86</v>
      </c>
    </row>
    <row r="383" spans="1:4" ht="14.25" customHeight="1" x14ac:dyDescent="0.25">
      <c r="A383" s="4" t="s">
        <v>339</v>
      </c>
      <c r="B383" s="5" t="s">
        <v>316</v>
      </c>
      <c r="C383" s="4" t="s">
        <v>18</v>
      </c>
      <c r="D383" s="4" t="s">
        <v>19</v>
      </c>
    </row>
    <row r="384" spans="1:4" ht="14.25" customHeight="1" x14ac:dyDescent="0.25">
      <c r="A384" s="4" t="s">
        <v>339</v>
      </c>
      <c r="B384" s="5" t="s">
        <v>317</v>
      </c>
      <c r="C384" s="4" t="s">
        <v>85</v>
      </c>
      <c r="D384" s="4" t="s">
        <v>192</v>
      </c>
    </row>
    <row r="385" spans="1:4" ht="14.25" customHeight="1" x14ac:dyDescent="0.25">
      <c r="A385" s="4" t="s">
        <v>339</v>
      </c>
      <c r="B385" s="5" t="s">
        <v>305</v>
      </c>
      <c r="C385" s="4" t="s">
        <v>18</v>
      </c>
      <c r="D385" s="4" t="s">
        <v>126</v>
      </c>
    </row>
    <row r="386" spans="1:4" ht="14.25" customHeight="1" x14ac:dyDescent="0.25">
      <c r="A386" s="4" t="s">
        <v>339</v>
      </c>
      <c r="B386" s="5" t="s">
        <v>306</v>
      </c>
      <c r="C386" s="4" t="s">
        <v>18</v>
      </c>
      <c r="D386" s="4" t="s">
        <v>111</v>
      </c>
    </row>
    <row r="387" spans="1:4" ht="14.25" customHeight="1" x14ac:dyDescent="0.25">
      <c r="A387" s="4" t="s">
        <v>339</v>
      </c>
      <c r="B387" s="5" t="s">
        <v>300</v>
      </c>
      <c r="C387" s="4" t="s">
        <v>100</v>
      </c>
      <c r="D387" s="4" t="s">
        <v>131</v>
      </c>
    </row>
    <row r="388" spans="1:4" ht="14.25" customHeight="1" x14ac:dyDescent="0.25">
      <c r="A388" s="4" t="s">
        <v>339</v>
      </c>
      <c r="B388" s="5" t="s">
        <v>307</v>
      </c>
      <c r="C388" s="4" t="s">
        <v>18</v>
      </c>
      <c r="D388" s="4" t="s">
        <v>252</v>
      </c>
    </row>
    <row r="389" spans="1:4" ht="14.25" customHeight="1" x14ac:dyDescent="0.25">
      <c r="A389" s="4" t="s">
        <v>340</v>
      </c>
      <c r="B389" s="5" t="s">
        <v>341</v>
      </c>
      <c r="C389" s="4" t="s">
        <v>9</v>
      </c>
      <c r="D389" s="4" t="s">
        <v>120</v>
      </c>
    </row>
    <row r="390" spans="1:4" ht="14.25" customHeight="1" x14ac:dyDescent="0.25">
      <c r="A390" s="4" t="s">
        <v>342</v>
      </c>
      <c r="B390" s="5" t="s">
        <v>343</v>
      </c>
      <c r="C390" s="4" t="s">
        <v>85</v>
      </c>
      <c r="D390" s="4" t="s">
        <v>86</v>
      </c>
    </row>
    <row r="391" spans="1:4" ht="14.25" customHeight="1" x14ac:dyDescent="0.25">
      <c r="A391" s="4" t="s">
        <v>344</v>
      </c>
      <c r="B391" s="5" t="s">
        <v>345</v>
      </c>
      <c r="C391" s="4" t="s">
        <v>9</v>
      </c>
      <c r="D391" s="4" t="s">
        <v>29</v>
      </c>
    </row>
    <row r="392" spans="1:4" ht="14.25" customHeight="1" x14ac:dyDescent="0.25">
      <c r="A392" s="4" t="s">
        <v>344</v>
      </c>
      <c r="B392" s="5" t="s">
        <v>346</v>
      </c>
      <c r="C392" s="4" t="s">
        <v>85</v>
      </c>
      <c r="D392" s="4" t="s">
        <v>86</v>
      </c>
    </row>
    <row r="393" spans="1:4" ht="14.25" customHeight="1" x14ac:dyDescent="0.25">
      <c r="A393" s="4" t="s">
        <v>344</v>
      </c>
      <c r="B393" s="5" t="s">
        <v>347</v>
      </c>
      <c r="C393" s="4" t="s">
        <v>9</v>
      </c>
      <c r="D393" s="4" t="s">
        <v>10</v>
      </c>
    </row>
    <row r="394" spans="1:4" ht="14.25" customHeight="1" x14ac:dyDescent="0.25">
      <c r="A394" s="4" t="s">
        <v>344</v>
      </c>
      <c r="B394" s="5" t="s">
        <v>348</v>
      </c>
      <c r="C394" s="4" t="s">
        <v>9</v>
      </c>
      <c r="D394" s="4" t="s">
        <v>77</v>
      </c>
    </row>
    <row r="395" spans="1:4" ht="14.25" customHeight="1" x14ac:dyDescent="0.25">
      <c r="A395" s="4" t="s">
        <v>344</v>
      </c>
      <c r="B395" s="5" t="s">
        <v>349</v>
      </c>
      <c r="C395" s="4" t="s">
        <v>6</v>
      </c>
      <c r="D395" s="4"/>
    </row>
    <row r="396" spans="1:4" ht="14.25" customHeight="1" x14ac:dyDescent="0.25">
      <c r="A396" s="4" t="s">
        <v>344</v>
      </c>
      <c r="B396" s="5" t="s">
        <v>350</v>
      </c>
      <c r="C396" s="4" t="s">
        <v>18</v>
      </c>
      <c r="D396" s="4" t="s">
        <v>351</v>
      </c>
    </row>
    <row r="397" spans="1:4" ht="14.25" customHeight="1" x14ac:dyDescent="0.25">
      <c r="A397" s="4" t="s">
        <v>344</v>
      </c>
      <c r="B397" s="5" t="s">
        <v>352</v>
      </c>
      <c r="C397" s="4" t="s">
        <v>18</v>
      </c>
      <c r="D397" s="4" t="s">
        <v>26</v>
      </c>
    </row>
    <row r="398" spans="1:4" ht="14.25" customHeight="1" x14ac:dyDescent="0.25">
      <c r="A398" s="4" t="s">
        <v>353</v>
      </c>
      <c r="B398" s="5" t="s">
        <v>354</v>
      </c>
      <c r="C398" s="4" t="s">
        <v>73</v>
      </c>
      <c r="D398" s="4" t="s">
        <v>115</v>
      </c>
    </row>
    <row r="399" spans="1:4" ht="14.25" customHeight="1" x14ac:dyDescent="0.25">
      <c r="A399" s="4" t="s">
        <v>355</v>
      </c>
      <c r="B399" s="5" t="s">
        <v>356</v>
      </c>
      <c r="C399" s="4" t="s">
        <v>100</v>
      </c>
      <c r="D399" s="4" t="s">
        <v>131</v>
      </c>
    </row>
    <row r="400" spans="1:4" ht="14.25" customHeight="1" x14ac:dyDescent="0.25">
      <c r="A400" s="4" t="s">
        <v>357</v>
      </c>
      <c r="B400" s="5" t="s">
        <v>358</v>
      </c>
      <c r="C400" s="4" t="s">
        <v>85</v>
      </c>
      <c r="D400" s="4" t="s">
        <v>86</v>
      </c>
    </row>
  </sheetData>
  <autoFilter ref="A1:D400" xr:uid="{00000000-0009-0000-0000-000000000000}"/>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Filtro1!$A:$A</xm:f>
          </x14:formula1>
          <xm:sqref>C2:C400</xm:sqref>
        </x14:dataValidation>
        <x14:dataValidation type="list" allowBlank="1" showErrorMessage="1" xr:uid="{00000000-0002-0000-0000-000000000000}">
          <x14:formula1>
            <xm:f>FiltroJoao!2:2</xm:f>
          </x14:formula1>
          <xm:sqref>D2:D400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126"/>
  <sheetViews>
    <sheetView tabSelected="1" topLeftCell="A1112" workbookViewId="0">
      <selection sqref="A1:D1126"/>
    </sheetView>
  </sheetViews>
  <sheetFormatPr defaultColWidth="14.42578125" defaultRowHeight="15" customHeight="1" x14ac:dyDescent="0.25"/>
  <cols>
    <col min="2" max="2" width="115" customWidth="1"/>
  </cols>
  <sheetData>
    <row r="1" spans="1:4" x14ac:dyDescent="0.25">
      <c r="A1" s="4" t="s">
        <v>1204</v>
      </c>
      <c r="B1" s="4" t="s">
        <v>1205</v>
      </c>
      <c r="C1" s="4" t="s">
        <v>1206</v>
      </c>
      <c r="D1" s="4" t="s">
        <v>1207</v>
      </c>
    </row>
    <row r="2" spans="1:4" x14ac:dyDescent="0.25">
      <c r="A2" s="4" t="s">
        <v>4</v>
      </c>
      <c r="B2" s="4" t="s">
        <v>5</v>
      </c>
      <c r="C2" s="4" t="s">
        <v>6</v>
      </c>
    </row>
    <row r="3" spans="1:4" x14ac:dyDescent="0.25">
      <c r="A3" s="4" t="s">
        <v>7</v>
      </c>
      <c r="B3" s="4" t="s">
        <v>8</v>
      </c>
      <c r="C3" s="4" t="s">
        <v>9</v>
      </c>
      <c r="D3" s="4" t="s">
        <v>10</v>
      </c>
    </row>
    <row r="4" spans="1:4" x14ac:dyDescent="0.25">
      <c r="A4" s="4" t="s">
        <v>11</v>
      </c>
      <c r="B4" s="4" t="s">
        <v>12</v>
      </c>
      <c r="C4" s="4" t="s">
        <v>13</v>
      </c>
      <c r="D4" s="4" t="s">
        <v>14</v>
      </c>
    </row>
    <row r="5" spans="1:4" x14ac:dyDescent="0.25">
      <c r="A5" s="4" t="s">
        <v>15</v>
      </c>
      <c r="C5" s="4" t="s">
        <v>6</v>
      </c>
    </row>
    <row r="6" spans="1:4" x14ac:dyDescent="0.25">
      <c r="A6" s="4" t="s">
        <v>16</v>
      </c>
      <c r="B6" s="4" t="s">
        <v>17</v>
      </c>
      <c r="C6" s="4" t="s">
        <v>18</v>
      </c>
      <c r="D6" s="4" t="s">
        <v>19</v>
      </c>
    </row>
    <row r="7" spans="1:4" x14ac:dyDescent="0.25">
      <c r="A7" s="4" t="s">
        <v>20</v>
      </c>
      <c r="B7" s="4" t="s">
        <v>17</v>
      </c>
      <c r="C7" s="4" t="s">
        <v>18</v>
      </c>
      <c r="D7" s="4" t="s">
        <v>19</v>
      </c>
    </row>
    <row r="8" spans="1:4" x14ac:dyDescent="0.25">
      <c r="A8" s="4" t="s">
        <v>21</v>
      </c>
      <c r="B8" s="4" t="s">
        <v>17</v>
      </c>
      <c r="C8" s="4" t="s">
        <v>18</v>
      </c>
      <c r="D8" s="4" t="s">
        <v>19</v>
      </c>
    </row>
    <row r="9" spans="1:4" x14ac:dyDescent="0.25">
      <c r="A9" s="4" t="s">
        <v>22</v>
      </c>
      <c r="C9" s="4" t="s">
        <v>6</v>
      </c>
    </row>
    <row r="10" spans="1:4" x14ac:dyDescent="0.25">
      <c r="A10" s="4" t="s">
        <v>23</v>
      </c>
      <c r="B10" s="4" t="s">
        <v>17</v>
      </c>
      <c r="C10" s="4" t="s">
        <v>18</v>
      </c>
      <c r="D10" s="4" t="s">
        <v>19</v>
      </c>
    </row>
    <row r="11" spans="1:4" x14ac:dyDescent="0.25">
      <c r="A11" s="4" t="s">
        <v>24</v>
      </c>
      <c r="B11" s="4" t="s">
        <v>25</v>
      </c>
      <c r="C11" s="4" t="s">
        <v>18</v>
      </c>
      <c r="D11" s="4" t="s">
        <v>26</v>
      </c>
    </row>
    <row r="12" spans="1:4" x14ac:dyDescent="0.25">
      <c r="A12" s="4" t="s">
        <v>27</v>
      </c>
      <c r="B12" s="4" t="s">
        <v>28</v>
      </c>
      <c r="C12" s="4" t="s">
        <v>9</v>
      </c>
      <c r="D12" s="4" t="s">
        <v>29</v>
      </c>
    </row>
    <row r="13" spans="1:4" x14ac:dyDescent="0.25">
      <c r="A13" s="4" t="s">
        <v>30</v>
      </c>
      <c r="B13" s="4" t="s">
        <v>17</v>
      </c>
      <c r="C13" s="4" t="s">
        <v>18</v>
      </c>
      <c r="D13" s="4" t="s">
        <v>19</v>
      </c>
    </row>
    <row r="14" spans="1:4" x14ac:dyDescent="0.25">
      <c r="A14" s="4" t="s">
        <v>31</v>
      </c>
      <c r="B14" s="4" t="s">
        <v>32</v>
      </c>
      <c r="C14" s="4" t="s">
        <v>6</v>
      </c>
    </row>
    <row r="15" spans="1:4" x14ac:dyDescent="0.25">
      <c r="A15" s="4" t="s">
        <v>33</v>
      </c>
      <c r="C15" s="4" t="s">
        <v>6</v>
      </c>
    </row>
    <row r="16" spans="1:4" x14ac:dyDescent="0.25">
      <c r="A16" s="4" t="s">
        <v>34</v>
      </c>
      <c r="B16" s="4" t="s">
        <v>17</v>
      </c>
      <c r="C16" s="4" t="s">
        <v>18</v>
      </c>
      <c r="D16" s="4" t="s">
        <v>19</v>
      </c>
    </row>
    <row r="17" spans="1:4" x14ac:dyDescent="0.25">
      <c r="A17" s="4" t="s">
        <v>35</v>
      </c>
      <c r="B17" s="4" t="s">
        <v>17</v>
      </c>
      <c r="C17" s="4" t="s">
        <v>18</v>
      </c>
      <c r="D17" s="4" t="s">
        <v>19</v>
      </c>
    </row>
    <row r="18" spans="1:4" x14ac:dyDescent="0.25">
      <c r="A18" s="4" t="s">
        <v>36</v>
      </c>
      <c r="B18" s="4" t="s">
        <v>17</v>
      </c>
      <c r="C18" s="4" t="s">
        <v>18</v>
      </c>
      <c r="D18" s="4" t="s">
        <v>19</v>
      </c>
    </row>
    <row r="19" spans="1:4" x14ac:dyDescent="0.25">
      <c r="A19" s="4" t="s">
        <v>37</v>
      </c>
      <c r="B19" s="4" t="s">
        <v>17</v>
      </c>
      <c r="C19" s="4" t="s">
        <v>18</v>
      </c>
      <c r="D19" s="4" t="s">
        <v>19</v>
      </c>
    </row>
    <row r="20" spans="1:4" x14ac:dyDescent="0.25">
      <c r="A20" s="4" t="s">
        <v>38</v>
      </c>
      <c r="B20" s="4" t="s">
        <v>17</v>
      </c>
      <c r="C20" s="4" t="s">
        <v>18</v>
      </c>
      <c r="D20" s="4" t="s">
        <v>19</v>
      </c>
    </row>
    <row r="21" spans="1:4" x14ac:dyDescent="0.25">
      <c r="A21" s="4" t="s">
        <v>39</v>
      </c>
      <c r="B21" s="4" t="s">
        <v>40</v>
      </c>
      <c r="C21" s="4" t="s">
        <v>6</v>
      </c>
    </row>
    <row r="22" spans="1:4" x14ac:dyDescent="0.25">
      <c r="A22" s="4" t="s">
        <v>41</v>
      </c>
      <c r="B22" s="4" t="s">
        <v>17</v>
      </c>
      <c r="C22" s="4" t="s">
        <v>18</v>
      </c>
      <c r="D22" s="4" t="s">
        <v>19</v>
      </c>
    </row>
    <row r="23" spans="1:4" x14ac:dyDescent="0.25">
      <c r="A23" s="4" t="s">
        <v>42</v>
      </c>
      <c r="B23" s="4" t="s">
        <v>43</v>
      </c>
      <c r="C23" s="4" t="s">
        <v>6</v>
      </c>
    </row>
    <row r="24" spans="1:4" x14ac:dyDescent="0.25">
      <c r="A24" s="4" t="s">
        <v>44</v>
      </c>
      <c r="B24" s="4" t="s">
        <v>45</v>
      </c>
      <c r="C24" s="4" t="s">
        <v>9</v>
      </c>
      <c r="D24" s="4" t="s">
        <v>10</v>
      </c>
    </row>
    <row r="25" spans="1:4" x14ac:dyDescent="0.25">
      <c r="A25" s="4" t="s">
        <v>44</v>
      </c>
      <c r="B25" s="4" t="s">
        <v>46</v>
      </c>
      <c r="C25" s="4" t="s">
        <v>13</v>
      </c>
      <c r="D25" s="4" t="s">
        <v>14</v>
      </c>
    </row>
    <row r="26" spans="1:4" x14ac:dyDescent="0.25">
      <c r="A26" s="4" t="s">
        <v>47</v>
      </c>
      <c r="C26" s="4" t="s">
        <v>6</v>
      </c>
    </row>
    <row r="27" spans="1:4" x14ac:dyDescent="0.25">
      <c r="A27" s="4" t="s">
        <v>48</v>
      </c>
      <c r="B27" s="4" t="s">
        <v>17</v>
      </c>
      <c r="C27" s="4" t="s">
        <v>18</v>
      </c>
      <c r="D27" s="4" t="s">
        <v>19</v>
      </c>
    </row>
    <row r="28" spans="1:4" x14ac:dyDescent="0.25">
      <c r="A28" s="4" t="s">
        <v>49</v>
      </c>
      <c r="B28" s="4" t="s">
        <v>17</v>
      </c>
      <c r="C28" s="4" t="s">
        <v>18</v>
      </c>
      <c r="D28" s="4" t="s">
        <v>19</v>
      </c>
    </row>
    <row r="29" spans="1:4" x14ac:dyDescent="0.25">
      <c r="A29" s="4" t="s">
        <v>50</v>
      </c>
      <c r="B29" s="4" t="s">
        <v>17</v>
      </c>
      <c r="C29" s="4" t="s">
        <v>18</v>
      </c>
      <c r="D29" s="4" t="s">
        <v>19</v>
      </c>
    </row>
    <row r="30" spans="1:4" x14ac:dyDescent="0.25">
      <c r="A30" s="4" t="s">
        <v>51</v>
      </c>
      <c r="B30" s="4" t="s">
        <v>17</v>
      </c>
      <c r="C30" s="4" t="s">
        <v>18</v>
      </c>
      <c r="D30" s="4" t="s">
        <v>19</v>
      </c>
    </row>
    <row r="31" spans="1:4" x14ac:dyDescent="0.25">
      <c r="A31" s="4" t="s">
        <v>52</v>
      </c>
      <c r="B31" s="4" t="s">
        <v>17</v>
      </c>
      <c r="C31" s="4" t="s">
        <v>18</v>
      </c>
      <c r="D31" s="4" t="s">
        <v>19</v>
      </c>
    </row>
    <row r="32" spans="1:4" x14ac:dyDescent="0.25">
      <c r="A32" s="4" t="s">
        <v>53</v>
      </c>
      <c r="B32" s="4" t="s">
        <v>17</v>
      </c>
      <c r="C32" s="4" t="s">
        <v>18</v>
      </c>
      <c r="D32" s="4" t="s">
        <v>19</v>
      </c>
    </row>
    <row r="33" spans="1:4" x14ac:dyDescent="0.25">
      <c r="A33" s="4" t="s">
        <v>54</v>
      </c>
      <c r="B33" s="4" t="s">
        <v>17</v>
      </c>
      <c r="C33" s="4" t="s">
        <v>18</v>
      </c>
      <c r="D33" s="4" t="s">
        <v>19</v>
      </c>
    </row>
    <row r="34" spans="1:4" x14ac:dyDescent="0.25">
      <c r="A34" s="4" t="s">
        <v>55</v>
      </c>
      <c r="B34" s="4" t="s">
        <v>17</v>
      </c>
      <c r="C34" s="4" t="s">
        <v>18</v>
      </c>
      <c r="D34" s="4" t="s">
        <v>19</v>
      </c>
    </row>
    <row r="35" spans="1:4" x14ac:dyDescent="0.25">
      <c r="A35" s="4" t="s">
        <v>56</v>
      </c>
      <c r="B35" s="4" t="s">
        <v>57</v>
      </c>
      <c r="C35" s="4" t="s">
        <v>6</v>
      </c>
    </row>
    <row r="36" spans="1:4" x14ac:dyDescent="0.25">
      <c r="A36" s="4" t="s">
        <v>58</v>
      </c>
      <c r="B36" s="4" t="s">
        <v>17</v>
      </c>
      <c r="C36" s="4" t="s">
        <v>18</v>
      </c>
      <c r="D36" s="4" t="s">
        <v>19</v>
      </c>
    </row>
    <row r="37" spans="1:4" x14ac:dyDescent="0.25">
      <c r="A37" s="4" t="s">
        <v>59</v>
      </c>
      <c r="B37" s="4" t="s">
        <v>17</v>
      </c>
      <c r="C37" s="4" t="s">
        <v>18</v>
      </c>
      <c r="D37" s="4" t="s">
        <v>19</v>
      </c>
    </row>
    <row r="38" spans="1:4" x14ac:dyDescent="0.25">
      <c r="A38" s="4" t="s">
        <v>60</v>
      </c>
      <c r="B38" s="4" t="s">
        <v>17</v>
      </c>
      <c r="C38" s="4" t="s">
        <v>18</v>
      </c>
      <c r="D38" s="4" t="s">
        <v>19</v>
      </c>
    </row>
    <row r="39" spans="1:4" x14ac:dyDescent="0.25">
      <c r="A39" s="4" t="s">
        <v>61</v>
      </c>
      <c r="B39" s="4" t="s">
        <v>17</v>
      </c>
      <c r="C39" s="4" t="s">
        <v>18</v>
      </c>
      <c r="D39" s="4" t="s">
        <v>19</v>
      </c>
    </row>
    <row r="40" spans="1:4" x14ac:dyDescent="0.25">
      <c r="A40" s="4" t="s">
        <v>62</v>
      </c>
      <c r="B40" s="4" t="s">
        <v>17</v>
      </c>
      <c r="C40" s="4" t="s">
        <v>18</v>
      </c>
      <c r="D40" s="4" t="s">
        <v>19</v>
      </c>
    </row>
    <row r="41" spans="1:4" x14ac:dyDescent="0.25">
      <c r="A41" s="4" t="s">
        <v>63</v>
      </c>
      <c r="B41" s="4" t="s">
        <v>64</v>
      </c>
      <c r="C41" s="4" t="s">
        <v>9</v>
      </c>
      <c r="D41" s="4" t="s">
        <v>29</v>
      </c>
    </row>
    <row r="42" spans="1:4" x14ac:dyDescent="0.25">
      <c r="A42" s="4" t="s">
        <v>65</v>
      </c>
      <c r="C42" s="4" t="s">
        <v>6</v>
      </c>
    </row>
    <row r="43" spans="1:4" x14ac:dyDescent="0.25">
      <c r="A43" s="4" t="s">
        <v>66</v>
      </c>
      <c r="C43" s="4" t="s">
        <v>6</v>
      </c>
    </row>
    <row r="44" spans="1:4" x14ac:dyDescent="0.25">
      <c r="A44" s="4" t="s">
        <v>67</v>
      </c>
      <c r="B44" s="4" t="s">
        <v>68</v>
      </c>
      <c r="C44" s="4" t="s">
        <v>13</v>
      </c>
      <c r="D44" s="4" t="s">
        <v>69</v>
      </c>
    </row>
    <row r="45" spans="1:4" x14ac:dyDescent="0.25">
      <c r="A45" s="4" t="s">
        <v>70</v>
      </c>
      <c r="C45" s="4" t="s">
        <v>6</v>
      </c>
    </row>
    <row r="46" spans="1:4" x14ac:dyDescent="0.25">
      <c r="A46" s="4" t="s">
        <v>71</v>
      </c>
      <c r="B46" s="4" t="s">
        <v>72</v>
      </c>
      <c r="C46" s="4" t="s">
        <v>73</v>
      </c>
      <c r="D46" s="4" t="s">
        <v>74</v>
      </c>
    </row>
    <row r="47" spans="1:4" x14ac:dyDescent="0.25">
      <c r="A47" s="4" t="s">
        <v>75</v>
      </c>
      <c r="B47" s="4" t="s">
        <v>76</v>
      </c>
      <c r="C47" s="4" t="s">
        <v>9</v>
      </c>
      <c r="D47" s="4" t="s">
        <v>77</v>
      </c>
    </row>
    <row r="48" spans="1:4" x14ac:dyDescent="0.25">
      <c r="A48" s="4" t="s">
        <v>78</v>
      </c>
      <c r="B48" s="4" t="s">
        <v>79</v>
      </c>
      <c r="C48" s="4" t="s">
        <v>6</v>
      </c>
    </row>
    <row r="49" spans="1:4" x14ac:dyDescent="0.25">
      <c r="A49" s="4" t="s">
        <v>80</v>
      </c>
      <c r="B49" s="4" t="s">
        <v>81</v>
      </c>
      <c r="C49" s="4" t="s">
        <v>18</v>
      </c>
      <c r="D49" s="4" t="s">
        <v>82</v>
      </c>
    </row>
    <row r="50" spans="1:4" x14ac:dyDescent="0.25">
      <c r="A50" s="4" t="s">
        <v>83</v>
      </c>
      <c r="B50" s="4" t="s">
        <v>84</v>
      </c>
      <c r="C50" s="4" t="s">
        <v>85</v>
      </c>
      <c r="D50" s="4" t="s">
        <v>86</v>
      </c>
    </row>
    <row r="51" spans="1:4" x14ac:dyDescent="0.25">
      <c r="A51" s="4" t="s">
        <v>87</v>
      </c>
      <c r="B51" s="4" t="s">
        <v>88</v>
      </c>
      <c r="C51" s="4" t="s">
        <v>85</v>
      </c>
      <c r="D51" s="4" t="s">
        <v>86</v>
      </c>
    </row>
    <row r="52" spans="1:4" x14ac:dyDescent="0.25">
      <c r="A52" s="4" t="s">
        <v>89</v>
      </c>
      <c r="B52" s="4" t="s">
        <v>90</v>
      </c>
      <c r="C52" s="4" t="s">
        <v>13</v>
      </c>
      <c r="D52" s="4" t="s">
        <v>91</v>
      </c>
    </row>
    <row r="53" spans="1:4" x14ac:dyDescent="0.25">
      <c r="A53" s="4" t="s">
        <v>92</v>
      </c>
      <c r="B53" s="4" t="s">
        <v>93</v>
      </c>
      <c r="C53" s="4" t="s">
        <v>94</v>
      </c>
      <c r="D53" s="4" t="s">
        <v>95</v>
      </c>
    </row>
    <row r="54" spans="1:4" x14ac:dyDescent="0.25">
      <c r="A54" s="4" t="s">
        <v>96</v>
      </c>
      <c r="B54" s="4" t="s">
        <v>97</v>
      </c>
      <c r="C54" s="4" t="s">
        <v>9</v>
      </c>
      <c r="D54" s="4" t="s">
        <v>10</v>
      </c>
    </row>
    <row r="55" spans="1:4" x14ac:dyDescent="0.25">
      <c r="A55" s="4" t="s">
        <v>98</v>
      </c>
      <c r="B55" s="4" t="s">
        <v>99</v>
      </c>
      <c r="C55" s="4" t="s">
        <v>100</v>
      </c>
      <c r="D55" s="4" t="s">
        <v>101</v>
      </c>
    </row>
    <row r="56" spans="1:4" x14ac:dyDescent="0.25">
      <c r="A56" s="4" t="s">
        <v>102</v>
      </c>
      <c r="B56" s="4" t="s">
        <v>103</v>
      </c>
      <c r="C56" s="4" t="s">
        <v>6</v>
      </c>
    </row>
    <row r="57" spans="1:4" x14ac:dyDescent="0.25">
      <c r="A57" s="4" t="s">
        <v>104</v>
      </c>
      <c r="C57" s="4" t="s">
        <v>6</v>
      </c>
    </row>
    <row r="58" spans="1:4" x14ac:dyDescent="0.25">
      <c r="A58" s="4" t="s">
        <v>105</v>
      </c>
      <c r="B58" s="4" t="s">
        <v>106</v>
      </c>
      <c r="C58" s="4" t="s">
        <v>73</v>
      </c>
      <c r="D58" s="4" t="s">
        <v>74</v>
      </c>
    </row>
    <row r="59" spans="1:4" x14ac:dyDescent="0.25">
      <c r="A59" s="4" t="s">
        <v>107</v>
      </c>
      <c r="B59" s="4" t="s">
        <v>108</v>
      </c>
      <c r="C59" s="4" t="s">
        <v>6</v>
      </c>
    </row>
    <row r="60" spans="1:4" x14ac:dyDescent="0.25">
      <c r="A60" s="4" t="s">
        <v>109</v>
      </c>
      <c r="B60" s="4" t="s">
        <v>110</v>
      </c>
      <c r="C60" s="4" t="s">
        <v>18</v>
      </c>
      <c r="D60" s="4" t="s">
        <v>111</v>
      </c>
    </row>
    <row r="61" spans="1:4" x14ac:dyDescent="0.25">
      <c r="A61" s="4" t="s">
        <v>109</v>
      </c>
      <c r="B61" s="4" t="s">
        <v>112</v>
      </c>
      <c r="C61" s="4" t="s">
        <v>9</v>
      </c>
      <c r="D61" s="4" t="s">
        <v>10</v>
      </c>
    </row>
    <row r="62" spans="1:4" x14ac:dyDescent="0.25">
      <c r="A62" s="4" t="s">
        <v>109</v>
      </c>
      <c r="B62" s="4" t="s">
        <v>113</v>
      </c>
      <c r="C62" s="4" t="s">
        <v>100</v>
      </c>
      <c r="D62" s="4" t="s">
        <v>101</v>
      </c>
    </row>
    <row r="63" spans="1:4" x14ac:dyDescent="0.25">
      <c r="A63" s="4" t="s">
        <v>109</v>
      </c>
      <c r="B63" s="4" t="s">
        <v>114</v>
      </c>
      <c r="C63" s="4" t="s">
        <v>73</v>
      </c>
      <c r="D63" s="4" t="s">
        <v>115</v>
      </c>
    </row>
    <row r="64" spans="1:4" x14ac:dyDescent="0.25">
      <c r="A64" s="4" t="s">
        <v>109</v>
      </c>
      <c r="B64" s="4" t="s">
        <v>116</v>
      </c>
      <c r="C64" s="4" t="s">
        <v>6</v>
      </c>
    </row>
    <row r="65" spans="1:4" x14ac:dyDescent="0.25">
      <c r="A65" s="4" t="s">
        <v>117</v>
      </c>
      <c r="B65" s="4" t="s">
        <v>118</v>
      </c>
      <c r="C65" s="4" t="s">
        <v>9</v>
      </c>
      <c r="D65" s="4" t="s">
        <v>77</v>
      </c>
    </row>
    <row r="66" spans="1:4" x14ac:dyDescent="0.25">
      <c r="A66" s="4" t="s">
        <v>117</v>
      </c>
      <c r="B66" s="4" t="s">
        <v>119</v>
      </c>
      <c r="C66" s="4" t="s">
        <v>9</v>
      </c>
      <c r="D66" s="4" t="s">
        <v>120</v>
      </c>
    </row>
    <row r="67" spans="1:4" x14ac:dyDescent="0.25">
      <c r="A67" s="4" t="s">
        <v>117</v>
      </c>
      <c r="B67" s="4" t="s">
        <v>121</v>
      </c>
      <c r="C67" s="4" t="s">
        <v>100</v>
      </c>
      <c r="D67" s="4" t="s">
        <v>101</v>
      </c>
    </row>
    <row r="68" spans="1:4" x14ac:dyDescent="0.25">
      <c r="A68" s="4" t="s">
        <v>122</v>
      </c>
      <c r="B68" s="4" t="s">
        <v>123</v>
      </c>
      <c r="C68" s="4" t="s">
        <v>9</v>
      </c>
      <c r="D68" s="4" t="s">
        <v>10</v>
      </c>
    </row>
    <row r="69" spans="1:4" x14ac:dyDescent="0.25">
      <c r="A69" s="4" t="s">
        <v>124</v>
      </c>
      <c r="B69" s="4" t="s">
        <v>125</v>
      </c>
      <c r="C69" s="4" t="s">
        <v>18</v>
      </c>
      <c r="D69" s="4" t="s">
        <v>126</v>
      </c>
    </row>
    <row r="70" spans="1:4" x14ac:dyDescent="0.25">
      <c r="A70" s="4" t="s">
        <v>127</v>
      </c>
      <c r="B70" s="4" t="s">
        <v>128</v>
      </c>
      <c r="C70" s="4" t="s">
        <v>6</v>
      </c>
    </row>
    <row r="71" spans="1:4" x14ac:dyDescent="0.25">
      <c r="A71" s="4" t="s">
        <v>129</v>
      </c>
      <c r="B71" s="4" t="s">
        <v>130</v>
      </c>
      <c r="C71" s="4" t="s">
        <v>100</v>
      </c>
      <c r="D71" s="4" t="s">
        <v>131</v>
      </c>
    </row>
    <row r="72" spans="1:4" x14ac:dyDescent="0.25">
      <c r="A72" s="4" t="s">
        <v>132</v>
      </c>
      <c r="B72" s="4" t="s">
        <v>133</v>
      </c>
      <c r="C72" s="4" t="s">
        <v>18</v>
      </c>
      <c r="D72" s="4" t="s">
        <v>19</v>
      </c>
    </row>
    <row r="73" spans="1:4" x14ac:dyDescent="0.25">
      <c r="A73" s="4" t="s">
        <v>134</v>
      </c>
      <c r="B73" s="4" t="s">
        <v>135</v>
      </c>
      <c r="C73" s="4" t="s">
        <v>9</v>
      </c>
      <c r="D73" s="4" t="s">
        <v>10</v>
      </c>
    </row>
    <row r="74" spans="1:4" x14ac:dyDescent="0.25">
      <c r="A74" s="4" t="s">
        <v>136</v>
      </c>
      <c r="B74" s="4" t="s">
        <v>137</v>
      </c>
      <c r="C74" s="4" t="s">
        <v>18</v>
      </c>
      <c r="D74" s="4" t="s">
        <v>126</v>
      </c>
    </row>
    <row r="75" spans="1:4" x14ac:dyDescent="0.25">
      <c r="A75" s="4" t="s">
        <v>138</v>
      </c>
      <c r="B75" s="4" t="s">
        <v>139</v>
      </c>
      <c r="C75" s="4" t="s">
        <v>18</v>
      </c>
      <c r="D75" s="4" t="s">
        <v>126</v>
      </c>
    </row>
    <row r="76" spans="1:4" x14ac:dyDescent="0.25">
      <c r="A76" s="4" t="s">
        <v>140</v>
      </c>
      <c r="B76" s="4" t="s">
        <v>141</v>
      </c>
      <c r="C76" s="4" t="s">
        <v>18</v>
      </c>
      <c r="D76" s="4" t="s">
        <v>126</v>
      </c>
    </row>
    <row r="77" spans="1:4" x14ac:dyDescent="0.25">
      <c r="A77" s="4" t="s">
        <v>142</v>
      </c>
      <c r="B77" s="4" t="s">
        <v>143</v>
      </c>
      <c r="C77" s="4" t="s">
        <v>18</v>
      </c>
      <c r="D77" s="4" t="s">
        <v>126</v>
      </c>
    </row>
    <row r="78" spans="1:4" x14ac:dyDescent="0.25">
      <c r="A78" s="4" t="s">
        <v>144</v>
      </c>
      <c r="B78" s="4" t="s">
        <v>145</v>
      </c>
      <c r="C78" s="4" t="s">
        <v>18</v>
      </c>
      <c r="D78" s="4" t="s">
        <v>126</v>
      </c>
    </row>
    <row r="79" spans="1:4" x14ac:dyDescent="0.25">
      <c r="A79" s="4" t="s">
        <v>146</v>
      </c>
      <c r="B79" s="4" t="s">
        <v>147</v>
      </c>
      <c r="C79" s="4" t="s">
        <v>18</v>
      </c>
      <c r="D79" s="4" t="s">
        <v>148</v>
      </c>
    </row>
    <row r="80" spans="1:4" x14ac:dyDescent="0.25">
      <c r="A80" s="4" t="s">
        <v>149</v>
      </c>
      <c r="B80" s="4" t="s">
        <v>150</v>
      </c>
      <c r="C80" s="4" t="s">
        <v>18</v>
      </c>
      <c r="D80" s="4" t="s">
        <v>126</v>
      </c>
    </row>
    <row r="81" spans="1:4" x14ac:dyDescent="0.25">
      <c r="A81" s="4" t="s">
        <v>151</v>
      </c>
      <c r="B81" s="4" t="s">
        <v>152</v>
      </c>
      <c r="C81" s="4" t="s">
        <v>18</v>
      </c>
      <c r="D81" s="4" t="s">
        <v>126</v>
      </c>
    </row>
    <row r="82" spans="1:4" x14ac:dyDescent="0.25">
      <c r="A82" s="4" t="s">
        <v>153</v>
      </c>
      <c r="B82" s="4" t="s">
        <v>154</v>
      </c>
      <c r="C82" s="4" t="s">
        <v>18</v>
      </c>
      <c r="D82" s="4" t="s">
        <v>126</v>
      </c>
    </row>
    <row r="83" spans="1:4" x14ac:dyDescent="0.25">
      <c r="A83" s="4" t="s">
        <v>155</v>
      </c>
      <c r="B83" s="4" t="s">
        <v>156</v>
      </c>
      <c r="C83" s="4" t="s">
        <v>18</v>
      </c>
      <c r="D83" s="4" t="s">
        <v>126</v>
      </c>
    </row>
    <row r="84" spans="1:4" x14ac:dyDescent="0.25">
      <c r="A84" s="4" t="s">
        <v>157</v>
      </c>
      <c r="B84" s="4" t="s">
        <v>158</v>
      </c>
      <c r="C84" s="4" t="s">
        <v>18</v>
      </c>
      <c r="D84" s="4" t="s">
        <v>126</v>
      </c>
    </row>
    <row r="85" spans="1:4" x14ac:dyDescent="0.25">
      <c r="A85" s="4" t="s">
        <v>159</v>
      </c>
      <c r="B85" s="4" t="s">
        <v>160</v>
      </c>
      <c r="C85" s="4" t="s">
        <v>18</v>
      </c>
      <c r="D85" s="4" t="s">
        <v>126</v>
      </c>
    </row>
    <row r="86" spans="1:4" x14ac:dyDescent="0.25">
      <c r="A86" s="4" t="s">
        <v>161</v>
      </c>
      <c r="B86" s="4" t="s">
        <v>162</v>
      </c>
      <c r="C86" s="4" t="s">
        <v>6</v>
      </c>
    </row>
    <row r="87" spans="1:4" x14ac:dyDescent="0.25">
      <c r="A87" s="4" t="s">
        <v>163</v>
      </c>
      <c r="B87" s="4" t="s">
        <v>164</v>
      </c>
      <c r="C87" s="4" t="s">
        <v>18</v>
      </c>
      <c r="D87" s="4" t="s">
        <v>126</v>
      </c>
    </row>
    <row r="88" spans="1:4" x14ac:dyDescent="0.25">
      <c r="A88" s="4" t="s">
        <v>165</v>
      </c>
      <c r="C88" s="4" t="s">
        <v>6</v>
      </c>
    </row>
    <row r="89" spans="1:4" x14ac:dyDescent="0.25">
      <c r="A89" s="4" t="s">
        <v>166</v>
      </c>
      <c r="B89" s="4" t="s">
        <v>167</v>
      </c>
      <c r="C89" s="4" t="s">
        <v>18</v>
      </c>
      <c r="D89" s="4" t="s">
        <v>168</v>
      </c>
    </row>
    <row r="90" spans="1:4" x14ac:dyDescent="0.25">
      <c r="A90" s="4" t="s">
        <v>166</v>
      </c>
      <c r="B90" s="4" t="s">
        <v>169</v>
      </c>
      <c r="C90" s="4" t="s">
        <v>9</v>
      </c>
      <c r="D90" s="4" t="s">
        <v>29</v>
      </c>
    </row>
    <row r="91" spans="1:4" x14ac:dyDescent="0.25">
      <c r="A91" s="4" t="s">
        <v>170</v>
      </c>
      <c r="B91" s="4" t="s">
        <v>171</v>
      </c>
      <c r="C91" s="4" t="s">
        <v>94</v>
      </c>
      <c r="D91" s="4" t="s">
        <v>95</v>
      </c>
    </row>
    <row r="92" spans="1:4" x14ac:dyDescent="0.25">
      <c r="A92" s="4" t="s">
        <v>172</v>
      </c>
      <c r="B92" s="4" t="s">
        <v>173</v>
      </c>
      <c r="C92" s="4" t="s">
        <v>18</v>
      </c>
      <c r="D92" s="4" t="s">
        <v>126</v>
      </c>
    </row>
    <row r="93" spans="1:4" x14ac:dyDescent="0.25">
      <c r="A93" s="4" t="s">
        <v>174</v>
      </c>
      <c r="B93" s="4" t="s">
        <v>175</v>
      </c>
      <c r="C93" s="4" t="s">
        <v>18</v>
      </c>
      <c r="D93" s="4" t="s">
        <v>126</v>
      </c>
    </row>
    <row r="94" spans="1:4" x14ac:dyDescent="0.25">
      <c r="A94" s="4" t="s">
        <v>176</v>
      </c>
      <c r="C94" s="4" t="s">
        <v>6</v>
      </c>
    </row>
    <row r="95" spans="1:4" x14ac:dyDescent="0.25">
      <c r="A95" s="4" t="s">
        <v>177</v>
      </c>
      <c r="B95" s="4" t="s">
        <v>178</v>
      </c>
      <c r="C95" s="4" t="s">
        <v>18</v>
      </c>
      <c r="D95" s="4" t="s">
        <v>26</v>
      </c>
    </row>
    <row r="96" spans="1:4" x14ac:dyDescent="0.25">
      <c r="A96" s="4" t="s">
        <v>177</v>
      </c>
      <c r="B96" s="4" t="s">
        <v>179</v>
      </c>
      <c r="C96" s="4" t="s">
        <v>18</v>
      </c>
      <c r="D96" s="4" t="s">
        <v>111</v>
      </c>
    </row>
    <row r="97" spans="1:4" x14ac:dyDescent="0.25">
      <c r="A97" s="4" t="s">
        <v>177</v>
      </c>
      <c r="B97" s="4" t="s">
        <v>180</v>
      </c>
      <c r="C97" s="4" t="s">
        <v>18</v>
      </c>
      <c r="D97" s="4" t="s">
        <v>181</v>
      </c>
    </row>
    <row r="98" spans="1:4" x14ac:dyDescent="0.25">
      <c r="A98" s="4" t="s">
        <v>182</v>
      </c>
      <c r="B98" s="4" t="s">
        <v>183</v>
      </c>
      <c r="C98" s="4" t="s">
        <v>6</v>
      </c>
    </row>
    <row r="99" spans="1:4" x14ac:dyDescent="0.25">
      <c r="A99" s="4" t="s">
        <v>184</v>
      </c>
      <c r="B99" s="4" t="s">
        <v>185</v>
      </c>
      <c r="C99" s="4" t="s">
        <v>9</v>
      </c>
      <c r="D99" s="4" t="s">
        <v>10</v>
      </c>
    </row>
    <row r="100" spans="1:4" x14ac:dyDescent="0.25">
      <c r="A100" s="4" t="s">
        <v>186</v>
      </c>
      <c r="B100" s="4" t="s">
        <v>187</v>
      </c>
      <c r="C100" s="4" t="s">
        <v>18</v>
      </c>
      <c r="D100" s="4" t="s">
        <v>111</v>
      </c>
    </row>
    <row r="101" spans="1:4" x14ac:dyDescent="0.25">
      <c r="A101" s="4" t="s">
        <v>188</v>
      </c>
      <c r="B101" s="4" t="s">
        <v>189</v>
      </c>
      <c r="C101" s="4" t="s">
        <v>6</v>
      </c>
    </row>
    <row r="102" spans="1:4" x14ac:dyDescent="0.25">
      <c r="A102" s="4" t="s">
        <v>190</v>
      </c>
      <c r="B102" s="4" t="s">
        <v>191</v>
      </c>
      <c r="C102" s="4" t="s">
        <v>85</v>
      </c>
      <c r="D102" s="4" t="s">
        <v>192</v>
      </c>
    </row>
    <row r="103" spans="1:4" x14ac:dyDescent="0.25">
      <c r="A103" s="4" t="s">
        <v>190</v>
      </c>
      <c r="B103" s="4" t="s">
        <v>193</v>
      </c>
      <c r="C103" s="4" t="s">
        <v>94</v>
      </c>
      <c r="D103" s="4" t="s">
        <v>95</v>
      </c>
    </row>
    <row r="104" spans="1:4" x14ac:dyDescent="0.25">
      <c r="A104" s="4" t="s">
        <v>194</v>
      </c>
      <c r="C104" s="4" t="s">
        <v>6</v>
      </c>
    </row>
    <row r="105" spans="1:4" x14ac:dyDescent="0.25">
      <c r="A105" s="4" t="s">
        <v>195</v>
      </c>
      <c r="B105" s="4" t="s">
        <v>196</v>
      </c>
      <c r="C105" s="4" t="s">
        <v>73</v>
      </c>
      <c r="D105" s="4" t="s">
        <v>74</v>
      </c>
    </row>
    <row r="106" spans="1:4" x14ac:dyDescent="0.25">
      <c r="A106" s="4" t="s">
        <v>197</v>
      </c>
      <c r="B106" s="4" t="s">
        <v>198</v>
      </c>
      <c r="C106" s="4" t="s">
        <v>9</v>
      </c>
      <c r="D106" s="4" t="s">
        <v>77</v>
      </c>
    </row>
    <row r="107" spans="1:4" x14ac:dyDescent="0.25">
      <c r="A107" s="4" t="s">
        <v>197</v>
      </c>
      <c r="B107" s="4" t="s">
        <v>199</v>
      </c>
      <c r="C107" s="4" t="s">
        <v>85</v>
      </c>
      <c r="D107" s="4" t="s">
        <v>192</v>
      </c>
    </row>
    <row r="108" spans="1:4" x14ac:dyDescent="0.25">
      <c r="A108" s="4" t="s">
        <v>197</v>
      </c>
      <c r="B108" s="4" t="s">
        <v>200</v>
      </c>
      <c r="C108" s="4" t="s">
        <v>9</v>
      </c>
      <c r="D108" s="4" t="s">
        <v>10</v>
      </c>
    </row>
    <row r="109" spans="1:4" x14ac:dyDescent="0.25">
      <c r="A109" s="4" t="s">
        <v>197</v>
      </c>
      <c r="B109" s="4" t="s">
        <v>201</v>
      </c>
      <c r="C109" s="4" t="s">
        <v>94</v>
      </c>
      <c r="D109" s="4" t="s">
        <v>95</v>
      </c>
    </row>
    <row r="110" spans="1:4" x14ac:dyDescent="0.25">
      <c r="A110" s="4" t="s">
        <v>197</v>
      </c>
      <c r="B110" s="4" t="s">
        <v>202</v>
      </c>
      <c r="C110" s="4" t="s">
        <v>94</v>
      </c>
      <c r="D110" s="4" t="s">
        <v>203</v>
      </c>
    </row>
    <row r="111" spans="1:4" x14ac:dyDescent="0.25">
      <c r="A111" s="4" t="s">
        <v>204</v>
      </c>
      <c r="B111" s="4" t="s">
        <v>205</v>
      </c>
      <c r="C111" s="4" t="s">
        <v>18</v>
      </c>
      <c r="D111" s="4" t="s">
        <v>126</v>
      </c>
    </row>
    <row r="112" spans="1:4" x14ac:dyDescent="0.25">
      <c r="A112" s="4" t="s">
        <v>206</v>
      </c>
      <c r="B112" s="4" t="s">
        <v>207</v>
      </c>
      <c r="C112" s="4" t="s">
        <v>100</v>
      </c>
      <c r="D112" s="4" t="s">
        <v>131</v>
      </c>
    </row>
    <row r="113" spans="1:4" x14ac:dyDescent="0.25">
      <c r="A113" s="4" t="s">
        <v>208</v>
      </c>
      <c r="B113" s="4" t="s">
        <v>209</v>
      </c>
      <c r="C113" s="4" t="s">
        <v>73</v>
      </c>
      <c r="D113" s="4" t="s">
        <v>115</v>
      </c>
    </row>
    <row r="114" spans="1:4" x14ac:dyDescent="0.25">
      <c r="A114" s="4" t="s">
        <v>208</v>
      </c>
      <c r="B114" s="4" t="s">
        <v>210</v>
      </c>
      <c r="C114" s="4" t="s">
        <v>100</v>
      </c>
      <c r="D114" s="4" t="s">
        <v>131</v>
      </c>
    </row>
    <row r="115" spans="1:4" x14ac:dyDescent="0.25">
      <c r="A115" s="4" t="s">
        <v>208</v>
      </c>
      <c r="B115" s="4" t="s">
        <v>211</v>
      </c>
      <c r="C115" s="4" t="s">
        <v>85</v>
      </c>
      <c r="D115" s="4" t="s">
        <v>192</v>
      </c>
    </row>
    <row r="116" spans="1:4" x14ac:dyDescent="0.25">
      <c r="A116" s="4" t="s">
        <v>208</v>
      </c>
      <c r="B116" s="4" t="s">
        <v>212</v>
      </c>
      <c r="C116" s="4" t="s">
        <v>9</v>
      </c>
      <c r="D116" s="4" t="s">
        <v>29</v>
      </c>
    </row>
    <row r="117" spans="1:4" x14ac:dyDescent="0.25">
      <c r="A117" s="4" t="s">
        <v>208</v>
      </c>
      <c r="B117" s="4" t="s">
        <v>213</v>
      </c>
      <c r="C117" s="4" t="s">
        <v>9</v>
      </c>
      <c r="D117" s="4" t="s">
        <v>29</v>
      </c>
    </row>
    <row r="118" spans="1:4" x14ac:dyDescent="0.25">
      <c r="A118" s="4" t="s">
        <v>208</v>
      </c>
      <c r="B118" s="4" t="s">
        <v>214</v>
      </c>
      <c r="C118" s="4" t="s">
        <v>85</v>
      </c>
      <c r="D118" s="4" t="s">
        <v>192</v>
      </c>
    </row>
    <row r="119" spans="1:4" x14ac:dyDescent="0.25">
      <c r="A119" s="4" t="s">
        <v>208</v>
      </c>
      <c r="B119" s="4" t="s">
        <v>215</v>
      </c>
      <c r="C119" s="4" t="s">
        <v>18</v>
      </c>
      <c r="D119" s="4" t="s">
        <v>82</v>
      </c>
    </row>
    <row r="120" spans="1:4" x14ac:dyDescent="0.25">
      <c r="A120" s="4" t="s">
        <v>208</v>
      </c>
      <c r="B120" s="4" t="s">
        <v>216</v>
      </c>
      <c r="C120" s="4" t="s">
        <v>9</v>
      </c>
      <c r="D120" s="4" t="s">
        <v>77</v>
      </c>
    </row>
    <row r="121" spans="1:4" x14ac:dyDescent="0.25">
      <c r="A121" s="4" t="s">
        <v>208</v>
      </c>
      <c r="B121" s="4" t="s">
        <v>217</v>
      </c>
      <c r="C121" s="4" t="s">
        <v>85</v>
      </c>
      <c r="D121" s="4" t="s">
        <v>86</v>
      </c>
    </row>
    <row r="122" spans="1:4" x14ac:dyDescent="0.25">
      <c r="A122" s="4" t="s">
        <v>208</v>
      </c>
      <c r="B122" s="4" t="s">
        <v>218</v>
      </c>
      <c r="C122" s="4" t="s">
        <v>85</v>
      </c>
      <c r="D122" s="4" t="s">
        <v>86</v>
      </c>
    </row>
    <row r="123" spans="1:4" x14ac:dyDescent="0.25">
      <c r="A123" s="4" t="s">
        <v>208</v>
      </c>
      <c r="B123" s="4" t="s">
        <v>219</v>
      </c>
      <c r="C123" s="4" t="s">
        <v>9</v>
      </c>
      <c r="D123" s="4" t="s">
        <v>10</v>
      </c>
    </row>
    <row r="124" spans="1:4" x14ac:dyDescent="0.25">
      <c r="A124" s="4" t="s">
        <v>208</v>
      </c>
      <c r="B124" s="4" t="s">
        <v>220</v>
      </c>
      <c r="C124" s="4" t="s">
        <v>13</v>
      </c>
      <c r="D124" s="4" t="s">
        <v>14</v>
      </c>
    </row>
    <row r="125" spans="1:4" x14ac:dyDescent="0.25">
      <c r="A125" s="4" t="s">
        <v>221</v>
      </c>
      <c r="B125" s="4" t="s">
        <v>209</v>
      </c>
      <c r="C125" s="4" t="s">
        <v>73</v>
      </c>
      <c r="D125" s="4" t="s">
        <v>115</v>
      </c>
    </row>
    <row r="126" spans="1:4" x14ac:dyDescent="0.25">
      <c r="A126" s="4" t="s">
        <v>221</v>
      </c>
      <c r="B126" s="4" t="s">
        <v>222</v>
      </c>
      <c r="C126" s="4" t="s">
        <v>100</v>
      </c>
      <c r="D126" s="4" t="s">
        <v>131</v>
      </c>
    </row>
    <row r="127" spans="1:4" x14ac:dyDescent="0.25">
      <c r="A127" s="4" t="s">
        <v>221</v>
      </c>
      <c r="B127" s="4" t="s">
        <v>211</v>
      </c>
      <c r="C127" s="4" t="s">
        <v>85</v>
      </c>
      <c r="D127" s="4" t="s">
        <v>192</v>
      </c>
    </row>
    <row r="128" spans="1:4" x14ac:dyDescent="0.25">
      <c r="A128" s="4" t="s">
        <v>221</v>
      </c>
      <c r="B128" s="4" t="s">
        <v>212</v>
      </c>
      <c r="C128" s="4" t="s">
        <v>9</v>
      </c>
      <c r="D128" s="4" t="s">
        <v>29</v>
      </c>
    </row>
    <row r="129" spans="1:4" x14ac:dyDescent="0.25">
      <c r="A129" s="4" t="s">
        <v>221</v>
      </c>
      <c r="B129" s="4" t="s">
        <v>213</v>
      </c>
      <c r="C129" s="4" t="s">
        <v>9</v>
      </c>
      <c r="D129" s="4" t="s">
        <v>29</v>
      </c>
    </row>
    <row r="130" spans="1:4" x14ac:dyDescent="0.25">
      <c r="A130" s="4" t="s">
        <v>221</v>
      </c>
      <c r="B130" s="4" t="s">
        <v>214</v>
      </c>
      <c r="C130" s="4" t="s">
        <v>85</v>
      </c>
      <c r="D130" s="4" t="s">
        <v>192</v>
      </c>
    </row>
    <row r="131" spans="1:4" x14ac:dyDescent="0.25">
      <c r="A131" s="4" t="s">
        <v>221</v>
      </c>
      <c r="B131" s="4" t="s">
        <v>215</v>
      </c>
      <c r="C131" s="4" t="s">
        <v>18</v>
      </c>
      <c r="D131" s="4" t="s">
        <v>82</v>
      </c>
    </row>
    <row r="132" spans="1:4" x14ac:dyDescent="0.25">
      <c r="A132" s="4" t="s">
        <v>221</v>
      </c>
      <c r="B132" s="4" t="s">
        <v>216</v>
      </c>
      <c r="C132" s="4" t="s">
        <v>9</v>
      </c>
      <c r="D132" s="4" t="s">
        <v>77</v>
      </c>
    </row>
    <row r="133" spans="1:4" x14ac:dyDescent="0.25">
      <c r="A133" s="4" t="s">
        <v>221</v>
      </c>
      <c r="B133" s="4" t="s">
        <v>217</v>
      </c>
      <c r="C133" s="4" t="s">
        <v>85</v>
      </c>
      <c r="D133" s="4" t="s">
        <v>86</v>
      </c>
    </row>
    <row r="134" spans="1:4" x14ac:dyDescent="0.25">
      <c r="A134" s="4" t="s">
        <v>221</v>
      </c>
      <c r="B134" s="4" t="s">
        <v>218</v>
      </c>
      <c r="C134" s="4" t="s">
        <v>85</v>
      </c>
      <c r="D134" s="4" t="s">
        <v>86</v>
      </c>
    </row>
    <row r="135" spans="1:4" x14ac:dyDescent="0.25">
      <c r="A135" s="4" t="s">
        <v>221</v>
      </c>
      <c r="B135" s="4" t="s">
        <v>219</v>
      </c>
      <c r="C135" s="4" t="s">
        <v>9</v>
      </c>
      <c r="D135" s="4" t="s">
        <v>10</v>
      </c>
    </row>
    <row r="136" spans="1:4" x14ac:dyDescent="0.25">
      <c r="A136" s="4" t="s">
        <v>223</v>
      </c>
      <c r="B136" s="4" t="s">
        <v>220</v>
      </c>
      <c r="C136" s="4" t="s">
        <v>13</v>
      </c>
      <c r="D136" s="4" t="s">
        <v>14</v>
      </c>
    </row>
    <row r="137" spans="1:4" x14ac:dyDescent="0.25">
      <c r="A137" s="4" t="s">
        <v>224</v>
      </c>
      <c r="B137" s="4" t="s">
        <v>225</v>
      </c>
      <c r="C137" s="4" t="s">
        <v>100</v>
      </c>
      <c r="D137" s="4" t="s">
        <v>101</v>
      </c>
    </row>
    <row r="138" spans="1:4" x14ac:dyDescent="0.25">
      <c r="A138" s="4" t="s">
        <v>224</v>
      </c>
      <c r="B138" s="4" t="s">
        <v>226</v>
      </c>
      <c r="C138" s="4" t="s">
        <v>9</v>
      </c>
      <c r="D138" s="4" t="s">
        <v>29</v>
      </c>
    </row>
    <row r="139" spans="1:4" x14ac:dyDescent="0.25">
      <c r="A139" s="4" t="s">
        <v>224</v>
      </c>
      <c r="B139" s="4" t="s">
        <v>227</v>
      </c>
      <c r="C139" s="4" t="s">
        <v>9</v>
      </c>
      <c r="D139" s="4" t="s">
        <v>77</v>
      </c>
    </row>
    <row r="140" spans="1:4" x14ac:dyDescent="0.25">
      <c r="A140" s="4" t="s">
        <v>228</v>
      </c>
      <c r="B140" s="4" t="s">
        <v>229</v>
      </c>
      <c r="C140" s="4" t="s">
        <v>18</v>
      </c>
      <c r="D140" s="4" t="s">
        <v>126</v>
      </c>
    </row>
    <row r="141" spans="1:4" x14ac:dyDescent="0.25">
      <c r="A141" s="4" t="s">
        <v>230</v>
      </c>
      <c r="B141" s="4" t="s">
        <v>209</v>
      </c>
      <c r="C141" s="4" t="s">
        <v>73</v>
      </c>
      <c r="D141" s="4" t="s">
        <v>115</v>
      </c>
    </row>
    <row r="142" spans="1:4" x14ac:dyDescent="0.25">
      <c r="A142" s="4" t="s">
        <v>230</v>
      </c>
      <c r="B142" s="4" t="s">
        <v>210</v>
      </c>
      <c r="C142" s="4" t="s">
        <v>100</v>
      </c>
      <c r="D142" s="4" t="s">
        <v>131</v>
      </c>
    </row>
    <row r="143" spans="1:4" x14ac:dyDescent="0.25">
      <c r="A143" s="4" t="s">
        <v>230</v>
      </c>
      <c r="B143" s="4" t="s">
        <v>231</v>
      </c>
      <c r="C143" s="4" t="s">
        <v>85</v>
      </c>
      <c r="D143" s="4" t="s">
        <v>192</v>
      </c>
    </row>
    <row r="144" spans="1:4" x14ac:dyDescent="0.25">
      <c r="A144" s="4" t="s">
        <v>230</v>
      </c>
      <c r="B144" s="4" t="s">
        <v>232</v>
      </c>
      <c r="C144" s="4" t="s">
        <v>9</v>
      </c>
      <c r="D144" s="4" t="s">
        <v>29</v>
      </c>
    </row>
    <row r="145" spans="1:4" x14ac:dyDescent="0.25">
      <c r="A145" s="4" t="s">
        <v>230</v>
      </c>
      <c r="B145" s="4" t="s">
        <v>233</v>
      </c>
      <c r="C145" s="4" t="s">
        <v>9</v>
      </c>
      <c r="D145" s="4" t="s">
        <v>29</v>
      </c>
    </row>
    <row r="146" spans="1:4" x14ac:dyDescent="0.25">
      <c r="A146" s="4" t="s">
        <v>230</v>
      </c>
      <c r="B146" s="4" t="s">
        <v>214</v>
      </c>
      <c r="C146" s="4" t="s">
        <v>85</v>
      </c>
      <c r="D146" s="4" t="s">
        <v>192</v>
      </c>
    </row>
    <row r="147" spans="1:4" x14ac:dyDescent="0.25">
      <c r="A147" s="4" t="s">
        <v>230</v>
      </c>
      <c r="B147" s="4" t="s">
        <v>234</v>
      </c>
      <c r="C147" s="4" t="s">
        <v>18</v>
      </c>
      <c r="D147" s="4" t="s">
        <v>82</v>
      </c>
    </row>
    <row r="148" spans="1:4" x14ac:dyDescent="0.25">
      <c r="A148" s="4" t="s">
        <v>230</v>
      </c>
      <c r="B148" s="4" t="s">
        <v>216</v>
      </c>
      <c r="C148" s="4" t="s">
        <v>9</v>
      </c>
      <c r="D148" s="4" t="s">
        <v>77</v>
      </c>
    </row>
    <row r="149" spans="1:4" x14ac:dyDescent="0.25">
      <c r="A149" s="4" t="s">
        <v>230</v>
      </c>
      <c r="B149" s="4" t="s">
        <v>217</v>
      </c>
      <c r="C149" s="4" t="s">
        <v>85</v>
      </c>
      <c r="D149" s="4" t="s">
        <v>86</v>
      </c>
    </row>
    <row r="150" spans="1:4" x14ac:dyDescent="0.25">
      <c r="A150" s="4" t="s">
        <v>230</v>
      </c>
      <c r="B150" s="4" t="s">
        <v>235</v>
      </c>
      <c r="C150" s="4" t="s">
        <v>85</v>
      </c>
      <c r="D150" s="4" t="s">
        <v>86</v>
      </c>
    </row>
    <row r="151" spans="1:4" x14ac:dyDescent="0.25">
      <c r="A151" s="4" t="s">
        <v>230</v>
      </c>
      <c r="B151" s="4" t="s">
        <v>236</v>
      </c>
      <c r="C151" s="4" t="s">
        <v>100</v>
      </c>
      <c r="D151" s="4" t="s">
        <v>101</v>
      </c>
    </row>
    <row r="152" spans="1:4" x14ac:dyDescent="0.25">
      <c r="A152" s="4" t="s">
        <v>230</v>
      </c>
      <c r="B152" s="4" t="s">
        <v>219</v>
      </c>
      <c r="C152" s="4" t="s">
        <v>9</v>
      </c>
      <c r="D152" s="4" t="s">
        <v>10</v>
      </c>
    </row>
    <row r="153" spans="1:4" x14ac:dyDescent="0.25">
      <c r="A153" s="4" t="s">
        <v>230</v>
      </c>
      <c r="B153" s="4" t="s">
        <v>220</v>
      </c>
      <c r="C153" s="4" t="s">
        <v>13</v>
      </c>
      <c r="D153" s="4" t="s">
        <v>14</v>
      </c>
    </row>
    <row r="154" spans="1:4" x14ac:dyDescent="0.25">
      <c r="A154" s="4" t="s">
        <v>237</v>
      </c>
      <c r="B154" s="4" t="s">
        <v>238</v>
      </c>
      <c r="C154" s="4" t="s">
        <v>94</v>
      </c>
      <c r="D154" s="4" t="s">
        <v>95</v>
      </c>
    </row>
    <row r="155" spans="1:4" x14ac:dyDescent="0.25">
      <c r="A155" s="4" t="s">
        <v>239</v>
      </c>
      <c r="B155" s="4" t="s">
        <v>240</v>
      </c>
      <c r="C155" s="4" t="s">
        <v>18</v>
      </c>
      <c r="D155" s="4" t="s">
        <v>82</v>
      </c>
    </row>
    <row r="156" spans="1:4" x14ac:dyDescent="0.25">
      <c r="A156" s="4" t="s">
        <v>241</v>
      </c>
      <c r="B156" s="4" t="s">
        <v>242</v>
      </c>
      <c r="C156" s="4" t="s">
        <v>18</v>
      </c>
      <c r="D156" s="4" t="s">
        <v>243</v>
      </c>
    </row>
    <row r="157" spans="1:4" x14ac:dyDescent="0.25">
      <c r="A157" s="4" t="s">
        <v>241</v>
      </c>
      <c r="B157" s="4" t="s">
        <v>244</v>
      </c>
      <c r="C157" s="4" t="s">
        <v>9</v>
      </c>
      <c r="D157" s="4" t="s">
        <v>10</v>
      </c>
    </row>
    <row r="158" spans="1:4" x14ac:dyDescent="0.25">
      <c r="A158" s="4" t="s">
        <v>241</v>
      </c>
      <c r="B158" s="4" t="s">
        <v>245</v>
      </c>
      <c r="C158" s="4" t="s">
        <v>18</v>
      </c>
      <c r="D158" s="4" t="s">
        <v>181</v>
      </c>
    </row>
    <row r="159" spans="1:4" x14ac:dyDescent="0.25">
      <c r="A159" s="4" t="s">
        <v>241</v>
      </c>
      <c r="B159" s="4" t="s">
        <v>246</v>
      </c>
      <c r="C159" s="4" t="s">
        <v>18</v>
      </c>
      <c r="D159" s="4" t="s">
        <v>126</v>
      </c>
    </row>
    <row r="160" spans="1:4" x14ac:dyDescent="0.25">
      <c r="A160" s="4" t="s">
        <v>241</v>
      </c>
      <c r="B160" s="4" t="s">
        <v>247</v>
      </c>
      <c r="C160" s="4" t="s">
        <v>85</v>
      </c>
      <c r="D160" s="4" t="s">
        <v>86</v>
      </c>
    </row>
    <row r="161" spans="1:4" x14ac:dyDescent="0.25">
      <c r="A161" s="4" t="s">
        <v>241</v>
      </c>
      <c r="B161" s="4" t="s">
        <v>248</v>
      </c>
      <c r="C161" s="4" t="s">
        <v>85</v>
      </c>
      <c r="D161" s="4" t="s">
        <v>86</v>
      </c>
    </row>
    <row r="162" spans="1:4" x14ac:dyDescent="0.25">
      <c r="A162" s="4" t="s">
        <v>241</v>
      </c>
      <c r="B162" s="4" t="s">
        <v>249</v>
      </c>
      <c r="C162" s="4" t="s">
        <v>18</v>
      </c>
      <c r="D162" s="4" t="s">
        <v>19</v>
      </c>
    </row>
    <row r="163" spans="1:4" x14ac:dyDescent="0.25">
      <c r="A163" s="4" t="s">
        <v>241</v>
      </c>
      <c r="B163" s="4" t="s">
        <v>250</v>
      </c>
      <c r="C163" s="4" t="s">
        <v>18</v>
      </c>
      <c r="D163" s="4" t="s">
        <v>19</v>
      </c>
    </row>
    <row r="164" spans="1:4" x14ac:dyDescent="0.25">
      <c r="A164" s="4" t="s">
        <v>241</v>
      </c>
      <c r="B164" s="4" t="s">
        <v>251</v>
      </c>
      <c r="C164" s="4" t="s">
        <v>18</v>
      </c>
      <c r="D164" s="4" t="s">
        <v>252</v>
      </c>
    </row>
    <row r="165" spans="1:4" x14ac:dyDescent="0.25">
      <c r="A165" s="4" t="s">
        <v>241</v>
      </c>
      <c r="B165" s="4" t="s">
        <v>253</v>
      </c>
      <c r="C165" s="4" t="s">
        <v>18</v>
      </c>
      <c r="D165" s="4" t="s">
        <v>252</v>
      </c>
    </row>
    <row r="166" spans="1:4" x14ac:dyDescent="0.25">
      <c r="A166" s="4" t="s">
        <v>254</v>
      </c>
      <c r="C166" s="4" t="s">
        <v>6</v>
      </c>
    </row>
    <row r="167" spans="1:4" x14ac:dyDescent="0.25">
      <c r="A167" s="4" t="s">
        <v>255</v>
      </c>
      <c r="B167" s="4" t="s">
        <v>256</v>
      </c>
      <c r="C167" s="4" t="s">
        <v>73</v>
      </c>
      <c r="D167" s="4" t="s">
        <v>115</v>
      </c>
    </row>
    <row r="168" spans="1:4" x14ac:dyDescent="0.25">
      <c r="A168" s="4" t="s">
        <v>255</v>
      </c>
      <c r="B168" s="4" t="s">
        <v>210</v>
      </c>
      <c r="C168" s="4" t="s">
        <v>100</v>
      </c>
      <c r="D168" s="4" t="s">
        <v>131</v>
      </c>
    </row>
    <row r="169" spans="1:4" x14ac:dyDescent="0.25">
      <c r="A169" s="4" t="s">
        <v>255</v>
      </c>
      <c r="B169" s="4" t="s">
        <v>231</v>
      </c>
      <c r="C169" s="4" t="s">
        <v>85</v>
      </c>
      <c r="D169" s="4" t="s">
        <v>192</v>
      </c>
    </row>
    <row r="170" spans="1:4" x14ac:dyDescent="0.25">
      <c r="A170" s="4" t="s">
        <v>255</v>
      </c>
      <c r="B170" s="4" t="s">
        <v>232</v>
      </c>
      <c r="C170" s="4" t="s">
        <v>9</v>
      </c>
      <c r="D170" s="4" t="s">
        <v>29</v>
      </c>
    </row>
    <row r="171" spans="1:4" x14ac:dyDescent="0.25">
      <c r="A171" s="4" t="s">
        <v>255</v>
      </c>
      <c r="B171" s="4" t="s">
        <v>233</v>
      </c>
      <c r="C171" s="4" t="s">
        <v>9</v>
      </c>
      <c r="D171" s="4" t="s">
        <v>29</v>
      </c>
    </row>
    <row r="172" spans="1:4" x14ac:dyDescent="0.25">
      <c r="A172" s="4" t="s">
        <v>255</v>
      </c>
      <c r="B172" s="4" t="s">
        <v>214</v>
      </c>
      <c r="C172" s="4" t="s">
        <v>85</v>
      </c>
      <c r="D172" s="4" t="s">
        <v>192</v>
      </c>
    </row>
    <row r="173" spans="1:4" x14ac:dyDescent="0.25">
      <c r="A173" s="4" t="s">
        <v>255</v>
      </c>
      <c r="B173" s="4" t="s">
        <v>234</v>
      </c>
      <c r="C173" s="4" t="s">
        <v>18</v>
      </c>
      <c r="D173" s="4" t="s">
        <v>82</v>
      </c>
    </row>
    <row r="174" spans="1:4" x14ac:dyDescent="0.25">
      <c r="A174" s="4" t="s">
        <v>255</v>
      </c>
      <c r="B174" s="4" t="s">
        <v>216</v>
      </c>
      <c r="C174" s="4" t="s">
        <v>9</v>
      </c>
      <c r="D174" s="4" t="s">
        <v>77</v>
      </c>
    </row>
    <row r="175" spans="1:4" x14ac:dyDescent="0.25">
      <c r="A175" s="4" t="s">
        <v>255</v>
      </c>
      <c r="B175" s="4" t="s">
        <v>217</v>
      </c>
      <c r="C175" s="4" t="s">
        <v>85</v>
      </c>
      <c r="D175" s="4" t="s">
        <v>86</v>
      </c>
    </row>
    <row r="176" spans="1:4" x14ac:dyDescent="0.25">
      <c r="A176" s="4" t="s">
        <v>255</v>
      </c>
      <c r="B176" s="4" t="s">
        <v>235</v>
      </c>
      <c r="C176" s="4" t="s">
        <v>85</v>
      </c>
      <c r="D176" s="4" t="s">
        <v>86</v>
      </c>
    </row>
    <row r="177" spans="1:4" x14ac:dyDescent="0.25">
      <c r="A177" s="4" t="s">
        <v>255</v>
      </c>
      <c r="B177" s="4" t="s">
        <v>236</v>
      </c>
      <c r="C177" s="4" t="s">
        <v>100</v>
      </c>
      <c r="D177" s="4" t="s">
        <v>101</v>
      </c>
    </row>
    <row r="178" spans="1:4" x14ac:dyDescent="0.25">
      <c r="A178" s="4" t="s">
        <v>255</v>
      </c>
      <c r="B178" s="4" t="s">
        <v>219</v>
      </c>
      <c r="C178" s="4" t="s">
        <v>9</v>
      </c>
      <c r="D178" s="4" t="s">
        <v>10</v>
      </c>
    </row>
    <row r="179" spans="1:4" x14ac:dyDescent="0.25">
      <c r="A179" s="4" t="s">
        <v>255</v>
      </c>
      <c r="B179" s="4" t="s">
        <v>220</v>
      </c>
      <c r="C179" s="4" t="s">
        <v>13</v>
      </c>
      <c r="D179" s="4" t="s">
        <v>14</v>
      </c>
    </row>
    <row r="180" spans="1:4" x14ac:dyDescent="0.25">
      <c r="A180" s="4" t="s">
        <v>257</v>
      </c>
      <c r="B180" s="4" t="s">
        <v>256</v>
      </c>
      <c r="C180" s="4" t="s">
        <v>73</v>
      </c>
      <c r="D180" s="4" t="s">
        <v>115</v>
      </c>
    </row>
    <row r="181" spans="1:4" x14ac:dyDescent="0.25">
      <c r="A181" s="4" t="s">
        <v>257</v>
      </c>
      <c r="B181" s="4" t="s">
        <v>210</v>
      </c>
      <c r="C181" s="4" t="s">
        <v>100</v>
      </c>
      <c r="D181" s="4" t="s">
        <v>131</v>
      </c>
    </row>
    <row r="182" spans="1:4" x14ac:dyDescent="0.25">
      <c r="A182" s="4" t="s">
        <v>257</v>
      </c>
      <c r="B182" s="4" t="s">
        <v>231</v>
      </c>
      <c r="C182" s="4" t="s">
        <v>85</v>
      </c>
      <c r="D182" s="4" t="s">
        <v>192</v>
      </c>
    </row>
    <row r="183" spans="1:4" x14ac:dyDescent="0.25">
      <c r="A183" s="4" t="s">
        <v>257</v>
      </c>
      <c r="B183" s="4" t="s">
        <v>232</v>
      </c>
      <c r="C183" s="4" t="s">
        <v>9</v>
      </c>
      <c r="D183" s="4" t="s">
        <v>29</v>
      </c>
    </row>
    <row r="184" spans="1:4" x14ac:dyDescent="0.25">
      <c r="A184" s="4" t="s">
        <v>257</v>
      </c>
      <c r="B184" s="4" t="s">
        <v>233</v>
      </c>
      <c r="C184" s="4" t="s">
        <v>9</v>
      </c>
      <c r="D184" s="4" t="s">
        <v>29</v>
      </c>
    </row>
    <row r="185" spans="1:4" x14ac:dyDescent="0.25">
      <c r="A185" s="4" t="s">
        <v>257</v>
      </c>
      <c r="B185" s="4" t="s">
        <v>214</v>
      </c>
      <c r="C185" s="4" t="s">
        <v>85</v>
      </c>
      <c r="D185" s="4" t="s">
        <v>192</v>
      </c>
    </row>
    <row r="186" spans="1:4" x14ac:dyDescent="0.25">
      <c r="A186" s="4" t="s">
        <v>257</v>
      </c>
      <c r="B186" s="4" t="s">
        <v>234</v>
      </c>
      <c r="C186" s="4" t="s">
        <v>18</v>
      </c>
      <c r="D186" s="4" t="s">
        <v>82</v>
      </c>
    </row>
    <row r="187" spans="1:4" x14ac:dyDescent="0.25">
      <c r="A187" s="4" t="s">
        <v>257</v>
      </c>
      <c r="B187" s="4" t="s">
        <v>216</v>
      </c>
      <c r="C187" s="4" t="s">
        <v>9</v>
      </c>
      <c r="D187" s="4" t="s">
        <v>77</v>
      </c>
    </row>
    <row r="188" spans="1:4" x14ac:dyDescent="0.25">
      <c r="A188" s="4" t="s">
        <v>257</v>
      </c>
      <c r="B188" s="4" t="s">
        <v>217</v>
      </c>
      <c r="C188" s="4" t="s">
        <v>85</v>
      </c>
      <c r="D188" s="4" t="s">
        <v>86</v>
      </c>
    </row>
    <row r="189" spans="1:4" x14ac:dyDescent="0.25">
      <c r="A189" s="4" t="s">
        <v>257</v>
      </c>
      <c r="B189" s="4" t="s">
        <v>235</v>
      </c>
      <c r="C189" s="4" t="s">
        <v>85</v>
      </c>
      <c r="D189" s="4" t="s">
        <v>86</v>
      </c>
    </row>
    <row r="190" spans="1:4" x14ac:dyDescent="0.25">
      <c r="A190" s="4" t="s">
        <v>257</v>
      </c>
      <c r="B190" s="4" t="s">
        <v>236</v>
      </c>
      <c r="C190" s="4" t="s">
        <v>100</v>
      </c>
      <c r="D190" s="4" t="s">
        <v>101</v>
      </c>
    </row>
    <row r="191" spans="1:4" x14ac:dyDescent="0.25">
      <c r="A191" s="4" t="s">
        <v>257</v>
      </c>
      <c r="B191" s="4" t="s">
        <v>219</v>
      </c>
      <c r="C191" s="4" t="s">
        <v>85</v>
      </c>
      <c r="D191" s="4" t="s">
        <v>192</v>
      </c>
    </row>
    <row r="192" spans="1:4" x14ac:dyDescent="0.25">
      <c r="A192" s="4" t="s">
        <v>257</v>
      </c>
      <c r="B192" s="4" t="s">
        <v>220</v>
      </c>
      <c r="C192" s="4" t="s">
        <v>13</v>
      </c>
      <c r="D192" s="4" t="s">
        <v>14</v>
      </c>
    </row>
    <row r="193" spans="1:4" x14ac:dyDescent="0.25">
      <c r="A193" s="4" t="s">
        <v>258</v>
      </c>
      <c r="B193" s="4" t="s">
        <v>256</v>
      </c>
      <c r="C193" s="4" t="s">
        <v>73</v>
      </c>
      <c r="D193" s="4" t="s">
        <v>115</v>
      </c>
    </row>
    <row r="194" spans="1:4" x14ac:dyDescent="0.25">
      <c r="A194" s="4" t="s">
        <v>258</v>
      </c>
      <c r="B194" s="4" t="s">
        <v>259</v>
      </c>
      <c r="C194" s="4" t="s">
        <v>100</v>
      </c>
      <c r="D194" s="4" t="s">
        <v>131</v>
      </c>
    </row>
    <row r="195" spans="1:4" x14ac:dyDescent="0.25">
      <c r="A195" s="4" t="s">
        <v>258</v>
      </c>
      <c r="B195" s="4" t="s">
        <v>260</v>
      </c>
      <c r="C195" s="4" t="s">
        <v>18</v>
      </c>
      <c r="D195" s="4" t="s">
        <v>168</v>
      </c>
    </row>
    <row r="196" spans="1:4" x14ac:dyDescent="0.25">
      <c r="A196" s="4" t="s">
        <v>258</v>
      </c>
      <c r="B196" s="4" t="s">
        <v>261</v>
      </c>
      <c r="C196" s="4" t="s">
        <v>9</v>
      </c>
      <c r="D196" s="4" t="s">
        <v>29</v>
      </c>
    </row>
    <row r="197" spans="1:4" x14ac:dyDescent="0.25">
      <c r="A197" s="4" t="s">
        <v>258</v>
      </c>
      <c r="B197" s="4" t="s">
        <v>262</v>
      </c>
      <c r="C197" s="4" t="s">
        <v>9</v>
      </c>
      <c r="D197" s="4" t="s">
        <v>29</v>
      </c>
    </row>
    <row r="198" spans="1:4" x14ac:dyDescent="0.25">
      <c r="A198" s="4" t="s">
        <v>258</v>
      </c>
      <c r="B198" s="4" t="s">
        <v>263</v>
      </c>
      <c r="C198" s="4" t="s">
        <v>85</v>
      </c>
      <c r="D198" s="4" t="s">
        <v>192</v>
      </c>
    </row>
    <row r="199" spans="1:4" x14ac:dyDescent="0.25">
      <c r="A199" s="4" t="s">
        <v>258</v>
      </c>
      <c r="B199" s="4" t="s">
        <v>234</v>
      </c>
      <c r="C199" s="4" t="s">
        <v>18</v>
      </c>
      <c r="D199" s="4" t="s">
        <v>82</v>
      </c>
    </row>
    <row r="200" spans="1:4" x14ac:dyDescent="0.25">
      <c r="A200" s="4" t="s">
        <v>258</v>
      </c>
      <c r="B200" s="4" t="s">
        <v>264</v>
      </c>
      <c r="C200" s="4" t="s">
        <v>9</v>
      </c>
      <c r="D200" s="4" t="s">
        <v>77</v>
      </c>
    </row>
    <row r="201" spans="1:4" x14ac:dyDescent="0.25">
      <c r="A201" s="4" t="s">
        <v>258</v>
      </c>
      <c r="B201" s="4" t="s">
        <v>265</v>
      </c>
      <c r="C201" s="4" t="s">
        <v>85</v>
      </c>
      <c r="D201" s="4" t="s">
        <v>86</v>
      </c>
    </row>
    <row r="202" spans="1:4" x14ac:dyDescent="0.25">
      <c r="A202" s="4" t="s">
        <v>258</v>
      </c>
      <c r="B202" s="4" t="s">
        <v>266</v>
      </c>
      <c r="C202" s="4" t="s">
        <v>85</v>
      </c>
      <c r="D202" s="4" t="s">
        <v>86</v>
      </c>
    </row>
    <row r="203" spans="1:4" x14ac:dyDescent="0.25">
      <c r="A203" s="4" t="s">
        <v>258</v>
      </c>
      <c r="B203" s="4" t="s">
        <v>267</v>
      </c>
      <c r="C203" s="4" t="s">
        <v>100</v>
      </c>
      <c r="D203" s="4" t="s">
        <v>101</v>
      </c>
    </row>
    <row r="204" spans="1:4" x14ac:dyDescent="0.25">
      <c r="A204" s="4" t="s">
        <v>258</v>
      </c>
      <c r="B204" s="4" t="s">
        <v>268</v>
      </c>
      <c r="C204" s="4" t="s">
        <v>9</v>
      </c>
      <c r="D204" s="4" t="s">
        <v>10</v>
      </c>
    </row>
    <row r="205" spans="1:4" x14ac:dyDescent="0.25">
      <c r="A205" s="4" t="s">
        <v>258</v>
      </c>
      <c r="B205" s="4" t="s">
        <v>269</v>
      </c>
      <c r="C205" s="4" t="s">
        <v>13</v>
      </c>
      <c r="D205" s="4" t="s">
        <v>14</v>
      </c>
    </row>
    <row r="206" spans="1:4" x14ac:dyDescent="0.25">
      <c r="A206" s="4" t="s">
        <v>270</v>
      </c>
      <c r="B206" s="4" t="s">
        <v>256</v>
      </c>
      <c r="C206" s="4" t="s">
        <v>73</v>
      </c>
      <c r="D206" s="4" t="s">
        <v>115</v>
      </c>
    </row>
    <row r="207" spans="1:4" x14ac:dyDescent="0.25">
      <c r="A207" s="4" t="s">
        <v>270</v>
      </c>
      <c r="B207" s="4" t="s">
        <v>259</v>
      </c>
      <c r="C207" s="4" t="s">
        <v>100</v>
      </c>
      <c r="D207" s="4" t="s">
        <v>131</v>
      </c>
    </row>
    <row r="208" spans="1:4" x14ac:dyDescent="0.25">
      <c r="A208" s="4" t="s">
        <v>270</v>
      </c>
      <c r="B208" s="4" t="s">
        <v>260</v>
      </c>
      <c r="C208" s="4" t="s">
        <v>18</v>
      </c>
      <c r="D208" s="4" t="s">
        <v>168</v>
      </c>
    </row>
    <row r="209" spans="1:4" x14ac:dyDescent="0.25">
      <c r="A209" s="4" t="s">
        <v>270</v>
      </c>
      <c r="B209" s="4" t="s">
        <v>261</v>
      </c>
      <c r="C209" s="4" t="s">
        <v>9</v>
      </c>
      <c r="D209" s="4" t="s">
        <v>29</v>
      </c>
    </row>
    <row r="210" spans="1:4" x14ac:dyDescent="0.25">
      <c r="A210" s="4" t="s">
        <v>270</v>
      </c>
      <c r="B210" s="4" t="s">
        <v>262</v>
      </c>
      <c r="C210" s="4" t="s">
        <v>9</v>
      </c>
      <c r="D210" s="4" t="s">
        <v>29</v>
      </c>
    </row>
    <row r="211" spans="1:4" x14ac:dyDescent="0.25">
      <c r="A211" s="4" t="s">
        <v>270</v>
      </c>
      <c r="B211" s="4" t="s">
        <v>263</v>
      </c>
      <c r="C211" s="4" t="s">
        <v>85</v>
      </c>
      <c r="D211" s="4" t="s">
        <v>192</v>
      </c>
    </row>
    <row r="212" spans="1:4" x14ac:dyDescent="0.25">
      <c r="A212" s="4" t="s">
        <v>270</v>
      </c>
      <c r="B212" s="4" t="s">
        <v>234</v>
      </c>
      <c r="C212" s="4" t="s">
        <v>18</v>
      </c>
      <c r="D212" s="4" t="s">
        <v>82</v>
      </c>
    </row>
    <row r="213" spans="1:4" x14ac:dyDescent="0.25">
      <c r="A213" s="4" t="s">
        <v>270</v>
      </c>
      <c r="B213" s="4" t="s">
        <v>264</v>
      </c>
      <c r="C213" s="4" t="s">
        <v>9</v>
      </c>
      <c r="D213" s="4" t="s">
        <v>77</v>
      </c>
    </row>
    <row r="214" spans="1:4" x14ac:dyDescent="0.25">
      <c r="A214" s="4" t="s">
        <v>270</v>
      </c>
      <c r="B214" s="4" t="s">
        <v>265</v>
      </c>
      <c r="C214" s="4" t="s">
        <v>85</v>
      </c>
      <c r="D214" s="4" t="s">
        <v>86</v>
      </c>
    </row>
    <row r="215" spans="1:4" x14ac:dyDescent="0.25">
      <c r="A215" s="4" t="s">
        <v>270</v>
      </c>
      <c r="B215" s="4" t="s">
        <v>266</v>
      </c>
      <c r="C215" s="4" t="s">
        <v>85</v>
      </c>
      <c r="D215" s="4" t="s">
        <v>86</v>
      </c>
    </row>
    <row r="216" spans="1:4" x14ac:dyDescent="0.25">
      <c r="A216" s="4" t="s">
        <v>270</v>
      </c>
      <c r="B216" s="4" t="s">
        <v>267</v>
      </c>
      <c r="C216" s="4" t="s">
        <v>100</v>
      </c>
      <c r="D216" s="4" t="s">
        <v>101</v>
      </c>
    </row>
    <row r="217" spans="1:4" x14ac:dyDescent="0.25">
      <c r="A217" s="4" t="s">
        <v>270</v>
      </c>
      <c r="B217" s="4" t="s">
        <v>268</v>
      </c>
      <c r="C217" s="4" t="s">
        <v>9</v>
      </c>
      <c r="D217" s="4" t="s">
        <v>10</v>
      </c>
    </row>
    <row r="218" spans="1:4" x14ac:dyDescent="0.25">
      <c r="A218" s="4" t="s">
        <v>270</v>
      </c>
      <c r="B218" s="4" t="s">
        <v>269</v>
      </c>
      <c r="C218" s="4" t="s">
        <v>13</v>
      </c>
      <c r="D218" s="4" t="s">
        <v>14</v>
      </c>
    </row>
    <row r="219" spans="1:4" x14ac:dyDescent="0.25">
      <c r="A219" s="4" t="s">
        <v>271</v>
      </c>
      <c r="B219" s="4" t="s">
        <v>256</v>
      </c>
      <c r="C219" s="4" t="s">
        <v>73</v>
      </c>
      <c r="D219" s="4" t="s">
        <v>115</v>
      </c>
    </row>
    <row r="220" spans="1:4" x14ac:dyDescent="0.25">
      <c r="A220" s="4" t="s">
        <v>271</v>
      </c>
      <c r="B220" s="4" t="s">
        <v>259</v>
      </c>
      <c r="C220" s="4" t="s">
        <v>100</v>
      </c>
      <c r="D220" s="4" t="s">
        <v>131</v>
      </c>
    </row>
    <row r="221" spans="1:4" x14ac:dyDescent="0.25">
      <c r="A221" s="4" t="s">
        <v>271</v>
      </c>
      <c r="B221" s="4" t="s">
        <v>260</v>
      </c>
      <c r="C221" s="4" t="s">
        <v>18</v>
      </c>
      <c r="D221" s="4" t="s">
        <v>168</v>
      </c>
    </row>
    <row r="222" spans="1:4" x14ac:dyDescent="0.25">
      <c r="A222" s="4" t="s">
        <v>271</v>
      </c>
      <c r="B222" s="4" t="s">
        <v>261</v>
      </c>
      <c r="C222" s="4" t="s">
        <v>9</v>
      </c>
      <c r="D222" s="4" t="s">
        <v>29</v>
      </c>
    </row>
    <row r="223" spans="1:4" x14ac:dyDescent="0.25">
      <c r="A223" s="4" t="s">
        <v>271</v>
      </c>
      <c r="B223" s="4" t="s">
        <v>262</v>
      </c>
      <c r="C223" s="4" t="s">
        <v>9</v>
      </c>
      <c r="D223" s="4" t="s">
        <v>29</v>
      </c>
    </row>
    <row r="224" spans="1:4" x14ac:dyDescent="0.25">
      <c r="A224" s="4" t="s">
        <v>271</v>
      </c>
      <c r="B224" s="4" t="s">
        <v>263</v>
      </c>
      <c r="C224" s="4" t="s">
        <v>85</v>
      </c>
      <c r="D224" s="4" t="s">
        <v>192</v>
      </c>
    </row>
    <row r="225" spans="1:4" x14ac:dyDescent="0.25">
      <c r="A225" s="4" t="s">
        <v>271</v>
      </c>
      <c r="B225" s="4" t="s">
        <v>234</v>
      </c>
      <c r="C225" s="4" t="s">
        <v>18</v>
      </c>
      <c r="D225" s="4" t="s">
        <v>82</v>
      </c>
    </row>
    <row r="226" spans="1:4" x14ac:dyDescent="0.25">
      <c r="A226" s="4" t="s">
        <v>271</v>
      </c>
      <c r="B226" s="4" t="s">
        <v>264</v>
      </c>
      <c r="C226" s="4" t="s">
        <v>9</v>
      </c>
      <c r="D226" s="4" t="s">
        <v>77</v>
      </c>
    </row>
    <row r="227" spans="1:4" x14ac:dyDescent="0.25">
      <c r="A227" s="4" t="s">
        <v>271</v>
      </c>
      <c r="B227" s="4" t="s">
        <v>265</v>
      </c>
      <c r="C227" s="4" t="s">
        <v>85</v>
      </c>
      <c r="D227" s="4" t="s">
        <v>86</v>
      </c>
    </row>
    <row r="228" spans="1:4" x14ac:dyDescent="0.25">
      <c r="A228" s="4" t="s">
        <v>271</v>
      </c>
      <c r="B228" s="4" t="s">
        <v>266</v>
      </c>
      <c r="C228" s="4" t="s">
        <v>85</v>
      </c>
      <c r="D228" s="4" t="s">
        <v>86</v>
      </c>
    </row>
    <row r="229" spans="1:4" x14ac:dyDescent="0.25">
      <c r="A229" s="4" t="s">
        <v>271</v>
      </c>
      <c r="B229" s="4" t="s">
        <v>267</v>
      </c>
      <c r="C229" s="4" t="s">
        <v>100</v>
      </c>
      <c r="D229" s="4" t="s">
        <v>101</v>
      </c>
    </row>
    <row r="230" spans="1:4" x14ac:dyDescent="0.25">
      <c r="A230" s="4" t="s">
        <v>271</v>
      </c>
      <c r="B230" s="4" t="s">
        <v>268</v>
      </c>
      <c r="C230" s="4" t="s">
        <v>9</v>
      </c>
      <c r="D230" s="4" t="s">
        <v>10</v>
      </c>
    </row>
    <row r="231" spans="1:4" x14ac:dyDescent="0.25">
      <c r="A231" s="4" t="s">
        <v>271</v>
      </c>
      <c r="B231" s="4" t="s">
        <v>269</v>
      </c>
      <c r="C231" s="4" t="s">
        <v>13</v>
      </c>
      <c r="D231" s="4" t="s">
        <v>14</v>
      </c>
    </row>
    <row r="232" spans="1:4" x14ac:dyDescent="0.25">
      <c r="A232" s="4" t="s">
        <v>272</v>
      </c>
      <c r="B232" s="4" t="s">
        <v>256</v>
      </c>
      <c r="C232" s="4" t="s">
        <v>73</v>
      </c>
      <c r="D232" s="4" t="s">
        <v>115</v>
      </c>
    </row>
    <row r="233" spans="1:4" x14ac:dyDescent="0.25">
      <c r="A233" s="4" t="s">
        <v>272</v>
      </c>
      <c r="B233" s="4" t="s">
        <v>259</v>
      </c>
      <c r="C233" s="4" t="s">
        <v>100</v>
      </c>
      <c r="D233" s="4" t="s">
        <v>131</v>
      </c>
    </row>
    <row r="234" spans="1:4" x14ac:dyDescent="0.25">
      <c r="A234" s="4" t="s">
        <v>272</v>
      </c>
      <c r="B234" s="4" t="s">
        <v>260</v>
      </c>
      <c r="C234" s="4" t="s">
        <v>18</v>
      </c>
      <c r="D234" s="4" t="s">
        <v>168</v>
      </c>
    </row>
    <row r="235" spans="1:4" x14ac:dyDescent="0.25">
      <c r="A235" s="4" t="s">
        <v>272</v>
      </c>
      <c r="B235" s="4" t="s">
        <v>261</v>
      </c>
      <c r="C235" s="4" t="s">
        <v>9</v>
      </c>
      <c r="D235" s="4" t="s">
        <v>29</v>
      </c>
    </row>
    <row r="236" spans="1:4" x14ac:dyDescent="0.25">
      <c r="A236" s="4" t="s">
        <v>272</v>
      </c>
      <c r="B236" s="4" t="s">
        <v>262</v>
      </c>
      <c r="C236" s="4" t="s">
        <v>9</v>
      </c>
      <c r="D236" s="4" t="s">
        <v>29</v>
      </c>
    </row>
    <row r="237" spans="1:4" x14ac:dyDescent="0.25">
      <c r="A237" s="4" t="s">
        <v>272</v>
      </c>
      <c r="B237" s="4" t="s">
        <v>263</v>
      </c>
      <c r="C237" s="4" t="s">
        <v>85</v>
      </c>
      <c r="D237" s="4" t="s">
        <v>192</v>
      </c>
    </row>
    <row r="238" spans="1:4" x14ac:dyDescent="0.25">
      <c r="A238" s="4" t="s">
        <v>272</v>
      </c>
      <c r="B238" s="4" t="s">
        <v>234</v>
      </c>
      <c r="C238" s="4" t="s">
        <v>18</v>
      </c>
      <c r="D238" s="4" t="s">
        <v>82</v>
      </c>
    </row>
    <row r="239" spans="1:4" x14ac:dyDescent="0.25">
      <c r="A239" s="4" t="s">
        <v>272</v>
      </c>
      <c r="B239" s="4" t="s">
        <v>264</v>
      </c>
      <c r="C239" s="4" t="s">
        <v>9</v>
      </c>
      <c r="D239" s="4" t="s">
        <v>77</v>
      </c>
    </row>
    <row r="240" spans="1:4" x14ac:dyDescent="0.25">
      <c r="A240" s="4" t="s">
        <v>272</v>
      </c>
      <c r="B240" s="4" t="s">
        <v>265</v>
      </c>
      <c r="C240" s="4" t="s">
        <v>85</v>
      </c>
      <c r="D240" s="4" t="s">
        <v>86</v>
      </c>
    </row>
    <row r="241" spans="1:4" x14ac:dyDescent="0.25">
      <c r="A241" s="4" t="s">
        <v>272</v>
      </c>
      <c r="B241" s="4" t="s">
        <v>266</v>
      </c>
      <c r="C241" s="4" t="s">
        <v>85</v>
      </c>
      <c r="D241" s="4" t="s">
        <v>86</v>
      </c>
    </row>
    <row r="242" spans="1:4" x14ac:dyDescent="0.25">
      <c r="A242" s="4" t="s">
        <v>272</v>
      </c>
      <c r="B242" s="4" t="s">
        <v>267</v>
      </c>
      <c r="C242" s="4" t="s">
        <v>100</v>
      </c>
      <c r="D242" s="4" t="s">
        <v>101</v>
      </c>
    </row>
    <row r="243" spans="1:4" x14ac:dyDescent="0.25">
      <c r="A243" s="4" t="s">
        <v>272</v>
      </c>
      <c r="B243" s="4" t="s">
        <v>268</v>
      </c>
      <c r="C243" s="4" t="s">
        <v>9</v>
      </c>
      <c r="D243" s="4" t="s">
        <v>10</v>
      </c>
    </row>
    <row r="244" spans="1:4" x14ac:dyDescent="0.25">
      <c r="A244" s="4" t="s">
        <v>272</v>
      </c>
      <c r="B244" s="4" t="s">
        <v>269</v>
      </c>
      <c r="C244" s="4" t="s">
        <v>13</v>
      </c>
      <c r="D244" s="4" t="s">
        <v>14</v>
      </c>
    </row>
    <row r="245" spans="1:4" x14ac:dyDescent="0.25">
      <c r="A245" s="4" t="s">
        <v>273</v>
      </c>
      <c r="B245" s="4" t="s">
        <v>256</v>
      </c>
      <c r="C245" s="4" t="s">
        <v>73</v>
      </c>
      <c r="D245" s="4" t="s">
        <v>115</v>
      </c>
    </row>
    <row r="246" spans="1:4" x14ac:dyDescent="0.25">
      <c r="A246" s="4" t="s">
        <v>273</v>
      </c>
      <c r="B246" s="4" t="s">
        <v>259</v>
      </c>
      <c r="C246" s="4" t="s">
        <v>100</v>
      </c>
      <c r="D246" s="4" t="s">
        <v>131</v>
      </c>
    </row>
    <row r="247" spans="1:4" x14ac:dyDescent="0.25">
      <c r="A247" s="4" t="s">
        <v>273</v>
      </c>
      <c r="B247" s="4" t="s">
        <v>260</v>
      </c>
      <c r="C247" s="4" t="s">
        <v>18</v>
      </c>
      <c r="D247" s="4" t="s">
        <v>168</v>
      </c>
    </row>
    <row r="248" spans="1:4" x14ac:dyDescent="0.25">
      <c r="A248" s="4" t="s">
        <v>273</v>
      </c>
      <c r="B248" s="4" t="s">
        <v>261</v>
      </c>
      <c r="C248" s="4" t="s">
        <v>9</v>
      </c>
      <c r="D248" s="4" t="s">
        <v>29</v>
      </c>
    </row>
    <row r="249" spans="1:4" x14ac:dyDescent="0.25">
      <c r="A249" s="4" t="s">
        <v>273</v>
      </c>
      <c r="B249" s="4" t="s">
        <v>262</v>
      </c>
      <c r="C249" s="4" t="s">
        <v>9</v>
      </c>
      <c r="D249" s="4" t="s">
        <v>29</v>
      </c>
    </row>
    <row r="250" spans="1:4" x14ac:dyDescent="0.25">
      <c r="A250" s="4" t="s">
        <v>273</v>
      </c>
      <c r="B250" s="4" t="s">
        <v>263</v>
      </c>
      <c r="C250" s="4" t="s">
        <v>85</v>
      </c>
      <c r="D250" s="4" t="s">
        <v>192</v>
      </c>
    </row>
    <row r="251" spans="1:4" x14ac:dyDescent="0.25">
      <c r="A251" s="4" t="s">
        <v>273</v>
      </c>
      <c r="B251" s="4" t="s">
        <v>234</v>
      </c>
      <c r="C251" s="4" t="s">
        <v>18</v>
      </c>
      <c r="D251" s="4" t="s">
        <v>82</v>
      </c>
    </row>
    <row r="252" spans="1:4" x14ac:dyDescent="0.25">
      <c r="A252" s="4" t="s">
        <v>273</v>
      </c>
      <c r="B252" s="4" t="s">
        <v>264</v>
      </c>
      <c r="C252" s="4" t="s">
        <v>9</v>
      </c>
      <c r="D252" s="4" t="s">
        <v>77</v>
      </c>
    </row>
    <row r="253" spans="1:4" x14ac:dyDescent="0.25">
      <c r="A253" s="4" t="s">
        <v>273</v>
      </c>
      <c r="B253" s="4" t="s">
        <v>265</v>
      </c>
      <c r="C253" s="4" t="s">
        <v>85</v>
      </c>
      <c r="D253" s="4" t="s">
        <v>86</v>
      </c>
    </row>
    <row r="254" spans="1:4" x14ac:dyDescent="0.25">
      <c r="A254" s="4" t="s">
        <v>273</v>
      </c>
      <c r="B254" s="4" t="s">
        <v>266</v>
      </c>
      <c r="C254" s="4" t="s">
        <v>85</v>
      </c>
      <c r="D254" s="4" t="s">
        <v>86</v>
      </c>
    </row>
    <row r="255" spans="1:4" x14ac:dyDescent="0.25">
      <c r="A255" s="4" t="s">
        <v>273</v>
      </c>
      <c r="B255" s="4" t="s">
        <v>267</v>
      </c>
      <c r="C255" s="4" t="s">
        <v>100</v>
      </c>
      <c r="D255" s="4" t="s">
        <v>101</v>
      </c>
    </row>
    <row r="256" spans="1:4" x14ac:dyDescent="0.25">
      <c r="A256" s="4" t="s">
        <v>273</v>
      </c>
      <c r="B256" s="4" t="s">
        <v>268</v>
      </c>
      <c r="C256" s="4" t="s">
        <v>9</v>
      </c>
      <c r="D256" s="4" t="s">
        <v>10</v>
      </c>
    </row>
    <row r="257" spans="1:4" x14ac:dyDescent="0.25">
      <c r="A257" s="4" t="s">
        <v>273</v>
      </c>
      <c r="B257" s="4" t="s">
        <v>269</v>
      </c>
      <c r="C257" s="4" t="s">
        <v>13</v>
      </c>
      <c r="D257" s="4" t="s">
        <v>14</v>
      </c>
    </row>
    <row r="258" spans="1:4" x14ac:dyDescent="0.25">
      <c r="A258" s="4" t="s">
        <v>274</v>
      </c>
      <c r="B258" s="4" t="s">
        <v>275</v>
      </c>
      <c r="C258" s="4" t="s">
        <v>73</v>
      </c>
      <c r="D258" s="4" t="s">
        <v>115</v>
      </c>
    </row>
    <row r="259" spans="1:4" x14ac:dyDescent="0.25">
      <c r="A259" s="4" t="s">
        <v>274</v>
      </c>
      <c r="B259" s="4" t="s">
        <v>276</v>
      </c>
      <c r="C259" s="4" t="s">
        <v>18</v>
      </c>
      <c r="D259" s="4" t="s">
        <v>277</v>
      </c>
    </row>
    <row r="260" spans="1:4" x14ac:dyDescent="0.25">
      <c r="A260" s="4" t="s">
        <v>274</v>
      </c>
      <c r="B260" s="4" t="s">
        <v>278</v>
      </c>
      <c r="C260" s="4" t="s">
        <v>18</v>
      </c>
      <c r="D260" s="4" t="s">
        <v>181</v>
      </c>
    </row>
    <row r="261" spans="1:4" x14ac:dyDescent="0.25">
      <c r="A261" s="4" t="s">
        <v>279</v>
      </c>
      <c r="B261" s="4" t="s">
        <v>280</v>
      </c>
      <c r="C261" s="4" t="s">
        <v>18</v>
      </c>
      <c r="D261" s="4" t="s">
        <v>252</v>
      </c>
    </row>
    <row r="262" spans="1:4" x14ac:dyDescent="0.25">
      <c r="A262" s="4" t="s">
        <v>281</v>
      </c>
      <c r="B262" s="4" t="s">
        <v>282</v>
      </c>
      <c r="C262" s="4" t="s">
        <v>100</v>
      </c>
      <c r="D262" s="4" t="s">
        <v>131</v>
      </c>
    </row>
    <row r="263" spans="1:4" x14ac:dyDescent="0.25">
      <c r="A263" s="4" t="s">
        <v>281</v>
      </c>
      <c r="B263" s="4" t="s">
        <v>283</v>
      </c>
      <c r="C263" s="4" t="s">
        <v>100</v>
      </c>
      <c r="D263" s="4" t="s">
        <v>101</v>
      </c>
    </row>
    <row r="264" spans="1:4" x14ac:dyDescent="0.25">
      <c r="A264" s="4" t="s">
        <v>284</v>
      </c>
      <c r="B264" s="4" t="s">
        <v>285</v>
      </c>
      <c r="C264" s="4" t="s">
        <v>100</v>
      </c>
      <c r="D264" s="4" t="s">
        <v>131</v>
      </c>
    </row>
    <row r="265" spans="1:4" x14ac:dyDescent="0.25">
      <c r="A265" s="4" t="s">
        <v>284</v>
      </c>
      <c r="B265" s="4" t="s">
        <v>283</v>
      </c>
      <c r="C265" s="4" t="s">
        <v>100</v>
      </c>
      <c r="D265" s="4" t="s">
        <v>101</v>
      </c>
    </row>
    <row r="266" spans="1:4" x14ac:dyDescent="0.25">
      <c r="A266" s="4" t="s">
        <v>286</v>
      </c>
      <c r="B266" s="4" t="s">
        <v>282</v>
      </c>
      <c r="C266" s="4" t="s">
        <v>100</v>
      </c>
      <c r="D266" s="4" t="s">
        <v>131</v>
      </c>
    </row>
    <row r="267" spans="1:4" x14ac:dyDescent="0.25">
      <c r="A267" s="4" t="s">
        <v>286</v>
      </c>
      <c r="B267" s="4" t="s">
        <v>283</v>
      </c>
      <c r="C267" s="4" t="s">
        <v>100</v>
      </c>
      <c r="D267" s="4" t="s">
        <v>101</v>
      </c>
    </row>
    <row r="268" spans="1:4" x14ac:dyDescent="0.25">
      <c r="A268" s="4" t="s">
        <v>287</v>
      </c>
      <c r="B268" s="4" t="s">
        <v>288</v>
      </c>
      <c r="C268" s="4" t="s">
        <v>9</v>
      </c>
      <c r="D268" s="4" t="s">
        <v>77</v>
      </c>
    </row>
    <row r="269" spans="1:4" x14ac:dyDescent="0.25">
      <c r="A269" s="4" t="s">
        <v>287</v>
      </c>
      <c r="B269" s="4" t="s">
        <v>289</v>
      </c>
      <c r="C269" s="4" t="s">
        <v>100</v>
      </c>
      <c r="D269" s="4" t="s">
        <v>101</v>
      </c>
    </row>
    <row r="270" spans="1:4" x14ac:dyDescent="0.25">
      <c r="A270" s="4" t="s">
        <v>290</v>
      </c>
      <c r="B270" s="4" t="s">
        <v>282</v>
      </c>
      <c r="C270" s="4" t="s">
        <v>100</v>
      </c>
      <c r="D270" s="4" t="s">
        <v>131</v>
      </c>
    </row>
    <row r="271" spans="1:4" x14ac:dyDescent="0.25">
      <c r="A271" s="4" t="s">
        <v>290</v>
      </c>
      <c r="B271" s="4" t="s">
        <v>291</v>
      </c>
      <c r="C271" s="4" t="s">
        <v>100</v>
      </c>
      <c r="D271" s="4" t="s">
        <v>101</v>
      </c>
    </row>
    <row r="272" spans="1:4" x14ac:dyDescent="0.25">
      <c r="A272" s="4" t="s">
        <v>292</v>
      </c>
      <c r="C272" s="4" t="s">
        <v>6</v>
      </c>
    </row>
    <row r="273" spans="1:4" x14ac:dyDescent="0.25">
      <c r="A273" s="4" t="s">
        <v>293</v>
      </c>
      <c r="C273" s="4" t="s">
        <v>6</v>
      </c>
    </row>
    <row r="274" spans="1:4" x14ac:dyDescent="0.25">
      <c r="A274" s="4" t="s">
        <v>294</v>
      </c>
      <c r="C274" s="4" t="s">
        <v>6</v>
      </c>
    </row>
    <row r="275" spans="1:4" x14ac:dyDescent="0.25">
      <c r="A275" s="4" t="s">
        <v>295</v>
      </c>
      <c r="B275" s="4" t="s">
        <v>296</v>
      </c>
      <c r="C275" s="4" t="s">
        <v>100</v>
      </c>
      <c r="D275" s="4" t="s">
        <v>131</v>
      </c>
    </row>
    <row r="276" spans="1:4" x14ac:dyDescent="0.25">
      <c r="A276" s="4" t="s">
        <v>297</v>
      </c>
      <c r="B276" s="4" t="s">
        <v>298</v>
      </c>
      <c r="C276" s="4" t="s">
        <v>18</v>
      </c>
      <c r="D276" s="4" t="s">
        <v>19</v>
      </c>
    </row>
    <row r="277" spans="1:4" x14ac:dyDescent="0.25">
      <c r="A277" s="4" t="s">
        <v>297</v>
      </c>
      <c r="B277" s="4" t="s">
        <v>299</v>
      </c>
      <c r="C277" s="4" t="s">
        <v>18</v>
      </c>
      <c r="D277" s="4" t="s">
        <v>126</v>
      </c>
    </row>
    <row r="278" spans="1:4" x14ac:dyDescent="0.25">
      <c r="A278" s="4" t="s">
        <v>297</v>
      </c>
      <c r="B278" s="4" t="s">
        <v>300</v>
      </c>
      <c r="C278" s="4" t="s">
        <v>100</v>
      </c>
      <c r="D278" s="4" t="s">
        <v>131</v>
      </c>
    </row>
    <row r="279" spans="1:4" x14ac:dyDescent="0.25">
      <c r="A279" s="4" t="s">
        <v>297</v>
      </c>
      <c r="B279" s="4" t="s">
        <v>301</v>
      </c>
      <c r="C279" s="4" t="s">
        <v>18</v>
      </c>
      <c r="D279" s="4" t="s">
        <v>252</v>
      </c>
    </row>
    <row r="280" spans="1:4" x14ac:dyDescent="0.25">
      <c r="A280" s="4" t="s">
        <v>302</v>
      </c>
      <c r="B280" s="4" t="s">
        <v>298</v>
      </c>
      <c r="C280" s="4" t="s">
        <v>18</v>
      </c>
      <c r="D280" s="4" t="s">
        <v>19</v>
      </c>
    </row>
    <row r="281" spans="1:4" x14ac:dyDescent="0.25">
      <c r="A281" s="4" t="s">
        <v>302</v>
      </c>
      <c r="B281" s="4" t="s">
        <v>299</v>
      </c>
      <c r="C281" s="4" t="s">
        <v>18</v>
      </c>
      <c r="D281" s="4" t="s">
        <v>126</v>
      </c>
    </row>
    <row r="282" spans="1:4" x14ac:dyDescent="0.25">
      <c r="A282" s="4" t="s">
        <v>302</v>
      </c>
      <c r="B282" s="4" t="s">
        <v>300</v>
      </c>
      <c r="C282" s="4" t="s">
        <v>100</v>
      </c>
      <c r="D282" s="4" t="s">
        <v>131</v>
      </c>
    </row>
    <row r="283" spans="1:4" x14ac:dyDescent="0.25">
      <c r="A283" s="4" t="s">
        <v>302</v>
      </c>
      <c r="B283" s="4" t="s">
        <v>301</v>
      </c>
      <c r="C283" s="4" t="s">
        <v>18</v>
      </c>
      <c r="D283" s="4" t="s">
        <v>252</v>
      </c>
    </row>
    <row r="284" spans="1:4" x14ac:dyDescent="0.25">
      <c r="A284" s="4" t="s">
        <v>303</v>
      </c>
      <c r="B284" s="4" t="s">
        <v>256</v>
      </c>
      <c r="C284" s="4" t="s">
        <v>73</v>
      </c>
      <c r="D284" s="4" t="s">
        <v>115</v>
      </c>
    </row>
    <row r="285" spans="1:4" x14ac:dyDescent="0.25">
      <c r="A285" s="4" t="s">
        <v>303</v>
      </c>
      <c r="B285" s="4" t="s">
        <v>259</v>
      </c>
      <c r="C285" s="4" t="s">
        <v>100</v>
      </c>
      <c r="D285" s="4" t="s">
        <v>131</v>
      </c>
    </row>
    <row r="286" spans="1:4" x14ac:dyDescent="0.25">
      <c r="A286" s="4" t="s">
        <v>303</v>
      </c>
      <c r="B286" s="4" t="s">
        <v>260</v>
      </c>
      <c r="C286" s="4" t="s">
        <v>18</v>
      </c>
      <c r="D286" s="4" t="s">
        <v>168</v>
      </c>
    </row>
    <row r="287" spans="1:4" x14ac:dyDescent="0.25">
      <c r="A287" s="4" t="s">
        <v>303</v>
      </c>
      <c r="B287" s="4" t="s">
        <v>261</v>
      </c>
      <c r="C287" s="4" t="s">
        <v>9</v>
      </c>
      <c r="D287" s="4" t="s">
        <v>29</v>
      </c>
    </row>
    <row r="288" spans="1:4" x14ac:dyDescent="0.25">
      <c r="A288" s="4" t="s">
        <v>303</v>
      </c>
      <c r="B288" s="4" t="s">
        <v>262</v>
      </c>
      <c r="C288" s="4" t="s">
        <v>9</v>
      </c>
      <c r="D288" s="4" t="s">
        <v>29</v>
      </c>
    </row>
    <row r="289" spans="1:4" x14ac:dyDescent="0.25">
      <c r="A289" s="4" t="s">
        <v>303</v>
      </c>
      <c r="B289" s="4" t="s">
        <v>263</v>
      </c>
      <c r="C289" s="4" t="s">
        <v>85</v>
      </c>
      <c r="D289" s="4" t="s">
        <v>192</v>
      </c>
    </row>
    <row r="290" spans="1:4" x14ac:dyDescent="0.25">
      <c r="A290" s="4" t="s">
        <v>303</v>
      </c>
      <c r="B290" s="4" t="s">
        <v>234</v>
      </c>
      <c r="C290" s="4" t="s">
        <v>18</v>
      </c>
      <c r="D290" s="4" t="s">
        <v>82</v>
      </c>
    </row>
    <row r="291" spans="1:4" x14ac:dyDescent="0.25">
      <c r="A291" s="4" t="s">
        <v>303</v>
      </c>
      <c r="B291" s="4" t="s">
        <v>264</v>
      </c>
      <c r="C291" s="4" t="s">
        <v>9</v>
      </c>
      <c r="D291" s="4" t="s">
        <v>77</v>
      </c>
    </row>
    <row r="292" spans="1:4" x14ac:dyDescent="0.25">
      <c r="A292" s="4" t="s">
        <v>303</v>
      </c>
      <c r="B292" s="4" t="s">
        <v>265</v>
      </c>
      <c r="C292" s="4" t="s">
        <v>85</v>
      </c>
      <c r="D292" s="4" t="s">
        <v>86</v>
      </c>
    </row>
    <row r="293" spans="1:4" x14ac:dyDescent="0.25">
      <c r="A293" s="4" t="s">
        <v>303</v>
      </c>
      <c r="B293" s="4" t="s">
        <v>266</v>
      </c>
      <c r="C293" s="4" t="s">
        <v>85</v>
      </c>
      <c r="D293" s="4" t="s">
        <v>86</v>
      </c>
    </row>
    <row r="294" spans="1:4" x14ac:dyDescent="0.25">
      <c r="A294" s="4" t="s">
        <v>303</v>
      </c>
      <c r="B294" s="4" t="s">
        <v>267</v>
      </c>
      <c r="C294" s="4" t="s">
        <v>100</v>
      </c>
      <c r="D294" s="4" t="s">
        <v>101</v>
      </c>
    </row>
    <row r="295" spans="1:4" x14ac:dyDescent="0.25">
      <c r="A295" s="4" t="s">
        <v>303</v>
      </c>
      <c r="B295" s="4" t="s">
        <v>268</v>
      </c>
      <c r="C295" s="4" t="s">
        <v>9</v>
      </c>
      <c r="D295" s="4" t="s">
        <v>10</v>
      </c>
    </row>
    <row r="296" spans="1:4" x14ac:dyDescent="0.25">
      <c r="A296" s="4" t="s">
        <v>303</v>
      </c>
      <c r="B296" s="4" t="s">
        <v>269</v>
      </c>
      <c r="C296" s="4" t="s">
        <v>13</v>
      </c>
      <c r="D296" s="4" t="s">
        <v>14</v>
      </c>
    </row>
    <row r="297" spans="1:4" x14ac:dyDescent="0.25">
      <c r="A297" s="4" t="s">
        <v>304</v>
      </c>
      <c r="B297" s="4" t="s">
        <v>298</v>
      </c>
      <c r="C297" s="4" t="s">
        <v>18</v>
      </c>
      <c r="D297" s="4" t="s">
        <v>19</v>
      </c>
    </row>
    <row r="298" spans="1:4" x14ac:dyDescent="0.25">
      <c r="A298" s="4" t="s">
        <v>304</v>
      </c>
      <c r="B298" s="4" t="s">
        <v>305</v>
      </c>
      <c r="C298" s="4" t="s">
        <v>18</v>
      </c>
      <c r="D298" s="4" t="s">
        <v>126</v>
      </c>
    </row>
    <row r="299" spans="1:4" x14ac:dyDescent="0.25">
      <c r="A299" s="4" t="s">
        <v>304</v>
      </c>
      <c r="B299" s="4" t="s">
        <v>306</v>
      </c>
      <c r="C299" s="4" t="s">
        <v>18</v>
      </c>
      <c r="D299" s="4" t="s">
        <v>111</v>
      </c>
    </row>
    <row r="300" spans="1:4" x14ac:dyDescent="0.25">
      <c r="A300" s="4" t="s">
        <v>304</v>
      </c>
      <c r="B300" s="4" t="s">
        <v>300</v>
      </c>
      <c r="C300" s="4" t="s">
        <v>100</v>
      </c>
      <c r="D300" s="4" t="s">
        <v>131</v>
      </c>
    </row>
    <row r="301" spans="1:4" x14ac:dyDescent="0.25">
      <c r="A301" s="4" t="s">
        <v>304</v>
      </c>
      <c r="B301" s="4" t="s">
        <v>307</v>
      </c>
      <c r="C301" s="4" t="s">
        <v>18</v>
      </c>
      <c r="D301" s="4" t="s">
        <v>252</v>
      </c>
    </row>
    <row r="302" spans="1:4" x14ac:dyDescent="0.25">
      <c r="A302" s="4" t="s">
        <v>308</v>
      </c>
      <c r="B302" s="4" t="s">
        <v>309</v>
      </c>
      <c r="C302" s="4" t="s">
        <v>18</v>
      </c>
      <c r="D302" s="4" t="s">
        <v>82</v>
      </c>
    </row>
    <row r="303" spans="1:4" x14ac:dyDescent="0.25">
      <c r="A303" s="4" t="s">
        <v>308</v>
      </c>
      <c r="B303" s="4" t="s">
        <v>310</v>
      </c>
      <c r="C303" s="4" t="s">
        <v>18</v>
      </c>
      <c r="D303" s="4" t="s">
        <v>19</v>
      </c>
    </row>
    <row r="304" spans="1:4" x14ac:dyDescent="0.25">
      <c r="A304" s="4" t="s">
        <v>308</v>
      </c>
      <c r="B304" s="4" t="s">
        <v>311</v>
      </c>
      <c r="C304" s="4" t="s">
        <v>18</v>
      </c>
      <c r="D304" s="4" t="s">
        <v>126</v>
      </c>
    </row>
    <row r="305" spans="1:4" x14ac:dyDescent="0.25">
      <c r="A305" s="4" t="s">
        <v>308</v>
      </c>
      <c r="B305" s="4" t="s">
        <v>312</v>
      </c>
      <c r="C305" s="4" t="s">
        <v>18</v>
      </c>
      <c r="D305" s="4" t="s">
        <v>111</v>
      </c>
    </row>
    <row r="306" spans="1:4" x14ac:dyDescent="0.25">
      <c r="A306" s="4" t="s">
        <v>308</v>
      </c>
      <c r="B306" s="4" t="s">
        <v>300</v>
      </c>
      <c r="C306" s="4" t="s">
        <v>100</v>
      </c>
      <c r="D306" s="4" t="s">
        <v>131</v>
      </c>
    </row>
    <row r="307" spans="1:4" x14ac:dyDescent="0.25">
      <c r="A307" s="4" t="s">
        <v>308</v>
      </c>
      <c r="B307" s="4" t="s">
        <v>307</v>
      </c>
      <c r="C307" s="4" t="s">
        <v>18</v>
      </c>
      <c r="D307" s="4" t="s">
        <v>252</v>
      </c>
    </row>
    <row r="308" spans="1:4" x14ac:dyDescent="0.25">
      <c r="A308" s="4" t="s">
        <v>313</v>
      </c>
      <c r="B308" s="4" t="s">
        <v>314</v>
      </c>
      <c r="C308" s="4" t="s">
        <v>18</v>
      </c>
      <c r="D308" s="4" t="s">
        <v>82</v>
      </c>
    </row>
    <row r="309" spans="1:4" x14ac:dyDescent="0.25">
      <c r="A309" s="4" t="s">
        <v>313</v>
      </c>
      <c r="B309" s="4" t="s">
        <v>315</v>
      </c>
      <c r="C309" s="4" t="s">
        <v>85</v>
      </c>
      <c r="D309" s="4" t="s">
        <v>86</v>
      </c>
    </row>
    <row r="310" spans="1:4" x14ac:dyDescent="0.25">
      <c r="A310" s="4" t="s">
        <v>313</v>
      </c>
      <c r="B310" s="4" t="s">
        <v>316</v>
      </c>
      <c r="C310" s="4" t="s">
        <v>18</v>
      </c>
      <c r="D310" s="4" t="s">
        <v>19</v>
      </c>
    </row>
    <row r="311" spans="1:4" x14ac:dyDescent="0.25">
      <c r="A311" s="4" t="s">
        <v>313</v>
      </c>
      <c r="B311" s="4" t="s">
        <v>317</v>
      </c>
      <c r="C311" s="4" t="s">
        <v>85</v>
      </c>
      <c r="D311" s="4" t="s">
        <v>192</v>
      </c>
    </row>
    <row r="312" spans="1:4" x14ac:dyDescent="0.25">
      <c r="A312" s="4" t="s">
        <v>313</v>
      </c>
      <c r="B312" s="4" t="s">
        <v>305</v>
      </c>
      <c r="C312" s="4" t="s">
        <v>18</v>
      </c>
      <c r="D312" s="4" t="s">
        <v>126</v>
      </c>
    </row>
    <row r="313" spans="1:4" x14ac:dyDescent="0.25">
      <c r="A313" s="4" t="s">
        <v>313</v>
      </c>
      <c r="B313" s="4" t="s">
        <v>306</v>
      </c>
      <c r="C313" s="4" t="s">
        <v>18</v>
      </c>
      <c r="D313" s="4" t="s">
        <v>111</v>
      </c>
    </row>
    <row r="314" spans="1:4" x14ac:dyDescent="0.25">
      <c r="A314" s="4" t="s">
        <v>313</v>
      </c>
      <c r="B314" s="4" t="s">
        <v>300</v>
      </c>
      <c r="C314" s="4" t="s">
        <v>100</v>
      </c>
      <c r="D314" s="4" t="s">
        <v>131</v>
      </c>
    </row>
    <row r="315" spans="1:4" x14ac:dyDescent="0.25">
      <c r="A315" s="4" t="s">
        <v>313</v>
      </c>
      <c r="B315" s="4" t="s">
        <v>307</v>
      </c>
      <c r="C315" s="4" t="s">
        <v>18</v>
      </c>
      <c r="D315" s="4" t="s">
        <v>252</v>
      </c>
    </row>
    <row r="316" spans="1:4" x14ac:dyDescent="0.25">
      <c r="A316" s="4" t="s">
        <v>318</v>
      </c>
      <c r="B316" s="4" t="s">
        <v>319</v>
      </c>
      <c r="C316" s="4" t="s">
        <v>85</v>
      </c>
      <c r="D316" s="4" t="s">
        <v>86</v>
      </c>
    </row>
    <row r="317" spans="1:4" x14ac:dyDescent="0.25">
      <c r="A317" s="4" t="s">
        <v>318</v>
      </c>
      <c r="B317" s="4" t="s">
        <v>320</v>
      </c>
      <c r="C317" s="4" t="s">
        <v>18</v>
      </c>
      <c r="D317" s="4" t="s">
        <v>168</v>
      </c>
    </row>
    <row r="318" spans="1:4" x14ac:dyDescent="0.25">
      <c r="A318" s="4" t="s">
        <v>318</v>
      </c>
      <c r="B318" s="4" t="s">
        <v>321</v>
      </c>
      <c r="C318" s="4" t="s">
        <v>18</v>
      </c>
      <c r="D318" s="4" t="s">
        <v>19</v>
      </c>
    </row>
    <row r="319" spans="1:4" x14ac:dyDescent="0.25">
      <c r="A319" s="4" t="s">
        <v>318</v>
      </c>
      <c r="B319" s="4" t="s">
        <v>317</v>
      </c>
      <c r="C319" s="4" t="s">
        <v>85</v>
      </c>
      <c r="D319" s="4" t="s">
        <v>192</v>
      </c>
    </row>
    <row r="320" spans="1:4" x14ac:dyDescent="0.25">
      <c r="A320" s="4" t="s">
        <v>318</v>
      </c>
      <c r="B320" s="4" t="s">
        <v>322</v>
      </c>
      <c r="C320" s="4" t="s">
        <v>18</v>
      </c>
      <c r="D320" s="4" t="s">
        <v>126</v>
      </c>
    </row>
    <row r="321" spans="1:4" x14ac:dyDescent="0.25">
      <c r="A321" s="4" t="s">
        <v>318</v>
      </c>
      <c r="B321" s="4" t="s">
        <v>312</v>
      </c>
      <c r="C321" s="4" t="s">
        <v>18</v>
      </c>
      <c r="D321" s="4" t="s">
        <v>111</v>
      </c>
    </row>
    <row r="322" spans="1:4" x14ac:dyDescent="0.25">
      <c r="A322" s="4" t="s">
        <v>318</v>
      </c>
      <c r="B322" s="4" t="s">
        <v>300</v>
      </c>
      <c r="C322" s="4" t="s">
        <v>100</v>
      </c>
      <c r="D322" s="4" t="s">
        <v>131</v>
      </c>
    </row>
    <row r="323" spans="1:4" x14ac:dyDescent="0.25">
      <c r="A323" s="4" t="s">
        <v>318</v>
      </c>
      <c r="B323" s="4" t="s">
        <v>307</v>
      </c>
      <c r="C323" s="4" t="s">
        <v>18</v>
      </c>
      <c r="D323" s="4" t="s">
        <v>252</v>
      </c>
    </row>
    <row r="324" spans="1:4" x14ac:dyDescent="0.25">
      <c r="A324" s="4" t="s">
        <v>323</v>
      </c>
      <c r="B324" s="4" t="s">
        <v>319</v>
      </c>
      <c r="C324" s="4" t="s">
        <v>85</v>
      </c>
      <c r="D324" s="4" t="s">
        <v>86</v>
      </c>
    </row>
    <row r="325" spans="1:4" x14ac:dyDescent="0.25">
      <c r="A325" s="4" t="s">
        <v>323</v>
      </c>
      <c r="B325" s="4" t="s">
        <v>320</v>
      </c>
      <c r="C325" s="4" t="s">
        <v>18</v>
      </c>
      <c r="D325" s="4" t="s">
        <v>168</v>
      </c>
    </row>
    <row r="326" spans="1:4" x14ac:dyDescent="0.25">
      <c r="A326" s="4" t="s">
        <v>323</v>
      </c>
      <c r="B326" s="4" t="s">
        <v>321</v>
      </c>
      <c r="C326" s="4" t="s">
        <v>18</v>
      </c>
      <c r="D326" s="4" t="s">
        <v>19</v>
      </c>
    </row>
    <row r="327" spans="1:4" x14ac:dyDescent="0.25">
      <c r="A327" s="4" t="s">
        <v>323</v>
      </c>
      <c r="B327" s="4" t="s">
        <v>317</v>
      </c>
      <c r="C327" s="4" t="s">
        <v>85</v>
      </c>
      <c r="D327" s="4" t="s">
        <v>192</v>
      </c>
    </row>
    <row r="328" spans="1:4" x14ac:dyDescent="0.25">
      <c r="A328" s="4" t="s">
        <v>323</v>
      </c>
      <c r="B328" s="4" t="s">
        <v>322</v>
      </c>
      <c r="C328" s="4" t="s">
        <v>18</v>
      </c>
      <c r="D328" s="4" t="s">
        <v>126</v>
      </c>
    </row>
    <row r="329" spans="1:4" x14ac:dyDescent="0.25">
      <c r="A329" s="4" t="s">
        <v>323</v>
      </c>
      <c r="B329" s="4" t="s">
        <v>312</v>
      </c>
      <c r="C329" s="4" t="s">
        <v>18</v>
      </c>
      <c r="D329" s="4" t="s">
        <v>111</v>
      </c>
    </row>
    <row r="330" spans="1:4" x14ac:dyDescent="0.25">
      <c r="A330" s="4" t="s">
        <v>323</v>
      </c>
      <c r="B330" s="4" t="s">
        <v>300</v>
      </c>
      <c r="C330" s="4" t="s">
        <v>100</v>
      </c>
      <c r="D330" s="4" t="s">
        <v>131</v>
      </c>
    </row>
    <row r="331" spans="1:4" x14ac:dyDescent="0.25">
      <c r="A331" s="4" t="s">
        <v>323</v>
      </c>
      <c r="B331" s="4" t="s">
        <v>307</v>
      </c>
      <c r="C331" s="4" t="s">
        <v>18</v>
      </c>
      <c r="D331" s="4" t="s">
        <v>252</v>
      </c>
    </row>
    <row r="332" spans="1:4" x14ac:dyDescent="0.25">
      <c r="A332" s="4" t="s">
        <v>324</v>
      </c>
      <c r="B332" s="4" t="s">
        <v>319</v>
      </c>
      <c r="C332" s="4" t="s">
        <v>85</v>
      </c>
      <c r="D332" s="4" t="s">
        <v>86</v>
      </c>
    </row>
    <row r="333" spans="1:4" x14ac:dyDescent="0.25">
      <c r="A333" s="4" t="s">
        <v>324</v>
      </c>
      <c r="B333" s="4" t="s">
        <v>320</v>
      </c>
      <c r="C333" s="4" t="s">
        <v>18</v>
      </c>
      <c r="D333" s="4" t="s">
        <v>168</v>
      </c>
    </row>
    <row r="334" spans="1:4" x14ac:dyDescent="0.25">
      <c r="A334" s="4" t="s">
        <v>324</v>
      </c>
      <c r="B334" s="4" t="s">
        <v>321</v>
      </c>
      <c r="C334" s="4" t="s">
        <v>18</v>
      </c>
      <c r="D334" s="4" t="s">
        <v>19</v>
      </c>
    </row>
    <row r="335" spans="1:4" x14ac:dyDescent="0.25">
      <c r="A335" s="4" t="s">
        <v>324</v>
      </c>
      <c r="B335" s="4" t="s">
        <v>317</v>
      </c>
      <c r="C335" s="4" t="s">
        <v>85</v>
      </c>
      <c r="D335" s="4" t="s">
        <v>192</v>
      </c>
    </row>
    <row r="336" spans="1:4" x14ac:dyDescent="0.25">
      <c r="A336" s="4" t="s">
        <v>324</v>
      </c>
      <c r="B336" s="4" t="s">
        <v>322</v>
      </c>
      <c r="C336" s="4" t="s">
        <v>18</v>
      </c>
      <c r="D336" s="4" t="s">
        <v>126</v>
      </c>
    </row>
    <row r="337" spans="1:4" x14ac:dyDescent="0.25">
      <c r="A337" s="4" t="s">
        <v>324</v>
      </c>
      <c r="B337" s="4" t="s">
        <v>312</v>
      </c>
      <c r="C337" s="4" t="s">
        <v>18</v>
      </c>
      <c r="D337" s="4" t="s">
        <v>111</v>
      </c>
    </row>
    <row r="338" spans="1:4" x14ac:dyDescent="0.25">
      <c r="A338" s="4" t="s">
        <v>324</v>
      </c>
      <c r="B338" s="4" t="s">
        <v>300</v>
      </c>
      <c r="C338" s="4" t="s">
        <v>100</v>
      </c>
      <c r="D338" s="4" t="s">
        <v>131</v>
      </c>
    </row>
    <row r="339" spans="1:4" x14ac:dyDescent="0.25">
      <c r="A339" s="4" t="s">
        <v>324</v>
      </c>
      <c r="B339" s="4" t="s">
        <v>307</v>
      </c>
      <c r="C339" s="4" t="s">
        <v>18</v>
      </c>
      <c r="D339" s="4" t="s">
        <v>252</v>
      </c>
    </row>
    <row r="340" spans="1:4" x14ac:dyDescent="0.25">
      <c r="A340" s="4" t="s">
        <v>325</v>
      </c>
      <c r="B340" s="4" t="s">
        <v>314</v>
      </c>
      <c r="C340" s="4" t="s">
        <v>18</v>
      </c>
      <c r="D340" s="4" t="s">
        <v>82</v>
      </c>
    </row>
    <row r="341" spans="1:4" x14ac:dyDescent="0.25">
      <c r="A341" s="4" t="s">
        <v>325</v>
      </c>
      <c r="B341" s="4" t="s">
        <v>315</v>
      </c>
      <c r="C341" s="4" t="s">
        <v>85</v>
      </c>
      <c r="D341" s="4" t="s">
        <v>86</v>
      </c>
    </row>
    <row r="342" spans="1:4" x14ac:dyDescent="0.25">
      <c r="A342" s="4" t="s">
        <v>325</v>
      </c>
      <c r="B342" s="4" t="s">
        <v>316</v>
      </c>
      <c r="C342" s="4" t="s">
        <v>18</v>
      </c>
      <c r="D342" s="4" t="s">
        <v>19</v>
      </c>
    </row>
    <row r="343" spans="1:4" x14ac:dyDescent="0.25">
      <c r="A343" s="4" t="s">
        <v>325</v>
      </c>
      <c r="B343" s="4" t="s">
        <v>317</v>
      </c>
      <c r="C343" s="4" t="s">
        <v>85</v>
      </c>
      <c r="D343" s="4" t="s">
        <v>192</v>
      </c>
    </row>
    <row r="344" spans="1:4" x14ac:dyDescent="0.25">
      <c r="A344" s="4" t="s">
        <v>325</v>
      </c>
      <c r="B344" s="4" t="s">
        <v>305</v>
      </c>
      <c r="C344" s="4" t="s">
        <v>18</v>
      </c>
      <c r="D344" s="4" t="s">
        <v>126</v>
      </c>
    </row>
    <row r="345" spans="1:4" x14ac:dyDescent="0.25">
      <c r="A345" s="4" t="s">
        <v>325</v>
      </c>
      <c r="B345" s="4" t="s">
        <v>306</v>
      </c>
      <c r="C345" s="4" t="s">
        <v>18</v>
      </c>
      <c r="D345" s="4" t="s">
        <v>111</v>
      </c>
    </row>
    <row r="346" spans="1:4" x14ac:dyDescent="0.25">
      <c r="A346" s="4" t="s">
        <v>325</v>
      </c>
      <c r="B346" s="4" t="s">
        <v>300</v>
      </c>
      <c r="C346" s="4" t="s">
        <v>100</v>
      </c>
      <c r="D346" s="4" t="s">
        <v>131</v>
      </c>
    </row>
    <row r="347" spans="1:4" x14ac:dyDescent="0.25">
      <c r="A347" s="4" t="s">
        <v>325</v>
      </c>
      <c r="B347" s="4" t="s">
        <v>307</v>
      </c>
      <c r="C347" s="4" t="s">
        <v>18</v>
      </c>
      <c r="D347" s="4" t="s">
        <v>252</v>
      </c>
    </row>
    <row r="348" spans="1:4" x14ac:dyDescent="0.25">
      <c r="A348" s="4" t="s">
        <v>326</v>
      </c>
      <c r="B348" s="4" t="s">
        <v>314</v>
      </c>
      <c r="C348" s="4" t="s">
        <v>18</v>
      </c>
      <c r="D348" s="4" t="s">
        <v>82</v>
      </c>
    </row>
    <row r="349" spans="1:4" x14ac:dyDescent="0.25">
      <c r="A349" s="4" t="s">
        <v>326</v>
      </c>
      <c r="B349" s="4" t="s">
        <v>315</v>
      </c>
      <c r="C349" s="4" t="s">
        <v>85</v>
      </c>
      <c r="D349" s="4" t="s">
        <v>86</v>
      </c>
    </row>
    <row r="350" spans="1:4" x14ac:dyDescent="0.25">
      <c r="A350" s="4" t="s">
        <v>326</v>
      </c>
      <c r="B350" s="4" t="s">
        <v>316</v>
      </c>
      <c r="C350" s="4" t="s">
        <v>18</v>
      </c>
      <c r="D350" s="4" t="s">
        <v>19</v>
      </c>
    </row>
    <row r="351" spans="1:4" x14ac:dyDescent="0.25">
      <c r="A351" s="4" t="s">
        <v>326</v>
      </c>
      <c r="B351" s="4" t="s">
        <v>317</v>
      </c>
      <c r="C351" s="4" t="s">
        <v>85</v>
      </c>
      <c r="D351" s="4" t="s">
        <v>192</v>
      </c>
    </row>
    <row r="352" spans="1:4" x14ac:dyDescent="0.25">
      <c r="A352" s="4" t="s">
        <v>326</v>
      </c>
      <c r="B352" s="4" t="s">
        <v>305</v>
      </c>
      <c r="C352" s="4" t="s">
        <v>18</v>
      </c>
      <c r="D352" s="4" t="s">
        <v>126</v>
      </c>
    </row>
    <row r="353" spans="1:4" x14ac:dyDescent="0.25">
      <c r="A353" s="4" t="s">
        <v>326</v>
      </c>
      <c r="B353" s="4" t="s">
        <v>306</v>
      </c>
      <c r="C353" s="4" t="s">
        <v>18</v>
      </c>
      <c r="D353" s="4" t="s">
        <v>111</v>
      </c>
    </row>
    <row r="354" spans="1:4" x14ac:dyDescent="0.25">
      <c r="A354" s="4" t="s">
        <v>326</v>
      </c>
      <c r="B354" s="4" t="s">
        <v>300</v>
      </c>
      <c r="C354" s="4" t="s">
        <v>100</v>
      </c>
      <c r="D354" s="4" t="s">
        <v>131</v>
      </c>
    </row>
    <row r="355" spans="1:4" x14ac:dyDescent="0.25">
      <c r="A355" s="4" t="s">
        <v>326</v>
      </c>
      <c r="B355" s="4" t="s">
        <v>307</v>
      </c>
      <c r="C355" s="4" t="s">
        <v>18</v>
      </c>
      <c r="D355" s="4" t="s">
        <v>252</v>
      </c>
    </row>
    <row r="356" spans="1:4" x14ac:dyDescent="0.25">
      <c r="A356" s="4" t="s">
        <v>327</v>
      </c>
      <c r="B356" s="4" t="s">
        <v>314</v>
      </c>
      <c r="C356" s="4" t="s">
        <v>18</v>
      </c>
      <c r="D356" s="4" t="s">
        <v>82</v>
      </c>
    </row>
    <row r="357" spans="1:4" x14ac:dyDescent="0.25">
      <c r="A357" s="4" t="s">
        <v>327</v>
      </c>
      <c r="B357" s="4" t="s">
        <v>315</v>
      </c>
      <c r="C357" s="4" t="s">
        <v>85</v>
      </c>
      <c r="D357" s="4" t="s">
        <v>86</v>
      </c>
    </row>
    <row r="358" spans="1:4" x14ac:dyDescent="0.25">
      <c r="A358" s="4" t="s">
        <v>327</v>
      </c>
      <c r="B358" s="4" t="s">
        <v>316</v>
      </c>
      <c r="C358" s="4" t="s">
        <v>18</v>
      </c>
      <c r="D358" s="4" t="s">
        <v>19</v>
      </c>
    </row>
    <row r="359" spans="1:4" x14ac:dyDescent="0.25">
      <c r="A359" s="4" t="s">
        <v>327</v>
      </c>
      <c r="B359" s="4" t="s">
        <v>317</v>
      </c>
      <c r="C359" s="4" t="s">
        <v>85</v>
      </c>
      <c r="D359" s="4" t="s">
        <v>192</v>
      </c>
    </row>
    <row r="360" spans="1:4" x14ac:dyDescent="0.25">
      <c r="A360" s="4" t="s">
        <v>327</v>
      </c>
      <c r="B360" s="4" t="s">
        <v>305</v>
      </c>
      <c r="C360" s="4" t="s">
        <v>18</v>
      </c>
      <c r="D360" s="4" t="s">
        <v>126</v>
      </c>
    </row>
    <row r="361" spans="1:4" x14ac:dyDescent="0.25">
      <c r="A361" s="4" t="s">
        <v>327</v>
      </c>
      <c r="B361" s="4" t="s">
        <v>306</v>
      </c>
      <c r="C361" s="4" t="s">
        <v>18</v>
      </c>
      <c r="D361" s="4" t="s">
        <v>111</v>
      </c>
    </row>
    <row r="362" spans="1:4" x14ac:dyDescent="0.25">
      <c r="A362" s="4" t="s">
        <v>327</v>
      </c>
      <c r="B362" s="4" t="s">
        <v>300</v>
      </c>
      <c r="C362" s="4" t="s">
        <v>100</v>
      </c>
      <c r="D362" s="4" t="s">
        <v>131</v>
      </c>
    </row>
    <row r="363" spans="1:4" x14ac:dyDescent="0.25">
      <c r="A363" s="4" t="s">
        <v>327</v>
      </c>
      <c r="B363" s="4" t="s">
        <v>307</v>
      </c>
      <c r="C363" s="4" t="s">
        <v>18</v>
      </c>
      <c r="D363" s="4" t="s">
        <v>252</v>
      </c>
    </row>
    <row r="364" spans="1:4" x14ac:dyDescent="0.25">
      <c r="A364" s="4" t="s">
        <v>328</v>
      </c>
      <c r="B364" s="4" t="s">
        <v>329</v>
      </c>
      <c r="C364" s="4" t="s">
        <v>6</v>
      </c>
    </row>
    <row r="365" spans="1:4" x14ac:dyDescent="0.25">
      <c r="A365" s="4" t="s">
        <v>330</v>
      </c>
      <c r="B365" s="4" t="s">
        <v>314</v>
      </c>
      <c r="C365" s="4" t="s">
        <v>18</v>
      </c>
      <c r="D365" s="4" t="s">
        <v>82</v>
      </c>
    </row>
    <row r="366" spans="1:4" x14ac:dyDescent="0.25">
      <c r="A366" s="4" t="s">
        <v>330</v>
      </c>
      <c r="B366" s="4" t="s">
        <v>315</v>
      </c>
      <c r="C366" s="4" t="s">
        <v>85</v>
      </c>
      <c r="D366" s="4" t="s">
        <v>86</v>
      </c>
    </row>
    <row r="367" spans="1:4" x14ac:dyDescent="0.25">
      <c r="A367" s="4" t="s">
        <v>330</v>
      </c>
      <c r="B367" s="4" t="s">
        <v>316</v>
      </c>
      <c r="C367" s="4" t="s">
        <v>18</v>
      </c>
      <c r="D367" s="4" t="s">
        <v>19</v>
      </c>
    </row>
    <row r="368" spans="1:4" x14ac:dyDescent="0.25">
      <c r="A368" s="4" t="s">
        <v>330</v>
      </c>
      <c r="B368" s="4" t="s">
        <v>317</v>
      </c>
      <c r="C368" s="4" t="s">
        <v>85</v>
      </c>
      <c r="D368" s="4" t="s">
        <v>192</v>
      </c>
    </row>
    <row r="369" spans="1:4" x14ac:dyDescent="0.25">
      <c r="A369" s="4" t="s">
        <v>330</v>
      </c>
      <c r="B369" s="4" t="s">
        <v>305</v>
      </c>
      <c r="C369" s="4" t="s">
        <v>18</v>
      </c>
      <c r="D369" s="4" t="s">
        <v>126</v>
      </c>
    </row>
    <row r="370" spans="1:4" x14ac:dyDescent="0.25">
      <c r="A370" s="4" t="s">
        <v>330</v>
      </c>
      <c r="B370" s="4" t="s">
        <v>306</v>
      </c>
      <c r="C370" s="4" t="s">
        <v>18</v>
      </c>
      <c r="D370" s="4" t="s">
        <v>111</v>
      </c>
    </row>
    <row r="371" spans="1:4" x14ac:dyDescent="0.25">
      <c r="A371" s="4" t="s">
        <v>330</v>
      </c>
      <c r="B371" s="4" t="s">
        <v>300</v>
      </c>
      <c r="C371" s="4" t="s">
        <v>100</v>
      </c>
      <c r="D371" s="4" t="s">
        <v>131</v>
      </c>
    </row>
    <row r="372" spans="1:4" x14ac:dyDescent="0.25">
      <c r="A372" s="4" t="s">
        <v>330</v>
      </c>
      <c r="B372" s="4" t="s">
        <v>307</v>
      </c>
      <c r="C372" s="4" t="s">
        <v>18</v>
      </c>
      <c r="D372" s="4" t="s">
        <v>252</v>
      </c>
    </row>
    <row r="373" spans="1:4" x14ac:dyDescent="0.25">
      <c r="A373" s="4" t="s">
        <v>331</v>
      </c>
      <c r="B373" s="4" t="s">
        <v>332</v>
      </c>
      <c r="C373" s="4" t="s">
        <v>18</v>
      </c>
      <c r="D373" s="4" t="s">
        <v>82</v>
      </c>
    </row>
    <row r="374" spans="1:4" x14ac:dyDescent="0.25">
      <c r="A374" s="4" t="s">
        <v>331</v>
      </c>
      <c r="B374" s="4" t="s">
        <v>333</v>
      </c>
      <c r="C374" s="4" t="s">
        <v>85</v>
      </c>
      <c r="D374" s="4" t="s">
        <v>86</v>
      </c>
    </row>
    <row r="375" spans="1:4" x14ac:dyDescent="0.25">
      <c r="A375" s="4" t="s">
        <v>331</v>
      </c>
      <c r="B375" s="4" t="s">
        <v>334</v>
      </c>
      <c r="C375" s="4" t="s">
        <v>18</v>
      </c>
      <c r="D375" s="4" t="s">
        <v>19</v>
      </c>
    </row>
    <row r="376" spans="1:4" x14ac:dyDescent="0.25">
      <c r="A376" s="4" t="s">
        <v>331</v>
      </c>
      <c r="B376" s="4" t="s">
        <v>335</v>
      </c>
      <c r="C376" s="4" t="s">
        <v>85</v>
      </c>
      <c r="D376" s="4" t="s">
        <v>192</v>
      </c>
    </row>
    <row r="377" spans="1:4" x14ac:dyDescent="0.25">
      <c r="A377" s="4" t="s">
        <v>331</v>
      </c>
      <c r="B377" s="4" t="s">
        <v>336</v>
      </c>
      <c r="C377" s="4" t="s">
        <v>18</v>
      </c>
      <c r="D377" s="4" t="s">
        <v>126</v>
      </c>
    </row>
    <row r="378" spans="1:4" x14ac:dyDescent="0.25">
      <c r="A378" s="4" t="s">
        <v>331</v>
      </c>
      <c r="B378" s="4" t="s">
        <v>337</v>
      </c>
      <c r="C378" s="4" t="s">
        <v>18</v>
      </c>
      <c r="D378" s="4" t="s">
        <v>111</v>
      </c>
    </row>
    <row r="379" spans="1:4" x14ac:dyDescent="0.25">
      <c r="A379" s="4" t="s">
        <v>331</v>
      </c>
      <c r="B379" s="4" t="s">
        <v>338</v>
      </c>
      <c r="C379" s="4" t="s">
        <v>100</v>
      </c>
      <c r="D379" s="4" t="s">
        <v>131</v>
      </c>
    </row>
    <row r="380" spans="1:4" x14ac:dyDescent="0.25">
      <c r="A380" s="4" t="s">
        <v>331</v>
      </c>
      <c r="B380" s="4" t="s">
        <v>307</v>
      </c>
      <c r="C380" s="4" t="s">
        <v>18</v>
      </c>
      <c r="D380" s="4" t="s">
        <v>252</v>
      </c>
    </row>
    <row r="381" spans="1:4" x14ac:dyDescent="0.25">
      <c r="A381" s="4" t="s">
        <v>339</v>
      </c>
      <c r="B381" s="4" t="s">
        <v>314</v>
      </c>
      <c r="C381" s="4" t="s">
        <v>18</v>
      </c>
      <c r="D381" s="4" t="s">
        <v>82</v>
      </c>
    </row>
    <row r="382" spans="1:4" x14ac:dyDescent="0.25">
      <c r="A382" s="4" t="s">
        <v>339</v>
      </c>
      <c r="B382" s="4" t="s">
        <v>315</v>
      </c>
      <c r="C382" s="4" t="s">
        <v>85</v>
      </c>
      <c r="D382" s="4" t="s">
        <v>86</v>
      </c>
    </row>
    <row r="383" spans="1:4" x14ac:dyDescent="0.25">
      <c r="A383" s="4" t="s">
        <v>339</v>
      </c>
      <c r="B383" s="4" t="s">
        <v>316</v>
      </c>
      <c r="C383" s="4" t="s">
        <v>18</v>
      </c>
      <c r="D383" s="4" t="s">
        <v>19</v>
      </c>
    </row>
    <row r="384" spans="1:4" x14ac:dyDescent="0.25">
      <c r="A384" s="4" t="s">
        <v>339</v>
      </c>
      <c r="B384" s="4" t="s">
        <v>317</v>
      </c>
      <c r="C384" s="4" t="s">
        <v>85</v>
      </c>
      <c r="D384" s="4" t="s">
        <v>192</v>
      </c>
    </row>
    <row r="385" spans="1:4" x14ac:dyDescent="0.25">
      <c r="A385" s="4" t="s">
        <v>339</v>
      </c>
      <c r="B385" s="4" t="s">
        <v>305</v>
      </c>
      <c r="C385" s="4" t="s">
        <v>18</v>
      </c>
      <c r="D385" s="4" t="s">
        <v>126</v>
      </c>
    </row>
    <row r="386" spans="1:4" x14ac:dyDescent="0.25">
      <c r="A386" s="4" t="s">
        <v>339</v>
      </c>
      <c r="B386" s="4" t="s">
        <v>306</v>
      </c>
      <c r="C386" s="4" t="s">
        <v>18</v>
      </c>
      <c r="D386" s="4" t="s">
        <v>111</v>
      </c>
    </row>
    <row r="387" spans="1:4" x14ac:dyDescent="0.25">
      <c r="A387" s="4" t="s">
        <v>339</v>
      </c>
      <c r="B387" s="4" t="s">
        <v>300</v>
      </c>
      <c r="C387" s="4" t="s">
        <v>100</v>
      </c>
      <c r="D387" s="4" t="s">
        <v>131</v>
      </c>
    </row>
    <row r="388" spans="1:4" x14ac:dyDescent="0.25">
      <c r="A388" s="4" t="s">
        <v>339</v>
      </c>
      <c r="B388" s="4" t="s">
        <v>307</v>
      </c>
      <c r="C388" s="4" t="s">
        <v>18</v>
      </c>
      <c r="D388" s="4" t="s">
        <v>252</v>
      </c>
    </row>
    <row r="389" spans="1:4" x14ac:dyDescent="0.25">
      <c r="A389" s="4" t="s">
        <v>340</v>
      </c>
      <c r="B389" s="4" t="s">
        <v>341</v>
      </c>
      <c r="C389" s="4" t="s">
        <v>9</v>
      </c>
      <c r="D389" s="4" t="s">
        <v>120</v>
      </c>
    </row>
    <row r="390" spans="1:4" x14ac:dyDescent="0.25">
      <c r="A390" s="4" t="s">
        <v>342</v>
      </c>
      <c r="B390" s="4" t="s">
        <v>343</v>
      </c>
      <c r="C390" s="4" t="s">
        <v>85</v>
      </c>
      <c r="D390" s="4" t="s">
        <v>86</v>
      </c>
    </row>
    <row r="391" spans="1:4" x14ac:dyDescent="0.25">
      <c r="A391" s="4" t="s">
        <v>344</v>
      </c>
      <c r="B391" s="4" t="s">
        <v>345</v>
      </c>
      <c r="C391" s="4" t="s">
        <v>9</v>
      </c>
      <c r="D391" s="4" t="s">
        <v>29</v>
      </c>
    </row>
    <row r="392" spans="1:4" x14ac:dyDescent="0.25">
      <c r="A392" s="4" t="s">
        <v>344</v>
      </c>
      <c r="B392" s="4" t="s">
        <v>346</v>
      </c>
      <c r="C392" s="4" t="s">
        <v>85</v>
      </c>
      <c r="D392" s="4" t="s">
        <v>86</v>
      </c>
    </row>
    <row r="393" spans="1:4" x14ac:dyDescent="0.25">
      <c r="A393" s="4" t="s">
        <v>344</v>
      </c>
      <c r="B393" s="4" t="s">
        <v>347</v>
      </c>
      <c r="C393" s="4" t="s">
        <v>9</v>
      </c>
      <c r="D393" s="4" t="s">
        <v>10</v>
      </c>
    </row>
    <row r="394" spans="1:4" x14ac:dyDescent="0.25">
      <c r="A394" s="4" t="s">
        <v>344</v>
      </c>
      <c r="B394" s="4" t="s">
        <v>348</v>
      </c>
      <c r="C394" s="4" t="s">
        <v>9</v>
      </c>
      <c r="D394" s="4" t="s">
        <v>77</v>
      </c>
    </row>
    <row r="395" spans="1:4" x14ac:dyDescent="0.25">
      <c r="A395" s="4" t="s">
        <v>344</v>
      </c>
      <c r="B395" s="4" t="s">
        <v>349</v>
      </c>
      <c r="C395" s="4" t="s">
        <v>6</v>
      </c>
    </row>
    <row r="396" spans="1:4" x14ac:dyDescent="0.25">
      <c r="A396" s="4" t="s">
        <v>344</v>
      </c>
      <c r="B396" s="4" t="s">
        <v>350</v>
      </c>
      <c r="C396" s="4" t="s">
        <v>18</v>
      </c>
      <c r="D396" s="4" t="s">
        <v>351</v>
      </c>
    </row>
    <row r="397" spans="1:4" x14ac:dyDescent="0.25">
      <c r="A397" s="4" t="s">
        <v>344</v>
      </c>
      <c r="B397" s="4" t="s">
        <v>352</v>
      </c>
      <c r="C397" s="4" t="s">
        <v>18</v>
      </c>
      <c r="D397" s="4" t="s">
        <v>26</v>
      </c>
    </row>
    <row r="398" spans="1:4" x14ac:dyDescent="0.25">
      <c r="A398" s="4" t="s">
        <v>353</v>
      </c>
      <c r="B398" s="4" t="s">
        <v>354</v>
      </c>
      <c r="C398" s="4" t="s">
        <v>73</v>
      </c>
      <c r="D398" s="4" t="s">
        <v>115</v>
      </c>
    </row>
    <row r="399" spans="1:4" x14ac:dyDescent="0.25">
      <c r="A399" s="4" t="s">
        <v>355</v>
      </c>
      <c r="B399" s="4" t="s">
        <v>356</v>
      </c>
      <c r="C399" s="4" t="s">
        <v>100</v>
      </c>
      <c r="D399" s="4" t="s">
        <v>131</v>
      </c>
    </row>
    <row r="400" spans="1:4" x14ac:dyDescent="0.25">
      <c r="A400" s="4" t="s">
        <v>357</v>
      </c>
      <c r="B400" s="4" t="s">
        <v>358</v>
      </c>
      <c r="C400" s="4" t="s">
        <v>85</v>
      </c>
      <c r="D400" s="4" t="s">
        <v>86</v>
      </c>
    </row>
    <row r="401" spans="1:4" x14ac:dyDescent="0.25">
      <c r="A401" s="4" t="s">
        <v>359</v>
      </c>
      <c r="B401" s="4" t="s">
        <v>360</v>
      </c>
      <c r="C401" s="4" t="s">
        <v>18</v>
      </c>
      <c r="D401" s="4" t="s">
        <v>126</v>
      </c>
    </row>
    <row r="402" spans="1:4" x14ac:dyDescent="0.25">
      <c r="A402" s="4" t="s">
        <v>362</v>
      </c>
      <c r="B402" s="4" t="s">
        <v>363</v>
      </c>
      <c r="C402" s="4" t="s">
        <v>18</v>
      </c>
      <c r="D402" s="4" t="s">
        <v>19</v>
      </c>
    </row>
    <row r="403" spans="1:4" x14ac:dyDescent="0.25">
      <c r="A403" s="4" t="s">
        <v>364</v>
      </c>
      <c r="B403" s="4" t="s">
        <v>1208</v>
      </c>
      <c r="C403" s="4" t="s">
        <v>13</v>
      </c>
      <c r="D403" s="4" t="s">
        <v>91</v>
      </c>
    </row>
    <row r="404" spans="1:4" x14ac:dyDescent="0.25">
      <c r="A404" s="4" t="s">
        <v>364</v>
      </c>
      <c r="B404" s="4" t="s">
        <v>366</v>
      </c>
      <c r="C404" s="4" t="s">
        <v>18</v>
      </c>
      <c r="D404" s="4" t="s">
        <v>367</v>
      </c>
    </row>
    <row r="405" spans="1:4" x14ac:dyDescent="0.25">
      <c r="A405" s="4" t="s">
        <v>364</v>
      </c>
      <c r="B405" s="4" t="s">
        <v>368</v>
      </c>
      <c r="C405" s="4" t="s">
        <v>9</v>
      </c>
      <c r="D405" s="4" t="s">
        <v>77</v>
      </c>
    </row>
    <row r="406" spans="1:4" x14ac:dyDescent="0.25">
      <c r="A406" s="4" t="s">
        <v>364</v>
      </c>
      <c r="B406" s="4" t="s">
        <v>369</v>
      </c>
      <c r="C406" s="4" t="s">
        <v>18</v>
      </c>
      <c r="D406" s="4" t="s">
        <v>351</v>
      </c>
    </row>
    <row r="407" spans="1:4" x14ac:dyDescent="0.25">
      <c r="A407" s="4" t="s">
        <v>364</v>
      </c>
      <c r="B407" s="4" t="s">
        <v>370</v>
      </c>
      <c r="C407" s="4" t="s">
        <v>100</v>
      </c>
      <c r="D407" s="4" t="s">
        <v>101</v>
      </c>
    </row>
    <row r="408" spans="1:4" x14ac:dyDescent="0.25">
      <c r="A408" s="4" t="s">
        <v>371</v>
      </c>
      <c r="B408" s="4" t="s">
        <v>372</v>
      </c>
      <c r="C408" s="4" t="s">
        <v>18</v>
      </c>
      <c r="D408" s="4" t="s">
        <v>19</v>
      </c>
    </row>
    <row r="409" spans="1:4" x14ac:dyDescent="0.25">
      <c r="A409" s="4" t="s">
        <v>373</v>
      </c>
      <c r="B409" s="4" t="s">
        <v>374</v>
      </c>
      <c r="C409" s="4" t="s">
        <v>18</v>
      </c>
      <c r="D409" s="4" t="s">
        <v>19</v>
      </c>
    </row>
    <row r="410" spans="1:4" x14ac:dyDescent="0.25">
      <c r="A410" s="4" t="s">
        <v>375</v>
      </c>
      <c r="B410" s="4" t="s">
        <v>374</v>
      </c>
      <c r="C410" s="4" t="s">
        <v>18</v>
      </c>
      <c r="D410" s="4" t="s">
        <v>19</v>
      </c>
    </row>
    <row r="411" spans="1:4" x14ac:dyDescent="0.25">
      <c r="A411" s="4" t="s">
        <v>376</v>
      </c>
      <c r="B411" s="4" t="s">
        <v>374</v>
      </c>
      <c r="C411" s="4" t="s">
        <v>18</v>
      </c>
      <c r="D411" s="4" t="s">
        <v>19</v>
      </c>
    </row>
    <row r="412" spans="1:4" x14ac:dyDescent="0.25">
      <c r="A412" s="4" t="s">
        <v>377</v>
      </c>
      <c r="B412" s="4" t="s">
        <v>378</v>
      </c>
      <c r="C412" s="4" t="s">
        <v>18</v>
      </c>
      <c r="D412" s="4" t="s">
        <v>19</v>
      </c>
    </row>
    <row r="413" spans="1:4" x14ac:dyDescent="0.25">
      <c r="A413" s="4" t="s">
        <v>379</v>
      </c>
      <c r="B413" s="4" t="s">
        <v>378</v>
      </c>
      <c r="C413" s="4" t="s">
        <v>18</v>
      </c>
      <c r="D413" s="4" t="s">
        <v>19</v>
      </c>
    </row>
    <row r="414" spans="1:4" x14ac:dyDescent="0.25">
      <c r="A414" s="4" t="s">
        <v>380</v>
      </c>
      <c r="B414" s="4" t="s">
        <v>381</v>
      </c>
      <c r="C414" s="4" t="s">
        <v>18</v>
      </c>
      <c r="D414" s="4" t="s">
        <v>19</v>
      </c>
    </row>
    <row r="415" spans="1:4" x14ac:dyDescent="0.25">
      <c r="A415" s="4" t="s">
        <v>382</v>
      </c>
      <c r="B415" s="4" t="s">
        <v>383</v>
      </c>
      <c r="C415" s="4" t="s">
        <v>18</v>
      </c>
      <c r="D415" s="4" t="s">
        <v>111</v>
      </c>
    </row>
    <row r="416" spans="1:4" x14ac:dyDescent="0.25">
      <c r="A416" s="4" t="s">
        <v>384</v>
      </c>
      <c r="B416" s="4" t="s">
        <v>374</v>
      </c>
      <c r="C416" s="4" t="s">
        <v>18</v>
      </c>
      <c r="D416" s="4" t="s">
        <v>19</v>
      </c>
    </row>
    <row r="417" spans="1:4" x14ac:dyDescent="0.25">
      <c r="A417" s="4" t="s">
        <v>385</v>
      </c>
      <c r="B417" s="4" t="s">
        <v>1209</v>
      </c>
      <c r="C417" s="4" t="s">
        <v>100</v>
      </c>
      <c r="D417" s="4" t="s">
        <v>131</v>
      </c>
    </row>
    <row r="418" spans="1:4" x14ac:dyDescent="0.25">
      <c r="A418" s="4" t="s">
        <v>385</v>
      </c>
      <c r="B418" s="4" t="s">
        <v>387</v>
      </c>
      <c r="C418" s="4" t="s">
        <v>9</v>
      </c>
      <c r="D418" s="4" t="s">
        <v>77</v>
      </c>
    </row>
    <row r="419" spans="1:4" x14ac:dyDescent="0.25">
      <c r="A419" s="4" t="s">
        <v>388</v>
      </c>
      <c r="B419" s="4" t="s">
        <v>1210</v>
      </c>
      <c r="C419" s="4" t="s">
        <v>85</v>
      </c>
      <c r="D419" s="4" t="s">
        <v>86</v>
      </c>
    </row>
    <row r="420" spans="1:4" x14ac:dyDescent="0.25">
      <c r="A420" s="4" t="s">
        <v>388</v>
      </c>
      <c r="B420" s="4" t="s">
        <v>390</v>
      </c>
      <c r="C420" s="4" t="s">
        <v>18</v>
      </c>
      <c r="D420" s="4" t="s">
        <v>126</v>
      </c>
    </row>
    <row r="421" spans="1:4" x14ac:dyDescent="0.25">
      <c r="A421" s="4" t="s">
        <v>388</v>
      </c>
      <c r="B421" s="4" t="s">
        <v>391</v>
      </c>
      <c r="C421" s="4" t="s">
        <v>100</v>
      </c>
      <c r="D421" s="4" t="s">
        <v>101</v>
      </c>
    </row>
    <row r="422" spans="1:4" x14ac:dyDescent="0.25">
      <c r="A422" s="4" t="s">
        <v>392</v>
      </c>
      <c r="C422" s="4" t="s">
        <v>6</v>
      </c>
    </row>
    <row r="423" spans="1:4" x14ac:dyDescent="0.25">
      <c r="A423" s="4" t="s">
        <v>393</v>
      </c>
      <c r="B423" s="4" t="s">
        <v>394</v>
      </c>
      <c r="C423" s="4" t="s">
        <v>18</v>
      </c>
      <c r="D423" s="4" t="s">
        <v>19</v>
      </c>
    </row>
    <row r="424" spans="1:4" x14ac:dyDescent="0.25">
      <c r="A424" s="4" t="s">
        <v>395</v>
      </c>
      <c r="C424" s="4" t="s">
        <v>6</v>
      </c>
    </row>
    <row r="425" spans="1:4" x14ac:dyDescent="0.25">
      <c r="A425" s="4" t="s">
        <v>396</v>
      </c>
      <c r="B425" s="4" t="s">
        <v>1211</v>
      </c>
      <c r="C425" s="4" t="s">
        <v>9</v>
      </c>
      <c r="D425" s="4" t="s">
        <v>77</v>
      </c>
    </row>
    <row r="426" spans="1:4" x14ac:dyDescent="0.25">
      <c r="A426" s="4" t="s">
        <v>396</v>
      </c>
      <c r="B426" s="4" t="s">
        <v>398</v>
      </c>
      <c r="C426" s="4" t="s">
        <v>9</v>
      </c>
      <c r="D426" s="4" t="s">
        <v>29</v>
      </c>
    </row>
    <row r="427" spans="1:4" x14ac:dyDescent="0.25">
      <c r="A427" s="4" t="s">
        <v>396</v>
      </c>
      <c r="B427" s="4" t="s">
        <v>399</v>
      </c>
      <c r="C427" s="4" t="s">
        <v>85</v>
      </c>
      <c r="D427" s="4" t="s">
        <v>86</v>
      </c>
    </row>
    <row r="428" spans="1:4" x14ac:dyDescent="0.25">
      <c r="A428" s="4" t="s">
        <v>400</v>
      </c>
      <c r="B428" s="4" t="s">
        <v>1212</v>
      </c>
      <c r="C428" s="4" t="s">
        <v>18</v>
      </c>
      <c r="D428" s="4" t="s">
        <v>126</v>
      </c>
    </row>
    <row r="429" spans="1:4" x14ac:dyDescent="0.25">
      <c r="A429" s="4" t="s">
        <v>400</v>
      </c>
      <c r="B429" s="4" t="s">
        <v>402</v>
      </c>
      <c r="C429" s="4" t="s">
        <v>9</v>
      </c>
      <c r="D429" s="4" t="s">
        <v>77</v>
      </c>
    </row>
    <row r="430" spans="1:4" x14ac:dyDescent="0.25">
      <c r="A430" s="4" t="s">
        <v>403</v>
      </c>
      <c r="B430" s="4" t="s">
        <v>1213</v>
      </c>
      <c r="C430" s="4" t="s">
        <v>18</v>
      </c>
      <c r="D430" s="4" t="s">
        <v>243</v>
      </c>
    </row>
    <row r="431" spans="1:4" x14ac:dyDescent="0.25">
      <c r="A431" s="4" t="s">
        <v>403</v>
      </c>
      <c r="B431" s="4" t="s">
        <v>405</v>
      </c>
      <c r="C431" s="4" t="s">
        <v>9</v>
      </c>
      <c r="D431" s="4" t="s">
        <v>77</v>
      </c>
    </row>
    <row r="432" spans="1:4" x14ac:dyDescent="0.25">
      <c r="A432" s="4" t="s">
        <v>406</v>
      </c>
      <c r="C432" s="4" t="s">
        <v>6</v>
      </c>
    </row>
    <row r="433" spans="1:4" x14ac:dyDescent="0.25">
      <c r="A433" s="4" t="s">
        <v>407</v>
      </c>
      <c r="B433" s="4" t="s">
        <v>408</v>
      </c>
      <c r="C433" s="4" t="s">
        <v>6</v>
      </c>
    </row>
    <row r="434" spans="1:4" x14ac:dyDescent="0.25">
      <c r="A434" s="4" t="s">
        <v>409</v>
      </c>
      <c r="B434" s="4" t="s">
        <v>410</v>
      </c>
      <c r="C434" s="4" t="s">
        <v>9</v>
      </c>
      <c r="D434" s="4" t="s">
        <v>29</v>
      </c>
    </row>
    <row r="435" spans="1:4" x14ac:dyDescent="0.25">
      <c r="A435" s="4" t="s">
        <v>411</v>
      </c>
      <c r="C435" s="4" t="s">
        <v>6</v>
      </c>
    </row>
    <row r="436" spans="1:4" x14ac:dyDescent="0.25">
      <c r="A436" s="4" t="s">
        <v>412</v>
      </c>
      <c r="C436" s="4" t="s">
        <v>6</v>
      </c>
    </row>
    <row r="437" spans="1:4" x14ac:dyDescent="0.25">
      <c r="A437" s="4" t="s">
        <v>413</v>
      </c>
      <c r="B437" s="4" t="s">
        <v>414</v>
      </c>
      <c r="C437" s="4" t="s">
        <v>18</v>
      </c>
      <c r="D437" s="4" t="s">
        <v>126</v>
      </c>
    </row>
    <row r="438" spans="1:4" x14ac:dyDescent="0.25">
      <c r="A438" s="4" t="s">
        <v>413</v>
      </c>
      <c r="B438" s="4" t="s">
        <v>415</v>
      </c>
      <c r="C438" s="4" t="s">
        <v>85</v>
      </c>
      <c r="D438" s="4" t="s">
        <v>416</v>
      </c>
    </row>
    <row r="439" spans="1:4" x14ac:dyDescent="0.25">
      <c r="A439" s="4" t="s">
        <v>417</v>
      </c>
      <c r="C439" s="4" t="s">
        <v>6</v>
      </c>
    </row>
    <row r="440" spans="1:4" x14ac:dyDescent="0.25">
      <c r="A440" s="4" t="s">
        <v>418</v>
      </c>
      <c r="C440" s="4" t="s">
        <v>6</v>
      </c>
    </row>
    <row r="441" spans="1:4" x14ac:dyDescent="0.25">
      <c r="A441" s="4" t="s">
        <v>419</v>
      </c>
      <c r="C441" s="4" t="s">
        <v>6</v>
      </c>
    </row>
    <row r="442" spans="1:4" x14ac:dyDescent="0.25">
      <c r="A442" s="4" t="s">
        <v>420</v>
      </c>
      <c r="C442" s="4" t="s">
        <v>6</v>
      </c>
    </row>
    <row r="443" spans="1:4" x14ac:dyDescent="0.25">
      <c r="A443" s="4" t="s">
        <v>421</v>
      </c>
      <c r="C443" s="4" t="s">
        <v>6</v>
      </c>
    </row>
    <row r="444" spans="1:4" x14ac:dyDescent="0.25">
      <c r="A444" s="4" t="s">
        <v>422</v>
      </c>
      <c r="B444" s="4" t="s">
        <v>1214</v>
      </c>
      <c r="C444" s="4" t="s">
        <v>85</v>
      </c>
      <c r="D444" s="4" t="s">
        <v>86</v>
      </c>
    </row>
    <row r="445" spans="1:4" x14ac:dyDescent="0.25">
      <c r="A445" s="4" t="s">
        <v>422</v>
      </c>
      <c r="B445" s="4" t="s">
        <v>424</v>
      </c>
      <c r="C445" s="4" t="s">
        <v>9</v>
      </c>
      <c r="D445" s="4" t="s">
        <v>120</v>
      </c>
    </row>
    <row r="446" spans="1:4" x14ac:dyDescent="0.25">
      <c r="A446" s="4" t="s">
        <v>422</v>
      </c>
      <c r="B446" s="4" t="s">
        <v>425</v>
      </c>
      <c r="C446" s="4" t="s">
        <v>9</v>
      </c>
      <c r="D446" s="4" t="s">
        <v>77</v>
      </c>
    </row>
    <row r="447" spans="1:4" x14ac:dyDescent="0.25">
      <c r="A447" s="4" t="s">
        <v>422</v>
      </c>
      <c r="B447" s="4" t="s">
        <v>426</v>
      </c>
      <c r="C447" s="4" t="s">
        <v>94</v>
      </c>
      <c r="D447" s="4" t="s">
        <v>95</v>
      </c>
    </row>
    <row r="448" spans="1:4" x14ac:dyDescent="0.25">
      <c r="A448" s="4" t="s">
        <v>427</v>
      </c>
      <c r="C448" s="4" t="s">
        <v>6</v>
      </c>
    </row>
    <row r="449" spans="1:4" x14ac:dyDescent="0.25">
      <c r="A449" s="4" t="s">
        <v>428</v>
      </c>
      <c r="C449" s="4" t="s">
        <v>6</v>
      </c>
    </row>
    <row r="450" spans="1:4" x14ac:dyDescent="0.25">
      <c r="A450" s="4" t="s">
        <v>429</v>
      </c>
      <c r="C450" s="4" t="s">
        <v>6</v>
      </c>
    </row>
    <row r="451" spans="1:4" x14ac:dyDescent="0.25">
      <c r="A451" s="4" t="s">
        <v>430</v>
      </c>
      <c r="C451" s="4" t="s">
        <v>6</v>
      </c>
    </row>
    <row r="452" spans="1:4" x14ac:dyDescent="0.25">
      <c r="A452" s="4" t="s">
        <v>431</v>
      </c>
      <c r="C452" s="4" t="s">
        <v>6</v>
      </c>
    </row>
    <row r="453" spans="1:4" x14ac:dyDescent="0.25">
      <c r="A453" s="4" t="s">
        <v>432</v>
      </c>
      <c r="C453" s="4" t="s">
        <v>6</v>
      </c>
    </row>
    <row r="454" spans="1:4" x14ac:dyDescent="0.25">
      <c r="A454" s="4" t="s">
        <v>433</v>
      </c>
      <c r="C454" s="4" t="s">
        <v>6</v>
      </c>
    </row>
    <row r="455" spans="1:4" x14ac:dyDescent="0.25">
      <c r="A455" s="4" t="s">
        <v>434</v>
      </c>
      <c r="C455" s="4" t="s">
        <v>6</v>
      </c>
    </row>
    <row r="456" spans="1:4" x14ac:dyDescent="0.25">
      <c r="A456" s="4" t="s">
        <v>435</v>
      </c>
      <c r="C456" s="4" t="s">
        <v>6</v>
      </c>
    </row>
    <row r="457" spans="1:4" x14ac:dyDescent="0.25">
      <c r="A457" s="4" t="s">
        <v>436</v>
      </c>
      <c r="B457" s="4" t="s">
        <v>437</v>
      </c>
      <c r="C457" s="4" t="s">
        <v>100</v>
      </c>
      <c r="D457" s="4" t="s">
        <v>101</v>
      </c>
    </row>
    <row r="458" spans="1:4" x14ac:dyDescent="0.25">
      <c r="A458" s="4" t="s">
        <v>438</v>
      </c>
      <c r="C458" s="4" t="s">
        <v>6</v>
      </c>
    </row>
    <row r="459" spans="1:4" x14ac:dyDescent="0.25">
      <c r="A459" s="4" t="s">
        <v>439</v>
      </c>
      <c r="C459" s="4" t="s">
        <v>6</v>
      </c>
    </row>
    <row r="460" spans="1:4" x14ac:dyDescent="0.25">
      <c r="A460" s="4" t="s">
        <v>440</v>
      </c>
      <c r="C460" s="4" t="s">
        <v>6</v>
      </c>
    </row>
    <row r="461" spans="1:4" x14ac:dyDescent="0.25">
      <c r="A461" s="4" t="s">
        <v>441</v>
      </c>
      <c r="C461" s="4" t="s">
        <v>6</v>
      </c>
    </row>
    <row r="462" spans="1:4" x14ac:dyDescent="0.25">
      <c r="A462" s="4" t="s">
        <v>442</v>
      </c>
      <c r="C462" s="4" t="s">
        <v>6</v>
      </c>
    </row>
    <row r="463" spans="1:4" x14ac:dyDescent="0.25">
      <c r="A463" s="4" t="s">
        <v>443</v>
      </c>
      <c r="C463" s="4" t="s">
        <v>6</v>
      </c>
    </row>
    <row r="464" spans="1:4" x14ac:dyDescent="0.25">
      <c r="A464" s="4" t="s">
        <v>444</v>
      </c>
      <c r="C464" s="4" t="s">
        <v>6</v>
      </c>
    </row>
    <row r="465" spans="1:4" x14ac:dyDescent="0.25">
      <c r="A465" s="4" t="s">
        <v>445</v>
      </c>
      <c r="B465" s="4" t="s">
        <v>446</v>
      </c>
      <c r="C465" s="4" t="s">
        <v>9</v>
      </c>
      <c r="D465" s="4" t="s">
        <v>29</v>
      </c>
    </row>
    <row r="466" spans="1:4" x14ac:dyDescent="0.25">
      <c r="A466" s="4" t="s">
        <v>447</v>
      </c>
      <c r="C466" s="4" t="s">
        <v>6</v>
      </c>
    </row>
    <row r="467" spans="1:4" x14ac:dyDescent="0.25">
      <c r="A467" s="4" t="s">
        <v>448</v>
      </c>
      <c r="C467" s="4" t="s">
        <v>6</v>
      </c>
    </row>
    <row r="468" spans="1:4" x14ac:dyDescent="0.25">
      <c r="A468" s="4" t="s">
        <v>449</v>
      </c>
      <c r="C468" s="4" t="s">
        <v>6</v>
      </c>
    </row>
    <row r="469" spans="1:4" x14ac:dyDescent="0.25">
      <c r="A469" s="4" t="s">
        <v>450</v>
      </c>
      <c r="C469" s="4" t="s">
        <v>6</v>
      </c>
    </row>
    <row r="470" spans="1:4" x14ac:dyDescent="0.25">
      <c r="A470" s="4" t="s">
        <v>451</v>
      </c>
      <c r="C470" s="4" t="s">
        <v>6</v>
      </c>
    </row>
    <row r="471" spans="1:4" x14ac:dyDescent="0.25">
      <c r="A471" s="4" t="s">
        <v>452</v>
      </c>
      <c r="C471" s="4" t="s">
        <v>6</v>
      </c>
    </row>
    <row r="472" spans="1:4" x14ac:dyDescent="0.25">
      <c r="A472" s="4" t="s">
        <v>453</v>
      </c>
      <c r="C472" s="4" t="s">
        <v>6</v>
      </c>
    </row>
    <row r="473" spans="1:4" x14ac:dyDescent="0.25">
      <c r="A473" s="4" t="s">
        <v>454</v>
      </c>
      <c r="C473" s="4" t="s">
        <v>6</v>
      </c>
    </row>
    <row r="474" spans="1:4" x14ac:dyDescent="0.25">
      <c r="A474" s="4" t="s">
        <v>455</v>
      </c>
      <c r="C474" s="4" t="s">
        <v>6</v>
      </c>
    </row>
    <row r="475" spans="1:4" x14ac:dyDescent="0.25">
      <c r="A475" s="4" t="s">
        <v>456</v>
      </c>
      <c r="C475" s="4" t="s">
        <v>6</v>
      </c>
    </row>
    <row r="476" spans="1:4" x14ac:dyDescent="0.25">
      <c r="A476" s="4" t="s">
        <v>457</v>
      </c>
      <c r="C476" s="4" t="s">
        <v>6</v>
      </c>
    </row>
    <row r="477" spans="1:4" x14ac:dyDescent="0.25">
      <c r="A477" s="4" t="s">
        <v>458</v>
      </c>
      <c r="C477" s="4" t="s">
        <v>6</v>
      </c>
    </row>
    <row r="478" spans="1:4" x14ac:dyDescent="0.25">
      <c r="A478" s="4" t="s">
        <v>459</v>
      </c>
      <c r="C478" s="4" t="s">
        <v>6</v>
      </c>
    </row>
    <row r="479" spans="1:4" x14ac:dyDescent="0.25">
      <c r="A479" s="4" t="s">
        <v>460</v>
      </c>
      <c r="C479" s="4" t="s">
        <v>6</v>
      </c>
    </row>
    <row r="480" spans="1:4" x14ac:dyDescent="0.25">
      <c r="A480" s="4" t="s">
        <v>461</v>
      </c>
      <c r="C480" s="4" t="s">
        <v>6</v>
      </c>
    </row>
    <row r="481" spans="1:4" x14ac:dyDescent="0.25">
      <c r="A481" s="4" t="s">
        <v>462</v>
      </c>
      <c r="C481" s="4" t="s">
        <v>6</v>
      </c>
    </row>
    <row r="482" spans="1:4" x14ac:dyDescent="0.25">
      <c r="A482" s="4" t="s">
        <v>463</v>
      </c>
      <c r="C482" s="4" t="s">
        <v>6</v>
      </c>
    </row>
    <row r="483" spans="1:4" x14ac:dyDescent="0.25">
      <c r="A483" s="4" t="s">
        <v>464</v>
      </c>
      <c r="C483" s="4" t="s">
        <v>6</v>
      </c>
    </row>
    <row r="484" spans="1:4" x14ac:dyDescent="0.25">
      <c r="A484" s="4" t="s">
        <v>465</v>
      </c>
      <c r="B484" s="4" t="s">
        <v>466</v>
      </c>
      <c r="C484" s="4" t="s">
        <v>18</v>
      </c>
      <c r="D484" s="4" t="s">
        <v>467</v>
      </c>
    </row>
    <row r="485" spans="1:4" x14ac:dyDescent="0.25">
      <c r="A485" s="4" t="s">
        <v>468</v>
      </c>
      <c r="B485" s="4" t="s">
        <v>469</v>
      </c>
      <c r="C485" s="4" t="s">
        <v>6</v>
      </c>
    </row>
    <row r="486" spans="1:4" x14ac:dyDescent="0.25">
      <c r="A486" s="4" t="s">
        <v>470</v>
      </c>
      <c r="B486" s="4" t="s">
        <v>1215</v>
      </c>
      <c r="C486" s="4" t="s">
        <v>85</v>
      </c>
      <c r="D486" s="4" t="s">
        <v>86</v>
      </c>
    </row>
    <row r="487" spans="1:4" x14ac:dyDescent="0.25">
      <c r="A487" s="4" t="s">
        <v>470</v>
      </c>
      <c r="B487" s="4" t="s">
        <v>472</v>
      </c>
      <c r="C487" s="4" t="s">
        <v>85</v>
      </c>
      <c r="D487" s="4" t="s">
        <v>192</v>
      </c>
    </row>
    <row r="488" spans="1:4" x14ac:dyDescent="0.25">
      <c r="A488" s="4" t="s">
        <v>470</v>
      </c>
      <c r="B488" s="4" t="s">
        <v>473</v>
      </c>
      <c r="C488" s="4" t="s">
        <v>18</v>
      </c>
      <c r="D488" s="4" t="s">
        <v>82</v>
      </c>
    </row>
    <row r="489" spans="1:4" x14ac:dyDescent="0.25">
      <c r="A489" s="4" t="s">
        <v>474</v>
      </c>
      <c r="B489" s="4" t="s">
        <v>1216</v>
      </c>
      <c r="C489" s="4" t="s">
        <v>9</v>
      </c>
      <c r="D489" s="4" t="s">
        <v>10</v>
      </c>
    </row>
    <row r="490" spans="1:4" x14ac:dyDescent="0.25">
      <c r="A490" s="4" t="s">
        <v>474</v>
      </c>
      <c r="B490" s="4" t="s">
        <v>476</v>
      </c>
      <c r="C490" s="4" t="s">
        <v>94</v>
      </c>
      <c r="D490" s="4" t="s">
        <v>95</v>
      </c>
    </row>
    <row r="491" spans="1:4" x14ac:dyDescent="0.25">
      <c r="A491" s="4" t="s">
        <v>474</v>
      </c>
      <c r="B491" s="4" t="s">
        <v>477</v>
      </c>
      <c r="C491" s="4" t="s">
        <v>73</v>
      </c>
      <c r="D491" s="4" t="s">
        <v>115</v>
      </c>
    </row>
    <row r="492" spans="1:4" x14ac:dyDescent="0.25">
      <c r="A492" s="4" t="s">
        <v>474</v>
      </c>
      <c r="B492" s="4" t="s">
        <v>478</v>
      </c>
      <c r="C492" s="4" t="s">
        <v>85</v>
      </c>
      <c r="D492" s="4" t="s">
        <v>86</v>
      </c>
    </row>
    <row r="493" spans="1:4" x14ac:dyDescent="0.25">
      <c r="A493" s="4" t="s">
        <v>474</v>
      </c>
      <c r="B493" s="4" t="s">
        <v>479</v>
      </c>
      <c r="C493" s="4" t="s">
        <v>9</v>
      </c>
      <c r="D493" s="4" t="s">
        <v>10</v>
      </c>
    </row>
    <row r="494" spans="1:4" x14ac:dyDescent="0.25">
      <c r="A494" s="4" t="s">
        <v>474</v>
      </c>
      <c r="B494" s="4" t="s">
        <v>480</v>
      </c>
      <c r="C494" s="4" t="s">
        <v>9</v>
      </c>
      <c r="D494" s="4" t="s">
        <v>120</v>
      </c>
    </row>
    <row r="495" spans="1:4" x14ac:dyDescent="0.25">
      <c r="A495" s="4" t="s">
        <v>481</v>
      </c>
      <c r="B495" s="4" t="s">
        <v>1217</v>
      </c>
      <c r="C495" s="4" t="s">
        <v>9</v>
      </c>
      <c r="D495" s="4" t="s">
        <v>10</v>
      </c>
    </row>
    <row r="496" spans="1:4" x14ac:dyDescent="0.25">
      <c r="A496" s="4" t="s">
        <v>481</v>
      </c>
      <c r="B496" s="4" t="s">
        <v>483</v>
      </c>
      <c r="C496" s="4" t="s">
        <v>94</v>
      </c>
      <c r="D496" s="4" t="s">
        <v>95</v>
      </c>
    </row>
    <row r="497" spans="1:4" x14ac:dyDescent="0.25">
      <c r="A497" s="4" t="s">
        <v>481</v>
      </c>
      <c r="B497" s="4" t="s">
        <v>484</v>
      </c>
      <c r="C497" s="4" t="s">
        <v>73</v>
      </c>
      <c r="D497" s="4" t="s">
        <v>115</v>
      </c>
    </row>
    <row r="498" spans="1:4" x14ac:dyDescent="0.25">
      <c r="A498" s="4" t="s">
        <v>481</v>
      </c>
      <c r="B498" s="4" t="s">
        <v>485</v>
      </c>
      <c r="C498" s="4" t="s">
        <v>85</v>
      </c>
      <c r="D498" s="4" t="s">
        <v>86</v>
      </c>
    </row>
    <row r="499" spans="1:4" x14ac:dyDescent="0.25">
      <c r="A499" s="4" t="s">
        <v>481</v>
      </c>
      <c r="B499" s="4" t="s">
        <v>486</v>
      </c>
      <c r="C499" s="4" t="s">
        <v>9</v>
      </c>
      <c r="D499" s="4" t="s">
        <v>120</v>
      </c>
    </row>
    <row r="500" spans="1:4" x14ac:dyDescent="0.25">
      <c r="A500" s="4" t="s">
        <v>487</v>
      </c>
      <c r="B500" s="4" t="s">
        <v>1218</v>
      </c>
      <c r="C500" s="4" t="s">
        <v>9</v>
      </c>
      <c r="D500" s="4" t="s">
        <v>10</v>
      </c>
    </row>
    <row r="501" spans="1:4" x14ac:dyDescent="0.25">
      <c r="A501" s="4" t="s">
        <v>487</v>
      </c>
      <c r="B501" s="4" t="s">
        <v>489</v>
      </c>
      <c r="C501" s="4" t="s">
        <v>94</v>
      </c>
      <c r="D501" s="4" t="s">
        <v>95</v>
      </c>
    </row>
    <row r="502" spans="1:4" x14ac:dyDescent="0.25">
      <c r="A502" s="4" t="s">
        <v>487</v>
      </c>
      <c r="B502" s="4" t="s">
        <v>490</v>
      </c>
      <c r="C502" s="4" t="s">
        <v>73</v>
      </c>
      <c r="D502" s="4" t="s">
        <v>115</v>
      </c>
    </row>
    <row r="503" spans="1:4" x14ac:dyDescent="0.25">
      <c r="A503" s="4" t="s">
        <v>487</v>
      </c>
      <c r="B503" s="4" t="s">
        <v>491</v>
      </c>
      <c r="C503" s="4" t="s">
        <v>85</v>
      </c>
      <c r="D503" s="4" t="s">
        <v>86</v>
      </c>
    </row>
    <row r="504" spans="1:4" x14ac:dyDescent="0.25">
      <c r="A504" s="4" t="s">
        <v>487</v>
      </c>
      <c r="B504" s="4" t="s">
        <v>492</v>
      </c>
      <c r="C504" s="4" t="s">
        <v>18</v>
      </c>
      <c r="D504" s="4" t="s">
        <v>126</v>
      </c>
    </row>
    <row r="505" spans="1:4" x14ac:dyDescent="0.25">
      <c r="A505" s="4" t="s">
        <v>487</v>
      </c>
      <c r="B505" s="4" t="s">
        <v>493</v>
      </c>
      <c r="C505" s="4" t="s">
        <v>9</v>
      </c>
      <c r="D505" s="4" t="s">
        <v>120</v>
      </c>
    </row>
    <row r="506" spans="1:4" x14ac:dyDescent="0.25">
      <c r="A506" s="4" t="s">
        <v>494</v>
      </c>
      <c r="B506" s="4" t="s">
        <v>1219</v>
      </c>
      <c r="C506" s="4" t="s">
        <v>73</v>
      </c>
      <c r="D506" s="4" t="s">
        <v>115</v>
      </c>
    </row>
    <row r="507" spans="1:4" x14ac:dyDescent="0.25">
      <c r="A507" s="4" t="s">
        <v>494</v>
      </c>
      <c r="B507" s="4" t="s">
        <v>496</v>
      </c>
      <c r="C507" s="4" t="s">
        <v>100</v>
      </c>
      <c r="D507" s="4" t="s">
        <v>131</v>
      </c>
    </row>
    <row r="508" spans="1:4" x14ac:dyDescent="0.25">
      <c r="A508" s="4" t="s">
        <v>494</v>
      </c>
      <c r="B508" s="4" t="s">
        <v>231</v>
      </c>
      <c r="C508" s="4" t="s">
        <v>85</v>
      </c>
      <c r="D508" s="4" t="s">
        <v>192</v>
      </c>
    </row>
    <row r="509" spans="1:4" x14ac:dyDescent="0.25">
      <c r="A509" s="4" t="s">
        <v>494</v>
      </c>
      <c r="B509" s="4" t="s">
        <v>212</v>
      </c>
      <c r="C509" s="4" t="s">
        <v>9</v>
      </c>
      <c r="D509" s="4" t="s">
        <v>29</v>
      </c>
    </row>
    <row r="510" spans="1:4" x14ac:dyDescent="0.25">
      <c r="A510" s="4" t="s">
        <v>494</v>
      </c>
      <c r="B510" s="4" t="s">
        <v>233</v>
      </c>
      <c r="C510" s="4" t="s">
        <v>9</v>
      </c>
      <c r="D510" s="4" t="s">
        <v>29</v>
      </c>
    </row>
    <row r="511" spans="1:4" x14ac:dyDescent="0.25">
      <c r="A511" s="4" t="s">
        <v>494</v>
      </c>
      <c r="B511" s="4" t="s">
        <v>214</v>
      </c>
      <c r="C511" s="4" t="s">
        <v>85</v>
      </c>
      <c r="D511" s="4" t="s">
        <v>192</v>
      </c>
    </row>
    <row r="512" spans="1:4" x14ac:dyDescent="0.25">
      <c r="A512" s="4" t="s">
        <v>494</v>
      </c>
      <c r="B512" s="4" t="s">
        <v>234</v>
      </c>
      <c r="C512" s="4" t="s">
        <v>85</v>
      </c>
      <c r="D512" s="4" t="s">
        <v>192</v>
      </c>
    </row>
    <row r="513" spans="1:4" x14ac:dyDescent="0.25">
      <c r="A513" s="4" t="s">
        <v>494</v>
      </c>
      <c r="B513" s="4" t="s">
        <v>497</v>
      </c>
      <c r="C513" s="4" t="s">
        <v>9</v>
      </c>
      <c r="D513" s="4" t="s">
        <v>77</v>
      </c>
    </row>
    <row r="514" spans="1:4" x14ac:dyDescent="0.25">
      <c r="A514" s="4" t="s">
        <v>494</v>
      </c>
      <c r="B514" s="4" t="s">
        <v>217</v>
      </c>
      <c r="C514" s="4" t="s">
        <v>85</v>
      </c>
      <c r="D514" s="4" t="s">
        <v>192</v>
      </c>
    </row>
    <row r="515" spans="1:4" x14ac:dyDescent="0.25">
      <c r="A515" s="4" t="s">
        <v>494</v>
      </c>
      <c r="B515" s="4" t="s">
        <v>218</v>
      </c>
      <c r="C515" s="4" t="s">
        <v>85</v>
      </c>
      <c r="D515" s="4" t="s">
        <v>192</v>
      </c>
    </row>
    <row r="516" spans="1:4" x14ac:dyDescent="0.25">
      <c r="A516" s="4" t="s">
        <v>494</v>
      </c>
      <c r="B516" s="4" t="s">
        <v>498</v>
      </c>
      <c r="C516" s="4" t="s">
        <v>100</v>
      </c>
      <c r="D516" s="4" t="s">
        <v>101</v>
      </c>
    </row>
    <row r="517" spans="1:4" x14ac:dyDescent="0.25">
      <c r="A517" s="4" t="s">
        <v>494</v>
      </c>
      <c r="B517" s="4" t="s">
        <v>219</v>
      </c>
      <c r="C517" s="4" t="s">
        <v>9</v>
      </c>
      <c r="D517" s="4" t="s">
        <v>10</v>
      </c>
    </row>
    <row r="518" spans="1:4" x14ac:dyDescent="0.25">
      <c r="A518" s="4" t="s">
        <v>494</v>
      </c>
      <c r="B518" s="4" t="s">
        <v>220</v>
      </c>
      <c r="C518" s="4" t="s">
        <v>13</v>
      </c>
      <c r="D518" s="4" t="s">
        <v>14</v>
      </c>
    </row>
    <row r="519" spans="1:4" x14ac:dyDescent="0.25">
      <c r="A519" s="4" t="s">
        <v>499</v>
      </c>
      <c r="B519" s="4" t="s">
        <v>500</v>
      </c>
      <c r="C519" s="4" t="s">
        <v>94</v>
      </c>
      <c r="D519" s="4" t="s">
        <v>95</v>
      </c>
    </row>
    <row r="520" spans="1:4" x14ac:dyDescent="0.25">
      <c r="A520" s="4" t="s">
        <v>501</v>
      </c>
      <c r="B520" s="4" t="s">
        <v>1219</v>
      </c>
      <c r="C520" s="4" t="s">
        <v>73</v>
      </c>
      <c r="D520" s="4" t="s">
        <v>115</v>
      </c>
    </row>
    <row r="521" spans="1:4" x14ac:dyDescent="0.25">
      <c r="A521" s="4" t="s">
        <v>501</v>
      </c>
      <c r="B521" s="4" t="s">
        <v>496</v>
      </c>
      <c r="C521" s="4" t="s">
        <v>100</v>
      </c>
      <c r="D521" s="4" t="s">
        <v>131</v>
      </c>
    </row>
    <row r="522" spans="1:4" x14ac:dyDescent="0.25">
      <c r="A522" s="4" t="s">
        <v>501</v>
      </c>
      <c r="B522" s="4" t="s">
        <v>231</v>
      </c>
      <c r="C522" s="4" t="s">
        <v>85</v>
      </c>
      <c r="D522" s="4" t="s">
        <v>192</v>
      </c>
    </row>
    <row r="523" spans="1:4" x14ac:dyDescent="0.25">
      <c r="A523" s="4" t="s">
        <v>501</v>
      </c>
      <c r="B523" s="4" t="s">
        <v>212</v>
      </c>
      <c r="C523" s="4" t="s">
        <v>9</v>
      </c>
      <c r="D523" s="4" t="s">
        <v>29</v>
      </c>
    </row>
    <row r="524" spans="1:4" x14ac:dyDescent="0.25">
      <c r="A524" s="4" t="s">
        <v>501</v>
      </c>
      <c r="B524" s="4" t="s">
        <v>233</v>
      </c>
      <c r="C524" s="4" t="s">
        <v>9</v>
      </c>
      <c r="D524" s="4" t="s">
        <v>29</v>
      </c>
    </row>
    <row r="525" spans="1:4" x14ac:dyDescent="0.25">
      <c r="A525" s="4" t="s">
        <v>501</v>
      </c>
      <c r="B525" s="4" t="s">
        <v>214</v>
      </c>
      <c r="C525" s="4" t="s">
        <v>85</v>
      </c>
      <c r="D525" s="4" t="s">
        <v>192</v>
      </c>
    </row>
    <row r="526" spans="1:4" x14ac:dyDescent="0.25">
      <c r="A526" s="4" t="s">
        <v>501</v>
      </c>
      <c r="B526" s="4" t="s">
        <v>234</v>
      </c>
      <c r="C526" s="4" t="s">
        <v>18</v>
      </c>
      <c r="D526" s="4" t="s">
        <v>82</v>
      </c>
    </row>
    <row r="527" spans="1:4" x14ac:dyDescent="0.25">
      <c r="A527" s="4" t="s">
        <v>501</v>
      </c>
      <c r="B527" s="4" t="s">
        <v>497</v>
      </c>
      <c r="C527" s="4" t="s">
        <v>9</v>
      </c>
      <c r="D527" s="4" t="s">
        <v>77</v>
      </c>
    </row>
    <row r="528" spans="1:4" x14ac:dyDescent="0.25">
      <c r="A528" s="4" t="s">
        <v>501</v>
      </c>
      <c r="B528" s="4" t="s">
        <v>217</v>
      </c>
      <c r="C528" s="4" t="s">
        <v>85</v>
      </c>
      <c r="D528" s="4" t="s">
        <v>86</v>
      </c>
    </row>
    <row r="529" spans="1:4" x14ac:dyDescent="0.25">
      <c r="A529" s="4" t="s">
        <v>501</v>
      </c>
      <c r="B529" s="4" t="s">
        <v>218</v>
      </c>
      <c r="C529" s="4" t="s">
        <v>85</v>
      </c>
      <c r="D529" s="4" t="s">
        <v>86</v>
      </c>
    </row>
    <row r="530" spans="1:4" x14ac:dyDescent="0.25">
      <c r="A530" s="4" t="s">
        <v>501</v>
      </c>
      <c r="B530" s="4" t="s">
        <v>498</v>
      </c>
      <c r="C530" s="4" t="s">
        <v>100</v>
      </c>
      <c r="D530" s="4" t="s">
        <v>101</v>
      </c>
    </row>
    <row r="531" spans="1:4" x14ac:dyDescent="0.25">
      <c r="A531" s="4" t="s">
        <v>501</v>
      </c>
      <c r="B531" s="4" t="s">
        <v>219</v>
      </c>
      <c r="C531" s="4" t="s">
        <v>9</v>
      </c>
      <c r="D531" s="4" t="s">
        <v>10</v>
      </c>
    </row>
    <row r="532" spans="1:4" x14ac:dyDescent="0.25">
      <c r="A532" s="4" t="s">
        <v>501</v>
      </c>
      <c r="B532" s="4" t="s">
        <v>220</v>
      </c>
      <c r="C532" s="4" t="s">
        <v>13</v>
      </c>
      <c r="D532" s="4" t="s">
        <v>14</v>
      </c>
    </row>
    <row r="533" spans="1:4" x14ac:dyDescent="0.25">
      <c r="A533" s="4" t="s">
        <v>503</v>
      </c>
      <c r="B533" s="4" t="s">
        <v>504</v>
      </c>
      <c r="C533" s="4" t="s">
        <v>94</v>
      </c>
      <c r="D533" s="4" t="s">
        <v>95</v>
      </c>
    </row>
    <row r="534" spans="1:4" x14ac:dyDescent="0.25">
      <c r="A534" s="4" t="s">
        <v>505</v>
      </c>
      <c r="B534" s="4" t="s">
        <v>506</v>
      </c>
      <c r="C534" s="4" t="s">
        <v>94</v>
      </c>
      <c r="D534" s="4" t="s">
        <v>95</v>
      </c>
    </row>
    <row r="535" spans="1:4" x14ac:dyDescent="0.25">
      <c r="A535" s="4" t="s">
        <v>507</v>
      </c>
      <c r="B535" s="4" t="s">
        <v>1220</v>
      </c>
      <c r="C535" s="4" t="s">
        <v>73</v>
      </c>
      <c r="D535" s="4" t="s">
        <v>115</v>
      </c>
    </row>
    <row r="536" spans="1:4" x14ac:dyDescent="0.25">
      <c r="A536" s="4" t="s">
        <v>507</v>
      </c>
      <c r="B536" s="4" t="s">
        <v>509</v>
      </c>
      <c r="C536" s="4" t="s">
        <v>94</v>
      </c>
      <c r="D536" s="4" t="s">
        <v>95</v>
      </c>
    </row>
    <row r="537" spans="1:4" x14ac:dyDescent="0.25">
      <c r="A537" s="4" t="s">
        <v>507</v>
      </c>
      <c r="B537" s="4" t="s">
        <v>510</v>
      </c>
      <c r="C537" s="4" t="s">
        <v>9</v>
      </c>
      <c r="D537" s="4" t="s">
        <v>77</v>
      </c>
    </row>
    <row r="538" spans="1:4" x14ac:dyDescent="0.25">
      <c r="A538" s="4" t="s">
        <v>507</v>
      </c>
      <c r="B538" s="4" t="s">
        <v>511</v>
      </c>
      <c r="C538" s="4" t="s">
        <v>100</v>
      </c>
      <c r="D538" s="4" t="s">
        <v>101</v>
      </c>
    </row>
    <row r="539" spans="1:4" x14ac:dyDescent="0.25">
      <c r="A539" s="4" t="s">
        <v>507</v>
      </c>
      <c r="B539" s="4" t="s">
        <v>512</v>
      </c>
      <c r="C539" s="4" t="s">
        <v>85</v>
      </c>
      <c r="D539" s="4" t="s">
        <v>86</v>
      </c>
    </row>
    <row r="540" spans="1:4" x14ac:dyDescent="0.25">
      <c r="A540" s="4" t="s">
        <v>507</v>
      </c>
      <c r="B540" s="4" t="s">
        <v>513</v>
      </c>
      <c r="C540" s="4" t="s">
        <v>13</v>
      </c>
      <c r="D540" s="4" t="s">
        <v>14</v>
      </c>
    </row>
    <row r="541" spans="1:4" x14ac:dyDescent="0.25">
      <c r="A541" s="4" t="s">
        <v>514</v>
      </c>
      <c r="B541" s="4" t="s">
        <v>1219</v>
      </c>
      <c r="C541" s="4" t="s">
        <v>73</v>
      </c>
      <c r="D541" s="4" t="s">
        <v>115</v>
      </c>
    </row>
    <row r="542" spans="1:4" x14ac:dyDescent="0.25">
      <c r="A542" s="4" t="s">
        <v>514</v>
      </c>
      <c r="B542" s="4" t="s">
        <v>496</v>
      </c>
      <c r="C542" s="4" t="s">
        <v>100</v>
      </c>
      <c r="D542" s="4" t="s">
        <v>131</v>
      </c>
    </row>
    <row r="543" spans="1:4" x14ac:dyDescent="0.25">
      <c r="A543" s="4" t="s">
        <v>514</v>
      </c>
      <c r="B543" s="4" t="s">
        <v>231</v>
      </c>
      <c r="C543" s="4" t="s">
        <v>85</v>
      </c>
      <c r="D543" s="4" t="s">
        <v>192</v>
      </c>
    </row>
    <row r="544" spans="1:4" x14ac:dyDescent="0.25">
      <c r="A544" s="4" t="s">
        <v>514</v>
      </c>
      <c r="B544" s="4" t="s">
        <v>212</v>
      </c>
      <c r="C544" s="4" t="s">
        <v>9</v>
      </c>
      <c r="D544" s="4" t="s">
        <v>29</v>
      </c>
    </row>
    <row r="545" spans="1:4" x14ac:dyDescent="0.25">
      <c r="A545" s="4" t="s">
        <v>514</v>
      </c>
      <c r="B545" s="4" t="s">
        <v>233</v>
      </c>
      <c r="C545" s="4" t="s">
        <v>9</v>
      </c>
      <c r="D545" s="4" t="s">
        <v>29</v>
      </c>
    </row>
    <row r="546" spans="1:4" x14ac:dyDescent="0.25">
      <c r="A546" s="4" t="s">
        <v>514</v>
      </c>
      <c r="B546" s="4" t="s">
        <v>214</v>
      </c>
      <c r="C546" s="4" t="s">
        <v>85</v>
      </c>
      <c r="D546" s="4" t="s">
        <v>192</v>
      </c>
    </row>
    <row r="547" spans="1:4" x14ac:dyDescent="0.25">
      <c r="A547" s="4" t="s">
        <v>514</v>
      </c>
      <c r="B547" s="4" t="s">
        <v>234</v>
      </c>
      <c r="C547" s="4" t="s">
        <v>18</v>
      </c>
      <c r="D547" s="4" t="s">
        <v>82</v>
      </c>
    </row>
    <row r="548" spans="1:4" x14ac:dyDescent="0.25">
      <c r="A548" s="4" t="s">
        <v>514</v>
      </c>
      <c r="B548" s="4" t="s">
        <v>497</v>
      </c>
      <c r="C548" s="4" t="s">
        <v>9</v>
      </c>
      <c r="D548" s="4" t="s">
        <v>77</v>
      </c>
    </row>
    <row r="549" spans="1:4" x14ac:dyDescent="0.25">
      <c r="A549" s="4" t="s">
        <v>514</v>
      </c>
      <c r="B549" s="4" t="s">
        <v>217</v>
      </c>
      <c r="C549" s="4" t="s">
        <v>85</v>
      </c>
      <c r="D549" s="4" t="s">
        <v>86</v>
      </c>
    </row>
    <row r="550" spans="1:4" x14ac:dyDescent="0.25">
      <c r="A550" s="4" t="s">
        <v>514</v>
      </c>
      <c r="B550" s="4" t="s">
        <v>218</v>
      </c>
      <c r="C550" s="4" t="s">
        <v>85</v>
      </c>
      <c r="D550" s="4" t="s">
        <v>86</v>
      </c>
    </row>
    <row r="551" spans="1:4" x14ac:dyDescent="0.25">
      <c r="A551" s="4" t="s">
        <v>514</v>
      </c>
      <c r="B551" s="4" t="s">
        <v>498</v>
      </c>
      <c r="C551" s="4" t="s">
        <v>100</v>
      </c>
      <c r="D551" s="4" t="s">
        <v>101</v>
      </c>
    </row>
    <row r="552" spans="1:4" x14ac:dyDescent="0.25">
      <c r="A552" s="4" t="s">
        <v>514</v>
      </c>
      <c r="B552" s="4" t="s">
        <v>219</v>
      </c>
      <c r="C552" s="4" t="s">
        <v>9</v>
      </c>
      <c r="D552" s="4" t="s">
        <v>10</v>
      </c>
    </row>
    <row r="553" spans="1:4" x14ac:dyDescent="0.25">
      <c r="A553" s="4" t="s">
        <v>514</v>
      </c>
      <c r="B553" s="4" t="s">
        <v>220</v>
      </c>
      <c r="C553" s="4" t="s">
        <v>13</v>
      </c>
      <c r="D553" s="4" t="s">
        <v>14</v>
      </c>
    </row>
    <row r="554" spans="1:4" x14ac:dyDescent="0.25">
      <c r="A554" s="4" t="s">
        <v>516</v>
      </c>
      <c r="B554" s="4" t="s">
        <v>1221</v>
      </c>
      <c r="C554" s="4" t="s">
        <v>73</v>
      </c>
      <c r="D554" s="4" t="s">
        <v>115</v>
      </c>
    </row>
    <row r="555" spans="1:4" x14ac:dyDescent="0.25">
      <c r="A555" s="4" t="s">
        <v>516</v>
      </c>
      <c r="B555" s="4" t="s">
        <v>496</v>
      </c>
      <c r="C555" s="4" t="s">
        <v>100</v>
      </c>
      <c r="D555" s="4" t="s">
        <v>131</v>
      </c>
    </row>
    <row r="556" spans="1:4" x14ac:dyDescent="0.25">
      <c r="A556" s="4" t="s">
        <v>516</v>
      </c>
      <c r="B556" s="4" t="s">
        <v>231</v>
      </c>
      <c r="C556" s="4" t="s">
        <v>85</v>
      </c>
      <c r="D556" s="4" t="s">
        <v>192</v>
      </c>
    </row>
    <row r="557" spans="1:4" x14ac:dyDescent="0.25">
      <c r="A557" s="4" t="s">
        <v>516</v>
      </c>
      <c r="B557" s="4" t="s">
        <v>212</v>
      </c>
      <c r="C557" s="4" t="s">
        <v>9</v>
      </c>
      <c r="D557" s="4" t="s">
        <v>29</v>
      </c>
    </row>
    <row r="558" spans="1:4" x14ac:dyDescent="0.25">
      <c r="A558" s="4" t="s">
        <v>516</v>
      </c>
      <c r="B558" s="4" t="s">
        <v>233</v>
      </c>
      <c r="C558" s="4" t="s">
        <v>9</v>
      </c>
      <c r="D558" s="4" t="s">
        <v>29</v>
      </c>
    </row>
    <row r="559" spans="1:4" x14ac:dyDescent="0.25">
      <c r="A559" s="4" t="s">
        <v>516</v>
      </c>
      <c r="B559" s="4" t="s">
        <v>214</v>
      </c>
      <c r="C559" s="4" t="s">
        <v>85</v>
      </c>
      <c r="D559" s="4" t="s">
        <v>192</v>
      </c>
    </row>
    <row r="560" spans="1:4" x14ac:dyDescent="0.25">
      <c r="A560" s="4" t="s">
        <v>516</v>
      </c>
      <c r="B560" s="4" t="s">
        <v>234</v>
      </c>
      <c r="C560" s="4" t="s">
        <v>18</v>
      </c>
      <c r="D560" s="4" t="s">
        <v>82</v>
      </c>
    </row>
    <row r="561" spans="1:4" x14ac:dyDescent="0.25">
      <c r="A561" s="4" t="s">
        <v>516</v>
      </c>
      <c r="B561" s="4" t="s">
        <v>497</v>
      </c>
      <c r="C561" s="4" t="s">
        <v>9</v>
      </c>
      <c r="D561" s="4" t="s">
        <v>77</v>
      </c>
    </row>
    <row r="562" spans="1:4" x14ac:dyDescent="0.25">
      <c r="A562" s="4" t="s">
        <v>516</v>
      </c>
      <c r="B562" s="4" t="s">
        <v>217</v>
      </c>
      <c r="C562" s="4" t="s">
        <v>85</v>
      </c>
      <c r="D562" s="4" t="s">
        <v>86</v>
      </c>
    </row>
    <row r="563" spans="1:4" x14ac:dyDescent="0.25">
      <c r="A563" s="4" t="s">
        <v>516</v>
      </c>
      <c r="B563" s="4" t="s">
        <v>218</v>
      </c>
      <c r="C563" s="4" t="s">
        <v>85</v>
      </c>
      <c r="D563" s="4" t="s">
        <v>86</v>
      </c>
    </row>
    <row r="564" spans="1:4" x14ac:dyDescent="0.25">
      <c r="A564" s="4" t="s">
        <v>516</v>
      </c>
      <c r="B564" s="4" t="s">
        <v>498</v>
      </c>
      <c r="C564" s="4" t="s">
        <v>100</v>
      </c>
      <c r="D564" s="4" t="s">
        <v>101</v>
      </c>
    </row>
    <row r="565" spans="1:4" x14ac:dyDescent="0.25">
      <c r="A565" s="4" t="s">
        <v>516</v>
      </c>
      <c r="B565" s="4" t="s">
        <v>219</v>
      </c>
      <c r="C565" s="4" t="s">
        <v>9</v>
      </c>
      <c r="D565" s="4" t="s">
        <v>10</v>
      </c>
    </row>
    <row r="566" spans="1:4" x14ac:dyDescent="0.25">
      <c r="A566" s="4" t="s">
        <v>516</v>
      </c>
      <c r="B566" s="4" t="s">
        <v>220</v>
      </c>
      <c r="C566" s="4" t="s">
        <v>13</v>
      </c>
      <c r="D566" s="4" t="s">
        <v>14</v>
      </c>
    </row>
    <row r="567" spans="1:4" x14ac:dyDescent="0.25">
      <c r="A567" s="4" t="s">
        <v>518</v>
      </c>
      <c r="B567" s="4" t="s">
        <v>1219</v>
      </c>
      <c r="C567" s="4" t="s">
        <v>73</v>
      </c>
      <c r="D567" s="4" t="s">
        <v>115</v>
      </c>
    </row>
    <row r="568" spans="1:4" x14ac:dyDescent="0.25">
      <c r="A568" s="4" t="s">
        <v>518</v>
      </c>
      <c r="B568" s="4" t="s">
        <v>496</v>
      </c>
      <c r="C568" s="4" t="s">
        <v>100</v>
      </c>
      <c r="D568" s="4" t="s">
        <v>101</v>
      </c>
    </row>
    <row r="569" spans="1:4" x14ac:dyDescent="0.25">
      <c r="A569" s="4" t="s">
        <v>518</v>
      </c>
      <c r="B569" s="4" t="s">
        <v>231</v>
      </c>
      <c r="C569" s="4" t="s">
        <v>85</v>
      </c>
      <c r="D569" s="4" t="s">
        <v>192</v>
      </c>
    </row>
    <row r="570" spans="1:4" x14ac:dyDescent="0.25">
      <c r="A570" s="4" t="s">
        <v>518</v>
      </c>
      <c r="B570" s="4" t="s">
        <v>212</v>
      </c>
      <c r="C570" s="4" t="s">
        <v>9</v>
      </c>
      <c r="D570" s="4" t="s">
        <v>29</v>
      </c>
    </row>
    <row r="571" spans="1:4" x14ac:dyDescent="0.25">
      <c r="A571" s="4" t="s">
        <v>518</v>
      </c>
      <c r="B571" s="4" t="s">
        <v>233</v>
      </c>
      <c r="C571" s="4" t="s">
        <v>9</v>
      </c>
      <c r="D571" s="4" t="s">
        <v>29</v>
      </c>
    </row>
    <row r="572" spans="1:4" x14ac:dyDescent="0.25">
      <c r="A572" s="4" t="s">
        <v>518</v>
      </c>
      <c r="B572" s="4" t="s">
        <v>214</v>
      </c>
      <c r="C572" s="4" t="s">
        <v>85</v>
      </c>
      <c r="D572" s="4" t="s">
        <v>192</v>
      </c>
    </row>
    <row r="573" spans="1:4" x14ac:dyDescent="0.25">
      <c r="A573" s="4" t="s">
        <v>518</v>
      </c>
      <c r="B573" s="4" t="s">
        <v>234</v>
      </c>
      <c r="C573" s="4" t="s">
        <v>18</v>
      </c>
      <c r="D573" s="4" t="s">
        <v>82</v>
      </c>
    </row>
    <row r="574" spans="1:4" x14ac:dyDescent="0.25">
      <c r="A574" s="4" t="s">
        <v>518</v>
      </c>
      <c r="B574" s="4" t="s">
        <v>497</v>
      </c>
      <c r="C574" s="4" t="s">
        <v>9</v>
      </c>
      <c r="D574" s="4" t="s">
        <v>77</v>
      </c>
    </row>
    <row r="575" spans="1:4" x14ac:dyDescent="0.25">
      <c r="A575" s="4" t="s">
        <v>518</v>
      </c>
      <c r="B575" s="4" t="s">
        <v>217</v>
      </c>
      <c r="C575" s="4" t="s">
        <v>85</v>
      </c>
      <c r="D575" s="4" t="s">
        <v>86</v>
      </c>
    </row>
    <row r="576" spans="1:4" x14ac:dyDescent="0.25">
      <c r="A576" s="4" t="s">
        <v>518</v>
      </c>
      <c r="B576" s="4" t="s">
        <v>218</v>
      </c>
      <c r="C576" s="4" t="s">
        <v>85</v>
      </c>
      <c r="D576" s="4" t="s">
        <v>86</v>
      </c>
    </row>
    <row r="577" spans="1:4" x14ac:dyDescent="0.25">
      <c r="A577" s="4" t="s">
        <v>518</v>
      </c>
      <c r="B577" s="4" t="s">
        <v>498</v>
      </c>
      <c r="C577" s="4" t="s">
        <v>100</v>
      </c>
      <c r="D577" s="4" t="s">
        <v>101</v>
      </c>
    </row>
    <row r="578" spans="1:4" x14ac:dyDescent="0.25">
      <c r="A578" s="4" t="s">
        <v>518</v>
      </c>
      <c r="B578" s="4" t="s">
        <v>219</v>
      </c>
      <c r="C578" s="4" t="s">
        <v>9</v>
      </c>
      <c r="D578" s="4" t="s">
        <v>10</v>
      </c>
    </row>
    <row r="579" spans="1:4" x14ac:dyDescent="0.25">
      <c r="A579" s="4" t="s">
        <v>518</v>
      </c>
      <c r="B579" s="4" t="s">
        <v>220</v>
      </c>
      <c r="C579" s="4" t="s">
        <v>13</v>
      </c>
      <c r="D579" s="4" t="s">
        <v>14</v>
      </c>
    </row>
    <row r="580" spans="1:4" x14ac:dyDescent="0.25">
      <c r="A580" s="4" t="s">
        <v>520</v>
      </c>
      <c r="B580" s="4" t="s">
        <v>1222</v>
      </c>
      <c r="C580" s="4" t="s">
        <v>73</v>
      </c>
      <c r="D580" s="4" t="s">
        <v>115</v>
      </c>
    </row>
    <row r="581" spans="1:4" x14ac:dyDescent="0.25">
      <c r="A581" s="4" t="s">
        <v>520</v>
      </c>
      <c r="B581" s="4" t="s">
        <v>496</v>
      </c>
      <c r="C581" s="4" t="s">
        <v>100</v>
      </c>
      <c r="D581" s="4" t="s">
        <v>131</v>
      </c>
    </row>
    <row r="582" spans="1:4" x14ac:dyDescent="0.25">
      <c r="A582" s="4" t="s">
        <v>520</v>
      </c>
      <c r="B582" s="4" t="s">
        <v>231</v>
      </c>
      <c r="C582" s="4" t="s">
        <v>85</v>
      </c>
      <c r="D582" s="4" t="s">
        <v>192</v>
      </c>
    </row>
    <row r="583" spans="1:4" x14ac:dyDescent="0.25">
      <c r="A583" s="4" t="s">
        <v>520</v>
      </c>
      <c r="B583" s="4" t="s">
        <v>212</v>
      </c>
      <c r="C583" s="4" t="s">
        <v>9</v>
      </c>
      <c r="D583" s="4" t="s">
        <v>29</v>
      </c>
    </row>
    <row r="584" spans="1:4" x14ac:dyDescent="0.25">
      <c r="A584" s="4" t="s">
        <v>520</v>
      </c>
      <c r="B584" s="4" t="s">
        <v>233</v>
      </c>
      <c r="C584" s="4" t="s">
        <v>9</v>
      </c>
      <c r="D584" s="4" t="s">
        <v>29</v>
      </c>
    </row>
    <row r="585" spans="1:4" x14ac:dyDescent="0.25">
      <c r="A585" s="4" t="s">
        <v>520</v>
      </c>
      <c r="B585" s="4" t="s">
        <v>214</v>
      </c>
      <c r="C585" s="4" t="s">
        <v>85</v>
      </c>
      <c r="D585" s="4" t="s">
        <v>192</v>
      </c>
    </row>
    <row r="586" spans="1:4" x14ac:dyDescent="0.25">
      <c r="A586" s="4" t="s">
        <v>520</v>
      </c>
      <c r="B586" s="4" t="s">
        <v>234</v>
      </c>
      <c r="C586" s="4" t="s">
        <v>18</v>
      </c>
      <c r="D586" s="4" t="s">
        <v>82</v>
      </c>
    </row>
    <row r="587" spans="1:4" x14ac:dyDescent="0.25">
      <c r="A587" s="4" t="s">
        <v>520</v>
      </c>
      <c r="B587" s="4" t="s">
        <v>497</v>
      </c>
      <c r="C587" s="4" t="s">
        <v>9</v>
      </c>
      <c r="D587" s="4" t="s">
        <v>77</v>
      </c>
    </row>
    <row r="588" spans="1:4" x14ac:dyDescent="0.25">
      <c r="A588" s="4" t="s">
        <v>520</v>
      </c>
      <c r="B588" s="4" t="s">
        <v>217</v>
      </c>
      <c r="C588" s="4" t="s">
        <v>85</v>
      </c>
      <c r="D588" s="4" t="s">
        <v>86</v>
      </c>
    </row>
    <row r="589" spans="1:4" x14ac:dyDescent="0.25">
      <c r="A589" s="4" t="s">
        <v>520</v>
      </c>
      <c r="B589" s="4" t="s">
        <v>218</v>
      </c>
      <c r="C589" s="4" t="s">
        <v>85</v>
      </c>
      <c r="D589" s="4" t="s">
        <v>86</v>
      </c>
    </row>
    <row r="590" spans="1:4" x14ac:dyDescent="0.25">
      <c r="A590" s="4" t="s">
        <v>520</v>
      </c>
      <c r="B590" s="4" t="s">
        <v>498</v>
      </c>
      <c r="C590" s="4" t="s">
        <v>100</v>
      </c>
      <c r="D590" s="4" t="s">
        <v>101</v>
      </c>
    </row>
    <row r="591" spans="1:4" x14ac:dyDescent="0.25">
      <c r="A591" s="4" t="s">
        <v>520</v>
      </c>
      <c r="B591" s="4" t="s">
        <v>219</v>
      </c>
      <c r="C591" s="4" t="s">
        <v>9</v>
      </c>
      <c r="D591" s="4" t="s">
        <v>10</v>
      </c>
    </row>
    <row r="592" spans="1:4" x14ac:dyDescent="0.25">
      <c r="A592" s="4" t="s">
        <v>520</v>
      </c>
      <c r="B592" s="4" t="s">
        <v>220</v>
      </c>
      <c r="C592" s="4" t="s">
        <v>13</v>
      </c>
      <c r="D592" s="4" t="s">
        <v>14</v>
      </c>
    </row>
    <row r="593" spans="1:4" x14ac:dyDescent="0.25">
      <c r="A593" s="4" t="s">
        <v>520</v>
      </c>
      <c r="B593" s="4" t="s">
        <v>522</v>
      </c>
      <c r="C593" s="4" t="s">
        <v>100</v>
      </c>
      <c r="D593" s="4" t="s">
        <v>101</v>
      </c>
    </row>
    <row r="594" spans="1:4" x14ac:dyDescent="0.25">
      <c r="A594" s="4" t="s">
        <v>523</v>
      </c>
      <c r="B594" s="4" t="s">
        <v>524</v>
      </c>
      <c r="C594" s="4" t="s">
        <v>6</v>
      </c>
    </row>
    <row r="595" spans="1:4" x14ac:dyDescent="0.25">
      <c r="A595" s="4" t="s">
        <v>525</v>
      </c>
      <c r="B595" s="4" t="s">
        <v>526</v>
      </c>
      <c r="C595" s="4" t="s">
        <v>85</v>
      </c>
      <c r="D595" s="4" t="s">
        <v>192</v>
      </c>
    </row>
    <row r="596" spans="1:4" x14ac:dyDescent="0.25">
      <c r="A596" s="4" t="s">
        <v>527</v>
      </c>
      <c r="B596" s="4" t="s">
        <v>1219</v>
      </c>
      <c r="C596" s="4" t="s">
        <v>73</v>
      </c>
      <c r="D596" s="4" t="s">
        <v>115</v>
      </c>
    </row>
    <row r="597" spans="1:4" x14ac:dyDescent="0.25">
      <c r="A597" s="4" t="s">
        <v>527</v>
      </c>
      <c r="B597" s="4" t="s">
        <v>496</v>
      </c>
      <c r="C597" s="4" t="s">
        <v>100</v>
      </c>
      <c r="D597" s="4" t="s">
        <v>131</v>
      </c>
    </row>
    <row r="598" spans="1:4" x14ac:dyDescent="0.25">
      <c r="A598" s="4" t="s">
        <v>527</v>
      </c>
      <c r="B598" s="4" t="s">
        <v>231</v>
      </c>
      <c r="C598" s="4" t="s">
        <v>85</v>
      </c>
      <c r="D598" s="4" t="s">
        <v>192</v>
      </c>
    </row>
    <row r="599" spans="1:4" x14ac:dyDescent="0.25">
      <c r="A599" s="4" t="s">
        <v>527</v>
      </c>
      <c r="B599" s="4" t="s">
        <v>212</v>
      </c>
      <c r="C599" s="4" t="s">
        <v>9</v>
      </c>
      <c r="D599" s="4" t="s">
        <v>29</v>
      </c>
    </row>
    <row r="600" spans="1:4" x14ac:dyDescent="0.25">
      <c r="A600" s="4" t="s">
        <v>527</v>
      </c>
      <c r="B600" s="4" t="s">
        <v>233</v>
      </c>
      <c r="C600" s="4" t="s">
        <v>9</v>
      </c>
      <c r="D600" s="4" t="s">
        <v>29</v>
      </c>
    </row>
    <row r="601" spans="1:4" x14ac:dyDescent="0.25">
      <c r="A601" s="4" t="s">
        <v>527</v>
      </c>
      <c r="B601" s="4" t="s">
        <v>214</v>
      </c>
      <c r="C601" s="4" t="s">
        <v>85</v>
      </c>
      <c r="D601" s="4" t="s">
        <v>192</v>
      </c>
    </row>
    <row r="602" spans="1:4" x14ac:dyDescent="0.25">
      <c r="A602" s="4" t="s">
        <v>527</v>
      </c>
      <c r="B602" s="4" t="s">
        <v>234</v>
      </c>
      <c r="C602" s="4" t="s">
        <v>18</v>
      </c>
      <c r="D602" s="4" t="s">
        <v>82</v>
      </c>
    </row>
    <row r="603" spans="1:4" x14ac:dyDescent="0.25">
      <c r="A603" s="4" t="s">
        <v>527</v>
      </c>
      <c r="B603" s="4" t="s">
        <v>497</v>
      </c>
      <c r="C603" s="4" t="s">
        <v>9</v>
      </c>
      <c r="D603" s="4" t="s">
        <v>77</v>
      </c>
    </row>
    <row r="604" spans="1:4" x14ac:dyDescent="0.25">
      <c r="A604" s="4" t="s">
        <v>527</v>
      </c>
      <c r="B604" s="4" t="s">
        <v>217</v>
      </c>
      <c r="C604" s="4" t="s">
        <v>85</v>
      </c>
      <c r="D604" s="4" t="s">
        <v>86</v>
      </c>
    </row>
    <row r="605" spans="1:4" x14ac:dyDescent="0.25">
      <c r="A605" s="4" t="s">
        <v>527</v>
      </c>
      <c r="B605" s="4" t="s">
        <v>218</v>
      </c>
      <c r="C605" s="4" t="s">
        <v>85</v>
      </c>
      <c r="D605" s="4" t="s">
        <v>86</v>
      </c>
    </row>
    <row r="606" spans="1:4" x14ac:dyDescent="0.25">
      <c r="A606" s="4" t="s">
        <v>527</v>
      </c>
      <c r="B606" s="4" t="s">
        <v>498</v>
      </c>
      <c r="C606" s="4" t="s">
        <v>100</v>
      </c>
      <c r="D606" s="4" t="s">
        <v>101</v>
      </c>
    </row>
    <row r="607" spans="1:4" x14ac:dyDescent="0.25">
      <c r="A607" s="4" t="s">
        <v>527</v>
      </c>
      <c r="B607" s="4" t="s">
        <v>219</v>
      </c>
      <c r="C607" s="4" t="s">
        <v>9</v>
      </c>
      <c r="D607" s="4" t="s">
        <v>10</v>
      </c>
    </row>
    <row r="608" spans="1:4" x14ac:dyDescent="0.25">
      <c r="A608" s="4" t="s">
        <v>527</v>
      </c>
      <c r="B608" s="4" t="s">
        <v>220</v>
      </c>
      <c r="C608" s="4" t="s">
        <v>13</v>
      </c>
      <c r="D608" s="4" t="s">
        <v>14</v>
      </c>
    </row>
    <row r="609" spans="1:4" x14ac:dyDescent="0.25">
      <c r="A609" s="4" t="s">
        <v>529</v>
      </c>
      <c r="C609" s="4" t="s">
        <v>6</v>
      </c>
    </row>
    <row r="610" spans="1:4" x14ac:dyDescent="0.25">
      <c r="A610" s="4" t="s">
        <v>530</v>
      </c>
      <c r="C610" s="4" t="s">
        <v>6</v>
      </c>
    </row>
    <row r="611" spans="1:4" x14ac:dyDescent="0.25">
      <c r="A611" s="4" t="s">
        <v>531</v>
      </c>
      <c r="B611" s="4" t="s">
        <v>532</v>
      </c>
      <c r="C611" s="4" t="s">
        <v>18</v>
      </c>
      <c r="D611" s="4" t="s">
        <v>82</v>
      </c>
    </row>
    <row r="612" spans="1:4" x14ac:dyDescent="0.25">
      <c r="A612" s="4" t="s">
        <v>533</v>
      </c>
      <c r="B612" s="4" t="s">
        <v>534</v>
      </c>
      <c r="C612" s="4" t="s">
        <v>100</v>
      </c>
      <c r="D612" s="4" t="s">
        <v>101</v>
      </c>
    </row>
    <row r="613" spans="1:4" x14ac:dyDescent="0.25">
      <c r="A613" s="4" t="s">
        <v>535</v>
      </c>
      <c r="B613" s="4" t="s">
        <v>536</v>
      </c>
      <c r="C613" s="4" t="s">
        <v>100</v>
      </c>
      <c r="D613" s="4" t="s">
        <v>101</v>
      </c>
    </row>
    <row r="614" spans="1:4" x14ac:dyDescent="0.25">
      <c r="A614" s="4" t="s">
        <v>535</v>
      </c>
      <c r="B614" s="4" t="s">
        <v>537</v>
      </c>
      <c r="C614" s="4" t="s">
        <v>85</v>
      </c>
      <c r="D614" s="4" t="s">
        <v>416</v>
      </c>
    </row>
    <row r="615" spans="1:4" x14ac:dyDescent="0.25">
      <c r="A615" s="4" t="s">
        <v>538</v>
      </c>
      <c r="C615" s="4" t="s">
        <v>85</v>
      </c>
      <c r="D615" s="4" t="s">
        <v>416</v>
      </c>
    </row>
    <row r="616" spans="1:4" x14ac:dyDescent="0.25">
      <c r="A616" s="4" t="s">
        <v>539</v>
      </c>
      <c r="B616" s="4" t="s">
        <v>540</v>
      </c>
      <c r="C616" s="4" t="s">
        <v>6</v>
      </c>
    </row>
    <row r="617" spans="1:4" x14ac:dyDescent="0.25">
      <c r="A617" s="4" t="s">
        <v>541</v>
      </c>
      <c r="B617" s="4" t="s">
        <v>542</v>
      </c>
      <c r="C617" s="4" t="s">
        <v>6</v>
      </c>
    </row>
    <row r="618" spans="1:4" x14ac:dyDescent="0.25">
      <c r="A618" s="4" t="s">
        <v>543</v>
      </c>
      <c r="C618" s="4" t="s">
        <v>6</v>
      </c>
    </row>
    <row r="619" spans="1:4" x14ac:dyDescent="0.25">
      <c r="A619" s="4" t="s">
        <v>544</v>
      </c>
      <c r="B619" s="4" t="s">
        <v>545</v>
      </c>
      <c r="C619" s="4" t="s">
        <v>85</v>
      </c>
      <c r="D619" s="4" t="s">
        <v>86</v>
      </c>
    </row>
    <row r="620" spans="1:4" x14ac:dyDescent="0.25">
      <c r="A620" s="4" t="s">
        <v>544</v>
      </c>
      <c r="B620" s="4" t="s">
        <v>546</v>
      </c>
      <c r="C620" s="4" t="s">
        <v>9</v>
      </c>
      <c r="D620" s="4" t="s">
        <v>77</v>
      </c>
    </row>
    <row r="621" spans="1:4" x14ac:dyDescent="0.25">
      <c r="A621" s="4" t="s">
        <v>547</v>
      </c>
      <c r="C621" s="4" t="s">
        <v>6</v>
      </c>
    </row>
    <row r="622" spans="1:4" x14ac:dyDescent="0.25">
      <c r="A622" s="4" t="s">
        <v>548</v>
      </c>
      <c r="C622" s="4" t="s">
        <v>6</v>
      </c>
    </row>
    <row r="623" spans="1:4" x14ac:dyDescent="0.25">
      <c r="A623" s="4" t="s">
        <v>549</v>
      </c>
      <c r="C623" s="4" t="s">
        <v>6</v>
      </c>
    </row>
    <row r="624" spans="1:4" x14ac:dyDescent="0.25">
      <c r="A624" s="4" t="s">
        <v>550</v>
      </c>
      <c r="C624" s="4" t="s">
        <v>6</v>
      </c>
    </row>
    <row r="625" spans="1:4" x14ac:dyDescent="0.25">
      <c r="A625" s="4" t="s">
        <v>551</v>
      </c>
      <c r="C625" s="4" t="s">
        <v>6</v>
      </c>
    </row>
    <row r="626" spans="1:4" x14ac:dyDescent="0.25">
      <c r="A626" s="4" t="s">
        <v>552</v>
      </c>
      <c r="C626" s="4" t="s">
        <v>6</v>
      </c>
    </row>
    <row r="627" spans="1:4" x14ac:dyDescent="0.25">
      <c r="A627" s="4" t="s">
        <v>553</v>
      </c>
      <c r="C627" s="4" t="s">
        <v>6</v>
      </c>
    </row>
    <row r="628" spans="1:4" x14ac:dyDescent="0.25">
      <c r="A628" s="4" t="s">
        <v>554</v>
      </c>
      <c r="C628" s="4" t="s">
        <v>6</v>
      </c>
    </row>
    <row r="629" spans="1:4" x14ac:dyDescent="0.25">
      <c r="A629" s="4" t="s">
        <v>555</v>
      </c>
      <c r="C629" s="4" t="s">
        <v>6</v>
      </c>
    </row>
    <row r="630" spans="1:4" x14ac:dyDescent="0.25">
      <c r="A630" s="4" t="s">
        <v>556</v>
      </c>
      <c r="C630" s="4" t="s">
        <v>6</v>
      </c>
    </row>
    <row r="631" spans="1:4" x14ac:dyDescent="0.25">
      <c r="A631" s="4" t="s">
        <v>557</v>
      </c>
      <c r="C631" s="4" t="s">
        <v>6</v>
      </c>
    </row>
    <row r="632" spans="1:4" x14ac:dyDescent="0.25">
      <c r="A632" s="4" t="s">
        <v>558</v>
      </c>
      <c r="B632" s="4" t="s">
        <v>559</v>
      </c>
      <c r="C632" s="4" t="s">
        <v>6</v>
      </c>
    </row>
    <row r="633" spans="1:4" x14ac:dyDescent="0.25">
      <c r="A633" s="4" t="s">
        <v>560</v>
      </c>
      <c r="B633" s="4" t="s">
        <v>561</v>
      </c>
      <c r="C633" s="4" t="s">
        <v>9</v>
      </c>
      <c r="D633" s="4" t="s">
        <v>10</v>
      </c>
    </row>
    <row r="634" spans="1:4" x14ac:dyDescent="0.25">
      <c r="A634" s="4" t="s">
        <v>562</v>
      </c>
      <c r="C634" s="4" t="s">
        <v>6</v>
      </c>
    </row>
    <row r="635" spans="1:4" x14ac:dyDescent="0.25">
      <c r="A635" s="4" t="s">
        <v>563</v>
      </c>
      <c r="C635" s="4" t="s">
        <v>6</v>
      </c>
    </row>
    <row r="636" spans="1:4" x14ac:dyDescent="0.25">
      <c r="A636" s="4" t="s">
        <v>564</v>
      </c>
      <c r="C636" s="4" t="s">
        <v>6</v>
      </c>
    </row>
    <row r="637" spans="1:4" x14ac:dyDescent="0.25">
      <c r="A637" s="4" t="s">
        <v>565</v>
      </c>
      <c r="C637" s="4" t="s">
        <v>6</v>
      </c>
    </row>
    <row r="638" spans="1:4" x14ac:dyDescent="0.25">
      <c r="A638" s="4" t="s">
        <v>566</v>
      </c>
      <c r="C638" s="4" t="s">
        <v>6</v>
      </c>
    </row>
    <row r="639" spans="1:4" x14ac:dyDescent="0.25">
      <c r="A639" s="4" t="s">
        <v>567</v>
      </c>
      <c r="B639" s="4" t="s">
        <v>17</v>
      </c>
      <c r="C639" s="4" t="s">
        <v>18</v>
      </c>
      <c r="D639" s="4" t="s">
        <v>26</v>
      </c>
    </row>
    <row r="640" spans="1:4" x14ac:dyDescent="0.25">
      <c r="A640" s="4" t="s">
        <v>568</v>
      </c>
      <c r="B640" s="4" t="s">
        <v>1219</v>
      </c>
      <c r="C640" s="4" t="s">
        <v>73</v>
      </c>
      <c r="D640" s="4" t="s">
        <v>115</v>
      </c>
    </row>
    <row r="641" spans="1:4" x14ac:dyDescent="0.25">
      <c r="A641" s="4" t="s">
        <v>568</v>
      </c>
      <c r="B641" s="4" t="s">
        <v>496</v>
      </c>
      <c r="C641" s="4" t="s">
        <v>100</v>
      </c>
      <c r="D641" s="4" t="s">
        <v>131</v>
      </c>
    </row>
    <row r="642" spans="1:4" x14ac:dyDescent="0.25">
      <c r="A642" s="4" t="s">
        <v>568</v>
      </c>
      <c r="B642" s="4" t="s">
        <v>231</v>
      </c>
      <c r="C642" s="4" t="s">
        <v>85</v>
      </c>
      <c r="D642" s="4" t="s">
        <v>192</v>
      </c>
    </row>
    <row r="643" spans="1:4" x14ac:dyDescent="0.25">
      <c r="A643" s="4" t="s">
        <v>568</v>
      </c>
      <c r="B643" s="4" t="s">
        <v>212</v>
      </c>
      <c r="C643" s="4" t="s">
        <v>9</v>
      </c>
      <c r="D643" s="4" t="s">
        <v>29</v>
      </c>
    </row>
    <row r="644" spans="1:4" x14ac:dyDescent="0.25">
      <c r="A644" s="4" t="s">
        <v>568</v>
      </c>
      <c r="B644" s="4" t="s">
        <v>233</v>
      </c>
      <c r="C644" s="4" t="s">
        <v>9</v>
      </c>
      <c r="D644" s="4" t="s">
        <v>29</v>
      </c>
    </row>
    <row r="645" spans="1:4" x14ac:dyDescent="0.25">
      <c r="A645" s="4" t="s">
        <v>568</v>
      </c>
      <c r="B645" s="4" t="s">
        <v>214</v>
      </c>
      <c r="C645" s="4" t="s">
        <v>85</v>
      </c>
      <c r="D645" s="4" t="s">
        <v>192</v>
      </c>
    </row>
    <row r="646" spans="1:4" x14ac:dyDescent="0.25">
      <c r="A646" s="4" t="s">
        <v>568</v>
      </c>
      <c r="B646" s="4" t="s">
        <v>234</v>
      </c>
      <c r="C646" s="4" t="s">
        <v>18</v>
      </c>
      <c r="D646" s="4" t="s">
        <v>82</v>
      </c>
    </row>
    <row r="647" spans="1:4" x14ac:dyDescent="0.25">
      <c r="A647" s="4" t="s">
        <v>568</v>
      </c>
      <c r="B647" s="4" t="s">
        <v>497</v>
      </c>
      <c r="C647" s="4" t="s">
        <v>9</v>
      </c>
      <c r="D647" s="4" t="s">
        <v>77</v>
      </c>
    </row>
    <row r="648" spans="1:4" x14ac:dyDescent="0.25">
      <c r="A648" s="4" t="s">
        <v>568</v>
      </c>
      <c r="B648" s="4" t="s">
        <v>217</v>
      </c>
      <c r="C648" s="4" t="s">
        <v>85</v>
      </c>
      <c r="D648" s="4" t="s">
        <v>86</v>
      </c>
    </row>
    <row r="649" spans="1:4" x14ac:dyDescent="0.25">
      <c r="A649" s="4" t="s">
        <v>568</v>
      </c>
      <c r="B649" s="4" t="s">
        <v>218</v>
      </c>
      <c r="C649" s="4" t="s">
        <v>85</v>
      </c>
      <c r="D649" s="4" t="s">
        <v>86</v>
      </c>
    </row>
    <row r="650" spans="1:4" x14ac:dyDescent="0.25">
      <c r="A650" s="4" t="s">
        <v>568</v>
      </c>
      <c r="B650" s="4" t="s">
        <v>498</v>
      </c>
      <c r="C650" s="4" t="s">
        <v>100</v>
      </c>
      <c r="D650" s="4" t="s">
        <v>101</v>
      </c>
    </row>
    <row r="651" spans="1:4" x14ac:dyDescent="0.25">
      <c r="A651" s="4" t="s">
        <v>568</v>
      </c>
      <c r="B651" s="4" t="s">
        <v>219</v>
      </c>
      <c r="C651" s="4" t="s">
        <v>9</v>
      </c>
      <c r="D651" s="4" t="s">
        <v>10</v>
      </c>
    </row>
    <row r="652" spans="1:4" x14ac:dyDescent="0.25">
      <c r="A652" s="4" t="s">
        <v>568</v>
      </c>
      <c r="B652" s="4" t="s">
        <v>220</v>
      </c>
      <c r="C652" s="4" t="s">
        <v>13</v>
      </c>
      <c r="D652" s="4" t="s">
        <v>14</v>
      </c>
    </row>
    <row r="653" spans="1:4" x14ac:dyDescent="0.25">
      <c r="A653" s="4" t="s">
        <v>570</v>
      </c>
      <c r="B653" s="4" t="s">
        <v>1223</v>
      </c>
      <c r="C653" s="4" t="s">
        <v>73</v>
      </c>
      <c r="D653" s="4" t="s">
        <v>115</v>
      </c>
    </row>
    <row r="654" spans="1:4" x14ac:dyDescent="0.25">
      <c r="A654" s="4" t="s">
        <v>570</v>
      </c>
      <c r="B654" s="4" t="s">
        <v>222</v>
      </c>
      <c r="C654" s="4" t="s">
        <v>100</v>
      </c>
      <c r="D654" s="4" t="s">
        <v>131</v>
      </c>
    </row>
    <row r="655" spans="1:4" x14ac:dyDescent="0.25">
      <c r="A655" s="4" t="s">
        <v>570</v>
      </c>
      <c r="B655" s="4" t="s">
        <v>572</v>
      </c>
      <c r="C655" s="4" t="s">
        <v>9</v>
      </c>
      <c r="D655" s="4" t="s">
        <v>29</v>
      </c>
    </row>
    <row r="656" spans="1:4" x14ac:dyDescent="0.25">
      <c r="A656" s="4" t="s">
        <v>570</v>
      </c>
      <c r="B656" s="4" t="s">
        <v>573</v>
      </c>
      <c r="C656" s="4" t="s">
        <v>9</v>
      </c>
      <c r="D656" s="4" t="s">
        <v>29</v>
      </c>
    </row>
    <row r="657" spans="1:4" x14ac:dyDescent="0.25">
      <c r="A657" s="4" t="s">
        <v>570</v>
      </c>
      <c r="B657" s="4" t="s">
        <v>574</v>
      </c>
      <c r="C657" s="4" t="s">
        <v>85</v>
      </c>
      <c r="D657" s="4" t="s">
        <v>192</v>
      </c>
    </row>
    <row r="658" spans="1:4" x14ac:dyDescent="0.25">
      <c r="A658" s="4" t="s">
        <v>570</v>
      </c>
      <c r="B658" s="4" t="s">
        <v>575</v>
      </c>
      <c r="C658" s="4" t="s">
        <v>18</v>
      </c>
      <c r="D658" s="4" t="s">
        <v>82</v>
      </c>
    </row>
    <row r="659" spans="1:4" x14ac:dyDescent="0.25">
      <c r="A659" s="4" t="s">
        <v>570</v>
      </c>
      <c r="B659" s="4" t="s">
        <v>576</v>
      </c>
      <c r="C659" s="4" t="s">
        <v>9</v>
      </c>
      <c r="D659" s="4" t="s">
        <v>77</v>
      </c>
    </row>
    <row r="660" spans="1:4" x14ac:dyDescent="0.25">
      <c r="A660" s="4" t="s">
        <v>570</v>
      </c>
      <c r="B660" s="4" t="s">
        <v>577</v>
      </c>
      <c r="C660" s="4" t="s">
        <v>85</v>
      </c>
      <c r="D660" s="4" t="s">
        <v>86</v>
      </c>
    </row>
    <row r="661" spans="1:4" x14ac:dyDescent="0.25">
      <c r="A661" s="4" t="s">
        <v>570</v>
      </c>
      <c r="B661" s="4" t="s">
        <v>578</v>
      </c>
      <c r="C661" s="4" t="s">
        <v>85</v>
      </c>
      <c r="D661" s="4" t="s">
        <v>86</v>
      </c>
    </row>
    <row r="662" spans="1:4" x14ac:dyDescent="0.25">
      <c r="A662" s="4" t="s">
        <v>570</v>
      </c>
      <c r="B662" s="4" t="s">
        <v>579</v>
      </c>
      <c r="C662" s="4" t="s">
        <v>100</v>
      </c>
      <c r="D662" s="4" t="s">
        <v>101</v>
      </c>
    </row>
    <row r="663" spans="1:4" x14ac:dyDescent="0.25">
      <c r="A663" s="4" t="s">
        <v>570</v>
      </c>
      <c r="B663" s="4" t="s">
        <v>580</v>
      </c>
      <c r="C663" s="4" t="s">
        <v>9</v>
      </c>
      <c r="D663" s="4" t="s">
        <v>10</v>
      </c>
    </row>
    <row r="664" spans="1:4" x14ac:dyDescent="0.25">
      <c r="A664" s="4" t="s">
        <v>581</v>
      </c>
      <c r="B664" s="4" t="s">
        <v>582</v>
      </c>
      <c r="C664" s="4" t="s">
        <v>9</v>
      </c>
      <c r="D664" s="4" t="s">
        <v>10</v>
      </c>
    </row>
    <row r="665" spans="1:4" x14ac:dyDescent="0.25">
      <c r="A665" s="4" t="s">
        <v>581</v>
      </c>
      <c r="B665" s="4" t="s">
        <v>583</v>
      </c>
      <c r="C665" s="4" t="s">
        <v>94</v>
      </c>
      <c r="D665" s="4" t="s">
        <v>95</v>
      </c>
    </row>
    <row r="666" spans="1:4" x14ac:dyDescent="0.25">
      <c r="A666" s="4" t="s">
        <v>584</v>
      </c>
      <c r="B666" s="4" t="s">
        <v>585</v>
      </c>
      <c r="C666" s="4" t="s">
        <v>94</v>
      </c>
      <c r="D666" s="4" t="s">
        <v>95</v>
      </c>
    </row>
    <row r="667" spans="1:4" x14ac:dyDescent="0.25">
      <c r="A667" s="4" t="s">
        <v>586</v>
      </c>
      <c r="B667" s="4" t="s">
        <v>587</v>
      </c>
      <c r="C667" s="4" t="s">
        <v>18</v>
      </c>
      <c r="D667" s="4" t="s">
        <v>19</v>
      </c>
    </row>
    <row r="668" spans="1:4" x14ac:dyDescent="0.25">
      <c r="A668" s="4" t="s">
        <v>588</v>
      </c>
      <c r="B668" s="4" t="s">
        <v>587</v>
      </c>
      <c r="C668" s="4" t="s">
        <v>18</v>
      </c>
      <c r="D668" s="4" t="s">
        <v>19</v>
      </c>
    </row>
    <row r="669" spans="1:4" x14ac:dyDescent="0.25">
      <c r="A669" s="4" t="s">
        <v>589</v>
      </c>
      <c r="B669" s="4" t="s">
        <v>587</v>
      </c>
      <c r="C669" s="4" t="s">
        <v>18</v>
      </c>
      <c r="D669" s="4" t="s">
        <v>19</v>
      </c>
    </row>
    <row r="670" spans="1:4" x14ac:dyDescent="0.25">
      <c r="A670" s="4" t="s">
        <v>590</v>
      </c>
      <c r="B670" s="4" t="s">
        <v>587</v>
      </c>
      <c r="C670" s="4" t="s">
        <v>18</v>
      </c>
      <c r="D670" s="4" t="s">
        <v>19</v>
      </c>
    </row>
    <row r="671" spans="1:4" x14ac:dyDescent="0.25">
      <c r="A671" s="4" t="s">
        <v>591</v>
      </c>
      <c r="B671" s="4" t="s">
        <v>587</v>
      </c>
      <c r="C671" s="4" t="s">
        <v>18</v>
      </c>
      <c r="D671" s="4" t="s">
        <v>19</v>
      </c>
    </row>
    <row r="672" spans="1:4" x14ac:dyDescent="0.25">
      <c r="A672" s="4" t="s">
        <v>592</v>
      </c>
      <c r="B672" s="4" t="s">
        <v>587</v>
      </c>
      <c r="C672" s="4" t="s">
        <v>18</v>
      </c>
      <c r="D672" s="4" t="s">
        <v>19</v>
      </c>
    </row>
    <row r="673" spans="1:4" x14ac:dyDescent="0.25">
      <c r="A673" s="4" t="s">
        <v>593</v>
      </c>
      <c r="B673" s="4" t="s">
        <v>587</v>
      </c>
      <c r="C673" s="4" t="s">
        <v>18</v>
      </c>
      <c r="D673" s="4" t="s">
        <v>19</v>
      </c>
    </row>
    <row r="674" spans="1:4" x14ac:dyDescent="0.25">
      <c r="A674" s="4" t="s">
        <v>594</v>
      </c>
      <c r="B674" s="4" t="s">
        <v>1224</v>
      </c>
      <c r="C674" s="4" t="s">
        <v>18</v>
      </c>
      <c r="D674" s="4" t="s">
        <v>126</v>
      </c>
    </row>
    <row r="675" spans="1:4" x14ac:dyDescent="0.25">
      <c r="A675" s="4" t="s">
        <v>594</v>
      </c>
      <c r="B675" s="4" t="s">
        <v>596</v>
      </c>
      <c r="C675" s="4" t="s">
        <v>9</v>
      </c>
      <c r="D675" s="4" t="s">
        <v>77</v>
      </c>
    </row>
    <row r="676" spans="1:4" x14ac:dyDescent="0.25">
      <c r="A676" s="4" t="s">
        <v>594</v>
      </c>
      <c r="B676" s="4" t="s">
        <v>597</v>
      </c>
      <c r="C676" s="4" t="s">
        <v>85</v>
      </c>
      <c r="D676" s="4" t="s">
        <v>192</v>
      </c>
    </row>
    <row r="677" spans="1:4" x14ac:dyDescent="0.25">
      <c r="A677" s="4" t="s">
        <v>594</v>
      </c>
      <c r="B677" s="4" t="s">
        <v>598</v>
      </c>
      <c r="C677" s="4" t="s">
        <v>85</v>
      </c>
      <c r="D677" s="4" t="s">
        <v>416</v>
      </c>
    </row>
    <row r="678" spans="1:4" x14ac:dyDescent="0.25">
      <c r="A678" s="4" t="s">
        <v>594</v>
      </c>
      <c r="B678" s="4" t="s">
        <v>599</v>
      </c>
      <c r="C678" s="4" t="s">
        <v>85</v>
      </c>
      <c r="D678" s="4" t="s">
        <v>416</v>
      </c>
    </row>
    <row r="679" spans="1:4" x14ac:dyDescent="0.25">
      <c r="A679" s="4" t="s">
        <v>600</v>
      </c>
      <c r="B679" s="4" t="s">
        <v>601</v>
      </c>
      <c r="C679" s="4" t="s">
        <v>18</v>
      </c>
      <c r="D679" s="4" t="s">
        <v>26</v>
      </c>
    </row>
    <row r="680" spans="1:4" x14ac:dyDescent="0.25">
      <c r="A680" s="4" t="s">
        <v>602</v>
      </c>
      <c r="B680" s="4" t="s">
        <v>603</v>
      </c>
      <c r="C680" s="4" t="s">
        <v>6</v>
      </c>
    </row>
    <row r="681" spans="1:4" x14ac:dyDescent="0.25">
      <c r="A681" s="4" t="s">
        <v>604</v>
      </c>
      <c r="C681" s="4" t="s">
        <v>6</v>
      </c>
    </row>
    <row r="682" spans="1:4" x14ac:dyDescent="0.25">
      <c r="A682" s="4" t="s">
        <v>605</v>
      </c>
      <c r="B682" s="4" t="s">
        <v>606</v>
      </c>
      <c r="C682" s="4" t="s">
        <v>18</v>
      </c>
      <c r="D682" s="4" t="s">
        <v>148</v>
      </c>
    </row>
    <row r="683" spans="1:4" x14ac:dyDescent="0.25">
      <c r="A683" s="4" t="s">
        <v>607</v>
      </c>
      <c r="B683" s="4" t="s">
        <v>608</v>
      </c>
      <c r="C683" s="4" t="s">
        <v>94</v>
      </c>
      <c r="D683" s="4" t="s">
        <v>95</v>
      </c>
    </row>
    <row r="684" spans="1:4" x14ac:dyDescent="0.25">
      <c r="A684" s="4" t="s">
        <v>609</v>
      </c>
      <c r="B684" s="4" t="s">
        <v>610</v>
      </c>
      <c r="C684" s="4" t="s">
        <v>18</v>
      </c>
      <c r="D684" s="4" t="s">
        <v>126</v>
      </c>
    </row>
    <row r="685" spans="1:4" x14ac:dyDescent="0.25">
      <c r="A685" s="4" t="s">
        <v>611</v>
      </c>
      <c r="B685" s="4" t="s">
        <v>17</v>
      </c>
      <c r="C685" s="4" t="s">
        <v>18</v>
      </c>
      <c r="D685" s="4" t="s">
        <v>19</v>
      </c>
    </row>
    <row r="686" spans="1:4" x14ac:dyDescent="0.25">
      <c r="A686" s="4" t="s">
        <v>612</v>
      </c>
      <c r="B686" s="4" t="s">
        <v>613</v>
      </c>
      <c r="C686" s="4" t="s">
        <v>18</v>
      </c>
      <c r="D686" s="4" t="s">
        <v>19</v>
      </c>
    </row>
    <row r="687" spans="1:4" x14ac:dyDescent="0.25">
      <c r="A687" s="4" t="s">
        <v>614</v>
      </c>
      <c r="B687" s="4" t="s">
        <v>615</v>
      </c>
      <c r="C687" s="4" t="s">
        <v>18</v>
      </c>
      <c r="D687" s="4" t="s">
        <v>26</v>
      </c>
    </row>
    <row r="688" spans="1:4" x14ac:dyDescent="0.25">
      <c r="A688" s="4" t="s">
        <v>616</v>
      </c>
      <c r="C688" s="4" t="s">
        <v>6</v>
      </c>
    </row>
    <row r="689" spans="1:4" x14ac:dyDescent="0.25">
      <c r="A689" s="4" t="s">
        <v>617</v>
      </c>
      <c r="B689" s="4" t="s">
        <v>618</v>
      </c>
      <c r="C689" s="4" t="s">
        <v>18</v>
      </c>
      <c r="D689" s="4" t="s">
        <v>126</v>
      </c>
    </row>
    <row r="690" spans="1:4" x14ac:dyDescent="0.25">
      <c r="A690" s="4" t="s">
        <v>619</v>
      </c>
      <c r="B690" s="4" t="s">
        <v>17</v>
      </c>
      <c r="C690" s="4" t="s">
        <v>18</v>
      </c>
      <c r="D690" s="4" t="s">
        <v>19</v>
      </c>
    </row>
    <row r="691" spans="1:4" x14ac:dyDescent="0.25">
      <c r="A691" s="4" t="s">
        <v>620</v>
      </c>
      <c r="B691" s="4" t="s">
        <v>621</v>
      </c>
      <c r="C691" s="4" t="s">
        <v>18</v>
      </c>
      <c r="D691" s="4" t="s">
        <v>19</v>
      </c>
    </row>
    <row r="692" spans="1:4" x14ac:dyDescent="0.25">
      <c r="A692" s="4" t="s">
        <v>622</v>
      </c>
      <c r="B692" s="4" t="s">
        <v>621</v>
      </c>
      <c r="C692" s="4" t="s">
        <v>18</v>
      </c>
      <c r="D692" s="4" t="s">
        <v>19</v>
      </c>
    </row>
    <row r="693" spans="1:4" x14ac:dyDescent="0.25">
      <c r="A693" s="4" t="s">
        <v>623</v>
      </c>
      <c r="B693" s="4" t="s">
        <v>624</v>
      </c>
      <c r="C693" s="4" t="s">
        <v>73</v>
      </c>
      <c r="D693" s="4" t="s">
        <v>115</v>
      </c>
    </row>
    <row r="694" spans="1:4" x14ac:dyDescent="0.25">
      <c r="A694" s="4" t="s">
        <v>625</v>
      </c>
      <c r="B694" s="4" t="s">
        <v>626</v>
      </c>
      <c r="C694" s="4" t="s">
        <v>94</v>
      </c>
      <c r="D694" s="4" t="s">
        <v>95</v>
      </c>
    </row>
    <row r="695" spans="1:4" x14ac:dyDescent="0.25">
      <c r="A695" s="4" t="s">
        <v>627</v>
      </c>
      <c r="B695" s="4" t="s">
        <v>628</v>
      </c>
      <c r="C695" s="4" t="s">
        <v>73</v>
      </c>
      <c r="D695" s="4" t="s">
        <v>115</v>
      </c>
    </row>
    <row r="696" spans="1:4" x14ac:dyDescent="0.25">
      <c r="A696" s="4" t="s">
        <v>629</v>
      </c>
      <c r="C696" s="4" t="s">
        <v>6</v>
      </c>
    </row>
    <row r="697" spans="1:4" x14ac:dyDescent="0.25">
      <c r="A697" s="4" t="s">
        <v>630</v>
      </c>
      <c r="B697" s="4" t="s">
        <v>631</v>
      </c>
      <c r="C697" s="4" t="s">
        <v>18</v>
      </c>
      <c r="D697" s="4" t="s">
        <v>19</v>
      </c>
    </row>
    <row r="698" spans="1:4" x14ac:dyDescent="0.25">
      <c r="A698" s="4" t="s">
        <v>632</v>
      </c>
      <c r="B698" s="4" t="s">
        <v>631</v>
      </c>
      <c r="C698" s="4" t="s">
        <v>18</v>
      </c>
      <c r="D698" s="4" t="s">
        <v>19</v>
      </c>
    </row>
    <row r="699" spans="1:4" x14ac:dyDescent="0.25">
      <c r="A699" s="4" t="s">
        <v>633</v>
      </c>
      <c r="B699" s="4" t="s">
        <v>634</v>
      </c>
      <c r="C699" s="4" t="s">
        <v>6</v>
      </c>
    </row>
    <row r="700" spans="1:4" x14ac:dyDescent="0.25">
      <c r="A700" s="4" t="s">
        <v>635</v>
      </c>
      <c r="B700" s="4" t="s">
        <v>636</v>
      </c>
      <c r="C700" s="4" t="s">
        <v>18</v>
      </c>
      <c r="D700" s="4" t="s">
        <v>367</v>
      </c>
    </row>
    <row r="701" spans="1:4" x14ac:dyDescent="0.25">
      <c r="A701" s="4" t="s">
        <v>635</v>
      </c>
      <c r="B701" s="4" t="s">
        <v>637</v>
      </c>
      <c r="C701" s="4" t="s">
        <v>6</v>
      </c>
    </row>
    <row r="702" spans="1:4" x14ac:dyDescent="0.25">
      <c r="A702" s="4" t="s">
        <v>638</v>
      </c>
      <c r="B702" s="4" t="s">
        <v>639</v>
      </c>
      <c r="C702" s="4" t="s">
        <v>9</v>
      </c>
      <c r="D702" s="4" t="s">
        <v>77</v>
      </c>
    </row>
    <row r="703" spans="1:4" x14ac:dyDescent="0.25">
      <c r="A703" s="4" t="s">
        <v>638</v>
      </c>
      <c r="B703" s="4" t="s">
        <v>640</v>
      </c>
      <c r="C703" s="4" t="s">
        <v>100</v>
      </c>
      <c r="D703" s="4" t="s">
        <v>101</v>
      </c>
    </row>
    <row r="704" spans="1:4" x14ac:dyDescent="0.25">
      <c r="A704" s="4" t="s">
        <v>641</v>
      </c>
      <c r="B704" s="4" t="s">
        <v>642</v>
      </c>
      <c r="C704" s="4" t="s">
        <v>18</v>
      </c>
      <c r="D704" s="4" t="s">
        <v>19</v>
      </c>
    </row>
    <row r="705" spans="1:4" x14ac:dyDescent="0.25">
      <c r="A705" s="4" t="s">
        <v>643</v>
      </c>
      <c r="B705" s="4" t="s">
        <v>642</v>
      </c>
      <c r="C705" s="4" t="s">
        <v>18</v>
      </c>
      <c r="D705" s="4" t="s">
        <v>19</v>
      </c>
    </row>
    <row r="706" spans="1:4" x14ac:dyDescent="0.25">
      <c r="A706" s="4" t="s">
        <v>644</v>
      </c>
      <c r="B706" s="4" t="s">
        <v>378</v>
      </c>
      <c r="C706" s="4" t="s">
        <v>18</v>
      </c>
      <c r="D706" s="4" t="s">
        <v>19</v>
      </c>
    </row>
    <row r="707" spans="1:4" x14ac:dyDescent="0.25">
      <c r="A707" s="4" t="s">
        <v>645</v>
      </c>
      <c r="B707" s="4" t="s">
        <v>646</v>
      </c>
      <c r="C707" s="4" t="s">
        <v>94</v>
      </c>
      <c r="D707" s="4" t="s">
        <v>95</v>
      </c>
    </row>
    <row r="708" spans="1:4" x14ac:dyDescent="0.25">
      <c r="A708" s="4" t="s">
        <v>645</v>
      </c>
      <c r="B708" s="4" t="s">
        <v>647</v>
      </c>
      <c r="C708" s="4" t="s">
        <v>9</v>
      </c>
      <c r="D708" s="4" t="s">
        <v>120</v>
      </c>
    </row>
    <row r="709" spans="1:4" x14ac:dyDescent="0.25">
      <c r="A709" s="4" t="s">
        <v>645</v>
      </c>
      <c r="B709" s="4" t="s">
        <v>648</v>
      </c>
      <c r="C709" s="4" t="s">
        <v>9</v>
      </c>
      <c r="D709" s="4" t="s">
        <v>120</v>
      </c>
    </row>
    <row r="710" spans="1:4" x14ac:dyDescent="0.25">
      <c r="A710" s="4" t="s">
        <v>645</v>
      </c>
      <c r="B710" s="4" t="s">
        <v>649</v>
      </c>
      <c r="C710" s="4" t="s">
        <v>100</v>
      </c>
      <c r="D710" s="4" t="s">
        <v>131</v>
      </c>
    </row>
    <row r="711" spans="1:4" x14ac:dyDescent="0.25">
      <c r="A711" s="4" t="s">
        <v>645</v>
      </c>
      <c r="B711" s="4" t="s">
        <v>650</v>
      </c>
      <c r="C711" s="4" t="s">
        <v>9</v>
      </c>
      <c r="D711" s="4" t="s">
        <v>10</v>
      </c>
    </row>
    <row r="712" spans="1:4" x14ac:dyDescent="0.25">
      <c r="A712" s="4" t="s">
        <v>645</v>
      </c>
      <c r="B712" s="4" t="s">
        <v>651</v>
      </c>
      <c r="C712" s="4" t="s">
        <v>6</v>
      </c>
    </row>
    <row r="713" spans="1:4" x14ac:dyDescent="0.25">
      <c r="A713" s="4" t="s">
        <v>652</v>
      </c>
      <c r="B713" s="4" t="s">
        <v>653</v>
      </c>
      <c r="C713" s="4" t="s">
        <v>18</v>
      </c>
      <c r="D713" s="4" t="s">
        <v>19</v>
      </c>
    </row>
    <row r="714" spans="1:4" x14ac:dyDescent="0.25">
      <c r="A714" s="4" t="s">
        <v>654</v>
      </c>
      <c r="B714" s="4" t="s">
        <v>653</v>
      </c>
      <c r="C714" s="4" t="s">
        <v>18</v>
      </c>
      <c r="D714" s="4" t="s">
        <v>19</v>
      </c>
    </row>
    <row r="715" spans="1:4" x14ac:dyDescent="0.25">
      <c r="A715" s="4" t="s">
        <v>655</v>
      </c>
      <c r="B715" s="4" t="s">
        <v>653</v>
      </c>
      <c r="C715" s="4" t="s">
        <v>18</v>
      </c>
      <c r="D715" s="4" t="s">
        <v>19</v>
      </c>
    </row>
    <row r="716" spans="1:4" x14ac:dyDescent="0.25">
      <c r="A716" s="4" t="s">
        <v>656</v>
      </c>
      <c r="B716" s="4" t="s">
        <v>653</v>
      </c>
      <c r="C716" s="4" t="s">
        <v>18</v>
      </c>
      <c r="D716" s="4" t="s">
        <v>19</v>
      </c>
    </row>
    <row r="717" spans="1:4" x14ac:dyDescent="0.25">
      <c r="A717" s="4" t="s">
        <v>657</v>
      </c>
      <c r="B717" s="4" t="s">
        <v>374</v>
      </c>
      <c r="C717" s="4" t="s">
        <v>18</v>
      </c>
      <c r="D717" s="4" t="s">
        <v>19</v>
      </c>
    </row>
    <row r="718" spans="1:4" x14ac:dyDescent="0.25">
      <c r="A718" s="4" t="s">
        <v>658</v>
      </c>
      <c r="B718" s="4" t="s">
        <v>642</v>
      </c>
      <c r="C718" s="4" t="s">
        <v>18</v>
      </c>
      <c r="D718" s="4" t="s">
        <v>19</v>
      </c>
    </row>
    <row r="719" spans="1:4" x14ac:dyDescent="0.25">
      <c r="A719" s="4" t="s">
        <v>659</v>
      </c>
      <c r="B719" s="4" t="s">
        <v>642</v>
      </c>
      <c r="C719" s="4" t="s">
        <v>18</v>
      </c>
      <c r="D719" s="4" t="s">
        <v>19</v>
      </c>
    </row>
    <row r="720" spans="1:4" x14ac:dyDescent="0.25">
      <c r="A720" s="4" t="s">
        <v>660</v>
      </c>
      <c r="C720" s="4" t="s">
        <v>6</v>
      </c>
    </row>
    <row r="721" spans="1:4" x14ac:dyDescent="0.25">
      <c r="A721" s="4" t="s">
        <v>661</v>
      </c>
      <c r="B721" s="4" t="s">
        <v>662</v>
      </c>
      <c r="C721" s="4" t="s">
        <v>94</v>
      </c>
      <c r="D721" s="4" t="s">
        <v>95</v>
      </c>
    </row>
    <row r="722" spans="1:4" x14ac:dyDescent="0.25">
      <c r="A722" s="4" t="s">
        <v>663</v>
      </c>
      <c r="B722" s="4" t="s">
        <v>378</v>
      </c>
      <c r="C722" s="4" t="s">
        <v>18</v>
      </c>
      <c r="D722" s="4" t="s">
        <v>19</v>
      </c>
    </row>
    <row r="723" spans="1:4" x14ac:dyDescent="0.25">
      <c r="A723" s="4" t="s">
        <v>664</v>
      </c>
      <c r="B723" s="4" t="s">
        <v>653</v>
      </c>
      <c r="C723" s="4" t="s">
        <v>18</v>
      </c>
      <c r="D723" s="4" t="s">
        <v>19</v>
      </c>
    </row>
    <row r="724" spans="1:4" x14ac:dyDescent="0.25">
      <c r="A724" s="4" t="s">
        <v>665</v>
      </c>
      <c r="B724" s="4" t="s">
        <v>666</v>
      </c>
      <c r="C724" s="4" t="s">
        <v>6</v>
      </c>
    </row>
    <row r="725" spans="1:4" x14ac:dyDescent="0.25">
      <c r="A725" s="4" t="s">
        <v>667</v>
      </c>
      <c r="B725" s="4" t="s">
        <v>653</v>
      </c>
      <c r="C725" s="4" t="s">
        <v>18</v>
      </c>
      <c r="D725" s="4" t="s">
        <v>19</v>
      </c>
    </row>
    <row r="726" spans="1:4" x14ac:dyDescent="0.25">
      <c r="A726" s="4" t="s">
        <v>668</v>
      </c>
      <c r="B726" s="4" t="s">
        <v>372</v>
      </c>
      <c r="C726" s="4" t="s">
        <v>18</v>
      </c>
      <c r="D726" s="4" t="s">
        <v>19</v>
      </c>
    </row>
    <row r="727" spans="1:4" x14ac:dyDescent="0.25">
      <c r="A727" s="4" t="s">
        <v>669</v>
      </c>
      <c r="B727" s="4" t="s">
        <v>631</v>
      </c>
      <c r="C727" s="4" t="s">
        <v>18</v>
      </c>
      <c r="D727" s="4" t="s">
        <v>19</v>
      </c>
    </row>
    <row r="728" spans="1:4" x14ac:dyDescent="0.25">
      <c r="A728" s="4" t="s">
        <v>670</v>
      </c>
      <c r="B728" s="4" t="s">
        <v>631</v>
      </c>
      <c r="C728" s="4" t="s">
        <v>18</v>
      </c>
      <c r="D728" s="4" t="s">
        <v>19</v>
      </c>
    </row>
    <row r="729" spans="1:4" x14ac:dyDescent="0.25">
      <c r="A729" s="4" t="s">
        <v>671</v>
      </c>
      <c r="B729" s="4" t="s">
        <v>631</v>
      </c>
      <c r="C729" s="4" t="s">
        <v>18</v>
      </c>
      <c r="D729" s="4" t="s">
        <v>19</v>
      </c>
    </row>
    <row r="730" spans="1:4" x14ac:dyDescent="0.25">
      <c r="A730" s="4" t="s">
        <v>672</v>
      </c>
      <c r="B730" s="4" t="s">
        <v>642</v>
      </c>
      <c r="C730" s="4" t="s">
        <v>18</v>
      </c>
      <c r="D730" s="4" t="s">
        <v>19</v>
      </c>
    </row>
    <row r="731" spans="1:4" x14ac:dyDescent="0.25">
      <c r="A731" s="4" t="s">
        <v>673</v>
      </c>
      <c r="B731" s="4" t="s">
        <v>642</v>
      </c>
      <c r="C731" s="4" t="s">
        <v>18</v>
      </c>
      <c r="D731" s="4" t="s">
        <v>19</v>
      </c>
    </row>
    <row r="732" spans="1:4" x14ac:dyDescent="0.25">
      <c r="A732" s="4" t="s">
        <v>674</v>
      </c>
      <c r="B732" s="4" t="s">
        <v>653</v>
      </c>
      <c r="C732" s="4" t="s">
        <v>18</v>
      </c>
      <c r="D732" s="4" t="s">
        <v>19</v>
      </c>
    </row>
    <row r="733" spans="1:4" x14ac:dyDescent="0.25">
      <c r="A733" s="4" t="s">
        <v>675</v>
      </c>
      <c r="B733" s="4" t="s">
        <v>676</v>
      </c>
      <c r="C733" s="4" t="s">
        <v>9</v>
      </c>
      <c r="D733" s="4" t="s">
        <v>29</v>
      </c>
    </row>
    <row r="734" spans="1:4" x14ac:dyDescent="0.25">
      <c r="A734" s="4" t="s">
        <v>677</v>
      </c>
      <c r="B734" s="4" t="s">
        <v>374</v>
      </c>
      <c r="C734" s="4" t="s">
        <v>18</v>
      </c>
      <c r="D734" s="4" t="s">
        <v>19</v>
      </c>
    </row>
    <row r="735" spans="1:4" x14ac:dyDescent="0.25">
      <c r="A735" s="4" t="s">
        <v>678</v>
      </c>
      <c r="B735" s="4" t="s">
        <v>679</v>
      </c>
      <c r="C735" s="4" t="s">
        <v>85</v>
      </c>
      <c r="D735" s="4" t="s">
        <v>192</v>
      </c>
    </row>
    <row r="736" spans="1:4" x14ac:dyDescent="0.25">
      <c r="A736" s="4" t="s">
        <v>680</v>
      </c>
      <c r="B736" s="4" t="s">
        <v>642</v>
      </c>
      <c r="C736" s="4" t="s">
        <v>18</v>
      </c>
      <c r="D736" s="4" t="s">
        <v>19</v>
      </c>
    </row>
    <row r="737" spans="1:4" x14ac:dyDescent="0.25">
      <c r="A737" s="4" t="s">
        <v>681</v>
      </c>
      <c r="B737" s="4" t="s">
        <v>631</v>
      </c>
      <c r="C737" s="4" t="s">
        <v>18</v>
      </c>
      <c r="D737" s="4" t="s">
        <v>19</v>
      </c>
    </row>
    <row r="738" spans="1:4" x14ac:dyDescent="0.25">
      <c r="A738" s="4" t="s">
        <v>682</v>
      </c>
      <c r="B738" s="4" t="s">
        <v>631</v>
      </c>
      <c r="C738" s="4" t="s">
        <v>18</v>
      </c>
      <c r="D738" s="4" t="s">
        <v>19</v>
      </c>
    </row>
    <row r="739" spans="1:4" x14ac:dyDescent="0.25">
      <c r="A739" s="4" t="s">
        <v>683</v>
      </c>
      <c r="B739" s="4" t="s">
        <v>631</v>
      </c>
      <c r="C739" s="4" t="s">
        <v>18</v>
      </c>
      <c r="D739" s="4" t="s">
        <v>19</v>
      </c>
    </row>
    <row r="740" spans="1:4" x14ac:dyDescent="0.25">
      <c r="A740" s="4" t="s">
        <v>684</v>
      </c>
      <c r="B740" s="4" t="s">
        <v>381</v>
      </c>
      <c r="C740" s="4" t="s">
        <v>18</v>
      </c>
      <c r="D740" s="4" t="s">
        <v>19</v>
      </c>
    </row>
    <row r="741" spans="1:4" x14ac:dyDescent="0.25">
      <c r="A741" s="4" t="s">
        <v>685</v>
      </c>
      <c r="B741" s="4" t="s">
        <v>653</v>
      </c>
      <c r="C741" s="4" t="s">
        <v>18</v>
      </c>
      <c r="D741" s="4" t="s">
        <v>19</v>
      </c>
    </row>
    <row r="742" spans="1:4" x14ac:dyDescent="0.25">
      <c r="A742" s="4" t="s">
        <v>686</v>
      </c>
      <c r="B742" s="4" t="s">
        <v>653</v>
      </c>
      <c r="C742" s="4" t="s">
        <v>18</v>
      </c>
      <c r="D742" s="4" t="s">
        <v>19</v>
      </c>
    </row>
    <row r="743" spans="1:4" x14ac:dyDescent="0.25">
      <c r="A743" s="4" t="s">
        <v>687</v>
      </c>
      <c r="B743" s="4" t="s">
        <v>688</v>
      </c>
      <c r="C743" s="4" t="s">
        <v>18</v>
      </c>
      <c r="D743" s="4" t="s">
        <v>19</v>
      </c>
    </row>
    <row r="744" spans="1:4" x14ac:dyDescent="0.25">
      <c r="A744" s="4" t="s">
        <v>689</v>
      </c>
      <c r="B744" s="4" t="s">
        <v>690</v>
      </c>
      <c r="C744" s="4" t="s">
        <v>6</v>
      </c>
    </row>
    <row r="745" spans="1:4" x14ac:dyDescent="0.25">
      <c r="A745" s="4" t="s">
        <v>691</v>
      </c>
      <c r="B745" s="4" t="s">
        <v>17</v>
      </c>
      <c r="C745" s="4" t="s">
        <v>18</v>
      </c>
      <c r="D745" s="4" t="s">
        <v>19</v>
      </c>
    </row>
    <row r="746" spans="1:4" x14ac:dyDescent="0.25">
      <c r="A746" s="4" t="s">
        <v>692</v>
      </c>
      <c r="B746" s="4" t="s">
        <v>693</v>
      </c>
      <c r="C746" s="4" t="s">
        <v>18</v>
      </c>
      <c r="D746" s="4" t="s">
        <v>19</v>
      </c>
    </row>
    <row r="747" spans="1:4" x14ac:dyDescent="0.25">
      <c r="A747" s="4" t="s">
        <v>694</v>
      </c>
      <c r="B747" s="4" t="s">
        <v>693</v>
      </c>
      <c r="C747" s="4" t="s">
        <v>18</v>
      </c>
      <c r="D747" s="4" t="s">
        <v>19</v>
      </c>
    </row>
    <row r="748" spans="1:4" x14ac:dyDescent="0.25">
      <c r="A748" s="4" t="s">
        <v>695</v>
      </c>
      <c r="B748" s="4" t="s">
        <v>693</v>
      </c>
      <c r="C748" s="4" t="s">
        <v>18</v>
      </c>
      <c r="D748" s="4" t="s">
        <v>19</v>
      </c>
    </row>
    <row r="749" spans="1:4" x14ac:dyDescent="0.25">
      <c r="A749" s="4" t="s">
        <v>696</v>
      </c>
      <c r="B749" s="4" t="s">
        <v>693</v>
      </c>
      <c r="C749" s="4" t="s">
        <v>18</v>
      </c>
      <c r="D749" s="4" t="s">
        <v>19</v>
      </c>
    </row>
    <row r="750" spans="1:4" x14ac:dyDescent="0.25">
      <c r="A750" s="4" t="s">
        <v>697</v>
      </c>
      <c r="B750" s="4" t="s">
        <v>698</v>
      </c>
      <c r="C750" s="4" t="s">
        <v>18</v>
      </c>
      <c r="D750" s="4" t="s">
        <v>19</v>
      </c>
    </row>
    <row r="751" spans="1:4" x14ac:dyDescent="0.25">
      <c r="A751" s="4" t="s">
        <v>699</v>
      </c>
      <c r="B751" s="4" t="s">
        <v>698</v>
      </c>
      <c r="C751" s="4" t="s">
        <v>18</v>
      </c>
      <c r="D751" s="4" t="s">
        <v>19</v>
      </c>
    </row>
    <row r="752" spans="1:4" x14ac:dyDescent="0.25">
      <c r="A752" s="4" t="s">
        <v>700</v>
      </c>
      <c r="B752" s="4" t="s">
        <v>698</v>
      </c>
      <c r="C752" s="4" t="s">
        <v>18</v>
      </c>
      <c r="D752" s="4" t="s">
        <v>19</v>
      </c>
    </row>
    <row r="753" spans="1:4" x14ac:dyDescent="0.25">
      <c r="A753" s="4" t="s">
        <v>701</v>
      </c>
      <c r="B753" s="4" t="s">
        <v>693</v>
      </c>
      <c r="C753" s="4" t="s">
        <v>18</v>
      </c>
      <c r="D753" s="4" t="s">
        <v>19</v>
      </c>
    </row>
    <row r="754" spans="1:4" x14ac:dyDescent="0.25">
      <c r="A754" s="4" t="s">
        <v>702</v>
      </c>
      <c r="B754" s="4" t="s">
        <v>703</v>
      </c>
      <c r="C754" s="4" t="s">
        <v>18</v>
      </c>
      <c r="D754" s="4" t="s">
        <v>19</v>
      </c>
    </row>
    <row r="755" spans="1:4" x14ac:dyDescent="0.25">
      <c r="A755" s="4" t="s">
        <v>704</v>
      </c>
      <c r="B755" s="4" t="s">
        <v>705</v>
      </c>
      <c r="C755" s="4" t="s">
        <v>18</v>
      </c>
      <c r="D755" s="4" t="s">
        <v>111</v>
      </c>
    </row>
    <row r="756" spans="1:4" x14ac:dyDescent="0.25">
      <c r="A756" s="4" t="s">
        <v>704</v>
      </c>
      <c r="B756" s="10" t="s">
        <v>706</v>
      </c>
      <c r="C756" t="s">
        <v>85</v>
      </c>
      <c r="D756" t="s">
        <v>192</v>
      </c>
    </row>
    <row r="757" spans="1:4" x14ac:dyDescent="0.25">
      <c r="A757" s="4" t="s">
        <v>704</v>
      </c>
      <c r="B757" s="4" t="s">
        <v>707</v>
      </c>
      <c r="C757" s="4" t="s">
        <v>18</v>
      </c>
      <c r="D757" s="4" t="s">
        <v>111</v>
      </c>
    </row>
    <row r="758" spans="1:4" x14ac:dyDescent="0.25">
      <c r="A758" s="4" t="s">
        <v>704</v>
      </c>
      <c r="B758" s="4" t="s">
        <v>708</v>
      </c>
      <c r="C758" s="4" t="s">
        <v>85</v>
      </c>
      <c r="D758" s="4" t="s">
        <v>192</v>
      </c>
    </row>
    <row r="759" spans="1:4" x14ac:dyDescent="0.25">
      <c r="A759" s="4" t="s">
        <v>709</v>
      </c>
      <c r="B759" s="4" t="s">
        <v>703</v>
      </c>
      <c r="C759" s="4" t="s">
        <v>18</v>
      </c>
      <c r="D759" s="4" t="s">
        <v>19</v>
      </c>
    </row>
    <row r="760" spans="1:4" x14ac:dyDescent="0.25">
      <c r="A760" s="4" t="s">
        <v>710</v>
      </c>
      <c r="B760" s="4" t="s">
        <v>703</v>
      </c>
      <c r="C760" s="4" t="s">
        <v>18</v>
      </c>
      <c r="D760" s="4" t="s">
        <v>19</v>
      </c>
    </row>
    <row r="761" spans="1:4" x14ac:dyDescent="0.25">
      <c r="A761" s="4" t="s">
        <v>711</v>
      </c>
      <c r="B761" s="4" t="s">
        <v>698</v>
      </c>
      <c r="C761" s="4" t="s">
        <v>18</v>
      </c>
      <c r="D761" s="4" t="s">
        <v>19</v>
      </c>
    </row>
    <row r="762" spans="1:4" x14ac:dyDescent="0.25">
      <c r="A762" s="4" t="s">
        <v>712</v>
      </c>
      <c r="B762" s="4" t="s">
        <v>698</v>
      </c>
      <c r="C762" s="4" t="s">
        <v>18</v>
      </c>
      <c r="D762" s="4" t="s">
        <v>19</v>
      </c>
    </row>
    <row r="763" spans="1:4" x14ac:dyDescent="0.25">
      <c r="A763" s="4" t="s">
        <v>713</v>
      </c>
      <c r="B763" s="4" t="s">
        <v>703</v>
      </c>
      <c r="C763" s="4" t="s">
        <v>18</v>
      </c>
      <c r="D763" s="4" t="s">
        <v>19</v>
      </c>
    </row>
    <row r="764" spans="1:4" x14ac:dyDescent="0.25">
      <c r="A764" s="4" t="s">
        <v>714</v>
      </c>
      <c r="B764" s="4" t="s">
        <v>715</v>
      </c>
      <c r="C764" s="4" t="s">
        <v>100</v>
      </c>
      <c r="D764" s="4" t="s">
        <v>101</v>
      </c>
    </row>
    <row r="765" spans="1:4" x14ac:dyDescent="0.25">
      <c r="A765" s="4" t="s">
        <v>716</v>
      </c>
      <c r="B765" s="4" t="s">
        <v>717</v>
      </c>
      <c r="C765" s="4" t="s">
        <v>9</v>
      </c>
      <c r="D765" s="4" t="s">
        <v>10</v>
      </c>
    </row>
    <row r="766" spans="1:4" x14ac:dyDescent="0.25">
      <c r="A766" s="4" t="s">
        <v>716</v>
      </c>
      <c r="B766" s="4" t="s">
        <v>718</v>
      </c>
      <c r="C766" s="4" t="s">
        <v>9</v>
      </c>
      <c r="D766" s="4" t="s">
        <v>77</v>
      </c>
    </row>
    <row r="767" spans="1:4" x14ac:dyDescent="0.25">
      <c r="A767" s="4" t="s">
        <v>716</v>
      </c>
      <c r="B767" s="4" t="s">
        <v>719</v>
      </c>
      <c r="C767" s="4" t="s">
        <v>9</v>
      </c>
      <c r="D767" s="4" t="s">
        <v>29</v>
      </c>
    </row>
    <row r="768" spans="1:4" x14ac:dyDescent="0.25">
      <c r="A768" s="4" t="s">
        <v>716</v>
      </c>
      <c r="B768" s="4" t="s">
        <v>720</v>
      </c>
      <c r="C768" s="4" t="s">
        <v>85</v>
      </c>
      <c r="D768" s="4" t="s">
        <v>86</v>
      </c>
    </row>
    <row r="769" spans="1:4" x14ac:dyDescent="0.25">
      <c r="A769" s="4" t="s">
        <v>716</v>
      </c>
      <c r="B769" s="4" t="s">
        <v>721</v>
      </c>
      <c r="C769" s="4" t="s">
        <v>94</v>
      </c>
      <c r="D769" s="4" t="s">
        <v>95</v>
      </c>
    </row>
    <row r="770" spans="1:4" x14ac:dyDescent="0.25">
      <c r="A770" s="4" t="s">
        <v>716</v>
      </c>
      <c r="B770" s="4" t="s">
        <v>722</v>
      </c>
      <c r="C770" s="4" t="s">
        <v>18</v>
      </c>
      <c r="D770" s="4" t="s">
        <v>26</v>
      </c>
    </row>
    <row r="771" spans="1:4" x14ac:dyDescent="0.25">
      <c r="A771" s="4" t="s">
        <v>716</v>
      </c>
      <c r="B771" s="4" t="s">
        <v>723</v>
      </c>
      <c r="C771" s="4" t="s">
        <v>6</v>
      </c>
    </row>
    <row r="772" spans="1:4" x14ac:dyDescent="0.25">
      <c r="A772" s="4" t="s">
        <v>724</v>
      </c>
      <c r="B772" s="4" t="s">
        <v>725</v>
      </c>
      <c r="C772" s="4" t="s">
        <v>9</v>
      </c>
      <c r="D772" s="4" t="s">
        <v>77</v>
      </c>
    </row>
    <row r="773" spans="1:4" x14ac:dyDescent="0.25">
      <c r="A773" s="4" t="s">
        <v>726</v>
      </c>
      <c r="B773" s="4" t="s">
        <v>727</v>
      </c>
      <c r="C773" s="4" t="s">
        <v>18</v>
      </c>
      <c r="D773" s="4" t="s">
        <v>367</v>
      </c>
    </row>
    <row r="774" spans="1:4" x14ac:dyDescent="0.25">
      <c r="A774" s="4" t="s">
        <v>728</v>
      </c>
      <c r="B774" s="4" t="s">
        <v>729</v>
      </c>
      <c r="C774" s="4" t="s">
        <v>85</v>
      </c>
      <c r="D774" s="4" t="s">
        <v>86</v>
      </c>
    </row>
    <row r="775" spans="1:4" x14ac:dyDescent="0.25">
      <c r="A775" s="4" t="s">
        <v>728</v>
      </c>
      <c r="B775" s="4" t="s">
        <v>730</v>
      </c>
      <c r="C775" s="4" t="s">
        <v>85</v>
      </c>
      <c r="D775" s="4" t="s">
        <v>86</v>
      </c>
    </row>
    <row r="776" spans="1:4" x14ac:dyDescent="0.25">
      <c r="A776" s="4" t="s">
        <v>728</v>
      </c>
      <c r="B776" s="4" t="s">
        <v>731</v>
      </c>
      <c r="C776" s="4" t="s">
        <v>100</v>
      </c>
      <c r="D776" s="4" t="s">
        <v>131</v>
      </c>
    </row>
    <row r="777" spans="1:4" x14ac:dyDescent="0.25">
      <c r="A777" s="4" t="s">
        <v>732</v>
      </c>
      <c r="B777" s="4" t="s">
        <v>733</v>
      </c>
      <c r="C777" s="4" t="s">
        <v>18</v>
      </c>
      <c r="D777" s="4" t="s">
        <v>26</v>
      </c>
    </row>
    <row r="778" spans="1:4" x14ac:dyDescent="0.25">
      <c r="A778" s="4" t="s">
        <v>734</v>
      </c>
      <c r="C778" s="4" t="s">
        <v>6</v>
      </c>
    </row>
    <row r="779" spans="1:4" x14ac:dyDescent="0.25">
      <c r="A779" s="4" t="s">
        <v>735</v>
      </c>
      <c r="C779" s="4" t="s">
        <v>6</v>
      </c>
    </row>
    <row r="780" spans="1:4" x14ac:dyDescent="0.25">
      <c r="A780" s="4" t="s">
        <v>736</v>
      </c>
      <c r="B780" s="4" t="s">
        <v>737</v>
      </c>
      <c r="C780" s="4" t="s">
        <v>94</v>
      </c>
      <c r="D780" s="4" t="s">
        <v>95</v>
      </c>
    </row>
    <row r="781" spans="1:4" x14ac:dyDescent="0.25">
      <c r="A781" s="4" t="s">
        <v>736</v>
      </c>
      <c r="B781" s="4" t="s">
        <v>738</v>
      </c>
      <c r="C781" s="4" t="s">
        <v>18</v>
      </c>
      <c r="D781" s="4" t="s">
        <v>26</v>
      </c>
    </row>
    <row r="782" spans="1:4" x14ac:dyDescent="0.25">
      <c r="A782" s="4" t="s">
        <v>736</v>
      </c>
      <c r="B782" s="4" t="s">
        <v>739</v>
      </c>
      <c r="C782" s="4" t="s">
        <v>18</v>
      </c>
      <c r="D782" s="4" t="s">
        <v>467</v>
      </c>
    </row>
    <row r="783" spans="1:4" x14ac:dyDescent="0.25">
      <c r="A783" s="4" t="s">
        <v>740</v>
      </c>
      <c r="B783" s="4" t="s">
        <v>741</v>
      </c>
      <c r="C783" s="4" t="s">
        <v>18</v>
      </c>
      <c r="D783" s="4" t="s">
        <v>367</v>
      </c>
    </row>
    <row r="784" spans="1:4" x14ac:dyDescent="0.25">
      <c r="A784" s="4" t="s">
        <v>742</v>
      </c>
      <c r="B784" s="4" t="s">
        <v>743</v>
      </c>
      <c r="C784" s="4" t="s">
        <v>100</v>
      </c>
      <c r="D784" s="4" t="s">
        <v>131</v>
      </c>
    </row>
    <row r="785" spans="1:4" x14ac:dyDescent="0.25">
      <c r="A785" s="4" t="s">
        <v>742</v>
      </c>
      <c r="B785" s="4" t="s">
        <v>744</v>
      </c>
      <c r="C785" s="4" t="s">
        <v>73</v>
      </c>
      <c r="D785" s="4" t="s">
        <v>745</v>
      </c>
    </row>
    <row r="786" spans="1:4" x14ac:dyDescent="0.25">
      <c r="A786" s="4" t="s">
        <v>742</v>
      </c>
      <c r="B786" s="4" t="s">
        <v>746</v>
      </c>
      <c r="C786" s="4" t="s">
        <v>85</v>
      </c>
      <c r="D786" s="4" t="s">
        <v>192</v>
      </c>
    </row>
    <row r="787" spans="1:4" x14ac:dyDescent="0.25">
      <c r="A787" s="4" t="s">
        <v>742</v>
      </c>
      <c r="B787" s="4" t="s">
        <v>747</v>
      </c>
      <c r="C787" s="4" t="s">
        <v>18</v>
      </c>
      <c r="D787" s="4" t="s">
        <v>181</v>
      </c>
    </row>
    <row r="788" spans="1:4" x14ac:dyDescent="0.25">
      <c r="A788" s="4" t="s">
        <v>742</v>
      </c>
      <c r="B788" s="4" t="s">
        <v>748</v>
      </c>
      <c r="C788" s="4" t="s">
        <v>6</v>
      </c>
    </row>
    <row r="789" spans="1:4" x14ac:dyDescent="0.25">
      <c r="A789" s="4" t="s">
        <v>742</v>
      </c>
      <c r="B789" s="4" t="s">
        <v>749</v>
      </c>
      <c r="C789" s="4" t="s">
        <v>85</v>
      </c>
      <c r="D789" s="4" t="s">
        <v>192</v>
      </c>
    </row>
    <row r="790" spans="1:4" x14ac:dyDescent="0.25">
      <c r="A790" s="4" t="s">
        <v>742</v>
      </c>
      <c r="B790" s="4" t="s">
        <v>750</v>
      </c>
      <c r="C790" s="4" t="s">
        <v>18</v>
      </c>
      <c r="D790" s="4" t="s">
        <v>252</v>
      </c>
    </row>
    <row r="791" spans="1:4" x14ac:dyDescent="0.25">
      <c r="A791" s="4" t="s">
        <v>742</v>
      </c>
      <c r="B791" s="4" t="s">
        <v>751</v>
      </c>
      <c r="C791" s="4" t="s">
        <v>9</v>
      </c>
      <c r="D791" s="4" t="s">
        <v>77</v>
      </c>
    </row>
    <row r="792" spans="1:4" x14ac:dyDescent="0.25">
      <c r="A792" s="4" t="s">
        <v>742</v>
      </c>
      <c r="B792" s="4" t="s">
        <v>752</v>
      </c>
      <c r="C792" s="4" t="s">
        <v>9</v>
      </c>
      <c r="D792" s="4" t="s">
        <v>29</v>
      </c>
    </row>
    <row r="793" spans="1:4" x14ac:dyDescent="0.25">
      <c r="A793" s="4" t="s">
        <v>742</v>
      </c>
      <c r="B793" s="4" t="s">
        <v>753</v>
      </c>
      <c r="C793" s="4" t="s">
        <v>9</v>
      </c>
      <c r="D793" s="4" t="s">
        <v>120</v>
      </c>
    </row>
    <row r="794" spans="1:4" x14ac:dyDescent="0.25">
      <c r="A794" s="4" t="s">
        <v>742</v>
      </c>
      <c r="B794" s="4" t="s">
        <v>754</v>
      </c>
      <c r="C794" s="4" t="s">
        <v>85</v>
      </c>
      <c r="D794" s="4" t="s">
        <v>86</v>
      </c>
    </row>
    <row r="795" spans="1:4" x14ac:dyDescent="0.25">
      <c r="A795" s="4" t="s">
        <v>755</v>
      </c>
      <c r="B795" s="4" t="s">
        <v>756</v>
      </c>
      <c r="C795" s="4" t="s">
        <v>18</v>
      </c>
      <c r="D795" s="4" t="s">
        <v>126</v>
      </c>
    </row>
    <row r="796" spans="1:4" x14ac:dyDescent="0.25">
      <c r="A796" s="4" t="s">
        <v>757</v>
      </c>
      <c r="B796" s="4" t="s">
        <v>758</v>
      </c>
      <c r="C796" s="4" t="s">
        <v>18</v>
      </c>
      <c r="D796" s="4" t="s">
        <v>759</v>
      </c>
    </row>
    <row r="797" spans="1:4" x14ac:dyDescent="0.25">
      <c r="A797" s="4" t="s">
        <v>760</v>
      </c>
      <c r="B797" s="4" t="s">
        <v>761</v>
      </c>
      <c r="C797" s="4" t="s">
        <v>6</v>
      </c>
    </row>
    <row r="798" spans="1:4" x14ac:dyDescent="0.25">
      <c r="A798" s="4" t="s">
        <v>762</v>
      </c>
      <c r="C798" s="4" t="s">
        <v>6</v>
      </c>
    </row>
    <row r="799" spans="1:4" x14ac:dyDescent="0.25">
      <c r="A799" s="4" t="s">
        <v>763</v>
      </c>
      <c r="B799" s="4" t="s">
        <v>764</v>
      </c>
      <c r="C799" s="4" t="s">
        <v>6</v>
      </c>
    </row>
    <row r="800" spans="1:4" x14ac:dyDescent="0.25">
      <c r="A800" s="4" t="s">
        <v>765</v>
      </c>
      <c r="B800" s="4" t="s">
        <v>766</v>
      </c>
      <c r="C800" s="4" t="s">
        <v>73</v>
      </c>
      <c r="D800" s="4" t="s">
        <v>115</v>
      </c>
    </row>
    <row r="801" spans="1:4" x14ac:dyDescent="0.25">
      <c r="A801" s="4" t="s">
        <v>767</v>
      </c>
      <c r="B801" s="4" t="s">
        <v>768</v>
      </c>
      <c r="C801" s="4" t="s">
        <v>73</v>
      </c>
      <c r="D801" s="4" t="s">
        <v>74</v>
      </c>
    </row>
    <row r="802" spans="1:4" x14ac:dyDescent="0.25">
      <c r="A802" s="4" t="s">
        <v>767</v>
      </c>
      <c r="B802" s="4" t="s">
        <v>769</v>
      </c>
      <c r="C802" s="4" t="s">
        <v>100</v>
      </c>
      <c r="D802" s="10" t="s">
        <v>131</v>
      </c>
    </row>
    <row r="803" spans="1:4" x14ac:dyDescent="0.25">
      <c r="A803" s="4" t="s">
        <v>770</v>
      </c>
      <c r="B803" s="4" t="s">
        <v>771</v>
      </c>
      <c r="C803" s="4" t="s">
        <v>9</v>
      </c>
      <c r="D803" s="4" t="s">
        <v>29</v>
      </c>
    </row>
    <row r="804" spans="1:4" x14ac:dyDescent="0.25">
      <c r="A804" s="4" t="s">
        <v>772</v>
      </c>
      <c r="B804" s="4" t="s">
        <v>771</v>
      </c>
      <c r="C804" s="4" t="s">
        <v>9</v>
      </c>
      <c r="D804" s="4" t="s">
        <v>29</v>
      </c>
    </row>
    <row r="805" spans="1:4" x14ac:dyDescent="0.25">
      <c r="A805" s="4" t="s">
        <v>773</v>
      </c>
      <c r="B805" s="4" t="s">
        <v>771</v>
      </c>
      <c r="C805" s="4" t="s">
        <v>9</v>
      </c>
      <c r="D805" s="4" t="s">
        <v>29</v>
      </c>
    </row>
    <row r="806" spans="1:4" x14ac:dyDescent="0.25">
      <c r="A806" s="4" t="s">
        <v>774</v>
      </c>
      <c r="B806" s="4" t="s">
        <v>771</v>
      </c>
      <c r="C806" s="4" t="s">
        <v>9</v>
      </c>
      <c r="D806" s="4" t="s">
        <v>29</v>
      </c>
    </row>
    <row r="807" spans="1:4" x14ac:dyDescent="0.25">
      <c r="A807" s="4" t="s">
        <v>775</v>
      </c>
      <c r="B807" s="4" t="s">
        <v>771</v>
      </c>
      <c r="C807" s="4" t="s">
        <v>9</v>
      </c>
      <c r="D807" s="4" t="s">
        <v>29</v>
      </c>
    </row>
    <row r="808" spans="1:4" x14ac:dyDescent="0.25">
      <c r="A808" s="4" t="s">
        <v>776</v>
      </c>
      <c r="B808" s="4" t="s">
        <v>771</v>
      </c>
      <c r="C808" s="4" t="s">
        <v>9</v>
      </c>
      <c r="D808" s="4" t="s">
        <v>29</v>
      </c>
    </row>
    <row r="809" spans="1:4" x14ac:dyDescent="0.25">
      <c r="A809" s="4" t="s">
        <v>777</v>
      </c>
      <c r="B809" s="4" t="s">
        <v>1225</v>
      </c>
      <c r="C809" s="4" t="s">
        <v>85</v>
      </c>
      <c r="D809" s="4" t="s">
        <v>192</v>
      </c>
    </row>
    <row r="810" spans="1:4" x14ac:dyDescent="0.25">
      <c r="A810" s="4" t="s">
        <v>779</v>
      </c>
      <c r="B810" s="4" t="s">
        <v>771</v>
      </c>
      <c r="C810" s="4" t="s">
        <v>9</v>
      </c>
      <c r="D810" s="4" t="s">
        <v>29</v>
      </c>
    </row>
    <row r="811" spans="1:4" x14ac:dyDescent="0.25">
      <c r="A811" s="4" t="s">
        <v>780</v>
      </c>
      <c r="B811" s="4" t="s">
        <v>771</v>
      </c>
      <c r="C811" s="4" t="s">
        <v>9</v>
      </c>
      <c r="D811" s="4" t="s">
        <v>29</v>
      </c>
    </row>
    <row r="812" spans="1:4" x14ac:dyDescent="0.25">
      <c r="A812" s="4" t="s">
        <v>781</v>
      </c>
      <c r="B812" s="4" t="s">
        <v>771</v>
      </c>
      <c r="C812" s="4" t="s">
        <v>9</v>
      </c>
      <c r="D812" s="4" t="s">
        <v>29</v>
      </c>
    </row>
    <row r="813" spans="1:4" x14ac:dyDescent="0.25">
      <c r="A813" s="4" t="s">
        <v>782</v>
      </c>
      <c r="B813" s="4" t="s">
        <v>771</v>
      </c>
      <c r="C813" s="4" t="s">
        <v>9</v>
      </c>
      <c r="D813" s="4" t="s">
        <v>29</v>
      </c>
    </row>
    <row r="814" spans="1:4" x14ac:dyDescent="0.25">
      <c r="A814" s="4" t="s">
        <v>783</v>
      </c>
      <c r="B814" s="4" t="s">
        <v>771</v>
      </c>
      <c r="C814" s="4" t="s">
        <v>9</v>
      </c>
      <c r="D814" s="4" t="s">
        <v>29</v>
      </c>
    </row>
    <row r="815" spans="1:4" x14ac:dyDescent="0.25">
      <c r="A815" s="4" t="s">
        <v>784</v>
      </c>
      <c r="B815" s="4" t="s">
        <v>771</v>
      </c>
      <c r="C815" s="4" t="s">
        <v>9</v>
      </c>
      <c r="D815" s="4" t="s">
        <v>29</v>
      </c>
    </row>
    <row r="816" spans="1:4" x14ac:dyDescent="0.25">
      <c r="A816" s="4" t="s">
        <v>785</v>
      </c>
      <c r="B816" s="4" t="s">
        <v>771</v>
      </c>
      <c r="C816" s="4" t="s">
        <v>9</v>
      </c>
      <c r="D816" s="4" t="s">
        <v>29</v>
      </c>
    </row>
    <row r="817" spans="1:4" x14ac:dyDescent="0.25">
      <c r="A817" s="4" t="s">
        <v>786</v>
      </c>
      <c r="B817" s="4" t="s">
        <v>771</v>
      </c>
      <c r="C817" s="4" t="s">
        <v>9</v>
      </c>
      <c r="D817" s="4" t="s">
        <v>29</v>
      </c>
    </row>
    <row r="818" spans="1:4" x14ac:dyDescent="0.25">
      <c r="A818" s="4" t="s">
        <v>787</v>
      </c>
      <c r="B818" s="4" t="s">
        <v>771</v>
      </c>
      <c r="C818" s="4" t="s">
        <v>9</v>
      </c>
      <c r="D818" s="4" t="s">
        <v>29</v>
      </c>
    </row>
    <row r="819" spans="1:4" x14ac:dyDescent="0.25">
      <c r="A819" s="4" t="s">
        <v>788</v>
      </c>
      <c r="B819" s="4" t="s">
        <v>771</v>
      </c>
      <c r="C819" s="4" t="s">
        <v>9</v>
      </c>
      <c r="D819" s="4" t="s">
        <v>29</v>
      </c>
    </row>
    <row r="820" spans="1:4" x14ac:dyDescent="0.25">
      <c r="A820" s="4" t="s">
        <v>789</v>
      </c>
      <c r="B820" s="4" t="s">
        <v>771</v>
      </c>
      <c r="C820" s="4" t="s">
        <v>9</v>
      </c>
      <c r="D820" s="4" t="s">
        <v>29</v>
      </c>
    </row>
    <row r="821" spans="1:4" x14ac:dyDescent="0.25">
      <c r="A821" s="4" t="s">
        <v>790</v>
      </c>
      <c r="B821" s="4" t="s">
        <v>771</v>
      </c>
      <c r="C821" s="4" t="s">
        <v>9</v>
      </c>
      <c r="D821" s="4" t="s">
        <v>29</v>
      </c>
    </row>
    <row r="822" spans="1:4" x14ac:dyDescent="0.25">
      <c r="A822" s="4" t="s">
        <v>791</v>
      </c>
      <c r="B822" s="4" t="s">
        <v>771</v>
      </c>
      <c r="C822" s="4" t="s">
        <v>9</v>
      </c>
      <c r="D822" s="4" t="s">
        <v>29</v>
      </c>
    </row>
    <row r="823" spans="1:4" x14ac:dyDescent="0.25">
      <c r="A823" s="4" t="s">
        <v>792</v>
      </c>
      <c r="B823" s="4" t="s">
        <v>771</v>
      </c>
      <c r="C823" s="4" t="s">
        <v>9</v>
      </c>
      <c r="D823" s="4" t="s">
        <v>29</v>
      </c>
    </row>
    <row r="824" spans="1:4" x14ac:dyDescent="0.25">
      <c r="A824" s="4" t="s">
        <v>793</v>
      </c>
      <c r="B824" s="4" t="s">
        <v>794</v>
      </c>
      <c r="C824" s="4" t="s">
        <v>9</v>
      </c>
      <c r="D824" s="4" t="s">
        <v>120</v>
      </c>
    </row>
    <row r="825" spans="1:4" x14ac:dyDescent="0.25">
      <c r="A825" s="4" t="s">
        <v>795</v>
      </c>
      <c r="B825" s="4" t="s">
        <v>771</v>
      </c>
      <c r="C825" s="4" t="s">
        <v>9</v>
      </c>
      <c r="D825" s="4" t="s">
        <v>29</v>
      </c>
    </row>
    <row r="826" spans="1:4" x14ac:dyDescent="0.25">
      <c r="A826" s="4" t="s">
        <v>796</v>
      </c>
      <c r="B826" s="4" t="s">
        <v>771</v>
      </c>
      <c r="C826" s="4" t="s">
        <v>9</v>
      </c>
      <c r="D826" s="4" t="s">
        <v>29</v>
      </c>
    </row>
    <row r="827" spans="1:4" x14ac:dyDescent="0.25">
      <c r="A827" s="4" t="s">
        <v>797</v>
      </c>
      <c r="B827" s="4" t="s">
        <v>798</v>
      </c>
      <c r="C827" s="4" t="s">
        <v>6</v>
      </c>
    </row>
    <row r="828" spans="1:4" x14ac:dyDescent="0.25">
      <c r="A828" s="4" t="s">
        <v>799</v>
      </c>
      <c r="C828" s="4" t="s">
        <v>6</v>
      </c>
    </row>
    <row r="829" spans="1:4" x14ac:dyDescent="0.25">
      <c r="A829" s="4" t="s">
        <v>800</v>
      </c>
      <c r="C829" s="4" t="s">
        <v>6</v>
      </c>
    </row>
    <row r="830" spans="1:4" x14ac:dyDescent="0.25">
      <c r="A830" s="4" t="s">
        <v>801</v>
      </c>
      <c r="B830" s="4" t="s">
        <v>802</v>
      </c>
      <c r="C830" s="4" t="s">
        <v>9</v>
      </c>
      <c r="D830" s="4" t="s">
        <v>29</v>
      </c>
    </row>
    <row r="831" spans="1:4" x14ac:dyDescent="0.25">
      <c r="A831" s="4" t="s">
        <v>803</v>
      </c>
      <c r="C831" s="4" t="s">
        <v>6</v>
      </c>
    </row>
    <row r="832" spans="1:4" x14ac:dyDescent="0.25">
      <c r="A832" s="4" t="s">
        <v>804</v>
      </c>
      <c r="B832" s="4" t="s">
        <v>805</v>
      </c>
      <c r="C832" s="4" t="s">
        <v>9</v>
      </c>
      <c r="D832" s="4" t="s">
        <v>29</v>
      </c>
    </row>
    <row r="833" spans="1:4" x14ac:dyDescent="0.25">
      <c r="A833" s="4" t="s">
        <v>804</v>
      </c>
      <c r="B833" s="4" t="s">
        <v>806</v>
      </c>
      <c r="C833" s="4" t="s">
        <v>73</v>
      </c>
      <c r="D833" s="4" t="s">
        <v>745</v>
      </c>
    </row>
    <row r="834" spans="1:4" x14ac:dyDescent="0.25">
      <c r="A834" s="4" t="s">
        <v>804</v>
      </c>
      <c r="B834" s="4" t="s">
        <v>807</v>
      </c>
      <c r="C834" s="4" t="s">
        <v>18</v>
      </c>
      <c r="D834" s="4" t="s">
        <v>252</v>
      </c>
    </row>
    <row r="835" spans="1:4" x14ac:dyDescent="0.25">
      <c r="A835" s="4" t="s">
        <v>804</v>
      </c>
      <c r="B835" s="4" t="s">
        <v>808</v>
      </c>
      <c r="C835" s="4" t="s">
        <v>85</v>
      </c>
      <c r="D835" s="4" t="s">
        <v>86</v>
      </c>
    </row>
    <row r="836" spans="1:4" x14ac:dyDescent="0.25">
      <c r="A836" s="4" t="s">
        <v>804</v>
      </c>
      <c r="B836" s="4" t="s">
        <v>809</v>
      </c>
      <c r="C836" s="4" t="s">
        <v>85</v>
      </c>
      <c r="D836" s="4" t="s">
        <v>86</v>
      </c>
    </row>
    <row r="837" spans="1:4" x14ac:dyDescent="0.25">
      <c r="A837" s="4" t="s">
        <v>810</v>
      </c>
      <c r="B837" s="4" t="s">
        <v>811</v>
      </c>
      <c r="C837" s="4" t="s">
        <v>73</v>
      </c>
      <c r="D837" s="4" t="s">
        <v>115</v>
      </c>
    </row>
    <row r="838" spans="1:4" x14ac:dyDescent="0.25">
      <c r="A838" s="4" t="s">
        <v>812</v>
      </c>
      <c r="B838" s="4" t="s">
        <v>813</v>
      </c>
      <c r="C838" s="4" t="s">
        <v>18</v>
      </c>
      <c r="D838" s="4" t="s">
        <v>19</v>
      </c>
    </row>
    <row r="839" spans="1:4" x14ac:dyDescent="0.25">
      <c r="A839" s="4" t="s">
        <v>814</v>
      </c>
      <c r="B839" s="4" t="s">
        <v>815</v>
      </c>
      <c r="C839" s="4" t="s">
        <v>73</v>
      </c>
      <c r="D839" s="4" t="s">
        <v>115</v>
      </c>
    </row>
    <row r="840" spans="1:4" x14ac:dyDescent="0.25">
      <c r="A840" s="4" t="s">
        <v>816</v>
      </c>
      <c r="B840" s="4" t="s">
        <v>817</v>
      </c>
      <c r="C840" s="4" t="s">
        <v>6</v>
      </c>
    </row>
    <row r="841" spans="1:4" x14ac:dyDescent="0.25">
      <c r="A841" s="4" t="s">
        <v>818</v>
      </c>
      <c r="B841" s="4" t="s">
        <v>819</v>
      </c>
      <c r="C841" s="4" t="s">
        <v>100</v>
      </c>
      <c r="D841" s="4" t="s">
        <v>131</v>
      </c>
    </row>
    <row r="842" spans="1:4" x14ac:dyDescent="0.25">
      <c r="A842" s="4" t="s">
        <v>818</v>
      </c>
      <c r="B842" s="4" t="s">
        <v>820</v>
      </c>
      <c r="C842" s="4" t="s">
        <v>73</v>
      </c>
      <c r="D842" s="4" t="s">
        <v>745</v>
      </c>
    </row>
    <row r="843" spans="1:4" x14ac:dyDescent="0.25">
      <c r="A843" s="4" t="s">
        <v>818</v>
      </c>
      <c r="B843" s="4" t="s">
        <v>821</v>
      </c>
      <c r="C843" s="4" t="s">
        <v>85</v>
      </c>
      <c r="D843" s="4" t="s">
        <v>192</v>
      </c>
    </row>
    <row r="844" spans="1:4" x14ac:dyDescent="0.25">
      <c r="A844" s="4" t="s">
        <v>818</v>
      </c>
      <c r="B844" s="4" t="s">
        <v>822</v>
      </c>
      <c r="C844" s="4" t="s">
        <v>18</v>
      </c>
      <c r="D844" s="4" t="s">
        <v>181</v>
      </c>
    </row>
    <row r="845" spans="1:4" x14ac:dyDescent="0.25">
      <c r="A845" s="4" t="s">
        <v>823</v>
      </c>
      <c r="B845" s="4" t="s">
        <v>771</v>
      </c>
      <c r="C845" s="4" t="s">
        <v>9</v>
      </c>
      <c r="D845" s="4" t="s">
        <v>29</v>
      </c>
    </row>
    <row r="846" spans="1:4" x14ac:dyDescent="0.25">
      <c r="A846" s="4" t="s">
        <v>824</v>
      </c>
      <c r="B846" s="4" t="s">
        <v>825</v>
      </c>
      <c r="C846" s="4" t="s">
        <v>100</v>
      </c>
      <c r="D846" s="4" t="s">
        <v>131</v>
      </c>
    </row>
    <row r="847" spans="1:4" x14ac:dyDescent="0.25">
      <c r="A847" s="4" t="s">
        <v>826</v>
      </c>
      <c r="B847" s="4" t="s">
        <v>827</v>
      </c>
      <c r="C847" s="4" t="s">
        <v>18</v>
      </c>
      <c r="D847" s="4" t="s">
        <v>126</v>
      </c>
    </row>
    <row r="848" spans="1:4" x14ac:dyDescent="0.25">
      <c r="A848" s="4" t="s">
        <v>828</v>
      </c>
      <c r="B848" s="4" t="s">
        <v>829</v>
      </c>
      <c r="C848" s="4" t="s">
        <v>6</v>
      </c>
    </row>
    <row r="849" spans="1:4" x14ac:dyDescent="0.25">
      <c r="A849" s="4" t="s">
        <v>830</v>
      </c>
      <c r="B849" s="4" t="s">
        <v>831</v>
      </c>
      <c r="C849" s="4" t="s">
        <v>18</v>
      </c>
      <c r="D849" s="4" t="s">
        <v>126</v>
      </c>
    </row>
    <row r="850" spans="1:4" x14ac:dyDescent="0.25">
      <c r="A850" s="4" t="s">
        <v>832</v>
      </c>
      <c r="B850" s="4" t="s">
        <v>833</v>
      </c>
      <c r="C850" s="4" t="s">
        <v>100</v>
      </c>
      <c r="D850" s="4" t="s">
        <v>131</v>
      </c>
    </row>
    <row r="851" spans="1:4" x14ac:dyDescent="0.25">
      <c r="A851" s="4" t="s">
        <v>834</v>
      </c>
      <c r="B851" s="4" t="s">
        <v>835</v>
      </c>
      <c r="C851" s="4" t="s">
        <v>100</v>
      </c>
      <c r="D851" s="4" t="s">
        <v>131</v>
      </c>
    </row>
    <row r="852" spans="1:4" x14ac:dyDescent="0.25">
      <c r="A852" s="4" t="s">
        <v>836</v>
      </c>
      <c r="B852" s="4" t="s">
        <v>837</v>
      </c>
      <c r="C852" s="4" t="s">
        <v>18</v>
      </c>
      <c r="D852" s="4" t="s">
        <v>126</v>
      </c>
    </row>
    <row r="853" spans="1:4" x14ac:dyDescent="0.25">
      <c r="A853" s="4" t="s">
        <v>838</v>
      </c>
      <c r="B853" s="4" t="s">
        <v>839</v>
      </c>
      <c r="C853" s="4" t="s">
        <v>18</v>
      </c>
      <c r="D853" s="4" t="s">
        <v>19</v>
      </c>
    </row>
    <row r="854" spans="1:4" x14ac:dyDescent="0.25">
      <c r="A854" s="4" t="s">
        <v>840</v>
      </c>
      <c r="B854" s="4" t="s">
        <v>839</v>
      </c>
      <c r="C854" s="4" t="s">
        <v>18</v>
      </c>
      <c r="D854" s="4" t="s">
        <v>19</v>
      </c>
    </row>
    <row r="855" spans="1:4" x14ac:dyDescent="0.25">
      <c r="A855" s="4" t="s">
        <v>841</v>
      </c>
      <c r="B855" s="4" t="s">
        <v>842</v>
      </c>
      <c r="C855" s="4" t="s">
        <v>18</v>
      </c>
      <c r="D855" s="4" t="s">
        <v>19</v>
      </c>
    </row>
    <row r="856" spans="1:4" x14ac:dyDescent="0.25">
      <c r="A856" s="4" t="s">
        <v>843</v>
      </c>
      <c r="B856" s="4" t="s">
        <v>844</v>
      </c>
      <c r="C856" s="4" t="s">
        <v>73</v>
      </c>
      <c r="D856" s="4" t="s">
        <v>115</v>
      </c>
    </row>
    <row r="857" spans="1:4" x14ac:dyDescent="0.25">
      <c r="A857" s="4" t="s">
        <v>843</v>
      </c>
      <c r="B857" s="4" t="s">
        <v>210</v>
      </c>
      <c r="C857" s="4" t="s">
        <v>100</v>
      </c>
      <c r="D857" s="4" t="s">
        <v>131</v>
      </c>
    </row>
    <row r="858" spans="1:4" x14ac:dyDescent="0.25">
      <c r="A858" s="4" t="s">
        <v>843</v>
      </c>
      <c r="B858" s="4" t="s">
        <v>231</v>
      </c>
      <c r="C858" s="4" t="s">
        <v>85</v>
      </c>
      <c r="D858" s="4" t="s">
        <v>192</v>
      </c>
    </row>
    <row r="859" spans="1:4" x14ac:dyDescent="0.25">
      <c r="A859" s="4" t="s">
        <v>843</v>
      </c>
      <c r="B859" s="4" t="s">
        <v>212</v>
      </c>
      <c r="C859" s="4" t="s">
        <v>9</v>
      </c>
      <c r="D859" s="4" t="s">
        <v>29</v>
      </c>
    </row>
    <row r="860" spans="1:4" x14ac:dyDescent="0.25">
      <c r="A860" s="4" t="s">
        <v>843</v>
      </c>
      <c r="B860" s="4" t="s">
        <v>213</v>
      </c>
      <c r="C860" s="4" t="s">
        <v>9</v>
      </c>
      <c r="D860" s="4" t="s">
        <v>29</v>
      </c>
    </row>
    <row r="861" spans="1:4" x14ac:dyDescent="0.25">
      <c r="A861" s="4" t="s">
        <v>843</v>
      </c>
      <c r="B861" s="4" t="s">
        <v>214</v>
      </c>
      <c r="C861" s="4" t="s">
        <v>18</v>
      </c>
      <c r="D861" s="4" t="s">
        <v>168</v>
      </c>
    </row>
    <row r="862" spans="1:4" x14ac:dyDescent="0.25">
      <c r="A862" s="4" t="s">
        <v>843</v>
      </c>
      <c r="B862" s="4" t="s">
        <v>234</v>
      </c>
      <c r="C862" s="4" t="s">
        <v>18</v>
      </c>
      <c r="D862" s="4" t="s">
        <v>82</v>
      </c>
    </row>
    <row r="863" spans="1:4" x14ac:dyDescent="0.25">
      <c r="A863" s="4" t="s">
        <v>843</v>
      </c>
      <c r="B863" s="4" t="s">
        <v>216</v>
      </c>
      <c r="C863" s="4" t="s">
        <v>94</v>
      </c>
      <c r="D863" s="4" t="s">
        <v>95</v>
      </c>
    </row>
    <row r="864" spans="1:4" x14ac:dyDescent="0.25">
      <c r="A864" s="4" t="s">
        <v>843</v>
      </c>
      <c r="B864" s="4" t="s">
        <v>846</v>
      </c>
      <c r="C864" s="4" t="s">
        <v>85</v>
      </c>
      <c r="D864" s="4" t="s">
        <v>86</v>
      </c>
    </row>
    <row r="865" spans="1:4" x14ac:dyDescent="0.25">
      <c r="A865" s="4" t="s">
        <v>843</v>
      </c>
      <c r="B865" s="4" t="s">
        <v>235</v>
      </c>
      <c r="C865" s="4" t="s">
        <v>85</v>
      </c>
      <c r="D865" s="4" t="s">
        <v>86</v>
      </c>
    </row>
    <row r="866" spans="1:4" x14ac:dyDescent="0.25">
      <c r="A866" s="4" t="s">
        <v>843</v>
      </c>
      <c r="B866" s="4" t="s">
        <v>498</v>
      </c>
      <c r="C866" s="4" t="s">
        <v>100</v>
      </c>
      <c r="D866" s="4" t="s">
        <v>101</v>
      </c>
    </row>
    <row r="867" spans="1:4" x14ac:dyDescent="0.25">
      <c r="A867" s="4" t="s">
        <v>843</v>
      </c>
      <c r="B867" s="4" t="s">
        <v>219</v>
      </c>
      <c r="C867" s="4" t="s">
        <v>9</v>
      </c>
      <c r="D867" s="4" t="s">
        <v>10</v>
      </c>
    </row>
    <row r="868" spans="1:4" x14ac:dyDescent="0.25">
      <c r="A868" s="4" t="s">
        <v>843</v>
      </c>
      <c r="B868" s="4" t="s">
        <v>220</v>
      </c>
      <c r="C868" s="4" t="s">
        <v>13</v>
      </c>
      <c r="D868" s="4" t="s">
        <v>14</v>
      </c>
    </row>
    <row r="869" spans="1:4" x14ac:dyDescent="0.25">
      <c r="A869" s="4" t="s">
        <v>847</v>
      </c>
      <c r="B869" s="4" t="s">
        <v>848</v>
      </c>
      <c r="C869" s="4" t="s">
        <v>9</v>
      </c>
      <c r="D869" s="4" t="s">
        <v>29</v>
      </c>
    </row>
    <row r="870" spans="1:4" x14ac:dyDescent="0.25">
      <c r="A870" s="4" t="s">
        <v>849</v>
      </c>
      <c r="B870" s="4" t="s">
        <v>850</v>
      </c>
      <c r="C870" s="4" t="s">
        <v>85</v>
      </c>
      <c r="D870" s="4" t="s">
        <v>86</v>
      </c>
    </row>
    <row r="871" spans="1:4" x14ac:dyDescent="0.25">
      <c r="A871" s="4" t="s">
        <v>849</v>
      </c>
      <c r="B871" s="4" t="s">
        <v>851</v>
      </c>
      <c r="C871" s="4" t="s">
        <v>9</v>
      </c>
      <c r="D871" s="4" t="s">
        <v>10</v>
      </c>
    </row>
    <row r="872" spans="1:4" x14ac:dyDescent="0.25">
      <c r="A872" s="4" t="s">
        <v>849</v>
      </c>
      <c r="B872" s="4" t="s">
        <v>852</v>
      </c>
      <c r="C872" s="4" t="s">
        <v>94</v>
      </c>
      <c r="D872" s="4" t="s">
        <v>95</v>
      </c>
    </row>
    <row r="873" spans="1:4" x14ac:dyDescent="0.25">
      <c r="A873" s="4" t="s">
        <v>849</v>
      </c>
      <c r="B873" s="4" t="s">
        <v>853</v>
      </c>
      <c r="C873" s="4" t="s">
        <v>18</v>
      </c>
      <c r="D873" s="4" t="s">
        <v>126</v>
      </c>
    </row>
    <row r="874" spans="1:4" x14ac:dyDescent="0.25">
      <c r="A874" s="4" t="s">
        <v>849</v>
      </c>
      <c r="B874" s="4" t="s">
        <v>854</v>
      </c>
      <c r="C874" s="4" t="s">
        <v>100</v>
      </c>
      <c r="D874" s="4" t="s">
        <v>101</v>
      </c>
    </row>
    <row r="875" spans="1:4" x14ac:dyDescent="0.25">
      <c r="A875" s="4" t="s">
        <v>849</v>
      </c>
      <c r="B875" s="4" t="s">
        <v>855</v>
      </c>
      <c r="C875" s="4" t="s">
        <v>9</v>
      </c>
      <c r="D875" s="4" t="s">
        <v>29</v>
      </c>
    </row>
    <row r="876" spans="1:4" x14ac:dyDescent="0.25">
      <c r="A876" s="4" t="s">
        <v>856</v>
      </c>
      <c r="B876" s="4" t="s">
        <v>857</v>
      </c>
      <c r="C876" s="4" t="s">
        <v>18</v>
      </c>
      <c r="D876" s="4" t="s">
        <v>19</v>
      </c>
    </row>
    <row r="877" spans="1:4" x14ac:dyDescent="0.25">
      <c r="A877" s="4" t="s">
        <v>858</v>
      </c>
      <c r="B877" s="4" t="s">
        <v>642</v>
      </c>
      <c r="C877" s="4" t="s">
        <v>18</v>
      </c>
      <c r="D877" s="4" t="s">
        <v>19</v>
      </c>
    </row>
    <row r="878" spans="1:4" x14ac:dyDescent="0.25">
      <c r="A878" s="4" t="s">
        <v>859</v>
      </c>
      <c r="B878" s="4" t="s">
        <v>374</v>
      </c>
      <c r="C878" s="4" t="s">
        <v>18</v>
      </c>
      <c r="D878" s="4" t="s">
        <v>19</v>
      </c>
    </row>
    <row r="879" spans="1:4" x14ac:dyDescent="0.25">
      <c r="A879" s="4" t="s">
        <v>860</v>
      </c>
      <c r="B879" s="4" t="s">
        <v>861</v>
      </c>
      <c r="C879" s="4" t="s">
        <v>9</v>
      </c>
      <c r="D879" s="4" t="s">
        <v>77</v>
      </c>
    </row>
    <row r="880" spans="1:4" x14ac:dyDescent="0.25">
      <c r="A880" s="4" t="s">
        <v>862</v>
      </c>
      <c r="B880" s="4" t="s">
        <v>863</v>
      </c>
      <c r="C880" s="4" t="s">
        <v>100</v>
      </c>
      <c r="D880" s="4" t="s">
        <v>101</v>
      </c>
    </row>
    <row r="881" spans="1:4" x14ac:dyDescent="0.25">
      <c r="A881" s="4" t="s">
        <v>864</v>
      </c>
      <c r="B881" s="4" t="s">
        <v>865</v>
      </c>
      <c r="C881" s="4" t="s">
        <v>18</v>
      </c>
      <c r="D881" s="4" t="s">
        <v>82</v>
      </c>
    </row>
    <row r="882" spans="1:4" x14ac:dyDescent="0.25">
      <c r="A882" s="4" t="s">
        <v>866</v>
      </c>
      <c r="B882" s="4" t="s">
        <v>867</v>
      </c>
      <c r="C882" s="4" t="s">
        <v>18</v>
      </c>
      <c r="D882" s="4" t="s">
        <v>19</v>
      </c>
    </row>
    <row r="883" spans="1:4" x14ac:dyDescent="0.25">
      <c r="A883" s="4" t="s">
        <v>868</v>
      </c>
      <c r="B883" s="4" t="s">
        <v>867</v>
      </c>
      <c r="C883" s="4" t="s">
        <v>18</v>
      </c>
      <c r="D883" s="4" t="s">
        <v>19</v>
      </c>
    </row>
    <row r="884" spans="1:4" x14ac:dyDescent="0.25">
      <c r="A884" s="4" t="s">
        <v>869</v>
      </c>
      <c r="B884" s="4" t="s">
        <v>867</v>
      </c>
      <c r="C884" s="4" t="s">
        <v>18</v>
      </c>
      <c r="D884" s="4" t="s">
        <v>19</v>
      </c>
    </row>
    <row r="885" spans="1:4" x14ac:dyDescent="0.25">
      <c r="A885" s="4" t="s">
        <v>870</v>
      </c>
      <c r="B885" s="4" t="s">
        <v>381</v>
      </c>
      <c r="C885" s="4" t="s">
        <v>18</v>
      </c>
      <c r="D885" s="4" t="s">
        <v>19</v>
      </c>
    </row>
    <row r="886" spans="1:4" x14ac:dyDescent="0.25">
      <c r="A886" s="4" t="s">
        <v>871</v>
      </c>
      <c r="B886" s="4" t="s">
        <v>381</v>
      </c>
      <c r="C886" s="4" t="s">
        <v>18</v>
      </c>
      <c r="D886" s="4" t="s">
        <v>19</v>
      </c>
    </row>
    <row r="887" spans="1:4" x14ac:dyDescent="0.25">
      <c r="A887" s="4" t="s">
        <v>872</v>
      </c>
      <c r="B887" s="4" t="s">
        <v>381</v>
      </c>
      <c r="C887" s="4" t="s">
        <v>18</v>
      </c>
      <c r="D887" s="4" t="s">
        <v>19</v>
      </c>
    </row>
    <row r="888" spans="1:4" x14ac:dyDescent="0.25">
      <c r="A888" s="4" t="s">
        <v>873</v>
      </c>
      <c r="B888" s="4" t="s">
        <v>381</v>
      </c>
      <c r="C888" s="4" t="s">
        <v>18</v>
      </c>
      <c r="D888" s="4" t="s">
        <v>19</v>
      </c>
    </row>
    <row r="889" spans="1:4" x14ac:dyDescent="0.25">
      <c r="A889" s="4" t="s">
        <v>874</v>
      </c>
      <c r="B889" s="4" t="s">
        <v>875</v>
      </c>
      <c r="C889" s="4" t="s">
        <v>6</v>
      </c>
    </row>
    <row r="890" spans="1:4" x14ac:dyDescent="0.25">
      <c r="A890" s="4" t="s">
        <v>876</v>
      </c>
      <c r="B890" s="4" t="s">
        <v>877</v>
      </c>
      <c r="C890" s="4" t="s">
        <v>85</v>
      </c>
      <c r="D890" s="4" t="s">
        <v>192</v>
      </c>
    </row>
    <row r="891" spans="1:4" x14ac:dyDescent="0.25">
      <c r="A891" s="4" t="s">
        <v>878</v>
      </c>
      <c r="B891" s="4" t="s">
        <v>879</v>
      </c>
      <c r="C891" s="4" t="s">
        <v>100</v>
      </c>
      <c r="D891" s="4" t="s">
        <v>131</v>
      </c>
    </row>
    <row r="892" spans="1:4" x14ac:dyDescent="0.25">
      <c r="A892" s="4" t="s">
        <v>878</v>
      </c>
      <c r="B892" s="4" t="s">
        <v>880</v>
      </c>
      <c r="C892" s="4" t="s">
        <v>85</v>
      </c>
      <c r="D892" s="4" t="s">
        <v>86</v>
      </c>
    </row>
    <row r="893" spans="1:4" x14ac:dyDescent="0.25">
      <c r="A893" s="4" t="s">
        <v>881</v>
      </c>
      <c r="B893" s="4" t="s">
        <v>882</v>
      </c>
      <c r="C893" s="4" t="s">
        <v>9</v>
      </c>
      <c r="D893" s="4" t="s">
        <v>29</v>
      </c>
    </row>
    <row r="894" spans="1:4" x14ac:dyDescent="0.25">
      <c r="A894" s="4" t="s">
        <v>883</v>
      </c>
      <c r="B894" s="4" t="s">
        <v>884</v>
      </c>
      <c r="C894" s="4" t="s">
        <v>100</v>
      </c>
      <c r="D894" s="4" t="s">
        <v>131</v>
      </c>
    </row>
    <row r="895" spans="1:4" x14ac:dyDescent="0.25">
      <c r="A895" s="4" t="s">
        <v>883</v>
      </c>
      <c r="B895" s="4" t="s">
        <v>885</v>
      </c>
      <c r="C895" s="4" t="s">
        <v>85</v>
      </c>
      <c r="D895" s="4" t="s">
        <v>192</v>
      </c>
    </row>
    <row r="896" spans="1:4" x14ac:dyDescent="0.25">
      <c r="A896" s="4" t="s">
        <v>883</v>
      </c>
      <c r="B896" s="4" t="s">
        <v>886</v>
      </c>
      <c r="C896" s="4" t="s">
        <v>18</v>
      </c>
      <c r="D896" s="4" t="s">
        <v>277</v>
      </c>
    </row>
    <row r="897" spans="1:4" x14ac:dyDescent="0.25">
      <c r="A897" s="4" t="s">
        <v>887</v>
      </c>
      <c r="B897" s="4" t="s">
        <v>888</v>
      </c>
      <c r="C897" s="4" t="s">
        <v>100</v>
      </c>
      <c r="D897" s="4" t="s">
        <v>131</v>
      </c>
    </row>
    <row r="898" spans="1:4" x14ac:dyDescent="0.25">
      <c r="A898" s="4" t="s">
        <v>889</v>
      </c>
      <c r="B898" s="4" t="s">
        <v>771</v>
      </c>
      <c r="C898" s="4" t="s">
        <v>100</v>
      </c>
      <c r="D898" s="4" t="s">
        <v>131</v>
      </c>
    </row>
    <row r="899" spans="1:4" x14ac:dyDescent="0.25">
      <c r="A899" s="4" t="s">
        <v>890</v>
      </c>
      <c r="B899" s="4" t="s">
        <v>891</v>
      </c>
      <c r="C899" s="4" t="s">
        <v>100</v>
      </c>
      <c r="D899" s="4" t="s">
        <v>101</v>
      </c>
    </row>
    <row r="900" spans="1:4" x14ac:dyDescent="0.25">
      <c r="A900" s="4" t="s">
        <v>892</v>
      </c>
      <c r="B900" s="4" t="s">
        <v>4592</v>
      </c>
      <c r="C900" s="4" t="s">
        <v>18</v>
      </c>
      <c r="D900" s="4" t="s">
        <v>467</v>
      </c>
    </row>
    <row r="901" spans="1:4" x14ac:dyDescent="0.25">
      <c r="A901" s="4" t="s">
        <v>892</v>
      </c>
      <c r="B901" s="4" t="s">
        <v>4593</v>
      </c>
      <c r="C901" s="4" t="s">
        <v>73</v>
      </c>
      <c r="D901" s="4" t="s">
        <v>115</v>
      </c>
    </row>
    <row r="902" spans="1:4" x14ac:dyDescent="0.25">
      <c r="A902" s="4" t="s">
        <v>892</v>
      </c>
      <c r="B902" s="4" t="s">
        <v>4594</v>
      </c>
      <c r="C902" s="4" t="s">
        <v>85</v>
      </c>
      <c r="D902" s="4" t="s">
        <v>192</v>
      </c>
    </row>
    <row r="903" spans="1:4" x14ac:dyDescent="0.25">
      <c r="A903" s="4" t="s">
        <v>892</v>
      </c>
      <c r="B903" s="4" t="s">
        <v>4595</v>
      </c>
      <c r="C903" s="4" t="s">
        <v>85</v>
      </c>
      <c r="D903" s="4" t="s">
        <v>192</v>
      </c>
    </row>
    <row r="904" spans="1:4" x14ac:dyDescent="0.25">
      <c r="A904" s="4" t="s">
        <v>892</v>
      </c>
      <c r="B904" s="4" t="s">
        <v>4596</v>
      </c>
      <c r="C904" s="4" t="s">
        <v>94</v>
      </c>
      <c r="D904" s="4" t="s">
        <v>95</v>
      </c>
    </row>
    <row r="905" spans="1:4" x14ac:dyDescent="0.25">
      <c r="A905" s="4" t="s">
        <v>892</v>
      </c>
      <c r="B905" s="4" t="s">
        <v>4597</v>
      </c>
      <c r="C905" s="4" t="s">
        <v>73</v>
      </c>
      <c r="D905" s="4" t="s">
        <v>115</v>
      </c>
    </row>
    <row r="906" spans="1:4" x14ac:dyDescent="0.25">
      <c r="A906" s="4" t="s">
        <v>892</v>
      </c>
      <c r="B906" s="4" t="s">
        <v>4598</v>
      </c>
      <c r="C906" s="4" t="s">
        <v>18</v>
      </c>
      <c r="D906" s="4" t="s">
        <v>467</v>
      </c>
    </row>
    <row r="907" spans="1:4" x14ac:dyDescent="0.25">
      <c r="A907" s="4" t="s">
        <v>892</v>
      </c>
      <c r="B907" s="4" t="s">
        <v>4599</v>
      </c>
      <c r="C907" s="4" t="s">
        <v>18</v>
      </c>
      <c r="D907" s="4" t="s">
        <v>467</v>
      </c>
    </row>
    <row r="908" spans="1:4" x14ac:dyDescent="0.25">
      <c r="A908" s="4" t="s">
        <v>894</v>
      </c>
      <c r="B908" s="4" t="s">
        <v>895</v>
      </c>
      <c r="C908" s="4" t="s">
        <v>9</v>
      </c>
      <c r="D908" s="4" t="s">
        <v>77</v>
      </c>
    </row>
    <row r="909" spans="1:4" x14ac:dyDescent="0.25">
      <c r="A909" s="4" t="s">
        <v>896</v>
      </c>
      <c r="B909" s="4" t="s">
        <v>897</v>
      </c>
      <c r="C909" s="4" t="s">
        <v>13</v>
      </c>
      <c r="D909" s="4" t="s">
        <v>69</v>
      </c>
    </row>
    <row r="910" spans="1:4" x14ac:dyDescent="0.25">
      <c r="A910" s="4" t="s">
        <v>898</v>
      </c>
      <c r="B910" s="4" t="s">
        <v>899</v>
      </c>
      <c r="C910" s="4" t="s">
        <v>9</v>
      </c>
      <c r="D910" s="4" t="s">
        <v>29</v>
      </c>
    </row>
    <row r="911" spans="1:4" x14ac:dyDescent="0.25">
      <c r="A911" s="4" t="s">
        <v>900</v>
      </c>
      <c r="B911" s="4" t="s">
        <v>901</v>
      </c>
      <c r="C911" s="4" t="s">
        <v>100</v>
      </c>
      <c r="D911" s="4" t="s">
        <v>101</v>
      </c>
    </row>
    <row r="912" spans="1:4" x14ac:dyDescent="0.25">
      <c r="A912" s="4" t="s">
        <v>902</v>
      </c>
      <c r="C912" s="4" t="s">
        <v>6</v>
      </c>
    </row>
    <row r="913" spans="1:4" x14ac:dyDescent="0.25">
      <c r="A913" s="4" t="s">
        <v>903</v>
      </c>
      <c r="B913" s="4" t="s">
        <v>904</v>
      </c>
      <c r="C913" s="4" t="s">
        <v>9</v>
      </c>
      <c r="D913" s="4" t="s">
        <v>77</v>
      </c>
    </row>
    <row r="914" spans="1:4" x14ac:dyDescent="0.25">
      <c r="A914" s="4" t="s">
        <v>905</v>
      </c>
      <c r="B914" s="4" t="s">
        <v>906</v>
      </c>
      <c r="C914" s="4" t="s">
        <v>9</v>
      </c>
      <c r="D914" s="4" t="s">
        <v>10</v>
      </c>
    </row>
    <row r="915" spans="1:4" x14ac:dyDescent="0.25">
      <c r="A915" s="4" t="s">
        <v>907</v>
      </c>
      <c r="C915" s="4" t="s">
        <v>6</v>
      </c>
    </row>
    <row r="916" spans="1:4" x14ac:dyDescent="0.25">
      <c r="A916" s="4" t="s">
        <v>908</v>
      </c>
      <c r="B916" s="4" t="s">
        <v>909</v>
      </c>
      <c r="C916" s="4" t="s">
        <v>18</v>
      </c>
      <c r="D916" s="4" t="s">
        <v>467</v>
      </c>
    </row>
    <row r="917" spans="1:4" x14ac:dyDescent="0.25">
      <c r="A917" s="4" t="s">
        <v>910</v>
      </c>
      <c r="B917" s="4" t="s">
        <v>911</v>
      </c>
      <c r="C917" s="4" t="s">
        <v>73</v>
      </c>
      <c r="D917" s="4" t="s">
        <v>115</v>
      </c>
    </row>
    <row r="918" spans="1:4" x14ac:dyDescent="0.25">
      <c r="A918" s="4" t="s">
        <v>912</v>
      </c>
      <c r="B918" s="4" t="s">
        <v>913</v>
      </c>
      <c r="C918" s="4" t="s">
        <v>100</v>
      </c>
      <c r="D918" s="4" t="s">
        <v>101</v>
      </c>
    </row>
    <row r="919" spans="1:4" x14ac:dyDescent="0.25">
      <c r="A919" s="4" t="s">
        <v>914</v>
      </c>
      <c r="C919" s="4" t="s">
        <v>6</v>
      </c>
    </row>
    <row r="920" spans="1:4" x14ac:dyDescent="0.25">
      <c r="A920" s="4" t="s">
        <v>915</v>
      </c>
      <c r="C920" s="4" t="s">
        <v>6</v>
      </c>
    </row>
    <row r="921" spans="1:4" x14ac:dyDescent="0.25">
      <c r="A921" s="4" t="s">
        <v>916</v>
      </c>
      <c r="B921" s="4" t="s">
        <v>917</v>
      </c>
      <c r="C921" s="4" t="s">
        <v>85</v>
      </c>
      <c r="D921" s="4" t="s">
        <v>86</v>
      </c>
    </row>
    <row r="922" spans="1:4" x14ac:dyDescent="0.25">
      <c r="A922" s="4" t="s">
        <v>918</v>
      </c>
      <c r="B922" s="4" t="s">
        <v>919</v>
      </c>
      <c r="C922" s="4" t="s">
        <v>94</v>
      </c>
      <c r="D922" s="4" t="s">
        <v>95</v>
      </c>
    </row>
    <row r="923" spans="1:4" x14ac:dyDescent="0.25">
      <c r="A923" s="4" t="s">
        <v>920</v>
      </c>
      <c r="C923" s="4" t="s">
        <v>6</v>
      </c>
    </row>
    <row r="924" spans="1:4" x14ac:dyDescent="0.25">
      <c r="A924" s="4" t="s">
        <v>921</v>
      </c>
      <c r="B924" s="4" t="s">
        <v>922</v>
      </c>
      <c r="C924" s="4" t="s">
        <v>94</v>
      </c>
      <c r="D924" s="4" t="s">
        <v>95</v>
      </c>
    </row>
    <row r="925" spans="1:4" x14ac:dyDescent="0.25">
      <c r="A925" s="4" t="s">
        <v>923</v>
      </c>
      <c r="B925" s="4" t="s">
        <v>924</v>
      </c>
      <c r="C925" s="4" t="s">
        <v>94</v>
      </c>
      <c r="D925" s="4" t="s">
        <v>95</v>
      </c>
    </row>
    <row r="926" spans="1:4" x14ac:dyDescent="0.25">
      <c r="A926" s="4" t="s">
        <v>925</v>
      </c>
      <c r="C926" s="4" t="s">
        <v>6</v>
      </c>
    </row>
    <row r="927" spans="1:4" x14ac:dyDescent="0.25">
      <c r="A927" s="4" t="s">
        <v>926</v>
      </c>
      <c r="B927" s="4" t="s">
        <v>927</v>
      </c>
      <c r="C927" s="4" t="s">
        <v>18</v>
      </c>
      <c r="D927" s="4" t="s">
        <v>82</v>
      </c>
    </row>
    <row r="928" spans="1:4" x14ac:dyDescent="0.25">
      <c r="A928" s="4" t="s">
        <v>928</v>
      </c>
      <c r="B928" s="4" t="s">
        <v>929</v>
      </c>
      <c r="C928" s="4" t="s">
        <v>9</v>
      </c>
      <c r="D928" s="4" t="s">
        <v>10</v>
      </c>
    </row>
    <row r="929" spans="1:4" x14ac:dyDescent="0.25">
      <c r="A929" s="4" t="s">
        <v>930</v>
      </c>
      <c r="B929" s="4" t="s">
        <v>931</v>
      </c>
      <c r="C929" s="4" t="s">
        <v>100</v>
      </c>
      <c r="D929" s="4" t="s">
        <v>101</v>
      </c>
    </row>
    <row r="930" spans="1:4" x14ac:dyDescent="0.25">
      <c r="A930" s="4" t="s">
        <v>932</v>
      </c>
      <c r="B930" s="4" t="s">
        <v>933</v>
      </c>
      <c r="C930" s="4" t="s">
        <v>94</v>
      </c>
      <c r="D930" s="4" t="s">
        <v>95</v>
      </c>
    </row>
    <row r="931" spans="1:4" x14ac:dyDescent="0.25">
      <c r="A931" s="4" t="s">
        <v>934</v>
      </c>
      <c r="C931" s="4" t="s">
        <v>18</v>
      </c>
      <c r="D931" s="4" t="s">
        <v>467</v>
      </c>
    </row>
    <row r="932" spans="1:4" x14ac:dyDescent="0.25">
      <c r="A932" s="4" t="s">
        <v>935</v>
      </c>
      <c r="B932" s="4" t="s">
        <v>936</v>
      </c>
      <c r="C932" s="4" t="s">
        <v>18</v>
      </c>
      <c r="D932" s="4" t="s">
        <v>168</v>
      </c>
    </row>
    <row r="933" spans="1:4" x14ac:dyDescent="0.25">
      <c r="A933" s="4" t="s">
        <v>937</v>
      </c>
      <c r="B933" s="4" t="s">
        <v>938</v>
      </c>
      <c r="C933" s="4" t="s">
        <v>9</v>
      </c>
      <c r="D933" s="4" t="s">
        <v>10</v>
      </c>
    </row>
    <row r="934" spans="1:4" x14ac:dyDescent="0.25">
      <c r="A934" s="4" t="s">
        <v>939</v>
      </c>
      <c r="B934" s="4" t="s">
        <v>940</v>
      </c>
      <c r="C934" s="4" t="s">
        <v>9</v>
      </c>
      <c r="D934" s="4" t="s">
        <v>10</v>
      </c>
    </row>
    <row r="935" spans="1:4" x14ac:dyDescent="0.25">
      <c r="A935" s="4" t="s">
        <v>941</v>
      </c>
      <c r="B935" s="4" t="s">
        <v>942</v>
      </c>
      <c r="C935" s="4" t="s">
        <v>73</v>
      </c>
      <c r="D935" s="4" t="s">
        <v>115</v>
      </c>
    </row>
    <row r="936" spans="1:4" x14ac:dyDescent="0.25">
      <c r="A936" s="4" t="s">
        <v>943</v>
      </c>
      <c r="C936" s="4" t="s">
        <v>6</v>
      </c>
    </row>
    <row r="937" spans="1:4" x14ac:dyDescent="0.25">
      <c r="A937" s="4" t="s">
        <v>944</v>
      </c>
      <c r="B937" s="4" t="s">
        <v>945</v>
      </c>
      <c r="C937" s="4" t="s">
        <v>18</v>
      </c>
      <c r="D937" s="4" t="s">
        <v>126</v>
      </c>
    </row>
    <row r="938" spans="1:4" x14ac:dyDescent="0.25">
      <c r="A938" s="4" t="s">
        <v>946</v>
      </c>
      <c r="B938" s="4" t="s">
        <v>947</v>
      </c>
      <c r="C938" s="4" t="s">
        <v>6</v>
      </c>
    </row>
    <row r="939" spans="1:4" x14ac:dyDescent="0.25">
      <c r="A939" s="4" t="s">
        <v>948</v>
      </c>
      <c r="B939" s="4" t="s">
        <v>949</v>
      </c>
      <c r="C939" s="4" t="s">
        <v>100</v>
      </c>
      <c r="D939" s="4" t="s">
        <v>101</v>
      </c>
    </row>
    <row r="940" spans="1:4" x14ac:dyDescent="0.25">
      <c r="A940" s="4" t="s">
        <v>948</v>
      </c>
      <c r="B940" s="4" t="s">
        <v>950</v>
      </c>
      <c r="C940" s="4" t="s">
        <v>94</v>
      </c>
      <c r="D940" s="4" t="s">
        <v>95</v>
      </c>
    </row>
    <row r="941" spans="1:4" x14ac:dyDescent="0.25">
      <c r="A941" s="4" t="s">
        <v>951</v>
      </c>
      <c r="B941" s="4" t="s">
        <v>952</v>
      </c>
      <c r="C941" s="4" t="s">
        <v>9</v>
      </c>
      <c r="D941" s="4" t="s">
        <v>10</v>
      </c>
    </row>
    <row r="942" spans="1:4" x14ac:dyDescent="0.25">
      <c r="A942" s="4" t="s">
        <v>953</v>
      </c>
      <c r="B942" s="4" t="s">
        <v>954</v>
      </c>
      <c r="C942" s="4" t="s">
        <v>18</v>
      </c>
      <c r="D942" s="4" t="s">
        <v>82</v>
      </c>
    </row>
    <row r="943" spans="1:4" x14ac:dyDescent="0.25">
      <c r="A943" s="4" t="s">
        <v>955</v>
      </c>
      <c r="B943" s="4" t="s">
        <v>956</v>
      </c>
      <c r="C943" s="4" t="s">
        <v>18</v>
      </c>
      <c r="D943" s="4" t="s">
        <v>467</v>
      </c>
    </row>
    <row r="944" spans="1:4" x14ac:dyDescent="0.25">
      <c r="A944" s="4" t="s">
        <v>955</v>
      </c>
      <c r="B944" s="4" t="s">
        <v>957</v>
      </c>
      <c r="C944" s="4" t="s">
        <v>94</v>
      </c>
      <c r="D944" s="4" t="s">
        <v>95</v>
      </c>
    </row>
    <row r="945" spans="1:4" x14ac:dyDescent="0.25">
      <c r="A945" s="4" t="s">
        <v>958</v>
      </c>
      <c r="B945" s="4" t="s">
        <v>959</v>
      </c>
      <c r="C945" s="4" t="s">
        <v>9</v>
      </c>
      <c r="D945" s="4" t="s">
        <v>10</v>
      </c>
    </row>
    <row r="946" spans="1:4" x14ac:dyDescent="0.25">
      <c r="A946" s="4" t="s">
        <v>960</v>
      </c>
      <c r="B946" s="4" t="s">
        <v>961</v>
      </c>
      <c r="C946" s="4" t="s">
        <v>18</v>
      </c>
      <c r="D946" s="4" t="s">
        <v>126</v>
      </c>
    </row>
    <row r="947" spans="1:4" x14ac:dyDescent="0.25">
      <c r="A947" s="4" t="s">
        <v>962</v>
      </c>
      <c r="B947" s="4" t="s">
        <v>963</v>
      </c>
      <c r="C947" s="4" t="s">
        <v>6</v>
      </c>
    </row>
    <row r="948" spans="1:4" x14ac:dyDescent="0.25">
      <c r="A948" s="4" t="s">
        <v>964</v>
      </c>
      <c r="B948" s="4" t="s">
        <v>965</v>
      </c>
      <c r="C948" s="4" t="s">
        <v>85</v>
      </c>
      <c r="D948" s="4" t="s">
        <v>192</v>
      </c>
    </row>
    <row r="949" spans="1:4" x14ac:dyDescent="0.25">
      <c r="A949" s="4" t="s">
        <v>964</v>
      </c>
      <c r="B949" s="4" t="s">
        <v>966</v>
      </c>
      <c r="C949" s="4" t="s">
        <v>9</v>
      </c>
      <c r="D949" s="4" t="s">
        <v>77</v>
      </c>
    </row>
    <row r="950" spans="1:4" x14ac:dyDescent="0.25">
      <c r="A950" s="4" t="s">
        <v>964</v>
      </c>
      <c r="B950" s="4" t="s">
        <v>967</v>
      </c>
      <c r="C950" s="4" t="s">
        <v>85</v>
      </c>
      <c r="D950" s="4" t="s">
        <v>86</v>
      </c>
    </row>
    <row r="951" spans="1:4" x14ac:dyDescent="0.25">
      <c r="A951" s="4" t="s">
        <v>964</v>
      </c>
      <c r="B951" s="4" t="s">
        <v>968</v>
      </c>
      <c r="C951" s="4" t="s">
        <v>18</v>
      </c>
      <c r="D951" s="4" t="s">
        <v>26</v>
      </c>
    </row>
    <row r="952" spans="1:4" x14ac:dyDescent="0.25">
      <c r="A952" s="4" t="s">
        <v>964</v>
      </c>
      <c r="B952" s="4" t="s">
        <v>969</v>
      </c>
      <c r="C952" s="4" t="s">
        <v>18</v>
      </c>
      <c r="D952" s="4" t="s">
        <v>126</v>
      </c>
    </row>
    <row r="953" spans="1:4" x14ac:dyDescent="0.25">
      <c r="A953" s="4" t="s">
        <v>970</v>
      </c>
      <c r="B953" s="4" t="s">
        <v>971</v>
      </c>
      <c r="C953" s="4" t="s">
        <v>85</v>
      </c>
      <c r="D953" s="4" t="s">
        <v>192</v>
      </c>
    </row>
    <row r="954" spans="1:4" x14ac:dyDescent="0.25">
      <c r="A954" s="4" t="s">
        <v>972</v>
      </c>
      <c r="B954" s="4" t="s">
        <v>973</v>
      </c>
      <c r="C954" s="4" t="s">
        <v>18</v>
      </c>
      <c r="D954" s="4" t="s">
        <v>126</v>
      </c>
    </row>
    <row r="955" spans="1:4" x14ac:dyDescent="0.25">
      <c r="A955" s="4" t="s">
        <v>974</v>
      </c>
      <c r="C955" s="4" t="s">
        <v>6</v>
      </c>
    </row>
    <row r="956" spans="1:4" x14ac:dyDescent="0.25">
      <c r="A956" s="4" t="s">
        <v>975</v>
      </c>
      <c r="B956" s="4" t="s">
        <v>976</v>
      </c>
      <c r="C956" s="4" t="s">
        <v>73</v>
      </c>
      <c r="D956" s="4" t="s">
        <v>115</v>
      </c>
    </row>
    <row r="957" spans="1:4" x14ac:dyDescent="0.25">
      <c r="A957" s="4" t="s">
        <v>975</v>
      </c>
      <c r="B957" s="4" t="s">
        <v>222</v>
      </c>
      <c r="C957" s="4" t="s">
        <v>100</v>
      </c>
      <c r="D957" s="4" t="s">
        <v>131</v>
      </c>
    </row>
    <row r="958" spans="1:4" x14ac:dyDescent="0.25">
      <c r="A958" s="4" t="s">
        <v>975</v>
      </c>
      <c r="B958" s="4" t="s">
        <v>231</v>
      </c>
      <c r="C958" s="4" t="s">
        <v>85</v>
      </c>
      <c r="D958" s="4" t="s">
        <v>192</v>
      </c>
    </row>
    <row r="959" spans="1:4" x14ac:dyDescent="0.25">
      <c r="A959" s="4" t="s">
        <v>975</v>
      </c>
      <c r="B959" s="4" t="s">
        <v>232</v>
      </c>
      <c r="C959" s="4" t="s">
        <v>9</v>
      </c>
      <c r="D959" s="4" t="s">
        <v>29</v>
      </c>
    </row>
    <row r="960" spans="1:4" x14ac:dyDescent="0.25">
      <c r="A960" s="4" t="s">
        <v>975</v>
      </c>
      <c r="B960" s="4" t="s">
        <v>213</v>
      </c>
      <c r="C960" s="4" t="s">
        <v>9</v>
      </c>
      <c r="D960" s="4" t="s">
        <v>29</v>
      </c>
    </row>
    <row r="961" spans="1:4" x14ac:dyDescent="0.25">
      <c r="A961" s="4" t="s">
        <v>975</v>
      </c>
      <c r="B961" s="4" t="s">
        <v>214</v>
      </c>
      <c r="C961" s="4" t="s">
        <v>85</v>
      </c>
      <c r="D961" s="4" t="s">
        <v>192</v>
      </c>
    </row>
    <row r="962" spans="1:4" x14ac:dyDescent="0.25">
      <c r="A962" s="4" t="s">
        <v>975</v>
      </c>
      <c r="B962" s="4" t="s">
        <v>234</v>
      </c>
      <c r="C962" s="4" t="s">
        <v>18</v>
      </c>
      <c r="D962" s="4" t="s">
        <v>82</v>
      </c>
    </row>
    <row r="963" spans="1:4" x14ac:dyDescent="0.25">
      <c r="A963" s="4" t="s">
        <v>975</v>
      </c>
      <c r="B963" s="4" t="s">
        <v>977</v>
      </c>
      <c r="C963" s="4" t="s">
        <v>9</v>
      </c>
      <c r="D963" s="4" t="s">
        <v>77</v>
      </c>
    </row>
    <row r="964" spans="1:4" x14ac:dyDescent="0.25">
      <c r="A964" s="4" t="s">
        <v>975</v>
      </c>
      <c r="B964" s="4" t="s">
        <v>217</v>
      </c>
      <c r="C964" s="4" t="s">
        <v>85</v>
      </c>
      <c r="D964" s="4" t="s">
        <v>86</v>
      </c>
    </row>
    <row r="965" spans="1:4" x14ac:dyDescent="0.25">
      <c r="A965" s="4" t="s">
        <v>975</v>
      </c>
      <c r="B965" s="4" t="s">
        <v>218</v>
      </c>
      <c r="C965" s="4" t="s">
        <v>85</v>
      </c>
      <c r="D965" s="4" t="s">
        <v>86</v>
      </c>
    </row>
    <row r="966" spans="1:4" x14ac:dyDescent="0.25">
      <c r="A966" s="4" t="s">
        <v>975</v>
      </c>
      <c r="B966" s="4" t="s">
        <v>498</v>
      </c>
      <c r="C966" s="4" t="s">
        <v>100</v>
      </c>
      <c r="D966" s="4" t="s">
        <v>101</v>
      </c>
    </row>
    <row r="967" spans="1:4" x14ac:dyDescent="0.25">
      <c r="A967" s="4" t="s">
        <v>975</v>
      </c>
      <c r="B967" s="4" t="s">
        <v>219</v>
      </c>
      <c r="C967" s="4" t="s">
        <v>9</v>
      </c>
      <c r="D967" s="4" t="s">
        <v>10</v>
      </c>
    </row>
    <row r="968" spans="1:4" x14ac:dyDescent="0.25">
      <c r="A968" s="4" t="s">
        <v>975</v>
      </c>
      <c r="B968" s="4" t="s">
        <v>220</v>
      </c>
      <c r="C968" s="4" t="s">
        <v>13</v>
      </c>
      <c r="D968" s="4" t="s">
        <v>14</v>
      </c>
    </row>
    <row r="969" spans="1:4" x14ac:dyDescent="0.25">
      <c r="A969" s="4" t="s">
        <v>978</v>
      </c>
      <c r="B969" s="4" t="s">
        <v>979</v>
      </c>
      <c r="C969" s="4" t="s">
        <v>6</v>
      </c>
    </row>
    <row r="970" spans="1:4" x14ac:dyDescent="0.25">
      <c r="A970" s="4" t="s">
        <v>980</v>
      </c>
      <c r="B970" s="4" t="s">
        <v>981</v>
      </c>
      <c r="C970" s="4" t="s">
        <v>9</v>
      </c>
      <c r="D970" s="4" t="s">
        <v>77</v>
      </c>
    </row>
    <row r="971" spans="1:4" x14ac:dyDescent="0.25">
      <c r="A971" s="4" t="s">
        <v>982</v>
      </c>
      <c r="B971" s="4" t="s">
        <v>983</v>
      </c>
      <c r="C971" s="4" t="s">
        <v>18</v>
      </c>
      <c r="D971" s="4" t="s">
        <v>277</v>
      </c>
    </row>
    <row r="972" spans="1:4" x14ac:dyDescent="0.25">
      <c r="A972" s="4" t="s">
        <v>982</v>
      </c>
      <c r="B972" s="4" t="s">
        <v>984</v>
      </c>
      <c r="C972" s="4" t="s">
        <v>85</v>
      </c>
      <c r="D972" s="4" t="s">
        <v>192</v>
      </c>
    </row>
    <row r="973" spans="1:4" x14ac:dyDescent="0.25">
      <c r="A973" s="4" t="s">
        <v>982</v>
      </c>
      <c r="B973" s="4" t="s">
        <v>985</v>
      </c>
      <c r="C973" s="4" t="s">
        <v>18</v>
      </c>
      <c r="D973" s="4" t="s">
        <v>467</v>
      </c>
    </row>
    <row r="974" spans="1:4" x14ac:dyDescent="0.25">
      <c r="A974" s="4" t="s">
        <v>982</v>
      </c>
      <c r="B974" s="4" t="s">
        <v>986</v>
      </c>
      <c r="C974" s="4" t="s">
        <v>100</v>
      </c>
      <c r="D974" s="4" t="s">
        <v>101</v>
      </c>
    </row>
    <row r="975" spans="1:4" x14ac:dyDescent="0.25">
      <c r="A975" s="4" t="s">
        <v>982</v>
      </c>
      <c r="B975" s="4" t="s">
        <v>987</v>
      </c>
      <c r="C975" s="4" t="s">
        <v>85</v>
      </c>
      <c r="D975" s="4" t="s">
        <v>192</v>
      </c>
    </row>
    <row r="976" spans="1:4" x14ac:dyDescent="0.25">
      <c r="A976" s="4" t="s">
        <v>982</v>
      </c>
      <c r="B976" s="4" t="s">
        <v>988</v>
      </c>
      <c r="C976" s="4" t="s">
        <v>85</v>
      </c>
      <c r="D976" s="4" t="s">
        <v>192</v>
      </c>
    </row>
    <row r="977" spans="1:4" x14ac:dyDescent="0.25">
      <c r="A977" s="4" t="s">
        <v>989</v>
      </c>
      <c r="B977" s="4" t="s">
        <v>990</v>
      </c>
      <c r="C977" s="4" t="s">
        <v>9</v>
      </c>
      <c r="D977" s="4" t="s">
        <v>77</v>
      </c>
    </row>
    <row r="978" spans="1:4" x14ac:dyDescent="0.25">
      <c r="A978" s="4" t="s">
        <v>989</v>
      </c>
      <c r="B978" s="4" t="s">
        <v>991</v>
      </c>
      <c r="C978" s="4" t="s">
        <v>94</v>
      </c>
      <c r="D978" s="4" t="s">
        <v>95</v>
      </c>
    </row>
    <row r="979" spans="1:4" x14ac:dyDescent="0.25">
      <c r="A979" s="4" t="s">
        <v>989</v>
      </c>
      <c r="B979" s="4" t="s">
        <v>992</v>
      </c>
      <c r="C979" s="4" t="s">
        <v>73</v>
      </c>
      <c r="D979" s="4" t="s">
        <v>115</v>
      </c>
    </row>
    <row r="980" spans="1:4" x14ac:dyDescent="0.25">
      <c r="A980" s="4" t="s">
        <v>989</v>
      </c>
      <c r="B980" s="4" t="s">
        <v>993</v>
      </c>
      <c r="C980" s="4" t="s">
        <v>100</v>
      </c>
      <c r="D980" s="4" t="s">
        <v>101</v>
      </c>
    </row>
    <row r="981" spans="1:4" x14ac:dyDescent="0.25">
      <c r="A981" s="4" t="s">
        <v>989</v>
      </c>
      <c r="B981" s="4" t="s">
        <v>994</v>
      </c>
      <c r="C981" s="4" t="s">
        <v>9</v>
      </c>
      <c r="D981" s="4" t="s">
        <v>10</v>
      </c>
    </row>
    <row r="982" spans="1:4" x14ac:dyDescent="0.25">
      <c r="A982" s="4" t="s">
        <v>995</v>
      </c>
      <c r="B982" s="4" t="s">
        <v>996</v>
      </c>
      <c r="C982" s="4" t="s">
        <v>6</v>
      </c>
    </row>
    <row r="983" spans="1:4" x14ac:dyDescent="0.25">
      <c r="A983" s="4" t="s">
        <v>997</v>
      </c>
      <c r="B983" s="4" t="s">
        <v>998</v>
      </c>
      <c r="C983" s="4" t="s">
        <v>18</v>
      </c>
      <c r="D983" s="4" t="s">
        <v>126</v>
      </c>
    </row>
    <row r="984" spans="1:4" x14ac:dyDescent="0.25">
      <c r="A984" s="4" t="s">
        <v>999</v>
      </c>
      <c r="B984" s="4" t="s">
        <v>1000</v>
      </c>
      <c r="C984" s="4" t="s">
        <v>85</v>
      </c>
      <c r="D984" s="4" t="s">
        <v>192</v>
      </c>
    </row>
    <row r="985" spans="1:4" x14ac:dyDescent="0.25">
      <c r="A985" s="4" t="s">
        <v>1001</v>
      </c>
      <c r="B985" s="4" t="s">
        <v>1002</v>
      </c>
      <c r="C985" s="4" t="s">
        <v>9</v>
      </c>
      <c r="D985" s="4" t="s">
        <v>10</v>
      </c>
    </row>
    <row r="986" spans="1:4" x14ac:dyDescent="0.25">
      <c r="A986" s="4" t="s">
        <v>1003</v>
      </c>
      <c r="B986" s="4" t="s">
        <v>1004</v>
      </c>
      <c r="C986" s="4" t="s">
        <v>9</v>
      </c>
      <c r="D986" s="4" t="s">
        <v>77</v>
      </c>
    </row>
    <row r="987" spans="1:4" x14ac:dyDescent="0.25">
      <c r="A987" s="4" t="s">
        <v>1003</v>
      </c>
      <c r="B987" s="4" t="s">
        <v>1005</v>
      </c>
      <c r="C987" s="4" t="s">
        <v>94</v>
      </c>
      <c r="D987" s="4" t="s">
        <v>95</v>
      </c>
    </row>
    <row r="988" spans="1:4" x14ac:dyDescent="0.25">
      <c r="A988" s="4" t="s">
        <v>1003</v>
      </c>
      <c r="B988" s="4" t="s">
        <v>1006</v>
      </c>
      <c r="C988" s="4" t="s">
        <v>73</v>
      </c>
      <c r="D988" s="4" t="s">
        <v>115</v>
      </c>
    </row>
    <row r="989" spans="1:4" x14ac:dyDescent="0.25">
      <c r="A989" s="4" t="s">
        <v>1003</v>
      </c>
      <c r="B989" s="4" t="s">
        <v>1007</v>
      </c>
      <c r="C989" s="4" t="s">
        <v>9</v>
      </c>
      <c r="D989" s="4" t="s">
        <v>10</v>
      </c>
    </row>
    <row r="990" spans="1:4" x14ac:dyDescent="0.25">
      <c r="A990" s="4" t="s">
        <v>1003</v>
      </c>
      <c r="B990" s="4" t="s">
        <v>1008</v>
      </c>
      <c r="C990" s="4" t="s">
        <v>9</v>
      </c>
      <c r="D990" s="4" t="s">
        <v>10</v>
      </c>
    </row>
    <row r="991" spans="1:4" x14ac:dyDescent="0.25">
      <c r="A991" s="4" t="s">
        <v>1003</v>
      </c>
      <c r="B991" s="4" t="s">
        <v>1009</v>
      </c>
      <c r="C991" s="4" t="s">
        <v>18</v>
      </c>
      <c r="D991" s="4" t="s">
        <v>1010</v>
      </c>
    </row>
    <row r="992" spans="1:4" x14ac:dyDescent="0.25">
      <c r="A992" s="4" t="s">
        <v>1003</v>
      </c>
      <c r="B992" s="4" t="s">
        <v>1011</v>
      </c>
      <c r="C992" s="4" t="s">
        <v>18</v>
      </c>
      <c r="D992" s="4" t="s">
        <v>26</v>
      </c>
    </row>
    <row r="993" spans="1:4" x14ac:dyDescent="0.25">
      <c r="A993" s="4" t="s">
        <v>1012</v>
      </c>
      <c r="B993" s="4" t="s">
        <v>1013</v>
      </c>
      <c r="C993" s="4" t="s">
        <v>18</v>
      </c>
      <c r="D993" s="4" t="s">
        <v>82</v>
      </c>
    </row>
    <row r="994" spans="1:4" x14ac:dyDescent="0.25">
      <c r="A994" s="4" t="s">
        <v>1014</v>
      </c>
      <c r="B994" s="4" t="s">
        <v>1015</v>
      </c>
      <c r="C994" s="4" t="s">
        <v>9</v>
      </c>
      <c r="D994" s="4" t="s">
        <v>10</v>
      </c>
    </row>
    <row r="995" spans="1:4" x14ac:dyDescent="0.25">
      <c r="A995" s="4" t="s">
        <v>1014</v>
      </c>
      <c r="B995" s="4" t="s">
        <v>1016</v>
      </c>
      <c r="C995" s="4" t="s">
        <v>73</v>
      </c>
      <c r="D995" s="4" t="s">
        <v>115</v>
      </c>
    </row>
    <row r="996" spans="1:4" x14ac:dyDescent="0.25">
      <c r="A996" s="4" t="s">
        <v>1017</v>
      </c>
      <c r="B996" s="4" t="s">
        <v>1018</v>
      </c>
      <c r="C996" s="4" t="s">
        <v>9</v>
      </c>
      <c r="D996" s="4" t="s">
        <v>10</v>
      </c>
    </row>
    <row r="997" spans="1:4" x14ac:dyDescent="0.25">
      <c r="A997" s="4" t="s">
        <v>1017</v>
      </c>
      <c r="B997" s="4" t="s">
        <v>1019</v>
      </c>
      <c r="C997" s="4" t="s">
        <v>9</v>
      </c>
      <c r="D997" s="4" t="s">
        <v>77</v>
      </c>
    </row>
    <row r="998" spans="1:4" x14ac:dyDescent="0.25">
      <c r="A998" s="4" t="s">
        <v>1017</v>
      </c>
      <c r="B998" s="4" t="s">
        <v>1020</v>
      </c>
      <c r="C998" s="4" t="s">
        <v>9</v>
      </c>
      <c r="D998" s="4" t="s">
        <v>77</v>
      </c>
    </row>
    <row r="999" spans="1:4" x14ac:dyDescent="0.25">
      <c r="A999" s="4" t="s">
        <v>1017</v>
      </c>
      <c r="B999" s="4" t="s">
        <v>1021</v>
      </c>
      <c r="C999" s="4" t="s">
        <v>73</v>
      </c>
      <c r="D999" s="4" t="s">
        <v>115</v>
      </c>
    </row>
    <row r="1000" spans="1:4" x14ac:dyDescent="0.25">
      <c r="A1000" s="4" t="s">
        <v>1017</v>
      </c>
      <c r="B1000" s="4" t="s">
        <v>1022</v>
      </c>
      <c r="C1000" s="4" t="s">
        <v>85</v>
      </c>
      <c r="D1000" s="4" t="s">
        <v>86</v>
      </c>
    </row>
    <row r="1001" spans="1:4" x14ac:dyDescent="0.25">
      <c r="A1001" s="4" t="s">
        <v>1023</v>
      </c>
      <c r="B1001" s="4" t="s">
        <v>1024</v>
      </c>
      <c r="C1001" s="4" t="s">
        <v>73</v>
      </c>
      <c r="D1001" s="4" t="s">
        <v>115</v>
      </c>
    </row>
    <row r="1002" spans="1:4" x14ac:dyDescent="0.25">
      <c r="A1002" s="4" t="s">
        <v>1023</v>
      </c>
      <c r="B1002" s="4" t="s">
        <v>1025</v>
      </c>
      <c r="C1002" s="4" t="s">
        <v>85</v>
      </c>
      <c r="D1002" s="4" t="s">
        <v>192</v>
      </c>
    </row>
    <row r="1003" spans="1:4" x14ac:dyDescent="0.25">
      <c r="A1003" s="4" t="s">
        <v>1023</v>
      </c>
      <c r="B1003" s="4" t="s">
        <v>1026</v>
      </c>
      <c r="C1003" s="4" t="s">
        <v>9</v>
      </c>
      <c r="D1003" s="4" t="s">
        <v>77</v>
      </c>
    </row>
    <row r="1004" spans="1:4" x14ac:dyDescent="0.25">
      <c r="A1004" s="4" t="s">
        <v>1023</v>
      </c>
      <c r="B1004" s="4" t="s">
        <v>1027</v>
      </c>
      <c r="C1004" s="4" t="s">
        <v>73</v>
      </c>
      <c r="D1004" s="4" t="s">
        <v>115</v>
      </c>
    </row>
    <row r="1005" spans="1:4" x14ac:dyDescent="0.25">
      <c r="A1005" s="4" t="s">
        <v>1028</v>
      </c>
      <c r="B1005" s="4" t="s">
        <v>1029</v>
      </c>
      <c r="C1005" s="4" t="s">
        <v>94</v>
      </c>
      <c r="D1005" s="4" t="s">
        <v>95</v>
      </c>
    </row>
    <row r="1006" spans="1:4" x14ac:dyDescent="0.25">
      <c r="A1006" s="4" t="s">
        <v>1030</v>
      </c>
      <c r="B1006" s="4" t="s">
        <v>1031</v>
      </c>
      <c r="C1006" s="4" t="s">
        <v>85</v>
      </c>
      <c r="D1006" s="4" t="s">
        <v>192</v>
      </c>
    </row>
    <row r="1007" spans="1:4" x14ac:dyDescent="0.25">
      <c r="A1007" s="4" t="s">
        <v>1032</v>
      </c>
      <c r="C1007" s="4" t="s">
        <v>6</v>
      </c>
    </row>
    <row r="1008" spans="1:4" x14ac:dyDescent="0.25">
      <c r="A1008" s="4" t="s">
        <v>1033</v>
      </c>
      <c r="B1008" s="4" t="s">
        <v>1034</v>
      </c>
      <c r="C1008" s="4" t="s">
        <v>73</v>
      </c>
      <c r="D1008" s="4" t="s">
        <v>115</v>
      </c>
    </row>
    <row r="1009" spans="1:4" x14ac:dyDescent="0.25">
      <c r="A1009" s="4" t="s">
        <v>1035</v>
      </c>
      <c r="B1009" s="4" t="s">
        <v>1036</v>
      </c>
      <c r="C1009" s="4" t="s">
        <v>6</v>
      </c>
    </row>
    <row r="1010" spans="1:4" x14ac:dyDescent="0.25">
      <c r="A1010" s="4" t="s">
        <v>1037</v>
      </c>
      <c r="C1010" s="4" t="s">
        <v>6</v>
      </c>
    </row>
    <row r="1011" spans="1:4" x14ac:dyDescent="0.25">
      <c r="A1011" s="4" t="s">
        <v>1038</v>
      </c>
      <c r="B1011" s="4" t="s">
        <v>1039</v>
      </c>
      <c r="C1011" s="4" t="s">
        <v>6</v>
      </c>
    </row>
    <row r="1012" spans="1:4" x14ac:dyDescent="0.25">
      <c r="A1012" s="4" t="s">
        <v>1040</v>
      </c>
      <c r="B1012" s="4" t="s">
        <v>1041</v>
      </c>
      <c r="C1012" s="4" t="s">
        <v>18</v>
      </c>
      <c r="D1012" s="4" t="s">
        <v>19</v>
      </c>
    </row>
    <row r="1013" spans="1:4" x14ac:dyDescent="0.25">
      <c r="A1013" s="4" t="s">
        <v>1042</v>
      </c>
      <c r="B1013" s="4" t="s">
        <v>1043</v>
      </c>
      <c r="C1013" s="4" t="s">
        <v>6</v>
      </c>
    </row>
    <row r="1014" spans="1:4" x14ac:dyDescent="0.25">
      <c r="A1014" s="4" t="s">
        <v>1044</v>
      </c>
      <c r="B1014" s="4" t="s">
        <v>1045</v>
      </c>
      <c r="C1014" s="4" t="s">
        <v>18</v>
      </c>
      <c r="D1014" s="4" t="s">
        <v>19</v>
      </c>
    </row>
    <row r="1015" spans="1:4" x14ac:dyDescent="0.25">
      <c r="A1015" s="4" t="s">
        <v>1046</v>
      </c>
      <c r="B1015" s="4" t="s">
        <v>1047</v>
      </c>
      <c r="C1015" s="4" t="s">
        <v>6</v>
      </c>
    </row>
    <row r="1016" spans="1:4" x14ac:dyDescent="0.25">
      <c r="A1016" s="4" t="s">
        <v>1048</v>
      </c>
      <c r="B1016" s="4" t="s">
        <v>1049</v>
      </c>
      <c r="C1016" s="4" t="s">
        <v>94</v>
      </c>
      <c r="D1016" s="4" t="s">
        <v>95</v>
      </c>
    </row>
    <row r="1017" spans="1:4" x14ac:dyDescent="0.25">
      <c r="A1017" s="4" t="s">
        <v>1048</v>
      </c>
      <c r="B1017" s="4" t="s">
        <v>1050</v>
      </c>
      <c r="C1017" s="4" t="s">
        <v>18</v>
      </c>
      <c r="D1017" s="4" t="s">
        <v>168</v>
      </c>
    </row>
    <row r="1018" spans="1:4" x14ac:dyDescent="0.25">
      <c r="A1018" s="4" t="s">
        <v>1051</v>
      </c>
      <c r="B1018" s="4" t="s">
        <v>1052</v>
      </c>
      <c r="C1018" s="4" t="s">
        <v>18</v>
      </c>
      <c r="D1018" s="4" t="s">
        <v>19</v>
      </c>
    </row>
    <row r="1019" spans="1:4" x14ac:dyDescent="0.25">
      <c r="A1019" s="4" t="s">
        <v>1053</v>
      </c>
      <c r="B1019" s="4" t="s">
        <v>1054</v>
      </c>
      <c r="C1019" s="4" t="s">
        <v>18</v>
      </c>
      <c r="D1019" s="4" t="s">
        <v>82</v>
      </c>
    </row>
    <row r="1020" spans="1:4" x14ac:dyDescent="0.25">
      <c r="A1020" s="4" t="s">
        <v>1053</v>
      </c>
      <c r="B1020" s="4" t="s">
        <v>1055</v>
      </c>
      <c r="C1020" s="4" t="s">
        <v>100</v>
      </c>
      <c r="D1020" s="4" t="s">
        <v>101</v>
      </c>
    </row>
    <row r="1021" spans="1:4" x14ac:dyDescent="0.25">
      <c r="A1021" s="4" t="s">
        <v>1056</v>
      </c>
      <c r="B1021" s="4" t="s">
        <v>1057</v>
      </c>
      <c r="C1021" s="4" t="s">
        <v>18</v>
      </c>
      <c r="D1021" s="4" t="s">
        <v>19</v>
      </c>
    </row>
    <row r="1022" spans="1:4" x14ac:dyDescent="0.25">
      <c r="A1022" s="4" t="s">
        <v>1058</v>
      </c>
      <c r="B1022" s="4" t="s">
        <v>1059</v>
      </c>
      <c r="C1022" s="4" t="s">
        <v>94</v>
      </c>
      <c r="D1022" s="4" t="s">
        <v>95</v>
      </c>
    </row>
    <row r="1023" spans="1:4" x14ac:dyDescent="0.25">
      <c r="A1023" s="4" t="s">
        <v>1060</v>
      </c>
      <c r="B1023" s="4" t="s">
        <v>1061</v>
      </c>
      <c r="C1023" s="4" t="s">
        <v>18</v>
      </c>
      <c r="D1023" s="4" t="s">
        <v>19</v>
      </c>
    </row>
    <row r="1024" spans="1:4" x14ac:dyDescent="0.25">
      <c r="A1024" s="4" t="s">
        <v>1062</v>
      </c>
      <c r="B1024" s="4" t="s">
        <v>1063</v>
      </c>
      <c r="C1024" s="4" t="s">
        <v>18</v>
      </c>
      <c r="D1024" s="4" t="s">
        <v>19</v>
      </c>
    </row>
    <row r="1025" spans="1:4" x14ac:dyDescent="0.25">
      <c r="A1025" s="4" t="s">
        <v>1064</v>
      </c>
      <c r="B1025" s="4" t="s">
        <v>1065</v>
      </c>
      <c r="C1025" s="4" t="s">
        <v>18</v>
      </c>
      <c r="D1025" s="4" t="s">
        <v>19</v>
      </c>
    </row>
    <row r="1026" spans="1:4" x14ac:dyDescent="0.25">
      <c r="A1026" s="4" t="s">
        <v>1066</v>
      </c>
      <c r="B1026" s="4" t="s">
        <v>1067</v>
      </c>
      <c r="C1026" s="4" t="s">
        <v>100</v>
      </c>
      <c r="D1026" s="4" t="s">
        <v>131</v>
      </c>
    </row>
    <row r="1027" spans="1:4" x14ac:dyDescent="0.25">
      <c r="A1027" s="4" t="s">
        <v>1068</v>
      </c>
      <c r="B1027" s="4" t="s">
        <v>1069</v>
      </c>
      <c r="C1027" s="4" t="s">
        <v>18</v>
      </c>
      <c r="D1027" s="4" t="s">
        <v>19</v>
      </c>
    </row>
    <row r="1028" spans="1:4" x14ac:dyDescent="0.25">
      <c r="A1028" s="4" t="s">
        <v>1070</v>
      </c>
      <c r="B1028" s="4" t="s">
        <v>857</v>
      </c>
      <c r="C1028" s="4" t="s">
        <v>18</v>
      </c>
      <c r="D1028" s="4" t="s">
        <v>19</v>
      </c>
    </row>
    <row r="1029" spans="1:4" x14ac:dyDescent="0.25">
      <c r="A1029" s="4" t="s">
        <v>1071</v>
      </c>
      <c r="B1029" s="4" t="s">
        <v>1072</v>
      </c>
      <c r="C1029" s="4" t="s">
        <v>9</v>
      </c>
      <c r="D1029" s="4" t="s">
        <v>29</v>
      </c>
    </row>
    <row r="1030" spans="1:4" x14ac:dyDescent="0.25">
      <c r="A1030" s="4" t="s">
        <v>1071</v>
      </c>
      <c r="B1030" s="4" t="s">
        <v>1073</v>
      </c>
      <c r="C1030" s="4" t="s">
        <v>9</v>
      </c>
      <c r="D1030" s="4" t="s">
        <v>29</v>
      </c>
    </row>
    <row r="1031" spans="1:4" x14ac:dyDescent="0.25">
      <c r="A1031" s="4" t="s">
        <v>1071</v>
      </c>
      <c r="B1031" s="4" t="s">
        <v>1074</v>
      </c>
      <c r="C1031" s="4" t="s">
        <v>9</v>
      </c>
      <c r="D1031" s="4" t="s">
        <v>29</v>
      </c>
    </row>
    <row r="1032" spans="1:4" x14ac:dyDescent="0.25">
      <c r="A1032" s="4" t="s">
        <v>1071</v>
      </c>
      <c r="B1032" s="4" t="s">
        <v>1075</v>
      </c>
      <c r="C1032" s="4" t="s">
        <v>18</v>
      </c>
      <c r="D1032" s="4" t="s">
        <v>82</v>
      </c>
    </row>
    <row r="1033" spans="1:4" x14ac:dyDescent="0.25">
      <c r="A1033" s="4" t="s">
        <v>1076</v>
      </c>
      <c r="B1033" s="4" t="s">
        <v>1077</v>
      </c>
      <c r="C1033" s="4" t="s">
        <v>18</v>
      </c>
      <c r="D1033" s="4" t="s">
        <v>19</v>
      </c>
    </row>
    <row r="1034" spans="1:4" x14ac:dyDescent="0.25">
      <c r="A1034" s="4" t="s">
        <v>1078</v>
      </c>
      <c r="B1034" s="4" t="s">
        <v>842</v>
      </c>
      <c r="C1034" s="4" t="s">
        <v>18</v>
      </c>
      <c r="D1034" s="4" t="s">
        <v>19</v>
      </c>
    </row>
    <row r="1035" spans="1:4" x14ac:dyDescent="0.25">
      <c r="A1035" s="4" t="s">
        <v>1079</v>
      </c>
      <c r="B1035" s="4" t="s">
        <v>1080</v>
      </c>
      <c r="C1035" s="4" t="s">
        <v>18</v>
      </c>
      <c r="D1035" s="4" t="s">
        <v>19</v>
      </c>
    </row>
    <row r="1036" spans="1:4" x14ac:dyDescent="0.25">
      <c r="A1036" s="4" t="s">
        <v>1081</v>
      </c>
      <c r="B1036" s="4" t="s">
        <v>381</v>
      </c>
      <c r="C1036" s="4" t="s">
        <v>18</v>
      </c>
      <c r="D1036" s="4" t="s">
        <v>19</v>
      </c>
    </row>
    <row r="1037" spans="1:4" x14ac:dyDescent="0.25">
      <c r="A1037" s="4" t="s">
        <v>1082</v>
      </c>
      <c r="B1037" s="4" t="s">
        <v>381</v>
      </c>
      <c r="C1037" s="4" t="s">
        <v>18</v>
      </c>
      <c r="D1037" s="4" t="s">
        <v>19</v>
      </c>
    </row>
    <row r="1038" spans="1:4" x14ac:dyDescent="0.25">
      <c r="A1038" s="4" t="s">
        <v>1083</v>
      </c>
      <c r="B1038" s="4" t="s">
        <v>1084</v>
      </c>
      <c r="C1038" s="4" t="s">
        <v>9</v>
      </c>
      <c r="D1038" s="4" t="s">
        <v>10</v>
      </c>
    </row>
    <row r="1039" spans="1:4" x14ac:dyDescent="0.25">
      <c r="A1039" s="4" t="s">
        <v>1085</v>
      </c>
      <c r="B1039" s="4" t="s">
        <v>1086</v>
      </c>
      <c r="C1039" s="4" t="s">
        <v>18</v>
      </c>
      <c r="D1039" s="4" t="s">
        <v>19</v>
      </c>
    </row>
    <row r="1040" spans="1:4" x14ac:dyDescent="0.25">
      <c r="A1040" s="4" t="s">
        <v>1087</v>
      </c>
      <c r="B1040" s="4" t="s">
        <v>374</v>
      </c>
      <c r="C1040" s="4" t="s">
        <v>18</v>
      </c>
      <c r="D1040" s="4" t="s">
        <v>19</v>
      </c>
    </row>
    <row r="1041" spans="1:4" x14ac:dyDescent="0.25">
      <c r="A1041" s="4" t="s">
        <v>1088</v>
      </c>
      <c r="B1041" s="4" t="s">
        <v>688</v>
      </c>
      <c r="C1041" s="4" t="s">
        <v>18</v>
      </c>
      <c r="D1041" s="4" t="s">
        <v>19</v>
      </c>
    </row>
    <row r="1042" spans="1:4" x14ac:dyDescent="0.25">
      <c r="A1042" s="4" t="s">
        <v>1089</v>
      </c>
      <c r="B1042" s="4" t="s">
        <v>1090</v>
      </c>
      <c r="C1042" s="4" t="s">
        <v>18</v>
      </c>
      <c r="D1042" s="4" t="s">
        <v>19</v>
      </c>
    </row>
    <row r="1043" spans="1:4" x14ac:dyDescent="0.25">
      <c r="A1043" s="4" t="s">
        <v>1091</v>
      </c>
      <c r="B1043" s="4" t="s">
        <v>1092</v>
      </c>
      <c r="C1043" s="4" t="s">
        <v>18</v>
      </c>
      <c r="D1043" s="4" t="s">
        <v>126</v>
      </c>
    </row>
    <row r="1044" spans="1:4" x14ac:dyDescent="0.25">
      <c r="A1044" s="4" t="s">
        <v>1093</v>
      </c>
      <c r="B1044" s="4" t="s">
        <v>1094</v>
      </c>
      <c r="C1044" s="4" t="s">
        <v>18</v>
      </c>
      <c r="D1044" s="4" t="s">
        <v>19</v>
      </c>
    </row>
    <row r="1045" spans="1:4" x14ac:dyDescent="0.25">
      <c r="A1045" s="4" t="s">
        <v>1095</v>
      </c>
      <c r="B1045" s="4" t="s">
        <v>1096</v>
      </c>
      <c r="C1045" s="4" t="s">
        <v>18</v>
      </c>
      <c r="D1045" s="4" t="s">
        <v>19</v>
      </c>
    </row>
    <row r="1046" spans="1:4" x14ac:dyDescent="0.25">
      <c r="A1046" s="4" t="s">
        <v>1097</v>
      </c>
      <c r="B1046" s="4" t="s">
        <v>1096</v>
      </c>
      <c r="C1046" s="4" t="s">
        <v>18</v>
      </c>
      <c r="D1046" s="4" t="s">
        <v>19</v>
      </c>
    </row>
    <row r="1047" spans="1:4" x14ac:dyDescent="0.25">
      <c r="A1047" s="4" t="s">
        <v>1098</v>
      </c>
      <c r="B1047" s="4" t="s">
        <v>1099</v>
      </c>
      <c r="C1047" s="4" t="s">
        <v>18</v>
      </c>
      <c r="D1047" s="4" t="s">
        <v>19</v>
      </c>
    </row>
    <row r="1048" spans="1:4" x14ac:dyDescent="0.25">
      <c r="A1048" s="4" t="s">
        <v>1100</v>
      </c>
      <c r="B1048" s="4" t="s">
        <v>653</v>
      </c>
      <c r="C1048" s="4" t="s">
        <v>18</v>
      </c>
      <c r="D1048" s="4" t="s">
        <v>19</v>
      </c>
    </row>
    <row r="1049" spans="1:4" x14ac:dyDescent="0.25">
      <c r="A1049" s="4" t="s">
        <v>1101</v>
      </c>
      <c r="B1049" s="4" t="s">
        <v>653</v>
      </c>
      <c r="C1049" s="4" t="s">
        <v>18</v>
      </c>
      <c r="D1049" s="4" t="s">
        <v>19</v>
      </c>
    </row>
    <row r="1050" spans="1:4" x14ac:dyDescent="0.25">
      <c r="A1050" s="4" t="s">
        <v>1102</v>
      </c>
      <c r="B1050" s="4" t="s">
        <v>1103</v>
      </c>
      <c r="C1050" s="4" t="s">
        <v>9</v>
      </c>
      <c r="D1050" s="4" t="s">
        <v>10</v>
      </c>
    </row>
    <row r="1051" spans="1:4" x14ac:dyDescent="0.25">
      <c r="A1051" s="4" t="s">
        <v>1104</v>
      </c>
      <c r="B1051" s="4" t="s">
        <v>1105</v>
      </c>
      <c r="C1051" s="4" t="s">
        <v>18</v>
      </c>
      <c r="D1051" s="4" t="s">
        <v>82</v>
      </c>
    </row>
    <row r="1052" spans="1:4" x14ac:dyDescent="0.25">
      <c r="A1052" s="4" t="s">
        <v>1106</v>
      </c>
      <c r="B1052" s="4" t="s">
        <v>653</v>
      </c>
      <c r="C1052" s="4" t="s">
        <v>18</v>
      </c>
      <c r="D1052" s="4" t="s">
        <v>19</v>
      </c>
    </row>
    <row r="1053" spans="1:4" x14ac:dyDescent="0.25">
      <c r="A1053" s="4" t="s">
        <v>1107</v>
      </c>
      <c r="B1053" s="4" t="s">
        <v>1108</v>
      </c>
      <c r="C1053" s="4" t="s">
        <v>18</v>
      </c>
      <c r="D1053" s="4" t="s">
        <v>19</v>
      </c>
    </row>
    <row r="1054" spans="1:4" x14ac:dyDescent="0.25">
      <c r="A1054" s="4" t="s">
        <v>1109</v>
      </c>
      <c r="B1054" s="4" t="s">
        <v>1110</v>
      </c>
      <c r="C1054" s="4" t="s">
        <v>73</v>
      </c>
      <c r="D1054" s="4" t="s">
        <v>745</v>
      </c>
    </row>
    <row r="1055" spans="1:4" x14ac:dyDescent="0.25">
      <c r="A1055" s="4" t="s">
        <v>1109</v>
      </c>
      <c r="B1055" s="4" t="s">
        <v>1111</v>
      </c>
      <c r="C1055" s="4" t="s">
        <v>100</v>
      </c>
      <c r="D1055" s="4" t="s">
        <v>131</v>
      </c>
    </row>
    <row r="1056" spans="1:4" x14ac:dyDescent="0.25">
      <c r="A1056" s="4" t="s">
        <v>1109</v>
      </c>
      <c r="B1056" s="4" t="s">
        <v>1112</v>
      </c>
      <c r="C1056" s="4" t="s">
        <v>9</v>
      </c>
      <c r="D1056" s="4" t="s">
        <v>77</v>
      </c>
    </row>
    <row r="1057" spans="1:4" x14ac:dyDescent="0.25">
      <c r="A1057" s="4" t="s">
        <v>1109</v>
      </c>
      <c r="B1057" s="4" t="s">
        <v>1113</v>
      </c>
      <c r="C1057" s="4" t="s">
        <v>9</v>
      </c>
      <c r="D1057" s="4" t="s">
        <v>10</v>
      </c>
    </row>
    <row r="1058" spans="1:4" x14ac:dyDescent="0.25">
      <c r="A1058" s="4" t="s">
        <v>1114</v>
      </c>
      <c r="B1058" s="4" t="s">
        <v>1108</v>
      </c>
      <c r="C1058" s="4" t="s">
        <v>18</v>
      </c>
      <c r="D1058" s="4" t="s">
        <v>19</v>
      </c>
    </row>
    <row r="1059" spans="1:4" x14ac:dyDescent="0.25">
      <c r="A1059" s="4" t="s">
        <v>1115</v>
      </c>
      <c r="B1059" s="4" t="s">
        <v>381</v>
      </c>
      <c r="C1059" s="4" t="s">
        <v>18</v>
      </c>
      <c r="D1059" s="4" t="s">
        <v>19</v>
      </c>
    </row>
    <row r="1060" spans="1:4" x14ac:dyDescent="0.25">
      <c r="A1060" s="4" t="s">
        <v>1116</v>
      </c>
      <c r="B1060" s="4" t="s">
        <v>1108</v>
      </c>
      <c r="C1060" s="4" t="s">
        <v>18</v>
      </c>
      <c r="D1060" s="4" t="s">
        <v>19</v>
      </c>
    </row>
    <row r="1061" spans="1:4" x14ac:dyDescent="0.25">
      <c r="A1061" s="4" t="s">
        <v>1117</v>
      </c>
      <c r="B1061" s="4" t="s">
        <v>363</v>
      </c>
      <c r="C1061" s="4" t="s">
        <v>18</v>
      </c>
      <c r="D1061" s="4" t="s">
        <v>19</v>
      </c>
    </row>
    <row r="1062" spans="1:4" x14ac:dyDescent="0.25">
      <c r="A1062" s="4" t="s">
        <v>1118</v>
      </c>
      <c r="B1062" s="4" t="s">
        <v>1119</v>
      </c>
      <c r="C1062" s="4" t="s">
        <v>18</v>
      </c>
      <c r="D1062" s="4" t="s">
        <v>19</v>
      </c>
    </row>
    <row r="1063" spans="1:4" x14ac:dyDescent="0.25">
      <c r="A1063" s="4" t="s">
        <v>1118</v>
      </c>
      <c r="B1063" s="4" t="s">
        <v>1120</v>
      </c>
      <c r="C1063" s="4" t="s">
        <v>85</v>
      </c>
      <c r="D1063" s="4" t="s">
        <v>86</v>
      </c>
    </row>
    <row r="1064" spans="1:4" x14ac:dyDescent="0.25">
      <c r="A1064" s="4" t="s">
        <v>1118</v>
      </c>
      <c r="B1064" s="4" t="s">
        <v>1121</v>
      </c>
      <c r="C1064" s="4" t="s">
        <v>18</v>
      </c>
      <c r="D1064" s="4" t="s">
        <v>82</v>
      </c>
    </row>
    <row r="1065" spans="1:4" x14ac:dyDescent="0.25">
      <c r="A1065" s="4" t="s">
        <v>1118</v>
      </c>
      <c r="B1065" s="4" t="s">
        <v>1122</v>
      </c>
      <c r="C1065" s="4" t="s">
        <v>94</v>
      </c>
      <c r="D1065" s="4" t="s">
        <v>95</v>
      </c>
    </row>
    <row r="1066" spans="1:4" x14ac:dyDescent="0.25">
      <c r="A1066" s="4" t="s">
        <v>1118</v>
      </c>
      <c r="B1066" s="4" t="s">
        <v>1123</v>
      </c>
      <c r="C1066" s="4" t="s">
        <v>94</v>
      </c>
      <c r="D1066" s="4" t="s">
        <v>95</v>
      </c>
    </row>
    <row r="1067" spans="1:4" x14ac:dyDescent="0.25">
      <c r="A1067" s="4" t="s">
        <v>1124</v>
      </c>
      <c r="B1067" s="4" t="s">
        <v>1125</v>
      </c>
      <c r="C1067" s="4" t="s">
        <v>18</v>
      </c>
      <c r="D1067" s="4" t="s">
        <v>19</v>
      </c>
    </row>
    <row r="1068" spans="1:4" x14ac:dyDescent="0.25">
      <c r="A1068" s="4" t="s">
        <v>1126</v>
      </c>
      <c r="B1068" s="4" t="s">
        <v>363</v>
      </c>
      <c r="C1068" s="4" t="s">
        <v>18</v>
      </c>
      <c r="D1068" s="4" t="s">
        <v>19</v>
      </c>
    </row>
    <row r="1069" spans="1:4" x14ac:dyDescent="0.25">
      <c r="A1069" s="4" t="s">
        <v>1127</v>
      </c>
      <c r="B1069" s="4" t="s">
        <v>363</v>
      </c>
      <c r="C1069" s="4" t="s">
        <v>18</v>
      </c>
      <c r="D1069" s="4" t="s">
        <v>19</v>
      </c>
    </row>
    <row r="1070" spans="1:4" x14ac:dyDescent="0.25">
      <c r="A1070" s="4" t="s">
        <v>1128</v>
      </c>
      <c r="B1070" s="4" t="s">
        <v>621</v>
      </c>
      <c r="C1070" s="4" t="s">
        <v>18</v>
      </c>
      <c r="D1070" s="4" t="s">
        <v>19</v>
      </c>
    </row>
    <row r="1071" spans="1:4" x14ac:dyDescent="0.25">
      <c r="A1071" s="4" t="s">
        <v>1129</v>
      </c>
      <c r="B1071" s="4" t="s">
        <v>621</v>
      </c>
      <c r="C1071" s="4" t="s">
        <v>18</v>
      </c>
      <c r="D1071" s="4" t="s">
        <v>19</v>
      </c>
    </row>
    <row r="1072" spans="1:4" x14ac:dyDescent="0.25">
      <c r="A1072" s="4" t="s">
        <v>1130</v>
      </c>
      <c r="B1072" s="4" t="s">
        <v>857</v>
      </c>
      <c r="C1072" s="4" t="s">
        <v>18</v>
      </c>
      <c r="D1072" s="4" t="s">
        <v>19</v>
      </c>
    </row>
    <row r="1073" spans="1:4" x14ac:dyDescent="0.25">
      <c r="A1073" s="4" t="s">
        <v>1131</v>
      </c>
      <c r="B1073" s="4" t="s">
        <v>1132</v>
      </c>
      <c r="C1073" s="4" t="s">
        <v>6</v>
      </c>
    </row>
    <row r="1074" spans="1:4" x14ac:dyDescent="0.25">
      <c r="A1074" s="4" t="s">
        <v>1133</v>
      </c>
      <c r="B1074" s="4" t="s">
        <v>857</v>
      </c>
      <c r="C1074" s="4" t="s">
        <v>18</v>
      </c>
      <c r="D1074" s="4" t="s">
        <v>19</v>
      </c>
    </row>
    <row r="1075" spans="1:4" x14ac:dyDescent="0.25">
      <c r="A1075" s="4" t="s">
        <v>1134</v>
      </c>
      <c r="B1075" s="4" t="s">
        <v>1135</v>
      </c>
      <c r="C1075" s="4" t="s">
        <v>18</v>
      </c>
      <c r="D1075" s="4" t="s">
        <v>467</v>
      </c>
    </row>
    <row r="1076" spans="1:4" x14ac:dyDescent="0.25">
      <c r="A1076" s="4" t="s">
        <v>1136</v>
      </c>
      <c r="B1076" s="4" t="s">
        <v>1137</v>
      </c>
      <c r="C1076" s="4" t="s">
        <v>100</v>
      </c>
      <c r="D1076" s="4" t="s">
        <v>131</v>
      </c>
    </row>
    <row r="1077" spans="1:4" x14ac:dyDescent="0.25">
      <c r="A1077" s="4" t="s">
        <v>1138</v>
      </c>
      <c r="B1077" s="4" t="s">
        <v>1139</v>
      </c>
      <c r="C1077" s="4" t="s">
        <v>9</v>
      </c>
      <c r="D1077" s="4" t="s">
        <v>29</v>
      </c>
    </row>
    <row r="1078" spans="1:4" x14ac:dyDescent="0.25">
      <c r="A1078" s="4" t="s">
        <v>1138</v>
      </c>
      <c r="B1078" s="4" t="s">
        <v>1140</v>
      </c>
      <c r="C1078" s="4" t="s">
        <v>100</v>
      </c>
      <c r="D1078" s="4" t="s">
        <v>131</v>
      </c>
    </row>
    <row r="1079" spans="1:4" x14ac:dyDescent="0.25">
      <c r="A1079" s="4" t="s">
        <v>1138</v>
      </c>
      <c r="B1079" s="4" t="s">
        <v>1141</v>
      </c>
      <c r="C1079" s="4" t="s">
        <v>73</v>
      </c>
      <c r="D1079" s="4" t="s">
        <v>745</v>
      </c>
    </row>
    <row r="1080" spans="1:4" x14ac:dyDescent="0.25">
      <c r="A1080" s="4" t="s">
        <v>1138</v>
      </c>
      <c r="B1080" s="4" t="s">
        <v>1142</v>
      </c>
      <c r="C1080" s="4" t="s">
        <v>85</v>
      </c>
      <c r="D1080" s="4" t="s">
        <v>192</v>
      </c>
    </row>
    <row r="1081" spans="1:4" x14ac:dyDescent="0.25">
      <c r="A1081" s="4" t="s">
        <v>1138</v>
      </c>
      <c r="B1081" s="4" t="s">
        <v>1143</v>
      </c>
      <c r="C1081" s="4" t="s">
        <v>6</v>
      </c>
    </row>
    <row r="1082" spans="1:4" x14ac:dyDescent="0.25">
      <c r="A1082" s="4" t="s">
        <v>1144</v>
      </c>
      <c r="B1082" s="4" t="s">
        <v>1145</v>
      </c>
      <c r="C1082" s="4" t="s">
        <v>85</v>
      </c>
      <c r="D1082" s="4" t="s">
        <v>192</v>
      </c>
    </row>
    <row r="1083" spans="1:4" x14ac:dyDescent="0.25">
      <c r="A1083" s="4" t="s">
        <v>1146</v>
      </c>
      <c r="C1083" s="4" t="s">
        <v>6</v>
      </c>
    </row>
    <row r="1084" spans="1:4" x14ac:dyDescent="0.25">
      <c r="A1084" s="4" t="s">
        <v>1147</v>
      </c>
      <c r="B1084" s="4" t="s">
        <v>1148</v>
      </c>
      <c r="C1084" s="4" t="s">
        <v>18</v>
      </c>
      <c r="D1084" s="4" t="s">
        <v>82</v>
      </c>
    </row>
    <row r="1085" spans="1:4" x14ac:dyDescent="0.25">
      <c r="A1085" s="4" t="s">
        <v>1149</v>
      </c>
      <c r="B1085" s="4" t="s">
        <v>1150</v>
      </c>
      <c r="C1085" s="4" t="s">
        <v>9</v>
      </c>
      <c r="D1085" s="4" t="s">
        <v>77</v>
      </c>
    </row>
    <row r="1086" spans="1:4" x14ac:dyDescent="0.25">
      <c r="A1086" s="4" t="s">
        <v>1149</v>
      </c>
      <c r="B1086" s="4" t="s">
        <v>1151</v>
      </c>
      <c r="C1086" s="4" t="s">
        <v>85</v>
      </c>
      <c r="D1086" s="4" t="s">
        <v>86</v>
      </c>
    </row>
    <row r="1087" spans="1:4" x14ac:dyDescent="0.25">
      <c r="A1087" s="4" t="s">
        <v>1152</v>
      </c>
      <c r="B1087" s="4" t="s">
        <v>1153</v>
      </c>
      <c r="C1087" s="4" t="s">
        <v>9</v>
      </c>
      <c r="D1087" s="4" t="s">
        <v>77</v>
      </c>
    </row>
    <row r="1088" spans="1:4" x14ac:dyDescent="0.25">
      <c r="A1088" s="4" t="s">
        <v>1152</v>
      </c>
      <c r="B1088" s="4" t="s">
        <v>1154</v>
      </c>
      <c r="C1088" s="4" t="s">
        <v>9</v>
      </c>
      <c r="D1088" s="4" t="s">
        <v>77</v>
      </c>
    </row>
    <row r="1089" spans="1:4" x14ac:dyDescent="0.25">
      <c r="A1089" s="4" t="s">
        <v>1152</v>
      </c>
      <c r="B1089" s="4" t="s">
        <v>1155</v>
      </c>
      <c r="C1089" s="4" t="s">
        <v>9</v>
      </c>
      <c r="D1089" s="4" t="s">
        <v>77</v>
      </c>
    </row>
    <row r="1090" spans="1:4" x14ac:dyDescent="0.25">
      <c r="A1090" s="4" t="s">
        <v>1152</v>
      </c>
      <c r="B1090" s="4" t="s">
        <v>1156</v>
      </c>
      <c r="C1090" s="4" t="s">
        <v>85</v>
      </c>
      <c r="D1090" s="4" t="s">
        <v>86</v>
      </c>
    </row>
    <row r="1091" spans="1:4" x14ac:dyDescent="0.25">
      <c r="A1091" s="4" t="s">
        <v>1152</v>
      </c>
      <c r="B1091" s="4" t="s">
        <v>1157</v>
      </c>
      <c r="C1091" s="4" t="s">
        <v>9</v>
      </c>
      <c r="D1091" s="4" t="s">
        <v>120</v>
      </c>
    </row>
    <row r="1092" spans="1:4" x14ac:dyDescent="0.25">
      <c r="A1092" s="4" t="s">
        <v>1152</v>
      </c>
      <c r="B1092" s="4" t="s">
        <v>1158</v>
      </c>
      <c r="C1092" s="4" t="s">
        <v>73</v>
      </c>
      <c r="D1092" s="4" t="s">
        <v>115</v>
      </c>
    </row>
    <row r="1093" spans="1:4" x14ac:dyDescent="0.25">
      <c r="A1093" s="4" t="s">
        <v>1152</v>
      </c>
      <c r="B1093" s="4" t="s">
        <v>1159</v>
      </c>
      <c r="C1093" s="4" t="s">
        <v>100</v>
      </c>
      <c r="D1093" s="4" t="s">
        <v>101</v>
      </c>
    </row>
    <row r="1094" spans="1:4" x14ac:dyDescent="0.25">
      <c r="A1094" s="4" t="s">
        <v>1160</v>
      </c>
      <c r="B1094" s="4" t="s">
        <v>1161</v>
      </c>
      <c r="C1094" s="4" t="s">
        <v>18</v>
      </c>
      <c r="D1094" s="4" t="s">
        <v>181</v>
      </c>
    </row>
    <row r="1095" spans="1:4" x14ac:dyDescent="0.25">
      <c r="A1095" s="4" t="s">
        <v>1162</v>
      </c>
      <c r="B1095" s="4" t="s">
        <v>1163</v>
      </c>
      <c r="C1095" s="4" t="s">
        <v>100</v>
      </c>
      <c r="D1095" s="4" t="s">
        <v>101</v>
      </c>
    </row>
    <row r="1096" spans="1:4" x14ac:dyDescent="0.25">
      <c r="A1096" s="4" t="s">
        <v>1162</v>
      </c>
      <c r="B1096" s="4" t="s">
        <v>1164</v>
      </c>
      <c r="C1096" s="4" t="s">
        <v>85</v>
      </c>
      <c r="D1096" s="4" t="s">
        <v>86</v>
      </c>
    </row>
    <row r="1097" spans="1:4" x14ac:dyDescent="0.25">
      <c r="A1097" s="4" t="s">
        <v>1162</v>
      </c>
      <c r="B1097" s="4" t="s">
        <v>1165</v>
      </c>
      <c r="C1097" s="4" t="s">
        <v>18</v>
      </c>
      <c r="D1097" s="4" t="s">
        <v>82</v>
      </c>
    </row>
    <row r="1098" spans="1:4" x14ac:dyDescent="0.25">
      <c r="A1098" s="4" t="s">
        <v>1162</v>
      </c>
      <c r="B1098" s="4" t="s">
        <v>1166</v>
      </c>
      <c r="C1098" s="4" t="s">
        <v>94</v>
      </c>
      <c r="D1098" s="4" t="s">
        <v>95</v>
      </c>
    </row>
    <row r="1099" spans="1:4" x14ac:dyDescent="0.25">
      <c r="A1099" s="4" t="s">
        <v>1162</v>
      </c>
      <c r="B1099" s="4" t="s">
        <v>1167</v>
      </c>
      <c r="C1099" s="4" t="s">
        <v>18</v>
      </c>
      <c r="D1099" s="4" t="s">
        <v>82</v>
      </c>
    </row>
    <row r="1100" spans="1:4" x14ac:dyDescent="0.25">
      <c r="A1100" s="4" t="s">
        <v>1162</v>
      </c>
      <c r="B1100" s="4" t="s">
        <v>1168</v>
      </c>
      <c r="C1100" s="4" t="s">
        <v>9</v>
      </c>
      <c r="D1100" s="4" t="s">
        <v>29</v>
      </c>
    </row>
    <row r="1101" spans="1:4" x14ac:dyDescent="0.25">
      <c r="A1101" s="4" t="s">
        <v>1162</v>
      </c>
      <c r="B1101" s="4" t="s">
        <v>1169</v>
      </c>
      <c r="C1101" s="4" t="s">
        <v>6</v>
      </c>
    </row>
    <row r="1102" spans="1:4" x14ac:dyDescent="0.25">
      <c r="A1102" s="4" t="s">
        <v>1170</v>
      </c>
      <c r="B1102" s="4" t="s">
        <v>1171</v>
      </c>
      <c r="C1102" s="4" t="s">
        <v>6</v>
      </c>
    </row>
    <row r="1103" spans="1:4" x14ac:dyDescent="0.25">
      <c r="A1103" s="4" t="s">
        <v>1170</v>
      </c>
      <c r="B1103" s="4" t="s">
        <v>1172</v>
      </c>
      <c r="C1103" s="4" t="s">
        <v>9</v>
      </c>
      <c r="D1103" s="4" t="s">
        <v>120</v>
      </c>
    </row>
    <row r="1104" spans="1:4" x14ac:dyDescent="0.25">
      <c r="A1104" s="4" t="s">
        <v>1170</v>
      </c>
      <c r="B1104" s="4" t="s">
        <v>1173</v>
      </c>
      <c r="C1104" s="4" t="s">
        <v>18</v>
      </c>
      <c r="D1104" s="4" t="s">
        <v>351</v>
      </c>
    </row>
    <row r="1105" spans="1:4" x14ac:dyDescent="0.25">
      <c r="A1105" s="4" t="s">
        <v>1170</v>
      </c>
      <c r="B1105" s="4" t="s">
        <v>1174</v>
      </c>
      <c r="C1105" s="4" t="s">
        <v>85</v>
      </c>
      <c r="D1105" s="4" t="s">
        <v>192</v>
      </c>
    </row>
    <row r="1106" spans="1:4" x14ac:dyDescent="0.25">
      <c r="A1106" s="4" t="s">
        <v>1170</v>
      </c>
      <c r="B1106" s="4" t="s">
        <v>1175</v>
      </c>
      <c r="C1106" s="4" t="s">
        <v>85</v>
      </c>
      <c r="D1106" s="4" t="s">
        <v>192</v>
      </c>
    </row>
    <row r="1107" spans="1:4" x14ac:dyDescent="0.25">
      <c r="A1107" s="4" t="s">
        <v>1170</v>
      </c>
      <c r="B1107" s="4" t="s">
        <v>1176</v>
      </c>
      <c r="C1107" s="4" t="s">
        <v>9</v>
      </c>
      <c r="D1107" s="4" t="s">
        <v>29</v>
      </c>
    </row>
    <row r="1108" spans="1:4" x14ac:dyDescent="0.25">
      <c r="A1108" s="4" t="s">
        <v>1170</v>
      </c>
      <c r="B1108" s="4" t="s">
        <v>1177</v>
      </c>
      <c r="C1108" s="4" t="s">
        <v>18</v>
      </c>
      <c r="D1108" s="4" t="s">
        <v>351</v>
      </c>
    </row>
    <row r="1109" spans="1:4" x14ac:dyDescent="0.25">
      <c r="A1109" s="4" t="s">
        <v>1170</v>
      </c>
      <c r="B1109" s="4" t="s">
        <v>1178</v>
      </c>
      <c r="C1109" s="4" t="s">
        <v>9</v>
      </c>
      <c r="D1109" s="4" t="s">
        <v>29</v>
      </c>
    </row>
    <row r="1110" spans="1:4" x14ac:dyDescent="0.25">
      <c r="A1110" s="4" t="s">
        <v>1170</v>
      </c>
      <c r="B1110" s="4" t="s">
        <v>1179</v>
      </c>
      <c r="C1110" s="4" t="s">
        <v>85</v>
      </c>
      <c r="D1110" s="4" t="s">
        <v>192</v>
      </c>
    </row>
    <row r="1111" spans="1:4" x14ac:dyDescent="0.25">
      <c r="A1111" s="4" t="s">
        <v>1170</v>
      </c>
      <c r="B1111" s="4" t="s">
        <v>1180</v>
      </c>
      <c r="C1111" s="4" t="s">
        <v>85</v>
      </c>
      <c r="D1111" s="4" t="s">
        <v>192</v>
      </c>
    </row>
    <row r="1112" spans="1:4" x14ac:dyDescent="0.25">
      <c r="A1112" s="4" t="s">
        <v>1170</v>
      </c>
      <c r="B1112" s="4" t="s">
        <v>1181</v>
      </c>
      <c r="C1112" s="4" t="s">
        <v>18</v>
      </c>
      <c r="D1112" s="4" t="s">
        <v>82</v>
      </c>
    </row>
    <row r="1113" spans="1:4" x14ac:dyDescent="0.25">
      <c r="A1113" s="4" t="s">
        <v>1170</v>
      </c>
      <c r="B1113" s="4" t="s">
        <v>1182</v>
      </c>
      <c r="C1113" s="4" t="s">
        <v>94</v>
      </c>
      <c r="D1113" s="4" t="s">
        <v>95</v>
      </c>
    </row>
    <row r="1114" spans="1:4" x14ac:dyDescent="0.25">
      <c r="A1114" s="4" t="s">
        <v>1170</v>
      </c>
      <c r="B1114" s="4" t="s">
        <v>1183</v>
      </c>
      <c r="C1114" s="4" t="s">
        <v>13</v>
      </c>
      <c r="D1114" s="4" t="s">
        <v>14</v>
      </c>
    </row>
    <row r="1115" spans="1:4" x14ac:dyDescent="0.25">
      <c r="A1115" s="4" t="s">
        <v>1170</v>
      </c>
      <c r="B1115" s="4" t="s">
        <v>1184</v>
      </c>
      <c r="C1115" s="4" t="s">
        <v>85</v>
      </c>
      <c r="D1115" s="4" t="s">
        <v>192</v>
      </c>
    </row>
    <row r="1116" spans="1:4" x14ac:dyDescent="0.25">
      <c r="A1116" s="4" t="s">
        <v>1170</v>
      </c>
      <c r="B1116" s="4" t="s">
        <v>1185</v>
      </c>
      <c r="C1116" s="4" t="s">
        <v>18</v>
      </c>
      <c r="D1116" s="4" t="s">
        <v>367</v>
      </c>
    </row>
    <row r="1117" spans="1:4" x14ac:dyDescent="0.25">
      <c r="A1117" s="4" t="s">
        <v>1186</v>
      </c>
      <c r="B1117" s="4" t="s">
        <v>1187</v>
      </c>
      <c r="C1117" s="4" t="s">
        <v>100</v>
      </c>
      <c r="D1117" s="4" t="s">
        <v>131</v>
      </c>
    </row>
    <row r="1118" spans="1:4" x14ac:dyDescent="0.25">
      <c r="A1118" s="4" t="s">
        <v>1188</v>
      </c>
      <c r="C1118" s="4" t="s">
        <v>6</v>
      </c>
    </row>
    <row r="1119" spans="1:4" x14ac:dyDescent="0.25">
      <c r="A1119" s="4" t="s">
        <v>1189</v>
      </c>
      <c r="B1119" s="4" t="s">
        <v>1190</v>
      </c>
      <c r="C1119" s="4" t="s">
        <v>100</v>
      </c>
      <c r="D1119" s="4" t="s">
        <v>131</v>
      </c>
    </row>
    <row r="1120" spans="1:4" x14ac:dyDescent="0.25">
      <c r="A1120" s="4" t="s">
        <v>1191</v>
      </c>
      <c r="C1120" s="4" t="s">
        <v>6</v>
      </c>
    </row>
    <row r="1121" spans="1:4" x14ac:dyDescent="0.25">
      <c r="A1121" s="4" t="s">
        <v>1192</v>
      </c>
      <c r="B1121" s="4" t="s">
        <v>1193</v>
      </c>
      <c r="C1121" s="4" t="s">
        <v>6</v>
      </c>
    </row>
    <row r="1122" spans="1:4" x14ac:dyDescent="0.25">
      <c r="A1122" s="4" t="s">
        <v>1194</v>
      </c>
      <c r="B1122" s="4" t="s">
        <v>1195</v>
      </c>
      <c r="C1122" s="4" t="s">
        <v>9</v>
      </c>
      <c r="D1122" s="4" t="s">
        <v>77</v>
      </c>
    </row>
    <row r="1123" spans="1:4" x14ac:dyDescent="0.25">
      <c r="A1123" s="4" t="s">
        <v>1194</v>
      </c>
      <c r="B1123" s="4" t="s">
        <v>1196</v>
      </c>
      <c r="C1123" s="4" t="s">
        <v>85</v>
      </c>
      <c r="D1123" s="4" t="s">
        <v>86</v>
      </c>
    </row>
    <row r="1124" spans="1:4" x14ac:dyDescent="0.25">
      <c r="A1124" s="4" t="s">
        <v>1194</v>
      </c>
      <c r="B1124" s="4" t="s">
        <v>1197</v>
      </c>
      <c r="C1124" s="4" t="s">
        <v>9</v>
      </c>
      <c r="D1124" s="4" t="s">
        <v>120</v>
      </c>
    </row>
    <row r="1125" spans="1:4" x14ac:dyDescent="0.25">
      <c r="A1125" s="4" t="s">
        <v>1198</v>
      </c>
      <c r="B1125" s="4" t="s">
        <v>1199</v>
      </c>
      <c r="C1125" s="4" t="s">
        <v>18</v>
      </c>
      <c r="D1125" s="4" t="s">
        <v>82</v>
      </c>
    </row>
    <row r="1126" spans="1:4" x14ac:dyDescent="0.25">
      <c r="A1126" s="4" t="s">
        <v>1200</v>
      </c>
      <c r="B1126" s="4" t="s">
        <v>1201</v>
      </c>
      <c r="C1126" s="4" t="s">
        <v>9</v>
      </c>
      <c r="D1126" s="4" t="s">
        <v>10</v>
      </c>
    </row>
  </sheetData>
  <autoFilter ref="A1:D1126" xr:uid="{00000000-0001-0000-0900-000000000000}"/>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U572"/>
  <sheetViews>
    <sheetView topLeftCell="AF1" workbookViewId="0">
      <selection activeCell="AF1" sqref="AF1"/>
    </sheetView>
  </sheetViews>
  <sheetFormatPr defaultColWidth="14.42578125" defaultRowHeight="15" customHeight="1" x14ac:dyDescent="0.25"/>
  <cols>
    <col min="1" max="1" width="23.42578125" customWidth="1"/>
    <col min="2" max="2" width="25.85546875" customWidth="1"/>
    <col min="3" max="3" width="11.7109375" customWidth="1"/>
    <col min="4" max="4" width="10.5703125" customWidth="1"/>
    <col min="5" max="6" width="16.42578125" customWidth="1"/>
    <col min="7" max="8" width="18.7109375" customWidth="1"/>
    <col min="9" max="9" width="7" customWidth="1"/>
    <col min="10" max="10" width="88.42578125" customWidth="1"/>
    <col min="11" max="11" width="31.7109375" customWidth="1"/>
    <col min="12" max="13" width="57.7109375" customWidth="1"/>
    <col min="14" max="14" width="18.7109375" customWidth="1"/>
    <col min="15" max="15" width="53" customWidth="1"/>
    <col min="16" max="16" width="56.5703125" customWidth="1"/>
    <col min="17" max="17" width="28.140625" customWidth="1"/>
    <col min="18" max="18" width="24.7109375" customWidth="1"/>
    <col min="19" max="19" width="30.5703125" customWidth="1"/>
    <col min="20" max="20" width="55.28515625" customWidth="1"/>
    <col min="21" max="21" width="66" customWidth="1"/>
    <col min="22" max="22" width="75.42578125" customWidth="1"/>
    <col min="23" max="23" width="47.140625" customWidth="1"/>
    <col min="24" max="24" width="58.85546875" customWidth="1"/>
    <col min="25" max="25" width="80.140625" customWidth="1"/>
    <col min="26" max="26" width="55.28515625" customWidth="1"/>
    <col min="27" max="27" width="73" customWidth="1"/>
    <col min="28" max="28" width="69.5703125" customWidth="1"/>
    <col min="29" max="29" width="833.85546875" customWidth="1"/>
    <col min="30" max="30" width="31.7109375" customWidth="1"/>
    <col min="31" max="31" width="179.28515625" customWidth="1"/>
    <col min="32" max="32" width="219.42578125" customWidth="1"/>
    <col min="33" max="33" width="147.42578125" customWidth="1"/>
    <col min="34" max="34" width="287.85546875" customWidth="1"/>
    <col min="35" max="35" width="113.140625" customWidth="1"/>
    <col min="36" max="36" width="133.28515625" customWidth="1"/>
    <col min="37" max="37" width="136.5703125" customWidth="1"/>
    <col min="38" max="38" width="116.5703125" customWidth="1"/>
    <col min="39" max="39" width="303.140625" customWidth="1"/>
    <col min="40" max="40" width="82.42578125" customWidth="1"/>
    <col min="41" max="41" width="148.5703125" customWidth="1"/>
    <col min="42" max="42" width="241.85546875" customWidth="1"/>
    <col min="43" max="43" width="242.85546875" customWidth="1"/>
    <col min="44" max="44" width="18.7109375" customWidth="1"/>
    <col min="45" max="45" width="1846.140625" customWidth="1"/>
    <col min="46" max="46" width="713.5703125" customWidth="1"/>
    <col min="47" max="47" width="21" customWidth="1"/>
  </cols>
  <sheetData>
    <row r="1" spans="1:47" x14ac:dyDescent="0.25">
      <c r="A1" s="9" t="s">
        <v>0</v>
      </c>
      <c r="B1" s="9" t="s">
        <v>1226</v>
      </c>
      <c r="C1" s="4" t="s">
        <v>1227</v>
      </c>
      <c r="D1" s="4" t="s">
        <v>1228</v>
      </c>
      <c r="E1" s="4" t="s">
        <v>1229</v>
      </c>
      <c r="F1" s="4" t="s">
        <v>1230</v>
      </c>
      <c r="G1" s="4" t="s">
        <v>1231</v>
      </c>
      <c r="H1" s="4" t="s">
        <v>1232</v>
      </c>
      <c r="I1" s="4" t="s">
        <v>1233</v>
      </c>
      <c r="J1" s="4" t="s">
        <v>1234</v>
      </c>
      <c r="K1" s="4" t="s">
        <v>1235</v>
      </c>
      <c r="L1" s="4" t="s">
        <v>1236</v>
      </c>
      <c r="M1" s="4" t="s">
        <v>1237</v>
      </c>
      <c r="N1" s="4" t="s">
        <v>1238</v>
      </c>
      <c r="O1" s="4" t="s">
        <v>1239</v>
      </c>
      <c r="P1" s="4" t="s">
        <v>1240</v>
      </c>
      <c r="Q1" s="4" t="s">
        <v>1241</v>
      </c>
      <c r="R1" s="4" t="s">
        <v>1242</v>
      </c>
      <c r="S1" s="4" t="s">
        <v>1243</v>
      </c>
      <c r="T1" s="4" t="s">
        <v>1244</v>
      </c>
      <c r="U1" s="4" t="s">
        <v>1245</v>
      </c>
      <c r="V1" s="4" t="s">
        <v>1246</v>
      </c>
      <c r="W1" s="4" t="s">
        <v>1247</v>
      </c>
      <c r="X1" s="4" t="s">
        <v>1248</v>
      </c>
      <c r="Y1" s="4" t="s">
        <v>1249</v>
      </c>
      <c r="Z1" s="4" t="s">
        <v>1250</v>
      </c>
      <c r="AA1" s="4" t="s">
        <v>1251</v>
      </c>
      <c r="AB1" s="4" t="s">
        <v>1252</v>
      </c>
      <c r="AC1" s="4" t="s">
        <v>1253</v>
      </c>
      <c r="AD1" s="4" t="s">
        <v>1254</v>
      </c>
      <c r="AE1" s="4" t="s">
        <v>1255</v>
      </c>
      <c r="AF1" s="4" t="s">
        <v>1256</v>
      </c>
      <c r="AG1" s="4" t="s">
        <v>1257</v>
      </c>
      <c r="AH1" s="4" t="s">
        <v>1258</v>
      </c>
      <c r="AI1" s="4" t="s">
        <v>1259</v>
      </c>
      <c r="AJ1" s="4" t="s">
        <v>1260</v>
      </c>
      <c r="AK1" s="4" t="s">
        <v>1261</v>
      </c>
      <c r="AL1" s="4" t="s">
        <v>1262</v>
      </c>
      <c r="AM1" s="4" t="s">
        <v>1263</v>
      </c>
      <c r="AN1" s="4" t="s">
        <v>1264</v>
      </c>
      <c r="AO1" s="4" t="s">
        <v>1265</v>
      </c>
      <c r="AP1" s="4" t="s">
        <v>1266</v>
      </c>
      <c r="AQ1" s="4" t="s">
        <v>1267</v>
      </c>
      <c r="AR1" s="4" t="s">
        <v>1268</v>
      </c>
      <c r="AS1" s="4" t="s">
        <v>1269</v>
      </c>
      <c r="AT1" s="4" t="s">
        <v>1270</v>
      </c>
      <c r="AU1" s="4" t="s">
        <v>1271</v>
      </c>
    </row>
    <row r="2" spans="1:47" x14ac:dyDescent="0.25">
      <c r="A2" s="4" t="s">
        <v>874</v>
      </c>
      <c r="B2" s="4">
        <v>0</v>
      </c>
      <c r="D2" s="4" t="s">
        <v>1272</v>
      </c>
      <c r="E2" s="4" t="s">
        <v>1273</v>
      </c>
      <c r="F2" s="4" t="s">
        <v>1274</v>
      </c>
      <c r="G2" s="4" t="s">
        <v>1273</v>
      </c>
      <c r="H2" s="4" t="s">
        <v>1275</v>
      </c>
      <c r="J2" s="4" t="s">
        <v>1276</v>
      </c>
      <c r="P2" s="4" t="s">
        <v>1277</v>
      </c>
      <c r="Q2" s="4" t="s">
        <v>1278</v>
      </c>
      <c r="R2" s="4" t="s">
        <v>1279</v>
      </c>
      <c r="S2" s="4" t="s">
        <v>1280</v>
      </c>
      <c r="T2" s="4" t="s">
        <v>1281</v>
      </c>
      <c r="U2" s="4" t="s">
        <v>1282</v>
      </c>
      <c r="W2" s="4" t="s">
        <v>1283</v>
      </c>
      <c r="X2" s="4" t="s">
        <v>1284</v>
      </c>
      <c r="Y2" s="4" t="s">
        <v>1285</v>
      </c>
      <c r="Z2" s="4" t="s">
        <v>1286</v>
      </c>
      <c r="AB2" s="4" t="s">
        <v>1286</v>
      </c>
      <c r="AC2" s="4" t="s">
        <v>1287</v>
      </c>
      <c r="AE2" s="4" t="s">
        <v>1288</v>
      </c>
      <c r="AF2" s="4" t="s">
        <v>1289</v>
      </c>
      <c r="AG2" s="4" t="s">
        <v>1288</v>
      </c>
      <c r="AH2" s="4" t="s">
        <v>1289</v>
      </c>
      <c r="AI2" s="4" t="s">
        <v>1290</v>
      </c>
      <c r="AJ2" s="4" t="s">
        <v>1288</v>
      </c>
      <c r="AK2" s="4" t="s">
        <v>1288</v>
      </c>
      <c r="AL2" s="4" t="s">
        <v>1288</v>
      </c>
      <c r="AM2" s="4" t="s">
        <v>1288</v>
      </c>
      <c r="AN2" s="4" t="s">
        <v>1288</v>
      </c>
      <c r="AO2" s="4" t="s">
        <v>1288</v>
      </c>
      <c r="AP2" s="4" t="s">
        <v>1288</v>
      </c>
      <c r="AQ2" s="4" t="s">
        <v>1288</v>
      </c>
      <c r="AS2" s="4" t="s">
        <v>1291</v>
      </c>
      <c r="AT2" s="4" t="s">
        <v>1292</v>
      </c>
    </row>
    <row r="3" spans="1:47" x14ac:dyDescent="0.25">
      <c r="A3" s="4" t="s">
        <v>876</v>
      </c>
      <c r="B3" s="4">
        <v>0</v>
      </c>
      <c r="D3" s="4" t="s">
        <v>1272</v>
      </c>
      <c r="E3" s="4" t="s">
        <v>1273</v>
      </c>
      <c r="F3" s="4" t="s">
        <v>1293</v>
      </c>
      <c r="G3" s="4" t="s">
        <v>1273</v>
      </c>
      <c r="H3" s="4" t="s">
        <v>1294</v>
      </c>
      <c r="J3" s="4" t="s">
        <v>1295</v>
      </c>
      <c r="P3" s="4" t="s">
        <v>1296</v>
      </c>
      <c r="Q3" s="4" t="s">
        <v>1297</v>
      </c>
      <c r="R3" s="4" t="s">
        <v>1279</v>
      </c>
      <c r="S3" s="4" t="s">
        <v>1298</v>
      </c>
      <c r="T3" s="4" t="s">
        <v>1299</v>
      </c>
      <c r="U3" s="4" t="s">
        <v>1300</v>
      </c>
      <c r="W3" s="4" t="s">
        <v>1283</v>
      </c>
      <c r="X3" s="4" t="s">
        <v>1301</v>
      </c>
      <c r="Y3" s="4" t="s">
        <v>1302</v>
      </c>
      <c r="Z3" s="4" t="s">
        <v>1286</v>
      </c>
      <c r="AB3" s="4" t="s">
        <v>1286</v>
      </c>
      <c r="AC3" s="4" t="s">
        <v>1303</v>
      </c>
      <c r="AE3" s="4" t="s">
        <v>1289</v>
      </c>
      <c r="AF3" s="4" t="s">
        <v>1288</v>
      </c>
      <c r="AG3" s="4" t="s">
        <v>1288</v>
      </c>
      <c r="AH3" s="4" t="s">
        <v>1288</v>
      </c>
      <c r="AI3" s="4" t="s">
        <v>1288</v>
      </c>
      <c r="AJ3" s="4" t="s">
        <v>1288</v>
      </c>
      <c r="AK3" s="4" t="s">
        <v>1288</v>
      </c>
      <c r="AL3" s="4" t="s">
        <v>1288</v>
      </c>
      <c r="AM3" s="4" t="s">
        <v>1288</v>
      </c>
      <c r="AN3" s="4" t="s">
        <v>1288</v>
      </c>
      <c r="AO3" s="4" t="s">
        <v>1288</v>
      </c>
      <c r="AP3" s="4" t="s">
        <v>1288</v>
      </c>
      <c r="AQ3" s="4" t="s">
        <v>1288</v>
      </c>
      <c r="AS3" s="4" t="s">
        <v>1304</v>
      </c>
      <c r="AT3" s="4" t="s">
        <v>1305</v>
      </c>
    </row>
    <row r="4" spans="1:47" x14ac:dyDescent="0.25">
      <c r="A4" s="4" t="s">
        <v>878</v>
      </c>
      <c r="B4" s="4">
        <v>0</v>
      </c>
      <c r="D4" s="4" t="s">
        <v>1272</v>
      </c>
      <c r="E4" s="4" t="s">
        <v>1273</v>
      </c>
      <c r="F4" s="4" t="s">
        <v>1306</v>
      </c>
      <c r="G4" s="4" t="s">
        <v>1273</v>
      </c>
      <c r="H4" s="4" t="s">
        <v>1307</v>
      </c>
      <c r="J4" s="4" t="s">
        <v>1308</v>
      </c>
      <c r="P4" s="4" t="s">
        <v>1309</v>
      </c>
      <c r="Q4" s="4" t="s">
        <v>1310</v>
      </c>
      <c r="R4" s="4" t="s">
        <v>1279</v>
      </c>
      <c r="S4" s="4" t="s">
        <v>1311</v>
      </c>
      <c r="T4" s="4" t="s">
        <v>1312</v>
      </c>
      <c r="U4" s="4" t="s">
        <v>1313</v>
      </c>
      <c r="V4" s="4" t="s">
        <v>1314</v>
      </c>
      <c r="W4" s="4" t="s">
        <v>1283</v>
      </c>
      <c r="X4" s="4" t="s">
        <v>1315</v>
      </c>
      <c r="Y4" s="4" t="s">
        <v>1302</v>
      </c>
      <c r="Z4" s="4" t="s">
        <v>1286</v>
      </c>
      <c r="AB4" s="4" t="s">
        <v>1316</v>
      </c>
      <c r="AE4" s="4" t="s">
        <v>1288</v>
      </c>
      <c r="AF4" s="4" t="s">
        <v>1288</v>
      </c>
      <c r="AG4" s="4" t="s">
        <v>1288</v>
      </c>
      <c r="AH4" s="4" t="s">
        <v>1289</v>
      </c>
      <c r="AI4" s="4" t="s">
        <v>1289</v>
      </c>
      <c r="AJ4" s="4" t="s">
        <v>1288</v>
      </c>
      <c r="AK4" s="4" t="s">
        <v>1288</v>
      </c>
      <c r="AL4" s="4" t="s">
        <v>1288</v>
      </c>
      <c r="AM4" s="4" t="s">
        <v>1288</v>
      </c>
      <c r="AN4" s="4" t="s">
        <v>1288</v>
      </c>
      <c r="AO4" s="4" t="s">
        <v>1288</v>
      </c>
      <c r="AP4" s="4" t="s">
        <v>1289</v>
      </c>
      <c r="AQ4" s="4" t="s">
        <v>1289</v>
      </c>
      <c r="AS4" s="4" t="s">
        <v>1317</v>
      </c>
      <c r="AT4" s="4" t="s">
        <v>1305</v>
      </c>
    </row>
    <row r="5" spans="1:47" x14ac:dyDescent="0.25">
      <c r="A5" s="4" t="s">
        <v>881</v>
      </c>
      <c r="B5" s="4">
        <v>0</v>
      </c>
      <c r="D5" s="4" t="s">
        <v>1272</v>
      </c>
      <c r="E5" s="4" t="s">
        <v>1273</v>
      </c>
      <c r="F5" s="4" t="s">
        <v>1318</v>
      </c>
      <c r="G5" s="4" t="s">
        <v>1273</v>
      </c>
      <c r="H5" s="4" t="s">
        <v>1319</v>
      </c>
      <c r="J5" s="4" t="s">
        <v>1320</v>
      </c>
      <c r="P5" s="4" t="s">
        <v>1321</v>
      </c>
      <c r="Q5" s="4" t="s">
        <v>1322</v>
      </c>
      <c r="R5" s="4" t="s">
        <v>1323</v>
      </c>
      <c r="S5" s="4" t="s">
        <v>1324</v>
      </c>
      <c r="T5" s="4" t="s">
        <v>1325</v>
      </c>
      <c r="U5" s="4" t="s">
        <v>1313</v>
      </c>
      <c r="V5" s="4" t="s">
        <v>1326</v>
      </c>
      <c r="W5" s="4" t="s">
        <v>1283</v>
      </c>
      <c r="X5" s="4" t="s">
        <v>1315</v>
      </c>
      <c r="Y5" s="4" t="s">
        <v>1285</v>
      </c>
      <c r="Z5" s="4" t="s">
        <v>1316</v>
      </c>
      <c r="AA5" s="4" t="s">
        <v>1327</v>
      </c>
      <c r="AB5" s="4" t="s">
        <v>1316</v>
      </c>
      <c r="AE5" s="4" t="s">
        <v>1288</v>
      </c>
      <c r="AF5" s="4" t="s">
        <v>1288</v>
      </c>
      <c r="AG5" s="4" t="s">
        <v>1288</v>
      </c>
      <c r="AH5" s="4" t="s">
        <v>1288</v>
      </c>
      <c r="AI5" s="4" t="s">
        <v>1289</v>
      </c>
      <c r="AJ5" s="4" t="s">
        <v>1288</v>
      </c>
      <c r="AK5" s="4" t="s">
        <v>1288</v>
      </c>
      <c r="AL5" s="4" t="s">
        <v>1289</v>
      </c>
      <c r="AM5" s="4" t="s">
        <v>1288</v>
      </c>
      <c r="AN5" s="4" t="s">
        <v>1288</v>
      </c>
      <c r="AO5" s="4" t="s">
        <v>1288</v>
      </c>
      <c r="AP5" s="4" t="s">
        <v>1328</v>
      </c>
      <c r="AQ5" s="4" t="s">
        <v>1328</v>
      </c>
      <c r="AS5" s="4" t="s">
        <v>1329</v>
      </c>
      <c r="AT5" s="4" t="s">
        <v>1330</v>
      </c>
    </row>
    <row r="6" spans="1:47" x14ac:dyDescent="0.25">
      <c r="A6" s="4" t="s">
        <v>883</v>
      </c>
      <c r="B6" s="4">
        <v>0</v>
      </c>
      <c r="D6" s="4" t="s">
        <v>1272</v>
      </c>
      <c r="E6" s="4" t="s">
        <v>1273</v>
      </c>
      <c r="F6" s="4" t="s">
        <v>1331</v>
      </c>
      <c r="G6" s="4" t="s">
        <v>1273</v>
      </c>
      <c r="H6" s="4" t="s">
        <v>1332</v>
      </c>
      <c r="J6" s="4" t="s">
        <v>1333</v>
      </c>
      <c r="P6" s="4" t="s">
        <v>1334</v>
      </c>
      <c r="Q6" s="4" t="s">
        <v>1335</v>
      </c>
      <c r="R6" s="4" t="s">
        <v>1279</v>
      </c>
      <c r="S6" s="4" t="s">
        <v>1280</v>
      </c>
      <c r="T6" s="4" t="s">
        <v>1336</v>
      </c>
      <c r="U6" s="4" t="s">
        <v>1282</v>
      </c>
      <c r="W6" s="4" t="s">
        <v>1337</v>
      </c>
      <c r="X6" s="4" t="s">
        <v>1315</v>
      </c>
      <c r="Y6" s="4" t="s">
        <v>1285</v>
      </c>
      <c r="Z6" s="4" t="s">
        <v>1286</v>
      </c>
      <c r="AB6" s="4" t="s">
        <v>1316</v>
      </c>
      <c r="AE6" s="4" t="s">
        <v>1289</v>
      </c>
      <c r="AF6" s="4" t="s">
        <v>1288</v>
      </c>
      <c r="AG6" s="4" t="s">
        <v>1288</v>
      </c>
      <c r="AH6" s="4" t="s">
        <v>1288</v>
      </c>
      <c r="AI6" s="4" t="s">
        <v>1288</v>
      </c>
      <c r="AJ6" s="4" t="s">
        <v>1288</v>
      </c>
      <c r="AK6" s="4" t="s">
        <v>1288</v>
      </c>
      <c r="AL6" s="4" t="s">
        <v>1288</v>
      </c>
      <c r="AM6" s="4" t="s">
        <v>1289</v>
      </c>
      <c r="AN6" s="4" t="s">
        <v>1288</v>
      </c>
      <c r="AO6" s="4" t="s">
        <v>1289</v>
      </c>
      <c r="AP6" s="4" t="s">
        <v>1289</v>
      </c>
      <c r="AQ6" s="4" t="s">
        <v>1289</v>
      </c>
      <c r="AS6" s="4" t="s">
        <v>1338</v>
      </c>
      <c r="AT6" s="4" t="s">
        <v>1292</v>
      </c>
    </row>
    <row r="7" spans="1:47" x14ac:dyDescent="0.25">
      <c r="A7" s="4" t="s">
        <v>887</v>
      </c>
      <c r="B7" s="4">
        <v>0</v>
      </c>
      <c r="D7" s="4" t="s">
        <v>1272</v>
      </c>
      <c r="E7" s="4" t="s">
        <v>1273</v>
      </c>
      <c r="F7" s="4" t="s">
        <v>1339</v>
      </c>
      <c r="G7" s="4" t="s">
        <v>1273</v>
      </c>
      <c r="H7" s="4" t="s">
        <v>1340</v>
      </c>
      <c r="J7" s="4" t="s">
        <v>1341</v>
      </c>
      <c r="P7" s="4" t="s">
        <v>1342</v>
      </c>
      <c r="Q7" s="4" t="s">
        <v>1343</v>
      </c>
      <c r="R7" s="4" t="s">
        <v>1323</v>
      </c>
      <c r="S7" s="4" t="s">
        <v>1344</v>
      </c>
      <c r="T7" s="4" t="s">
        <v>1299</v>
      </c>
      <c r="U7" s="4" t="s">
        <v>126</v>
      </c>
      <c r="W7" s="4" t="s">
        <v>1283</v>
      </c>
      <c r="X7" s="4" t="s">
        <v>1345</v>
      </c>
      <c r="Y7" s="4" t="s">
        <v>1285</v>
      </c>
      <c r="Z7" s="4" t="s">
        <v>1286</v>
      </c>
      <c r="AB7" s="4" t="s">
        <v>1316</v>
      </c>
      <c r="AE7" s="4" t="s">
        <v>1289</v>
      </c>
      <c r="AF7" s="4" t="s">
        <v>1289</v>
      </c>
      <c r="AG7" s="4" t="s">
        <v>1289</v>
      </c>
      <c r="AH7" s="4" t="s">
        <v>1288</v>
      </c>
      <c r="AI7" s="4" t="s">
        <v>1288</v>
      </c>
      <c r="AJ7" s="4" t="s">
        <v>1289</v>
      </c>
      <c r="AK7" s="4" t="s">
        <v>1289</v>
      </c>
      <c r="AL7" s="4" t="s">
        <v>1289</v>
      </c>
      <c r="AM7" s="4" t="s">
        <v>1346</v>
      </c>
      <c r="AN7" s="4" t="s">
        <v>1288</v>
      </c>
      <c r="AO7" s="4" t="s">
        <v>1288</v>
      </c>
      <c r="AP7" s="4" t="s">
        <v>1288</v>
      </c>
      <c r="AQ7" s="4" t="s">
        <v>1288</v>
      </c>
      <c r="AS7" s="4" t="s">
        <v>1304</v>
      </c>
      <c r="AT7" s="4" t="s">
        <v>1347</v>
      </c>
    </row>
    <row r="8" spans="1:47" x14ac:dyDescent="0.25">
      <c r="A8" s="4" t="s">
        <v>889</v>
      </c>
      <c r="B8" s="4">
        <v>0</v>
      </c>
      <c r="D8" s="4" t="s">
        <v>1272</v>
      </c>
      <c r="E8" s="4" t="s">
        <v>1273</v>
      </c>
      <c r="F8" s="4" t="s">
        <v>1348</v>
      </c>
      <c r="G8" s="4" t="s">
        <v>1273</v>
      </c>
      <c r="H8" s="4" t="s">
        <v>1349</v>
      </c>
      <c r="J8" s="4" t="s">
        <v>1350</v>
      </c>
      <c r="P8" s="4" t="s">
        <v>1350</v>
      </c>
      <c r="Q8" s="4" t="s">
        <v>1351</v>
      </c>
      <c r="R8" s="4" t="s">
        <v>1323</v>
      </c>
      <c r="S8" s="4" t="s">
        <v>1352</v>
      </c>
      <c r="T8" s="4" t="s">
        <v>1353</v>
      </c>
      <c r="U8" s="4" t="s">
        <v>1300</v>
      </c>
      <c r="W8" s="4" t="s">
        <v>1283</v>
      </c>
      <c r="X8" s="4" t="s">
        <v>1315</v>
      </c>
      <c r="Y8" s="4" t="s">
        <v>1302</v>
      </c>
      <c r="Z8" s="4" t="s">
        <v>1286</v>
      </c>
      <c r="AB8" s="4" t="s">
        <v>1316</v>
      </c>
      <c r="AE8" s="4" t="s">
        <v>1288</v>
      </c>
      <c r="AF8" s="4" t="s">
        <v>1289</v>
      </c>
      <c r="AG8" s="4" t="s">
        <v>1288</v>
      </c>
      <c r="AH8" s="4" t="s">
        <v>1289</v>
      </c>
      <c r="AI8" s="4" t="s">
        <v>1328</v>
      </c>
      <c r="AJ8" s="4" t="s">
        <v>1328</v>
      </c>
      <c r="AK8" s="4" t="s">
        <v>1328</v>
      </c>
      <c r="AL8" s="4" t="s">
        <v>1288</v>
      </c>
      <c r="AM8" s="4" t="s">
        <v>1289</v>
      </c>
      <c r="AN8" s="4" t="s">
        <v>1328</v>
      </c>
      <c r="AO8" s="4" t="s">
        <v>1328</v>
      </c>
      <c r="AP8" s="4" t="s">
        <v>1289</v>
      </c>
      <c r="AQ8" s="4" t="s">
        <v>1328</v>
      </c>
      <c r="AS8" s="4" t="s">
        <v>1354</v>
      </c>
      <c r="AT8" s="4" t="s">
        <v>1355</v>
      </c>
    </row>
    <row r="9" spans="1:47" x14ac:dyDescent="0.25">
      <c r="A9" s="4" t="s">
        <v>890</v>
      </c>
      <c r="B9" s="4">
        <v>0</v>
      </c>
      <c r="D9" s="4" t="s">
        <v>1272</v>
      </c>
      <c r="E9" s="4" t="s">
        <v>1273</v>
      </c>
      <c r="F9" s="4" t="s">
        <v>1356</v>
      </c>
      <c r="G9" s="4" t="s">
        <v>1273</v>
      </c>
      <c r="H9" s="4" t="s">
        <v>1357</v>
      </c>
      <c r="J9" s="4" t="s">
        <v>1358</v>
      </c>
      <c r="P9" s="4" t="s">
        <v>1359</v>
      </c>
      <c r="Q9" s="4" t="s">
        <v>1360</v>
      </c>
      <c r="R9" s="4" t="s">
        <v>1361</v>
      </c>
      <c r="S9" s="4" t="s">
        <v>1362</v>
      </c>
      <c r="T9" s="4" t="s">
        <v>1336</v>
      </c>
      <c r="U9" s="4" t="s">
        <v>126</v>
      </c>
      <c r="W9" s="4" t="s">
        <v>1337</v>
      </c>
      <c r="X9" s="4" t="s">
        <v>1284</v>
      </c>
      <c r="Y9" s="4" t="s">
        <v>1302</v>
      </c>
      <c r="Z9" s="4" t="s">
        <v>1286</v>
      </c>
      <c r="AB9" s="4" t="s">
        <v>1316</v>
      </c>
      <c r="AE9" s="4" t="s">
        <v>1288</v>
      </c>
      <c r="AF9" s="4" t="s">
        <v>1289</v>
      </c>
      <c r="AG9" s="4" t="s">
        <v>1288</v>
      </c>
      <c r="AH9" s="4" t="s">
        <v>1289</v>
      </c>
      <c r="AI9" s="4" t="s">
        <v>1288</v>
      </c>
      <c r="AJ9" s="4" t="s">
        <v>1288</v>
      </c>
      <c r="AK9" s="4" t="s">
        <v>1288</v>
      </c>
      <c r="AL9" s="4" t="s">
        <v>1288</v>
      </c>
      <c r="AM9" s="4" t="s">
        <v>1288</v>
      </c>
      <c r="AN9" s="4" t="s">
        <v>1289</v>
      </c>
      <c r="AO9" s="4" t="s">
        <v>1288</v>
      </c>
      <c r="AP9" s="4" t="s">
        <v>1289</v>
      </c>
      <c r="AQ9" s="4" t="s">
        <v>1288</v>
      </c>
      <c r="AS9" s="4" t="s">
        <v>1363</v>
      </c>
      <c r="AT9" s="4" t="s">
        <v>1364</v>
      </c>
    </row>
    <row r="10" spans="1:47" x14ac:dyDescent="0.25">
      <c r="A10" s="4" t="s">
        <v>892</v>
      </c>
      <c r="B10" s="4">
        <v>0</v>
      </c>
      <c r="D10" s="4" t="s">
        <v>1272</v>
      </c>
      <c r="E10" s="4" t="s">
        <v>1273</v>
      </c>
      <c r="F10" s="4" t="s">
        <v>1365</v>
      </c>
      <c r="G10" s="4" t="s">
        <v>1273</v>
      </c>
      <c r="H10" s="4" t="s">
        <v>1366</v>
      </c>
      <c r="J10" s="4" t="s">
        <v>1367</v>
      </c>
      <c r="P10" s="4" t="s">
        <v>1368</v>
      </c>
      <c r="Q10" s="4" t="s">
        <v>1369</v>
      </c>
      <c r="R10" s="4" t="s">
        <v>1323</v>
      </c>
      <c r="S10" s="4" t="s">
        <v>1352</v>
      </c>
      <c r="T10" s="4" t="s">
        <v>1370</v>
      </c>
      <c r="U10" s="4" t="s">
        <v>1371</v>
      </c>
      <c r="W10" s="4" t="s">
        <v>1283</v>
      </c>
      <c r="X10" s="4" t="s">
        <v>1315</v>
      </c>
      <c r="Y10" s="4" t="s">
        <v>1302</v>
      </c>
      <c r="Z10" s="4" t="s">
        <v>1286</v>
      </c>
      <c r="AB10" s="4" t="s">
        <v>1372</v>
      </c>
      <c r="AE10" s="4" t="s">
        <v>1288</v>
      </c>
      <c r="AF10" s="4" t="s">
        <v>1346</v>
      </c>
      <c r="AG10" s="4" t="s">
        <v>1288</v>
      </c>
      <c r="AH10" s="4" t="s">
        <v>1288</v>
      </c>
      <c r="AI10" s="4" t="s">
        <v>1289</v>
      </c>
      <c r="AJ10" s="4" t="s">
        <v>1288</v>
      </c>
      <c r="AK10" s="4" t="s">
        <v>1289</v>
      </c>
      <c r="AL10" s="4" t="s">
        <v>1288</v>
      </c>
      <c r="AM10" s="4" t="s">
        <v>1289</v>
      </c>
      <c r="AN10" s="4" t="s">
        <v>1288</v>
      </c>
      <c r="AO10" s="4" t="s">
        <v>1289</v>
      </c>
      <c r="AP10" s="4" t="s">
        <v>1289</v>
      </c>
      <c r="AQ10" s="4" t="s">
        <v>1288</v>
      </c>
      <c r="AS10" s="4" t="s">
        <v>1373</v>
      </c>
      <c r="AT10" s="4" t="s">
        <v>1374</v>
      </c>
    </row>
    <row r="11" spans="1:47" x14ac:dyDescent="0.25">
      <c r="A11" s="4" t="s">
        <v>894</v>
      </c>
      <c r="B11" s="4">
        <v>0</v>
      </c>
      <c r="D11" s="4" t="s">
        <v>1272</v>
      </c>
      <c r="E11" s="4" t="s">
        <v>1273</v>
      </c>
      <c r="F11" s="4" t="s">
        <v>1375</v>
      </c>
      <c r="G11" s="4" t="s">
        <v>1273</v>
      </c>
      <c r="H11" s="4" t="s">
        <v>1376</v>
      </c>
      <c r="J11" s="4" t="s">
        <v>1377</v>
      </c>
      <c r="P11" s="4" t="s">
        <v>1378</v>
      </c>
      <c r="Q11" s="4" t="s">
        <v>1379</v>
      </c>
      <c r="R11" s="4" t="s">
        <v>1279</v>
      </c>
      <c r="S11" s="4" t="s">
        <v>1380</v>
      </c>
      <c r="T11" s="4" t="s">
        <v>1381</v>
      </c>
      <c r="U11" s="4" t="s">
        <v>1300</v>
      </c>
      <c r="W11" s="4" t="s">
        <v>1283</v>
      </c>
      <c r="X11" s="4" t="s">
        <v>1315</v>
      </c>
      <c r="Y11" s="4" t="s">
        <v>1382</v>
      </c>
      <c r="Z11" s="4" t="s">
        <v>1286</v>
      </c>
      <c r="AB11" s="4" t="s">
        <v>1316</v>
      </c>
      <c r="AE11" s="4" t="s">
        <v>1288</v>
      </c>
      <c r="AF11" s="4" t="s">
        <v>1289</v>
      </c>
      <c r="AG11" s="4" t="s">
        <v>1288</v>
      </c>
      <c r="AH11" s="4" t="s">
        <v>1288</v>
      </c>
      <c r="AI11" s="4" t="s">
        <v>1288</v>
      </c>
      <c r="AJ11" s="4" t="s">
        <v>1288</v>
      </c>
      <c r="AK11" s="4" t="s">
        <v>1288</v>
      </c>
      <c r="AL11" s="4" t="s">
        <v>1288</v>
      </c>
      <c r="AM11" s="4" t="s">
        <v>1288</v>
      </c>
      <c r="AN11" s="4" t="s">
        <v>1289</v>
      </c>
      <c r="AO11" s="4" t="s">
        <v>1288</v>
      </c>
      <c r="AP11" s="4" t="s">
        <v>1289</v>
      </c>
      <c r="AQ11" s="4" t="s">
        <v>1288</v>
      </c>
      <c r="AS11" s="4" t="s">
        <v>1304</v>
      </c>
      <c r="AT11" s="4" t="s">
        <v>1383</v>
      </c>
    </row>
    <row r="12" spans="1:47" x14ac:dyDescent="0.25">
      <c r="A12" s="4" t="s">
        <v>896</v>
      </c>
      <c r="B12" s="4">
        <v>0</v>
      </c>
      <c r="D12" s="4" t="s">
        <v>1272</v>
      </c>
      <c r="E12" s="4" t="s">
        <v>1273</v>
      </c>
      <c r="F12" s="4" t="s">
        <v>1384</v>
      </c>
      <c r="G12" s="4" t="s">
        <v>1273</v>
      </c>
      <c r="H12" s="4" t="s">
        <v>1385</v>
      </c>
      <c r="J12" s="4" t="s">
        <v>1386</v>
      </c>
      <c r="P12" s="4" t="s">
        <v>1387</v>
      </c>
      <c r="Q12" s="4" t="s">
        <v>1388</v>
      </c>
      <c r="R12" s="4" t="s">
        <v>1279</v>
      </c>
      <c r="S12" s="4" t="s">
        <v>1298</v>
      </c>
      <c r="T12" s="4" t="s">
        <v>1389</v>
      </c>
      <c r="U12" s="4" t="s">
        <v>1390</v>
      </c>
      <c r="W12" s="4" t="s">
        <v>1283</v>
      </c>
      <c r="X12" s="4" t="s">
        <v>1315</v>
      </c>
      <c r="Y12" s="4" t="s">
        <v>1285</v>
      </c>
      <c r="Z12" s="4" t="s">
        <v>1286</v>
      </c>
      <c r="AB12" s="4" t="s">
        <v>1316</v>
      </c>
      <c r="AE12" s="4" t="s">
        <v>1288</v>
      </c>
      <c r="AF12" s="4" t="s">
        <v>1288</v>
      </c>
      <c r="AG12" s="4" t="s">
        <v>1288</v>
      </c>
      <c r="AH12" s="4" t="s">
        <v>1288</v>
      </c>
      <c r="AI12" s="4" t="s">
        <v>1289</v>
      </c>
      <c r="AJ12" s="4" t="s">
        <v>1289</v>
      </c>
      <c r="AK12" s="4" t="s">
        <v>1289</v>
      </c>
      <c r="AL12" s="4" t="s">
        <v>1289</v>
      </c>
      <c r="AM12" s="4" t="s">
        <v>1289</v>
      </c>
      <c r="AN12" s="4" t="s">
        <v>1288</v>
      </c>
      <c r="AO12" s="4" t="s">
        <v>1288</v>
      </c>
      <c r="AP12" s="4" t="s">
        <v>1289</v>
      </c>
      <c r="AQ12" s="4" t="s">
        <v>1288</v>
      </c>
      <c r="AS12" s="4" t="s">
        <v>1391</v>
      </c>
      <c r="AT12" s="4" t="s">
        <v>1392</v>
      </c>
    </row>
    <row r="13" spans="1:47" x14ac:dyDescent="0.25">
      <c r="A13" s="4" t="s">
        <v>898</v>
      </c>
      <c r="B13" s="4">
        <v>0</v>
      </c>
      <c r="D13" s="4" t="s">
        <v>1272</v>
      </c>
      <c r="E13" s="4" t="s">
        <v>1273</v>
      </c>
      <c r="F13" s="4" t="s">
        <v>1393</v>
      </c>
      <c r="G13" s="4" t="s">
        <v>1273</v>
      </c>
      <c r="H13" s="4" t="s">
        <v>1394</v>
      </c>
      <c r="J13" s="4" t="s">
        <v>1395</v>
      </c>
      <c r="P13" s="4" t="s">
        <v>1396</v>
      </c>
      <c r="Q13" s="4" t="s">
        <v>1397</v>
      </c>
      <c r="R13" s="4" t="s">
        <v>1279</v>
      </c>
      <c r="S13" s="4" t="s">
        <v>1398</v>
      </c>
      <c r="T13" s="4" t="s">
        <v>1381</v>
      </c>
      <c r="U13" s="4" t="s">
        <v>1399</v>
      </c>
      <c r="W13" s="4" t="s">
        <v>1337</v>
      </c>
      <c r="X13" s="4" t="s">
        <v>1400</v>
      </c>
      <c r="Y13" s="4" t="s">
        <v>1302</v>
      </c>
      <c r="Z13" s="4" t="s">
        <v>1286</v>
      </c>
      <c r="AB13" s="4" t="s">
        <v>1316</v>
      </c>
      <c r="AE13" s="4" t="s">
        <v>1289</v>
      </c>
      <c r="AF13" s="4" t="s">
        <v>1288</v>
      </c>
      <c r="AG13" s="4" t="s">
        <v>1288</v>
      </c>
      <c r="AH13" s="4" t="s">
        <v>1288</v>
      </c>
      <c r="AI13" s="4" t="s">
        <v>1288</v>
      </c>
      <c r="AJ13" s="4" t="s">
        <v>1288</v>
      </c>
      <c r="AK13" s="4" t="s">
        <v>1328</v>
      </c>
      <c r="AL13" s="4" t="s">
        <v>1328</v>
      </c>
      <c r="AM13" s="4" t="s">
        <v>1346</v>
      </c>
      <c r="AN13" s="4" t="s">
        <v>1288</v>
      </c>
      <c r="AO13" s="4" t="s">
        <v>1288</v>
      </c>
      <c r="AP13" s="4" t="s">
        <v>1288</v>
      </c>
      <c r="AQ13" s="4" t="s">
        <v>1328</v>
      </c>
      <c r="AS13" s="4" t="s">
        <v>1401</v>
      </c>
      <c r="AT13" s="4" t="s">
        <v>1330</v>
      </c>
    </row>
    <row r="14" spans="1:47" x14ac:dyDescent="0.25">
      <c r="A14" s="4" t="s">
        <v>900</v>
      </c>
      <c r="B14" s="4">
        <v>0</v>
      </c>
      <c r="D14" s="4" t="s">
        <v>1272</v>
      </c>
      <c r="E14" s="4" t="s">
        <v>1273</v>
      </c>
      <c r="F14" s="4" t="s">
        <v>1402</v>
      </c>
      <c r="G14" s="4" t="s">
        <v>1273</v>
      </c>
      <c r="H14" s="4" t="s">
        <v>1403</v>
      </c>
      <c r="J14" s="4" t="s">
        <v>1404</v>
      </c>
      <c r="P14" s="4" t="s">
        <v>1405</v>
      </c>
      <c r="Q14" s="4" t="s">
        <v>1406</v>
      </c>
      <c r="R14" s="4" t="s">
        <v>1279</v>
      </c>
      <c r="S14" s="4" t="s">
        <v>1407</v>
      </c>
      <c r="T14" s="4" t="s">
        <v>1408</v>
      </c>
      <c r="U14" s="4" t="s">
        <v>1409</v>
      </c>
      <c r="W14" s="4" t="s">
        <v>1283</v>
      </c>
      <c r="X14" s="4" t="s">
        <v>1315</v>
      </c>
      <c r="Y14" s="4" t="s">
        <v>1302</v>
      </c>
      <c r="Z14" s="4" t="s">
        <v>1286</v>
      </c>
      <c r="AB14" s="4" t="s">
        <v>1316</v>
      </c>
      <c r="AE14" s="4" t="s">
        <v>1289</v>
      </c>
      <c r="AF14" s="4" t="s">
        <v>1288</v>
      </c>
      <c r="AG14" s="4" t="s">
        <v>1288</v>
      </c>
      <c r="AH14" s="4" t="s">
        <v>1288</v>
      </c>
      <c r="AI14" s="4" t="s">
        <v>1288</v>
      </c>
      <c r="AJ14" s="4" t="s">
        <v>1288</v>
      </c>
      <c r="AK14" s="4" t="s">
        <v>1288</v>
      </c>
      <c r="AL14" s="4" t="s">
        <v>1288</v>
      </c>
      <c r="AM14" s="4" t="s">
        <v>1289</v>
      </c>
      <c r="AN14" s="4" t="s">
        <v>1289</v>
      </c>
      <c r="AO14" s="4" t="s">
        <v>1289</v>
      </c>
      <c r="AP14" s="4" t="s">
        <v>1289</v>
      </c>
      <c r="AQ14" s="4" t="s">
        <v>1288</v>
      </c>
      <c r="AS14" s="4" t="s">
        <v>1410</v>
      </c>
      <c r="AT14" s="4" t="s">
        <v>1411</v>
      </c>
    </row>
    <row r="15" spans="1:47" x14ac:dyDescent="0.25">
      <c r="A15" s="4" t="s">
        <v>902</v>
      </c>
      <c r="B15" s="4">
        <v>0</v>
      </c>
      <c r="D15" s="4" t="s">
        <v>1272</v>
      </c>
      <c r="E15" s="4" t="s">
        <v>1273</v>
      </c>
      <c r="F15" s="4" t="s">
        <v>1412</v>
      </c>
      <c r="G15" s="4" t="s">
        <v>1273</v>
      </c>
      <c r="H15" s="4" t="s">
        <v>1413</v>
      </c>
      <c r="J15" s="4" t="s">
        <v>1414</v>
      </c>
      <c r="P15" s="4" t="s">
        <v>1415</v>
      </c>
      <c r="Q15" s="4" t="s">
        <v>1416</v>
      </c>
      <c r="R15" s="4" t="s">
        <v>1279</v>
      </c>
      <c r="S15" s="4" t="s">
        <v>1417</v>
      </c>
      <c r="T15" s="4" t="s">
        <v>1418</v>
      </c>
      <c r="U15" s="4" t="s">
        <v>126</v>
      </c>
      <c r="W15" s="4" t="s">
        <v>1283</v>
      </c>
      <c r="X15" s="4" t="s">
        <v>1315</v>
      </c>
      <c r="Y15" s="4" t="s">
        <v>1302</v>
      </c>
      <c r="Z15" s="4" t="s">
        <v>1286</v>
      </c>
      <c r="AB15" s="4" t="s">
        <v>1286</v>
      </c>
      <c r="AC15" s="4" t="s">
        <v>1419</v>
      </c>
      <c r="AE15" s="4" t="s">
        <v>1288</v>
      </c>
      <c r="AF15" s="4" t="s">
        <v>1288</v>
      </c>
      <c r="AG15" s="4" t="s">
        <v>1288</v>
      </c>
      <c r="AH15" s="4" t="s">
        <v>1288</v>
      </c>
      <c r="AI15" s="4" t="s">
        <v>1288</v>
      </c>
      <c r="AJ15" s="4" t="s">
        <v>1288</v>
      </c>
      <c r="AK15" s="4" t="s">
        <v>1288</v>
      </c>
      <c r="AL15" s="4" t="s">
        <v>1288</v>
      </c>
      <c r="AM15" s="4" t="s">
        <v>1288</v>
      </c>
      <c r="AN15" s="4" t="s">
        <v>1288</v>
      </c>
      <c r="AO15" s="4" t="s">
        <v>1288</v>
      </c>
      <c r="AP15" s="4" t="s">
        <v>1288</v>
      </c>
      <c r="AQ15" s="4" t="s">
        <v>1288</v>
      </c>
      <c r="AS15" s="4" t="s">
        <v>1420</v>
      </c>
      <c r="AT15" s="4" t="s">
        <v>1421</v>
      </c>
    </row>
    <row r="16" spans="1:47" x14ac:dyDescent="0.25">
      <c r="A16" s="4" t="s">
        <v>903</v>
      </c>
      <c r="B16" s="4">
        <v>0</v>
      </c>
      <c r="D16" s="4" t="s">
        <v>1272</v>
      </c>
      <c r="E16" s="4" t="s">
        <v>1273</v>
      </c>
      <c r="F16" s="4" t="s">
        <v>1422</v>
      </c>
      <c r="G16" s="4" t="s">
        <v>1273</v>
      </c>
      <c r="H16" s="4" t="s">
        <v>1423</v>
      </c>
      <c r="J16" s="4" t="s">
        <v>1424</v>
      </c>
      <c r="P16" s="4" t="s">
        <v>1425</v>
      </c>
      <c r="Q16" s="4" t="s">
        <v>1426</v>
      </c>
      <c r="R16" s="4" t="s">
        <v>1361</v>
      </c>
      <c r="S16" s="4" t="s">
        <v>1427</v>
      </c>
      <c r="T16" s="4" t="s">
        <v>1428</v>
      </c>
      <c r="U16" s="4" t="s">
        <v>1300</v>
      </c>
      <c r="W16" s="4" t="s">
        <v>1337</v>
      </c>
      <c r="X16" s="4" t="s">
        <v>1284</v>
      </c>
      <c r="Y16" s="4" t="s">
        <v>1382</v>
      </c>
      <c r="Z16" s="4" t="s">
        <v>1286</v>
      </c>
      <c r="AB16" s="4" t="s">
        <v>1286</v>
      </c>
      <c r="AC16" s="4" t="s">
        <v>1429</v>
      </c>
      <c r="AE16" s="4" t="s">
        <v>1288</v>
      </c>
      <c r="AF16" s="4" t="s">
        <v>1328</v>
      </c>
      <c r="AG16" s="4" t="s">
        <v>1288</v>
      </c>
      <c r="AH16" s="4" t="s">
        <v>1288</v>
      </c>
      <c r="AI16" s="4" t="s">
        <v>1288</v>
      </c>
      <c r="AJ16" s="4" t="s">
        <v>1289</v>
      </c>
      <c r="AK16" s="4" t="s">
        <v>1288</v>
      </c>
      <c r="AL16" s="4" t="s">
        <v>1289</v>
      </c>
      <c r="AM16" s="4" t="s">
        <v>1288</v>
      </c>
      <c r="AN16" s="4" t="s">
        <v>1288</v>
      </c>
      <c r="AO16" s="4" t="s">
        <v>1288</v>
      </c>
      <c r="AP16" s="4" t="s">
        <v>1289</v>
      </c>
      <c r="AQ16" s="4" t="s">
        <v>1289</v>
      </c>
      <c r="AS16" s="4" t="s">
        <v>1430</v>
      </c>
      <c r="AT16" s="4" t="s">
        <v>1431</v>
      </c>
    </row>
    <row r="17" spans="1:46" x14ac:dyDescent="0.25">
      <c r="A17" s="4" t="s">
        <v>905</v>
      </c>
      <c r="B17" s="4">
        <v>0</v>
      </c>
      <c r="D17" s="4" t="s">
        <v>1272</v>
      </c>
      <c r="E17" s="4" t="s">
        <v>1273</v>
      </c>
      <c r="F17" s="4" t="s">
        <v>1432</v>
      </c>
      <c r="G17" s="4" t="s">
        <v>1273</v>
      </c>
      <c r="H17" s="4" t="s">
        <v>1433</v>
      </c>
      <c r="J17" s="4" t="s">
        <v>1434</v>
      </c>
      <c r="P17" s="4" t="s">
        <v>1435</v>
      </c>
      <c r="Q17" s="4" t="s">
        <v>1436</v>
      </c>
      <c r="R17" s="4" t="s">
        <v>1279</v>
      </c>
      <c r="S17" s="4" t="s">
        <v>1398</v>
      </c>
      <c r="T17" s="4" t="s">
        <v>1437</v>
      </c>
      <c r="U17" s="4" t="s">
        <v>126</v>
      </c>
      <c r="W17" s="4" t="s">
        <v>1283</v>
      </c>
      <c r="X17" s="4" t="s">
        <v>1315</v>
      </c>
      <c r="Y17" s="4" t="s">
        <v>1302</v>
      </c>
      <c r="Z17" s="4" t="s">
        <v>1316</v>
      </c>
      <c r="AA17" s="4" t="s">
        <v>1327</v>
      </c>
      <c r="AB17" s="4" t="s">
        <v>1372</v>
      </c>
      <c r="AE17" s="4" t="s">
        <v>1288</v>
      </c>
      <c r="AF17" s="4" t="s">
        <v>1288</v>
      </c>
      <c r="AG17" s="4" t="s">
        <v>1288</v>
      </c>
      <c r="AH17" s="4" t="s">
        <v>1289</v>
      </c>
      <c r="AI17" s="4" t="s">
        <v>1289</v>
      </c>
      <c r="AJ17" s="4" t="s">
        <v>1288</v>
      </c>
      <c r="AK17" s="4" t="s">
        <v>1288</v>
      </c>
      <c r="AL17" s="4" t="s">
        <v>1288</v>
      </c>
      <c r="AM17" s="4" t="s">
        <v>1288</v>
      </c>
      <c r="AN17" s="4" t="s">
        <v>1288</v>
      </c>
      <c r="AO17" s="4" t="s">
        <v>1288</v>
      </c>
      <c r="AP17" s="4" t="s">
        <v>1288</v>
      </c>
      <c r="AQ17" s="4" t="s">
        <v>1288</v>
      </c>
      <c r="AS17" s="4" t="s">
        <v>1304</v>
      </c>
      <c r="AT17" s="4" t="s">
        <v>1438</v>
      </c>
    </row>
    <row r="18" spans="1:46" x14ac:dyDescent="0.25">
      <c r="A18" s="4" t="s">
        <v>907</v>
      </c>
      <c r="B18" s="4">
        <v>0</v>
      </c>
      <c r="D18" s="4" t="s">
        <v>1272</v>
      </c>
      <c r="E18" s="4" t="s">
        <v>1273</v>
      </c>
      <c r="F18" s="4" t="s">
        <v>1439</v>
      </c>
      <c r="G18" s="4" t="s">
        <v>1273</v>
      </c>
      <c r="H18" s="4" t="s">
        <v>1440</v>
      </c>
      <c r="J18" s="4" t="s">
        <v>1441</v>
      </c>
      <c r="P18" s="4" t="s">
        <v>1442</v>
      </c>
      <c r="Q18" s="4" t="s">
        <v>1443</v>
      </c>
      <c r="R18" s="4" t="s">
        <v>1279</v>
      </c>
      <c r="S18" s="4" t="s">
        <v>1407</v>
      </c>
      <c r="T18" s="4" t="s">
        <v>1444</v>
      </c>
      <c r="U18" s="4" t="s">
        <v>1445</v>
      </c>
      <c r="W18" s="4" t="s">
        <v>1283</v>
      </c>
      <c r="X18" s="4" t="s">
        <v>1446</v>
      </c>
      <c r="Y18" s="4" t="s">
        <v>1285</v>
      </c>
      <c r="Z18" s="4" t="s">
        <v>1286</v>
      </c>
      <c r="AB18" s="4" t="s">
        <v>1286</v>
      </c>
      <c r="AC18" s="4" t="s">
        <v>1447</v>
      </c>
      <c r="AE18" s="4" t="s">
        <v>1288</v>
      </c>
      <c r="AF18" s="4" t="s">
        <v>1288</v>
      </c>
      <c r="AG18" s="4" t="s">
        <v>1288</v>
      </c>
      <c r="AH18" s="4" t="s">
        <v>1288</v>
      </c>
      <c r="AI18" s="4" t="s">
        <v>1289</v>
      </c>
      <c r="AJ18" s="4" t="s">
        <v>1288</v>
      </c>
      <c r="AK18" s="4" t="s">
        <v>1288</v>
      </c>
      <c r="AL18" s="4" t="s">
        <v>1288</v>
      </c>
      <c r="AM18" s="4" t="s">
        <v>1289</v>
      </c>
      <c r="AN18" s="4" t="s">
        <v>1288</v>
      </c>
      <c r="AO18" s="4" t="s">
        <v>1288</v>
      </c>
      <c r="AP18" s="4" t="s">
        <v>1289</v>
      </c>
      <c r="AQ18" s="4" t="s">
        <v>1288</v>
      </c>
      <c r="AS18" s="4" t="s">
        <v>1448</v>
      </c>
      <c r="AT18" s="4" t="s">
        <v>1449</v>
      </c>
    </row>
    <row r="19" spans="1:46" x14ac:dyDescent="0.25">
      <c r="A19" s="4" t="s">
        <v>908</v>
      </c>
      <c r="B19" s="4">
        <v>0</v>
      </c>
      <c r="D19" s="4" t="s">
        <v>1272</v>
      </c>
      <c r="E19" s="4" t="s">
        <v>1273</v>
      </c>
      <c r="F19" s="4" t="s">
        <v>1450</v>
      </c>
      <c r="G19" s="4" t="s">
        <v>1273</v>
      </c>
      <c r="H19" s="4" t="s">
        <v>1451</v>
      </c>
      <c r="J19" s="4" t="s">
        <v>1452</v>
      </c>
      <c r="P19" s="4" t="s">
        <v>1453</v>
      </c>
      <c r="Q19" s="4" t="s">
        <v>1454</v>
      </c>
      <c r="R19" s="4" t="s">
        <v>1279</v>
      </c>
      <c r="S19" s="4" t="s">
        <v>1407</v>
      </c>
      <c r="T19" s="4" t="s">
        <v>1408</v>
      </c>
      <c r="U19" s="4" t="s">
        <v>1455</v>
      </c>
      <c r="W19" s="4" t="s">
        <v>1337</v>
      </c>
      <c r="X19" s="4" t="s">
        <v>1400</v>
      </c>
      <c r="Y19" s="4" t="s">
        <v>1302</v>
      </c>
      <c r="Z19" s="4" t="s">
        <v>1286</v>
      </c>
      <c r="AB19" s="4" t="s">
        <v>1372</v>
      </c>
      <c r="AE19" s="4" t="s">
        <v>1328</v>
      </c>
      <c r="AF19" s="4" t="s">
        <v>1288</v>
      </c>
      <c r="AG19" s="4" t="s">
        <v>1288</v>
      </c>
      <c r="AH19" s="4" t="s">
        <v>1288</v>
      </c>
      <c r="AI19" s="4" t="s">
        <v>1288</v>
      </c>
      <c r="AJ19" s="4" t="s">
        <v>1288</v>
      </c>
      <c r="AK19" s="4" t="s">
        <v>1289</v>
      </c>
      <c r="AL19" s="4" t="s">
        <v>1288</v>
      </c>
      <c r="AM19" s="4" t="s">
        <v>1289</v>
      </c>
      <c r="AN19" s="4" t="s">
        <v>1289</v>
      </c>
      <c r="AO19" s="4" t="s">
        <v>1288</v>
      </c>
      <c r="AP19" s="4" t="s">
        <v>1289</v>
      </c>
      <c r="AQ19" s="4" t="s">
        <v>1288</v>
      </c>
      <c r="AS19" s="4" t="s">
        <v>1456</v>
      </c>
      <c r="AT19" s="4" t="s">
        <v>1457</v>
      </c>
    </row>
    <row r="20" spans="1:46" x14ac:dyDescent="0.25">
      <c r="A20" s="4" t="s">
        <v>910</v>
      </c>
      <c r="B20" s="4">
        <v>0</v>
      </c>
      <c r="D20" s="4" t="s">
        <v>1272</v>
      </c>
      <c r="E20" s="4" t="s">
        <v>1273</v>
      </c>
      <c r="F20" s="4" t="s">
        <v>1458</v>
      </c>
      <c r="G20" s="4" t="s">
        <v>1273</v>
      </c>
      <c r="H20" s="4" t="s">
        <v>1459</v>
      </c>
      <c r="J20" s="4" t="s">
        <v>1460</v>
      </c>
      <c r="P20" s="4" t="s">
        <v>1461</v>
      </c>
      <c r="Q20" s="4" t="s">
        <v>1462</v>
      </c>
      <c r="R20" s="4" t="s">
        <v>1323</v>
      </c>
      <c r="S20" s="4" t="s">
        <v>1463</v>
      </c>
      <c r="T20" s="4" t="s">
        <v>1281</v>
      </c>
      <c r="U20" s="4" t="s">
        <v>1300</v>
      </c>
      <c r="W20" s="4" t="s">
        <v>1283</v>
      </c>
      <c r="X20" s="4" t="s">
        <v>1284</v>
      </c>
      <c r="Y20" s="4" t="s">
        <v>1302</v>
      </c>
      <c r="Z20" s="4" t="s">
        <v>1286</v>
      </c>
      <c r="AB20" s="4" t="s">
        <v>1316</v>
      </c>
      <c r="AE20" s="4" t="s">
        <v>1346</v>
      </c>
      <c r="AF20" s="4" t="s">
        <v>1290</v>
      </c>
      <c r="AG20" s="4" t="s">
        <v>1289</v>
      </c>
      <c r="AH20" s="4" t="s">
        <v>1328</v>
      </c>
      <c r="AI20" s="4" t="s">
        <v>1288</v>
      </c>
      <c r="AJ20" s="4" t="s">
        <v>1346</v>
      </c>
      <c r="AK20" s="4" t="s">
        <v>1289</v>
      </c>
      <c r="AL20" s="4" t="s">
        <v>1289</v>
      </c>
      <c r="AM20" s="4" t="s">
        <v>1289</v>
      </c>
      <c r="AN20" s="4" t="s">
        <v>1288</v>
      </c>
      <c r="AO20" s="4" t="s">
        <v>1346</v>
      </c>
      <c r="AP20" s="4" t="s">
        <v>1289</v>
      </c>
      <c r="AQ20" s="4" t="s">
        <v>1346</v>
      </c>
      <c r="AS20" s="4" t="s">
        <v>1464</v>
      </c>
      <c r="AT20" s="4" t="s">
        <v>1465</v>
      </c>
    </row>
    <row r="21" spans="1:46" x14ac:dyDescent="0.25">
      <c r="A21" s="4" t="s">
        <v>912</v>
      </c>
      <c r="B21" s="4">
        <v>0</v>
      </c>
      <c r="D21" s="4" t="s">
        <v>1272</v>
      </c>
      <c r="E21" s="4" t="s">
        <v>1273</v>
      </c>
      <c r="F21" s="4" t="s">
        <v>1466</v>
      </c>
      <c r="G21" s="4" t="s">
        <v>1273</v>
      </c>
      <c r="H21" s="4" t="s">
        <v>1467</v>
      </c>
      <c r="J21" s="4" t="s">
        <v>1468</v>
      </c>
      <c r="P21" s="4" t="s">
        <v>1469</v>
      </c>
      <c r="Q21" s="4" t="s">
        <v>1470</v>
      </c>
      <c r="R21" s="4" t="s">
        <v>1279</v>
      </c>
      <c r="S21" s="4" t="s">
        <v>1471</v>
      </c>
      <c r="T21" s="4" t="s">
        <v>1472</v>
      </c>
      <c r="U21" s="4" t="s">
        <v>1473</v>
      </c>
      <c r="W21" s="4" t="s">
        <v>1283</v>
      </c>
      <c r="X21" s="4" t="s">
        <v>1315</v>
      </c>
      <c r="Y21" s="4" t="s">
        <v>1302</v>
      </c>
      <c r="Z21" s="4" t="s">
        <v>1286</v>
      </c>
      <c r="AB21" s="4" t="s">
        <v>1316</v>
      </c>
      <c r="AE21" s="4" t="s">
        <v>1288</v>
      </c>
      <c r="AF21" s="4" t="s">
        <v>1288</v>
      </c>
      <c r="AG21" s="4" t="s">
        <v>1288</v>
      </c>
      <c r="AH21" s="4" t="s">
        <v>1288</v>
      </c>
      <c r="AI21" s="4" t="s">
        <v>1288</v>
      </c>
      <c r="AJ21" s="4" t="s">
        <v>1288</v>
      </c>
      <c r="AK21" s="4" t="s">
        <v>1288</v>
      </c>
      <c r="AL21" s="4" t="s">
        <v>1288</v>
      </c>
      <c r="AM21" s="4" t="s">
        <v>1288</v>
      </c>
      <c r="AN21" s="4" t="s">
        <v>1288</v>
      </c>
      <c r="AO21" s="4" t="s">
        <v>1288</v>
      </c>
      <c r="AP21" s="4" t="s">
        <v>1288</v>
      </c>
      <c r="AQ21" s="4" t="s">
        <v>1288</v>
      </c>
      <c r="AS21" s="4" t="s">
        <v>1474</v>
      </c>
      <c r="AT21" s="4" t="s">
        <v>1355</v>
      </c>
    </row>
    <row r="22" spans="1:46" x14ac:dyDescent="0.25">
      <c r="A22" s="4" t="s">
        <v>914</v>
      </c>
      <c r="B22" s="4">
        <v>0</v>
      </c>
      <c r="D22" s="4" t="s">
        <v>1272</v>
      </c>
      <c r="E22" s="4" t="s">
        <v>1273</v>
      </c>
      <c r="F22" s="4" t="s">
        <v>1475</v>
      </c>
      <c r="G22" s="4" t="s">
        <v>1273</v>
      </c>
      <c r="H22" s="4" t="s">
        <v>1476</v>
      </c>
      <c r="J22" s="4" t="s">
        <v>1477</v>
      </c>
      <c r="P22" s="4" t="s">
        <v>1478</v>
      </c>
      <c r="Q22" s="4" t="s">
        <v>1479</v>
      </c>
      <c r="R22" s="4" t="s">
        <v>1279</v>
      </c>
      <c r="S22" s="4" t="s">
        <v>1280</v>
      </c>
      <c r="T22" s="4" t="s">
        <v>1312</v>
      </c>
      <c r="U22" s="4" t="s">
        <v>1300</v>
      </c>
      <c r="W22" s="4" t="s">
        <v>1337</v>
      </c>
      <c r="X22" s="4" t="s">
        <v>1315</v>
      </c>
      <c r="Y22" s="4" t="s">
        <v>1302</v>
      </c>
      <c r="Z22" s="4" t="s">
        <v>1286</v>
      </c>
      <c r="AB22" s="4" t="s">
        <v>1316</v>
      </c>
      <c r="AE22" s="4" t="s">
        <v>1346</v>
      </c>
      <c r="AF22" s="4" t="s">
        <v>1288</v>
      </c>
      <c r="AG22" s="4" t="s">
        <v>1288</v>
      </c>
      <c r="AH22" s="4" t="s">
        <v>1328</v>
      </c>
      <c r="AI22" s="4" t="s">
        <v>1289</v>
      </c>
      <c r="AJ22" s="4" t="s">
        <v>1289</v>
      </c>
      <c r="AK22" s="4" t="s">
        <v>1289</v>
      </c>
      <c r="AL22" s="4" t="s">
        <v>1346</v>
      </c>
      <c r="AM22" s="4" t="s">
        <v>1288</v>
      </c>
      <c r="AN22" s="4" t="s">
        <v>1289</v>
      </c>
      <c r="AO22" s="4" t="s">
        <v>1346</v>
      </c>
      <c r="AP22" s="4" t="s">
        <v>1289</v>
      </c>
      <c r="AQ22" s="4" t="s">
        <v>1289</v>
      </c>
      <c r="AS22" s="4" t="s">
        <v>1480</v>
      </c>
      <c r="AT22" s="4" t="s">
        <v>1481</v>
      </c>
    </row>
    <row r="23" spans="1:46" x14ac:dyDescent="0.25">
      <c r="A23" s="4" t="s">
        <v>915</v>
      </c>
      <c r="B23" s="4">
        <v>0</v>
      </c>
      <c r="D23" s="4" t="s">
        <v>1272</v>
      </c>
      <c r="E23" s="4" t="s">
        <v>1273</v>
      </c>
      <c r="F23" s="4" t="s">
        <v>1482</v>
      </c>
      <c r="G23" s="4" t="s">
        <v>1273</v>
      </c>
      <c r="H23" s="4" t="s">
        <v>1483</v>
      </c>
      <c r="J23" s="4" t="s">
        <v>1484</v>
      </c>
      <c r="P23" s="4" t="s">
        <v>1485</v>
      </c>
      <c r="Q23" s="4" t="s">
        <v>1486</v>
      </c>
      <c r="R23" s="4" t="s">
        <v>1323</v>
      </c>
      <c r="S23" s="4" t="s">
        <v>1487</v>
      </c>
      <c r="T23" s="4" t="s">
        <v>1281</v>
      </c>
      <c r="U23" s="4" t="s">
        <v>126</v>
      </c>
      <c r="W23" s="4" t="s">
        <v>1337</v>
      </c>
      <c r="X23" s="4" t="s">
        <v>1315</v>
      </c>
      <c r="Y23" s="4" t="s">
        <v>1285</v>
      </c>
      <c r="Z23" s="4" t="s">
        <v>1286</v>
      </c>
      <c r="AB23" s="4" t="s">
        <v>1316</v>
      </c>
      <c r="AE23" s="4" t="s">
        <v>1288</v>
      </c>
      <c r="AF23" s="4" t="s">
        <v>1288</v>
      </c>
      <c r="AG23" s="4" t="s">
        <v>1288</v>
      </c>
      <c r="AH23" s="4" t="s">
        <v>1288</v>
      </c>
      <c r="AI23" s="4" t="s">
        <v>1288</v>
      </c>
      <c r="AJ23" s="4" t="s">
        <v>1288</v>
      </c>
      <c r="AK23" s="4" t="s">
        <v>1288</v>
      </c>
      <c r="AL23" s="4" t="s">
        <v>1288</v>
      </c>
      <c r="AM23" s="4" t="s">
        <v>1288</v>
      </c>
      <c r="AN23" s="4" t="s">
        <v>1288</v>
      </c>
      <c r="AO23" s="4" t="s">
        <v>1288</v>
      </c>
      <c r="AP23" s="4" t="s">
        <v>1289</v>
      </c>
      <c r="AQ23" s="4" t="s">
        <v>1288</v>
      </c>
      <c r="AS23" s="4" t="s">
        <v>1488</v>
      </c>
      <c r="AT23" s="4" t="s">
        <v>1305</v>
      </c>
    </row>
    <row r="24" spans="1:46" x14ac:dyDescent="0.25">
      <c r="A24" s="4" t="s">
        <v>916</v>
      </c>
      <c r="B24" s="4">
        <v>0</v>
      </c>
      <c r="D24" s="4" t="s">
        <v>1272</v>
      </c>
      <c r="E24" s="4" t="s">
        <v>1273</v>
      </c>
      <c r="F24" s="4" t="s">
        <v>1489</v>
      </c>
      <c r="G24" s="4" t="s">
        <v>1273</v>
      </c>
      <c r="H24" s="4" t="s">
        <v>1490</v>
      </c>
      <c r="J24" s="4" t="s">
        <v>1491</v>
      </c>
      <c r="P24" s="4" t="s">
        <v>1492</v>
      </c>
      <c r="Q24" s="4" t="s">
        <v>1493</v>
      </c>
      <c r="R24" s="4" t="s">
        <v>1494</v>
      </c>
      <c r="S24" s="4" t="s">
        <v>1495</v>
      </c>
      <c r="T24" s="4" t="s">
        <v>1389</v>
      </c>
      <c r="U24" s="4" t="s">
        <v>1473</v>
      </c>
      <c r="W24" s="4" t="s">
        <v>1283</v>
      </c>
      <c r="X24" s="4" t="s">
        <v>1315</v>
      </c>
      <c r="Y24" s="4" t="s">
        <v>1302</v>
      </c>
      <c r="Z24" s="4" t="s">
        <v>1286</v>
      </c>
      <c r="AB24" s="4" t="s">
        <v>1316</v>
      </c>
      <c r="AE24" s="4" t="s">
        <v>1289</v>
      </c>
      <c r="AF24" s="4" t="s">
        <v>1289</v>
      </c>
      <c r="AG24" s="4" t="s">
        <v>1288</v>
      </c>
      <c r="AH24" s="4" t="s">
        <v>1289</v>
      </c>
      <c r="AI24" s="4" t="s">
        <v>1289</v>
      </c>
      <c r="AJ24" s="4" t="s">
        <v>1289</v>
      </c>
      <c r="AK24" s="4" t="s">
        <v>1289</v>
      </c>
      <c r="AL24" s="4" t="s">
        <v>1289</v>
      </c>
      <c r="AM24" s="4" t="s">
        <v>1346</v>
      </c>
      <c r="AN24" s="4" t="s">
        <v>1346</v>
      </c>
      <c r="AO24" s="4" t="s">
        <v>1289</v>
      </c>
      <c r="AP24" s="4" t="s">
        <v>1346</v>
      </c>
      <c r="AQ24" s="4" t="s">
        <v>1289</v>
      </c>
      <c r="AS24" s="4" t="s">
        <v>1496</v>
      </c>
      <c r="AT24" s="4" t="s">
        <v>1497</v>
      </c>
    </row>
    <row r="25" spans="1:46" x14ac:dyDescent="0.25">
      <c r="A25" s="4" t="s">
        <v>918</v>
      </c>
      <c r="B25" s="4">
        <v>0</v>
      </c>
      <c r="D25" s="4" t="s">
        <v>1272</v>
      </c>
      <c r="E25" s="4" t="s">
        <v>1273</v>
      </c>
      <c r="F25" s="4" t="s">
        <v>1498</v>
      </c>
      <c r="G25" s="4" t="s">
        <v>1273</v>
      </c>
      <c r="H25" s="4" t="s">
        <v>1499</v>
      </c>
      <c r="J25" s="4" t="s">
        <v>1500</v>
      </c>
      <c r="P25" s="4" t="s">
        <v>1501</v>
      </c>
      <c r="Q25" s="4" t="s">
        <v>1502</v>
      </c>
      <c r="R25" s="4" t="s">
        <v>1323</v>
      </c>
      <c r="S25" s="4" t="s">
        <v>1344</v>
      </c>
      <c r="T25" s="4" t="s">
        <v>1370</v>
      </c>
      <c r="U25" s="4" t="s">
        <v>1503</v>
      </c>
      <c r="W25" s="4" t="s">
        <v>1337</v>
      </c>
      <c r="X25" s="4" t="s">
        <v>1504</v>
      </c>
      <c r="Y25" s="4" t="s">
        <v>1302</v>
      </c>
      <c r="Z25" s="4" t="s">
        <v>1286</v>
      </c>
      <c r="AB25" s="4" t="s">
        <v>1316</v>
      </c>
      <c r="AE25" s="4" t="s">
        <v>1288</v>
      </c>
      <c r="AF25" s="4" t="s">
        <v>1288</v>
      </c>
      <c r="AG25" s="4" t="s">
        <v>1288</v>
      </c>
      <c r="AH25" s="4" t="s">
        <v>1288</v>
      </c>
      <c r="AI25" s="4" t="s">
        <v>1288</v>
      </c>
      <c r="AJ25" s="4" t="s">
        <v>1288</v>
      </c>
      <c r="AK25" s="4" t="s">
        <v>1288</v>
      </c>
      <c r="AL25" s="4" t="s">
        <v>1289</v>
      </c>
      <c r="AM25" s="4" t="s">
        <v>1288</v>
      </c>
      <c r="AN25" s="4" t="s">
        <v>1288</v>
      </c>
      <c r="AO25" s="4" t="s">
        <v>1288</v>
      </c>
      <c r="AP25" s="4" t="s">
        <v>1288</v>
      </c>
      <c r="AQ25" s="4" t="s">
        <v>1288</v>
      </c>
      <c r="AS25" s="4" t="s">
        <v>1304</v>
      </c>
      <c r="AT25" s="4" t="s">
        <v>1305</v>
      </c>
    </row>
    <row r="26" spans="1:46" x14ac:dyDescent="0.25">
      <c r="A26" s="4" t="s">
        <v>920</v>
      </c>
      <c r="B26" s="4">
        <v>0</v>
      </c>
      <c r="D26" s="4" t="s">
        <v>1272</v>
      </c>
      <c r="E26" s="4" t="s">
        <v>1273</v>
      </c>
      <c r="F26" s="4" t="s">
        <v>1505</v>
      </c>
      <c r="G26" s="4" t="s">
        <v>1273</v>
      </c>
      <c r="H26" s="4" t="s">
        <v>1506</v>
      </c>
      <c r="J26" s="4" t="s">
        <v>1507</v>
      </c>
      <c r="P26" s="4" t="s">
        <v>1508</v>
      </c>
      <c r="Q26" s="4" t="s">
        <v>1509</v>
      </c>
      <c r="R26" s="4" t="s">
        <v>1279</v>
      </c>
      <c r="S26" s="4" t="s">
        <v>1280</v>
      </c>
      <c r="T26" s="4" t="s">
        <v>1299</v>
      </c>
      <c r="U26" s="4" t="s">
        <v>1473</v>
      </c>
      <c r="W26" s="4" t="s">
        <v>1337</v>
      </c>
      <c r="X26" s="4" t="s">
        <v>1315</v>
      </c>
      <c r="Y26" s="4" t="s">
        <v>1382</v>
      </c>
      <c r="Z26" s="4" t="s">
        <v>1286</v>
      </c>
      <c r="AB26" s="4" t="s">
        <v>1316</v>
      </c>
      <c r="AE26" s="4" t="s">
        <v>1288</v>
      </c>
      <c r="AF26" s="4" t="s">
        <v>1288</v>
      </c>
      <c r="AG26" s="4" t="s">
        <v>1288</v>
      </c>
      <c r="AH26" s="4" t="s">
        <v>1288</v>
      </c>
      <c r="AI26" s="4" t="s">
        <v>1288</v>
      </c>
      <c r="AJ26" s="4" t="s">
        <v>1288</v>
      </c>
      <c r="AK26" s="4" t="s">
        <v>1288</v>
      </c>
      <c r="AL26" s="4" t="s">
        <v>1288</v>
      </c>
      <c r="AM26" s="4" t="s">
        <v>1288</v>
      </c>
      <c r="AN26" s="4" t="s">
        <v>1288</v>
      </c>
      <c r="AO26" s="4" t="s">
        <v>1288</v>
      </c>
      <c r="AP26" s="4" t="s">
        <v>1288</v>
      </c>
      <c r="AQ26" s="4" t="s">
        <v>1288</v>
      </c>
      <c r="AS26" s="4" t="s">
        <v>1304</v>
      </c>
      <c r="AT26" s="4" t="s">
        <v>1510</v>
      </c>
    </row>
    <row r="27" spans="1:46" x14ac:dyDescent="0.25">
      <c r="A27" s="4" t="s">
        <v>921</v>
      </c>
      <c r="B27" s="4">
        <v>0</v>
      </c>
      <c r="D27" s="4" t="s">
        <v>1272</v>
      </c>
      <c r="E27" s="4" t="s">
        <v>1273</v>
      </c>
      <c r="F27" s="4" t="s">
        <v>1511</v>
      </c>
      <c r="G27" s="4" t="s">
        <v>1273</v>
      </c>
      <c r="H27" s="4" t="s">
        <v>1512</v>
      </c>
      <c r="J27" s="4" t="s">
        <v>1513</v>
      </c>
      <c r="P27" s="4" t="s">
        <v>1514</v>
      </c>
      <c r="Q27" s="4" t="s">
        <v>1515</v>
      </c>
      <c r="R27" s="4" t="s">
        <v>1279</v>
      </c>
      <c r="S27" s="4" t="s">
        <v>1380</v>
      </c>
      <c r="T27" s="4" t="s">
        <v>1516</v>
      </c>
      <c r="U27" s="4" t="s">
        <v>1300</v>
      </c>
      <c r="W27" s="4" t="s">
        <v>1337</v>
      </c>
      <c r="X27" s="4" t="s">
        <v>1315</v>
      </c>
      <c r="Y27" s="4" t="s">
        <v>1285</v>
      </c>
      <c r="Z27" s="4" t="s">
        <v>1286</v>
      </c>
      <c r="AB27" s="4" t="s">
        <v>1286</v>
      </c>
      <c r="AC27" s="4" t="s">
        <v>1517</v>
      </c>
      <c r="AE27" s="4" t="s">
        <v>1288</v>
      </c>
      <c r="AF27" s="4" t="s">
        <v>1288</v>
      </c>
      <c r="AG27" s="4" t="s">
        <v>1288</v>
      </c>
      <c r="AH27" s="4" t="s">
        <v>1288</v>
      </c>
      <c r="AI27" s="4" t="s">
        <v>1288</v>
      </c>
      <c r="AJ27" s="4" t="s">
        <v>1288</v>
      </c>
      <c r="AK27" s="4" t="s">
        <v>1288</v>
      </c>
      <c r="AL27" s="4" t="s">
        <v>1288</v>
      </c>
      <c r="AM27" s="4" t="s">
        <v>1288</v>
      </c>
      <c r="AN27" s="4" t="s">
        <v>1288</v>
      </c>
      <c r="AO27" s="4" t="s">
        <v>1289</v>
      </c>
      <c r="AP27" s="4" t="s">
        <v>1289</v>
      </c>
      <c r="AQ27" s="4" t="s">
        <v>1288</v>
      </c>
      <c r="AS27" s="4" t="s">
        <v>1518</v>
      </c>
      <c r="AT27" s="4" t="s">
        <v>1519</v>
      </c>
    </row>
    <row r="28" spans="1:46" x14ac:dyDescent="0.25">
      <c r="A28" s="4" t="s">
        <v>923</v>
      </c>
      <c r="B28" s="4">
        <v>0</v>
      </c>
      <c r="D28" s="4" t="s">
        <v>1272</v>
      </c>
      <c r="E28" s="4" t="s">
        <v>1273</v>
      </c>
      <c r="F28" s="4" t="s">
        <v>1520</v>
      </c>
      <c r="G28" s="4" t="s">
        <v>1273</v>
      </c>
      <c r="H28" s="4" t="s">
        <v>1521</v>
      </c>
      <c r="J28" s="4" t="s">
        <v>1522</v>
      </c>
      <c r="P28" s="4" t="s">
        <v>1523</v>
      </c>
      <c r="Q28" s="4" t="s">
        <v>1524</v>
      </c>
      <c r="R28" s="4" t="s">
        <v>1361</v>
      </c>
      <c r="S28" s="4" t="s">
        <v>1525</v>
      </c>
      <c r="T28" s="4" t="s">
        <v>1408</v>
      </c>
      <c r="U28" s="4" t="s">
        <v>1313</v>
      </c>
      <c r="V28" s="4" t="s">
        <v>1526</v>
      </c>
      <c r="W28" s="4" t="s">
        <v>1283</v>
      </c>
      <c r="X28" s="4" t="s">
        <v>1315</v>
      </c>
      <c r="Y28" s="4" t="s">
        <v>1382</v>
      </c>
      <c r="Z28" s="4" t="s">
        <v>1286</v>
      </c>
      <c r="AB28" s="4" t="s">
        <v>1316</v>
      </c>
      <c r="AE28" s="4" t="s">
        <v>1346</v>
      </c>
      <c r="AF28" s="4" t="s">
        <v>1346</v>
      </c>
      <c r="AG28" s="4" t="s">
        <v>1288</v>
      </c>
      <c r="AH28" s="4" t="s">
        <v>1346</v>
      </c>
      <c r="AI28" s="4" t="s">
        <v>1346</v>
      </c>
      <c r="AJ28" s="4" t="s">
        <v>1288</v>
      </c>
      <c r="AK28" s="4" t="s">
        <v>1288</v>
      </c>
      <c r="AL28" s="4" t="s">
        <v>1288</v>
      </c>
      <c r="AM28" s="4" t="s">
        <v>1346</v>
      </c>
      <c r="AN28" s="4" t="s">
        <v>1288</v>
      </c>
      <c r="AO28" s="4" t="s">
        <v>1346</v>
      </c>
      <c r="AP28" s="4" t="s">
        <v>1290</v>
      </c>
      <c r="AQ28" s="4" t="s">
        <v>1289</v>
      </c>
      <c r="AS28" s="4" t="s">
        <v>1527</v>
      </c>
      <c r="AT28" s="4" t="s">
        <v>1438</v>
      </c>
    </row>
    <row r="29" spans="1:46" x14ac:dyDescent="0.25">
      <c r="A29" s="4" t="s">
        <v>925</v>
      </c>
      <c r="B29" s="4">
        <v>0</v>
      </c>
      <c r="D29" s="4" t="s">
        <v>1272</v>
      </c>
      <c r="E29" s="4" t="s">
        <v>1528</v>
      </c>
      <c r="F29" s="4" t="s">
        <v>1529</v>
      </c>
      <c r="G29" s="4" t="s">
        <v>1273</v>
      </c>
      <c r="H29" s="4" t="s">
        <v>1530</v>
      </c>
      <c r="J29" s="4" t="s">
        <v>1531</v>
      </c>
      <c r="P29" s="4" t="s">
        <v>1532</v>
      </c>
      <c r="Q29" s="4" t="s">
        <v>1533</v>
      </c>
      <c r="R29" s="4" t="s">
        <v>1279</v>
      </c>
      <c r="S29" s="4" t="s">
        <v>1417</v>
      </c>
      <c r="T29" s="4" t="s">
        <v>1534</v>
      </c>
      <c r="U29" s="4" t="s">
        <v>1390</v>
      </c>
      <c r="W29" s="4" t="s">
        <v>1283</v>
      </c>
      <c r="X29" s="4" t="s">
        <v>1315</v>
      </c>
      <c r="Y29" s="4" t="s">
        <v>1302</v>
      </c>
      <c r="Z29" s="4" t="s">
        <v>1286</v>
      </c>
      <c r="AB29" s="4" t="s">
        <v>1316</v>
      </c>
      <c r="AE29" s="4" t="s">
        <v>1288</v>
      </c>
      <c r="AF29" s="4" t="s">
        <v>1288</v>
      </c>
      <c r="AG29" s="4" t="s">
        <v>1288</v>
      </c>
      <c r="AH29" s="4" t="s">
        <v>1288</v>
      </c>
      <c r="AI29" s="4" t="s">
        <v>1288</v>
      </c>
      <c r="AJ29" s="4" t="s">
        <v>1288</v>
      </c>
      <c r="AK29" s="4" t="s">
        <v>1288</v>
      </c>
      <c r="AL29" s="4" t="s">
        <v>1288</v>
      </c>
      <c r="AM29" s="4" t="s">
        <v>1288</v>
      </c>
      <c r="AN29" s="4" t="s">
        <v>1288</v>
      </c>
      <c r="AO29" s="4" t="s">
        <v>1288</v>
      </c>
      <c r="AP29" s="4" t="s">
        <v>1288</v>
      </c>
      <c r="AQ29" s="4" t="s">
        <v>1288</v>
      </c>
      <c r="AS29" s="4" t="s">
        <v>1535</v>
      </c>
      <c r="AT29" s="4" t="s">
        <v>1536</v>
      </c>
    </row>
    <row r="30" spans="1:46" x14ac:dyDescent="0.25">
      <c r="A30" s="4" t="s">
        <v>926</v>
      </c>
      <c r="B30" s="4">
        <v>0</v>
      </c>
      <c r="D30" s="4" t="s">
        <v>1272</v>
      </c>
      <c r="E30" s="4" t="s">
        <v>1273</v>
      </c>
      <c r="F30" s="4" t="s">
        <v>1537</v>
      </c>
      <c r="G30" s="4" t="s">
        <v>1273</v>
      </c>
      <c r="H30" s="4" t="s">
        <v>1538</v>
      </c>
      <c r="J30" s="4" t="s">
        <v>1539</v>
      </c>
      <c r="P30" s="4" t="s">
        <v>1540</v>
      </c>
      <c r="Q30" s="4" t="s">
        <v>1541</v>
      </c>
      <c r="R30" s="4" t="s">
        <v>1279</v>
      </c>
      <c r="S30" s="4" t="s">
        <v>1380</v>
      </c>
      <c r="T30" s="4" t="s">
        <v>1542</v>
      </c>
      <c r="U30" s="4" t="s">
        <v>1473</v>
      </c>
      <c r="W30" s="4" t="s">
        <v>1337</v>
      </c>
      <c r="X30" s="4" t="s">
        <v>1315</v>
      </c>
      <c r="Y30" s="4" t="s">
        <v>1382</v>
      </c>
      <c r="Z30" s="4" t="s">
        <v>1286</v>
      </c>
      <c r="AB30" s="4" t="s">
        <v>1316</v>
      </c>
      <c r="AE30" s="4" t="s">
        <v>1288</v>
      </c>
      <c r="AF30" s="4" t="s">
        <v>1288</v>
      </c>
      <c r="AG30" s="4" t="s">
        <v>1288</v>
      </c>
      <c r="AH30" s="4" t="s">
        <v>1288</v>
      </c>
      <c r="AI30" s="4" t="s">
        <v>1288</v>
      </c>
      <c r="AJ30" s="4" t="s">
        <v>1288</v>
      </c>
      <c r="AK30" s="4" t="s">
        <v>1288</v>
      </c>
      <c r="AL30" s="4" t="s">
        <v>1288</v>
      </c>
      <c r="AM30" s="4" t="s">
        <v>1288</v>
      </c>
      <c r="AN30" s="4" t="s">
        <v>1288</v>
      </c>
      <c r="AO30" s="4" t="s">
        <v>1288</v>
      </c>
      <c r="AP30" s="4" t="s">
        <v>1289</v>
      </c>
      <c r="AQ30" s="4" t="s">
        <v>1288</v>
      </c>
      <c r="AS30" s="4" t="s">
        <v>1543</v>
      </c>
      <c r="AT30" s="4" t="s">
        <v>1544</v>
      </c>
    </row>
    <row r="31" spans="1:46" x14ac:dyDescent="0.25">
      <c r="A31" s="4" t="s">
        <v>928</v>
      </c>
      <c r="B31" s="4">
        <v>0</v>
      </c>
      <c r="D31" s="4" t="s">
        <v>1272</v>
      </c>
      <c r="E31" s="4" t="s">
        <v>1273</v>
      </c>
      <c r="F31" s="4" t="s">
        <v>1545</v>
      </c>
      <c r="G31" s="4" t="s">
        <v>1273</v>
      </c>
      <c r="H31" s="4" t="s">
        <v>1546</v>
      </c>
      <c r="J31" s="4" t="s">
        <v>1547</v>
      </c>
      <c r="P31" s="4" t="s">
        <v>1547</v>
      </c>
      <c r="Q31" s="4" t="s">
        <v>1548</v>
      </c>
      <c r="R31" s="4" t="s">
        <v>1323</v>
      </c>
      <c r="S31" s="4" t="s">
        <v>1344</v>
      </c>
      <c r="T31" s="4" t="s">
        <v>1408</v>
      </c>
      <c r="U31" s="4" t="s">
        <v>126</v>
      </c>
      <c r="W31" s="4" t="s">
        <v>1283</v>
      </c>
      <c r="X31" s="4" t="s">
        <v>1446</v>
      </c>
      <c r="Y31" s="4" t="s">
        <v>1302</v>
      </c>
      <c r="Z31" s="4" t="s">
        <v>1286</v>
      </c>
      <c r="AB31" s="4" t="s">
        <v>1316</v>
      </c>
      <c r="AE31" s="4" t="s">
        <v>1289</v>
      </c>
      <c r="AF31" s="4" t="s">
        <v>1289</v>
      </c>
      <c r="AG31" s="4" t="s">
        <v>1289</v>
      </c>
      <c r="AH31" s="4" t="s">
        <v>1289</v>
      </c>
      <c r="AI31" s="4" t="s">
        <v>1289</v>
      </c>
      <c r="AJ31" s="4" t="s">
        <v>1289</v>
      </c>
      <c r="AK31" s="4" t="s">
        <v>1288</v>
      </c>
      <c r="AL31" s="4" t="s">
        <v>1289</v>
      </c>
      <c r="AM31" s="4" t="s">
        <v>1289</v>
      </c>
      <c r="AN31" s="4" t="s">
        <v>1288</v>
      </c>
      <c r="AO31" s="4" t="s">
        <v>1289</v>
      </c>
      <c r="AP31" s="4" t="s">
        <v>1289</v>
      </c>
      <c r="AQ31" s="4" t="s">
        <v>1288</v>
      </c>
      <c r="AS31" s="4" t="s">
        <v>1549</v>
      </c>
      <c r="AT31" s="4" t="s">
        <v>1292</v>
      </c>
    </row>
    <row r="32" spans="1:46" x14ac:dyDescent="0.25">
      <c r="A32" s="4" t="s">
        <v>930</v>
      </c>
      <c r="B32" s="4">
        <v>0</v>
      </c>
      <c r="D32" s="4" t="s">
        <v>1272</v>
      </c>
      <c r="E32" s="4" t="s">
        <v>1273</v>
      </c>
      <c r="F32" s="4" t="s">
        <v>1550</v>
      </c>
      <c r="G32" s="4" t="s">
        <v>1273</v>
      </c>
      <c r="H32" s="4" t="s">
        <v>1551</v>
      </c>
      <c r="J32" s="4" t="s">
        <v>1552</v>
      </c>
      <c r="P32" s="4" t="s">
        <v>1553</v>
      </c>
      <c r="Q32" s="4" t="s">
        <v>1554</v>
      </c>
      <c r="R32" s="4" t="s">
        <v>1494</v>
      </c>
      <c r="S32" s="4" t="s">
        <v>1555</v>
      </c>
      <c r="T32" s="4" t="s">
        <v>1556</v>
      </c>
      <c r="U32" s="4" t="s">
        <v>126</v>
      </c>
      <c r="W32" s="4" t="s">
        <v>1283</v>
      </c>
      <c r="X32" s="4" t="s">
        <v>1315</v>
      </c>
      <c r="Y32" s="4" t="s">
        <v>1302</v>
      </c>
      <c r="Z32" s="4" t="s">
        <v>1286</v>
      </c>
      <c r="AB32" s="4" t="s">
        <v>1316</v>
      </c>
      <c r="AE32" s="4" t="s">
        <v>1288</v>
      </c>
      <c r="AF32" s="4" t="s">
        <v>1288</v>
      </c>
      <c r="AG32" s="4" t="s">
        <v>1288</v>
      </c>
      <c r="AH32" s="4" t="s">
        <v>1288</v>
      </c>
      <c r="AI32" s="4" t="s">
        <v>1288</v>
      </c>
      <c r="AJ32" s="4" t="s">
        <v>1289</v>
      </c>
      <c r="AK32" s="4" t="s">
        <v>1288</v>
      </c>
      <c r="AL32" s="4" t="s">
        <v>1288</v>
      </c>
      <c r="AM32" s="4" t="s">
        <v>1288</v>
      </c>
      <c r="AN32" s="4" t="s">
        <v>1288</v>
      </c>
      <c r="AO32" s="4" t="s">
        <v>1288</v>
      </c>
      <c r="AP32" s="4" t="s">
        <v>1289</v>
      </c>
      <c r="AQ32" s="4" t="s">
        <v>1288</v>
      </c>
      <c r="AS32" s="4" t="s">
        <v>1488</v>
      </c>
      <c r="AT32" s="4" t="s">
        <v>1557</v>
      </c>
    </row>
    <row r="33" spans="1:46" x14ac:dyDescent="0.25">
      <c r="A33" s="4" t="s">
        <v>932</v>
      </c>
      <c r="B33" s="4">
        <v>0</v>
      </c>
      <c r="D33" s="4" t="s">
        <v>1272</v>
      </c>
      <c r="E33" s="4" t="s">
        <v>1273</v>
      </c>
      <c r="F33" s="4" t="s">
        <v>1558</v>
      </c>
      <c r="G33" s="4" t="s">
        <v>1273</v>
      </c>
      <c r="H33" s="4" t="s">
        <v>1559</v>
      </c>
      <c r="J33" s="4" t="s">
        <v>1560</v>
      </c>
      <c r="P33" s="4" t="s">
        <v>1561</v>
      </c>
      <c r="Q33" s="4" t="s">
        <v>1562</v>
      </c>
      <c r="R33" s="4" t="s">
        <v>1361</v>
      </c>
      <c r="S33" s="4" t="s">
        <v>1563</v>
      </c>
      <c r="T33" s="4" t="s">
        <v>1564</v>
      </c>
      <c r="U33" s="4" t="s">
        <v>1503</v>
      </c>
      <c r="W33" s="4" t="s">
        <v>1283</v>
      </c>
      <c r="X33" s="4" t="s">
        <v>1315</v>
      </c>
      <c r="Y33" s="4" t="s">
        <v>1285</v>
      </c>
      <c r="Z33" s="4" t="s">
        <v>1286</v>
      </c>
      <c r="AB33" s="4" t="s">
        <v>1316</v>
      </c>
      <c r="AE33" s="4" t="s">
        <v>1346</v>
      </c>
      <c r="AF33" s="4" t="s">
        <v>1346</v>
      </c>
      <c r="AG33" s="4" t="s">
        <v>1288</v>
      </c>
      <c r="AH33" s="4" t="s">
        <v>1288</v>
      </c>
      <c r="AI33" s="4" t="s">
        <v>1289</v>
      </c>
      <c r="AJ33" s="4" t="s">
        <v>1289</v>
      </c>
      <c r="AK33" s="4" t="s">
        <v>1288</v>
      </c>
      <c r="AL33" s="4" t="s">
        <v>1288</v>
      </c>
      <c r="AM33" s="4" t="s">
        <v>1288</v>
      </c>
      <c r="AN33" s="4" t="s">
        <v>1289</v>
      </c>
      <c r="AO33" s="4" t="s">
        <v>1288</v>
      </c>
      <c r="AP33" s="4" t="s">
        <v>1328</v>
      </c>
      <c r="AQ33" s="4" t="s">
        <v>1288</v>
      </c>
      <c r="AS33" s="4" t="s">
        <v>1565</v>
      </c>
      <c r="AT33" s="4" t="s">
        <v>1566</v>
      </c>
    </row>
    <row r="34" spans="1:46" x14ac:dyDescent="0.25">
      <c r="A34" s="4" t="s">
        <v>934</v>
      </c>
      <c r="B34" s="4">
        <v>0</v>
      </c>
      <c r="D34" s="4" t="s">
        <v>1272</v>
      </c>
      <c r="E34" s="4" t="s">
        <v>1273</v>
      </c>
      <c r="F34" s="4" t="s">
        <v>1567</v>
      </c>
      <c r="G34" s="4" t="s">
        <v>1273</v>
      </c>
      <c r="H34" s="4" t="s">
        <v>1568</v>
      </c>
      <c r="J34" s="4" t="s">
        <v>1569</v>
      </c>
      <c r="P34" s="4" t="s">
        <v>1570</v>
      </c>
      <c r="Q34" s="4" t="s">
        <v>1571</v>
      </c>
      <c r="R34" s="4" t="s">
        <v>1279</v>
      </c>
      <c r="S34" s="4" t="s">
        <v>1280</v>
      </c>
      <c r="T34" s="4" t="s">
        <v>1389</v>
      </c>
      <c r="U34" s="4" t="s">
        <v>1572</v>
      </c>
      <c r="W34" s="4" t="s">
        <v>1283</v>
      </c>
      <c r="X34" s="4" t="s">
        <v>1446</v>
      </c>
      <c r="Y34" s="4" t="s">
        <v>1285</v>
      </c>
      <c r="Z34" s="4" t="s">
        <v>1286</v>
      </c>
      <c r="AB34" s="4" t="s">
        <v>1316</v>
      </c>
      <c r="AE34" s="4" t="s">
        <v>1288</v>
      </c>
      <c r="AF34" s="4" t="s">
        <v>1288</v>
      </c>
      <c r="AG34" s="4" t="s">
        <v>1288</v>
      </c>
      <c r="AH34" s="4" t="s">
        <v>1288</v>
      </c>
      <c r="AI34" s="4" t="s">
        <v>1288</v>
      </c>
      <c r="AJ34" s="4" t="s">
        <v>1288</v>
      </c>
      <c r="AK34" s="4" t="s">
        <v>1288</v>
      </c>
      <c r="AL34" s="4" t="s">
        <v>1288</v>
      </c>
      <c r="AM34" s="4" t="s">
        <v>1288</v>
      </c>
      <c r="AN34" s="4" t="s">
        <v>1288</v>
      </c>
      <c r="AO34" s="4" t="s">
        <v>1288</v>
      </c>
      <c r="AP34" s="4" t="s">
        <v>1289</v>
      </c>
      <c r="AQ34" s="4" t="s">
        <v>1288</v>
      </c>
      <c r="AS34" s="4" t="s">
        <v>1573</v>
      </c>
      <c r="AT34" s="4" t="s">
        <v>1574</v>
      </c>
    </row>
    <row r="35" spans="1:46" x14ac:dyDescent="0.25">
      <c r="A35" s="4" t="s">
        <v>935</v>
      </c>
      <c r="B35" s="4">
        <v>0</v>
      </c>
      <c r="D35" s="4" t="s">
        <v>1272</v>
      </c>
      <c r="E35" s="4" t="s">
        <v>1273</v>
      </c>
      <c r="F35" s="4" t="s">
        <v>1575</v>
      </c>
      <c r="G35" s="4" t="s">
        <v>1273</v>
      </c>
      <c r="H35" s="4" t="s">
        <v>1576</v>
      </c>
      <c r="J35" s="4" t="s">
        <v>1577</v>
      </c>
      <c r="P35" s="4" t="s">
        <v>1578</v>
      </c>
      <c r="Q35" s="4" t="s">
        <v>1579</v>
      </c>
      <c r="R35" s="4" t="s">
        <v>1279</v>
      </c>
      <c r="S35" s="4" t="s">
        <v>1280</v>
      </c>
      <c r="T35" s="4" t="s">
        <v>1534</v>
      </c>
      <c r="U35" s="4" t="s">
        <v>1580</v>
      </c>
      <c r="W35" s="4" t="s">
        <v>1337</v>
      </c>
      <c r="X35" s="4" t="s">
        <v>1315</v>
      </c>
      <c r="Y35" s="4" t="s">
        <v>1302</v>
      </c>
      <c r="Z35" s="4" t="s">
        <v>1286</v>
      </c>
      <c r="AB35" s="4" t="s">
        <v>1372</v>
      </c>
      <c r="AE35" s="4" t="s">
        <v>1289</v>
      </c>
      <c r="AF35" s="4" t="s">
        <v>1288</v>
      </c>
      <c r="AG35" s="4" t="s">
        <v>1288</v>
      </c>
      <c r="AH35" s="4" t="s">
        <v>1289</v>
      </c>
      <c r="AI35" s="4" t="s">
        <v>1288</v>
      </c>
      <c r="AJ35" s="4" t="s">
        <v>1289</v>
      </c>
      <c r="AK35" s="4" t="s">
        <v>1328</v>
      </c>
      <c r="AL35" s="4" t="s">
        <v>1328</v>
      </c>
      <c r="AM35" s="4" t="s">
        <v>1290</v>
      </c>
      <c r="AN35" s="4" t="s">
        <v>1288</v>
      </c>
      <c r="AO35" s="4" t="s">
        <v>1328</v>
      </c>
      <c r="AP35" s="4" t="s">
        <v>1346</v>
      </c>
      <c r="AQ35" s="4" t="s">
        <v>1288</v>
      </c>
      <c r="AS35" s="4" t="s">
        <v>1581</v>
      </c>
      <c r="AT35" s="4" t="s">
        <v>1582</v>
      </c>
    </row>
    <row r="36" spans="1:46" x14ac:dyDescent="0.25">
      <c r="A36" s="4" t="s">
        <v>937</v>
      </c>
      <c r="B36" s="4">
        <v>0</v>
      </c>
      <c r="D36" s="4" t="s">
        <v>1272</v>
      </c>
      <c r="E36" s="4" t="s">
        <v>1273</v>
      </c>
      <c r="F36" s="4" t="s">
        <v>1583</v>
      </c>
      <c r="G36" s="4" t="s">
        <v>1273</v>
      </c>
      <c r="H36" s="4" t="s">
        <v>1584</v>
      </c>
      <c r="J36" s="4" t="s">
        <v>1585</v>
      </c>
      <c r="P36" s="4" t="s">
        <v>1586</v>
      </c>
      <c r="Q36" s="4" t="s">
        <v>1587</v>
      </c>
      <c r="R36" s="4" t="s">
        <v>1361</v>
      </c>
      <c r="S36" s="4" t="s">
        <v>1588</v>
      </c>
      <c r="T36" s="4" t="s">
        <v>1589</v>
      </c>
      <c r="U36" s="4" t="s">
        <v>1580</v>
      </c>
      <c r="W36" s="4" t="s">
        <v>1283</v>
      </c>
      <c r="X36" s="4" t="s">
        <v>1446</v>
      </c>
      <c r="Y36" s="4" t="s">
        <v>1285</v>
      </c>
      <c r="Z36" s="4" t="s">
        <v>1286</v>
      </c>
      <c r="AB36" s="4" t="s">
        <v>1286</v>
      </c>
      <c r="AC36" s="4" t="s">
        <v>1590</v>
      </c>
      <c r="AE36" s="4" t="s">
        <v>1289</v>
      </c>
      <c r="AF36" s="4" t="s">
        <v>1289</v>
      </c>
      <c r="AG36" s="4" t="s">
        <v>1288</v>
      </c>
      <c r="AH36" s="4" t="s">
        <v>1289</v>
      </c>
      <c r="AI36" s="4" t="s">
        <v>1288</v>
      </c>
      <c r="AJ36" s="4" t="s">
        <v>1288</v>
      </c>
      <c r="AK36" s="4" t="s">
        <v>1289</v>
      </c>
      <c r="AL36" s="4" t="s">
        <v>1289</v>
      </c>
      <c r="AM36" s="4" t="s">
        <v>1289</v>
      </c>
      <c r="AN36" s="4" t="s">
        <v>1288</v>
      </c>
      <c r="AO36" s="4" t="s">
        <v>1328</v>
      </c>
      <c r="AP36" s="4" t="s">
        <v>1289</v>
      </c>
      <c r="AQ36" s="4" t="s">
        <v>1288</v>
      </c>
      <c r="AS36" s="4" t="s">
        <v>1591</v>
      </c>
      <c r="AT36" s="4" t="s">
        <v>1592</v>
      </c>
    </row>
    <row r="37" spans="1:46" x14ac:dyDescent="0.25">
      <c r="A37" s="4" t="s">
        <v>939</v>
      </c>
      <c r="B37" s="4">
        <v>0</v>
      </c>
      <c r="D37" s="4" t="s">
        <v>1272</v>
      </c>
      <c r="E37" s="4" t="s">
        <v>1273</v>
      </c>
      <c r="F37" s="4" t="s">
        <v>1593</v>
      </c>
      <c r="G37" s="4" t="s">
        <v>1273</v>
      </c>
      <c r="H37" s="4" t="s">
        <v>1594</v>
      </c>
      <c r="J37" s="4" t="s">
        <v>1595</v>
      </c>
      <c r="P37" s="4" t="s">
        <v>1596</v>
      </c>
      <c r="Q37" s="4" t="s">
        <v>1597</v>
      </c>
      <c r="R37" s="4" t="s">
        <v>1279</v>
      </c>
      <c r="S37" s="4" t="s">
        <v>1280</v>
      </c>
      <c r="T37" s="4" t="s">
        <v>1598</v>
      </c>
      <c r="U37" s="4" t="s">
        <v>1572</v>
      </c>
      <c r="W37" s="4" t="s">
        <v>1337</v>
      </c>
      <c r="X37" s="4" t="s">
        <v>1315</v>
      </c>
      <c r="Y37" s="4" t="s">
        <v>1302</v>
      </c>
      <c r="Z37" s="4" t="s">
        <v>1286</v>
      </c>
      <c r="AB37" s="4" t="s">
        <v>1286</v>
      </c>
      <c r="AC37" s="4" t="s">
        <v>1599</v>
      </c>
      <c r="AE37" s="4" t="s">
        <v>1288</v>
      </c>
      <c r="AF37" s="4" t="s">
        <v>1289</v>
      </c>
      <c r="AG37" s="4" t="s">
        <v>1288</v>
      </c>
      <c r="AH37" s="4" t="s">
        <v>1288</v>
      </c>
      <c r="AI37" s="4" t="s">
        <v>1289</v>
      </c>
      <c r="AJ37" s="4" t="s">
        <v>1288</v>
      </c>
      <c r="AK37" s="4" t="s">
        <v>1288</v>
      </c>
      <c r="AL37" s="4" t="s">
        <v>1288</v>
      </c>
      <c r="AM37" s="4" t="s">
        <v>1288</v>
      </c>
      <c r="AN37" s="4" t="s">
        <v>1288</v>
      </c>
      <c r="AO37" s="4" t="s">
        <v>1288</v>
      </c>
      <c r="AP37" s="4" t="s">
        <v>1288</v>
      </c>
      <c r="AQ37" s="4" t="s">
        <v>1288</v>
      </c>
      <c r="AS37" s="4" t="s">
        <v>1304</v>
      </c>
      <c r="AT37" s="4" t="s">
        <v>1305</v>
      </c>
    </row>
    <row r="38" spans="1:46" x14ac:dyDescent="0.25">
      <c r="A38" s="4" t="s">
        <v>941</v>
      </c>
      <c r="B38" s="4">
        <v>0</v>
      </c>
      <c r="D38" s="4" t="s">
        <v>1272</v>
      </c>
      <c r="E38" s="4" t="s">
        <v>1273</v>
      </c>
      <c r="F38" s="4" t="s">
        <v>1600</v>
      </c>
      <c r="G38" s="4" t="s">
        <v>1273</v>
      </c>
      <c r="H38" s="4" t="s">
        <v>1601</v>
      </c>
      <c r="J38" s="4" t="s">
        <v>1602</v>
      </c>
      <c r="P38" s="4" t="s">
        <v>1603</v>
      </c>
      <c r="Q38" s="4" t="s">
        <v>1604</v>
      </c>
      <c r="R38" s="4" t="s">
        <v>1361</v>
      </c>
      <c r="S38" s="4" t="s">
        <v>1362</v>
      </c>
      <c r="T38" s="4" t="s">
        <v>1605</v>
      </c>
      <c r="U38" s="4" t="s">
        <v>1390</v>
      </c>
      <c r="W38" s="4" t="s">
        <v>1283</v>
      </c>
      <c r="X38" s="4" t="s">
        <v>1315</v>
      </c>
      <c r="Y38" s="4" t="s">
        <v>1302</v>
      </c>
      <c r="Z38" s="4" t="s">
        <v>1286</v>
      </c>
      <c r="AB38" s="4" t="s">
        <v>1286</v>
      </c>
      <c r="AC38" s="4" t="s">
        <v>1606</v>
      </c>
      <c r="AE38" s="4" t="s">
        <v>1289</v>
      </c>
      <c r="AF38" s="4" t="s">
        <v>1346</v>
      </c>
      <c r="AG38" s="4" t="s">
        <v>1288</v>
      </c>
      <c r="AH38" s="4" t="s">
        <v>1288</v>
      </c>
      <c r="AI38" s="4" t="s">
        <v>1288</v>
      </c>
      <c r="AJ38" s="4" t="s">
        <v>1289</v>
      </c>
      <c r="AK38" s="4" t="s">
        <v>1288</v>
      </c>
      <c r="AL38" s="4" t="s">
        <v>1288</v>
      </c>
      <c r="AM38" s="4" t="s">
        <v>1288</v>
      </c>
      <c r="AN38" s="4" t="s">
        <v>1288</v>
      </c>
      <c r="AO38" s="4" t="s">
        <v>1288</v>
      </c>
      <c r="AP38" s="4" t="s">
        <v>1289</v>
      </c>
      <c r="AQ38" s="4" t="s">
        <v>1328</v>
      </c>
      <c r="AS38" s="4" t="s">
        <v>1607</v>
      </c>
      <c r="AT38" s="4" t="s">
        <v>1457</v>
      </c>
    </row>
    <row r="39" spans="1:46" x14ac:dyDescent="0.25">
      <c r="A39" s="4" t="s">
        <v>943</v>
      </c>
      <c r="B39" s="4">
        <v>0</v>
      </c>
      <c r="D39" s="4" t="s">
        <v>1272</v>
      </c>
      <c r="E39" s="4" t="s">
        <v>1273</v>
      </c>
      <c r="F39" s="4" t="s">
        <v>1608</v>
      </c>
      <c r="G39" s="4" t="s">
        <v>1273</v>
      </c>
      <c r="H39" s="4" t="s">
        <v>1609</v>
      </c>
      <c r="J39" s="4" t="s">
        <v>1610</v>
      </c>
      <c r="P39" s="4" t="s">
        <v>1610</v>
      </c>
      <c r="Q39" s="4" t="s">
        <v>1611</v>
      </c>
      <c r="R39" s="4" t="s">
        <v>1323</v>
      </c>
      <c r="S39" s="4" t="s">
        <v>1612</v>
      </c>
      <c r="T39" s="4" t="s">
        <v>1534</v>
      </c>
      <c r="U39" s="4" t="s">
        <v>126</v>
      </c>
      <c r="W39" s="4" t="s">
        <v>1337</v>
      </c>
      <c r="X39" s="4" t="s">
        <v>1345</v>
      </c>
      <c r="Y39" s="4" t="s">
        <v>1285</v>
      </c>
      <c r="Z39" s="4" t="s">
        <v>1286</v>
      </c>
      <c r="AB39" s="4" t="s">
        <v>1372</v>
      </c>
      <c r="AE39" s="4" t="s">
        <v>1289</v>
      </c>
      <c r="AF39" s="4" t="s">
        <v>1290</v>
      </c>
      <c r="AG39" s="4" t="s">
        <v>1288</v>
      </c>
      <c r="AH39" s="4" t="s">
        <v>1288</v>
      </c>
      <c r="AI39" s="4" t="s">
        <v>1288</v>
      </c>
      <c r="AJ39" s="4" t="s">
        <v>1288</v>
      </c>
      <c r="AK39" s="4" t="s">
        <v>1288</v>
      </c>
      <c r="AL39" s="4" t="s">
        <v>1288</v>
      </c>
      <c r="AM39" s="4" t="s">
        <v>1288</v>
      </c>
      <c r="AN39" s="4" t="s">
        <v>1288</v>
      </c>
      <c r="AO39" s="4" t="s">
        <v>1288</v>
      </c>
      <c r="AP39" s="4" t="s">
        <v>1288</v>
      </c>
      <c r="AQ39" s="4" t="s">
        <v>1288</v>
      </c>
      <c r="AS39" s="4" t="s">
        <v>1613</v>
      </c>
      <c r="AT39" s="4" t="s">
        <v>1421</v>
      </c>
    </row>
    <row r="40" spans="1:46" x14ac:dyDescent="0.25">
      <c r="A40" s="4" t="s">
        <v>944</v>
      </c>
      <c r="B40" s="4">
        <v>0</v>
      </c>
      <c r="D40" s="4" t="s">
        <v>1272</v>
      </c>
      <c r="E40" s="4" t="s">
        <v>1614</v>
      </c>
      <c r="F40" s="4" t="s">
        <v>1615</v>
      </c>
      <c r="G40" s="4" t="s">
        <v>1273</v>
      </c>
      <c r="H40" s="4" t="s">
        <v>1616</v>
      </c>
      <c r="J40" s="4" t="s">
        <v>1617</v>
      </c>
      <c r="P40" s="4" t="s">
        <v>1618</v>
      </c>
      <c r="Q40" s="4" t="s">
        <v>1619</v>
      </c>
      <c r="R40" s="4" t="s">
        <v>1279</v>
      </c>
      <c r="S40" s="4" t="s">
        <v>1280</v>
      </c>
      <c r="T40" s="4" t="s">
        <v>1620</v>
      </c>
      <c r="U40" s="4" t="s">
        <v>126</v>
      </c>
      <c r="W40" s="4" t="s">
        <v>1283</v>
      </c>
      <c r="X40" s="4" t="s">
        <v>1315</v>
      </c>
      <c r="Y40" s="4" t="s">
        <v>1382</v>
      </c>
      <c r="Z40" s="4" t="s">
        <v>1286</v>
      </c>
      <c r="AB40" s="4" t="s">
        <v>1316</v>
      </c>
      <c r="AE40" s="4" t="s">
        <v>1289</v>
      </c>
      <c r="AF40" s="4" t="s">
        <v>1289</v>
      </c>
      <c r="AG40" s="4" t="s">
        <v>1288</v>
      </c>
      <c r="AH40" s="4" t="s">
        <v>1289</v>
      </c>
      <c r="AI40" s="4" t="s">
        <v>1288</v>
      </c>
      <c r="AJ40" s="4" t="s">
        <v>1289</v>
      </c>
      <c r="AK40" s="4" t="s">
        <v>1288</v>
      </c>
      <c r="AL40" s="4" t="s">
        <v>1289</v>
      </c>
      <c r="AM40" s="4" t="s">
        <v>1289</v>
      </c>
      <c r="AN40" s="4" t="s">
        <v>1289</v>
      </c>
      <c r="AO40" s="4" t="s">
        <v>1289</v>
      </c>
      <c r="AP40" s="4" t="s">
        <v>1289</v>
      </c>
      <c r="AQ40" s="4" t="s">
        <v>1289</v>
      </c>
      <c r="AS40" s="4" t="s">
        <v>1621</v>
      </c>
      <c r="AT40" s="4" t="s">
        <v>1622</v>
      </c>
    </row>
    <row r="41" spans="1:46" x14ac:dyDescent="0.25">
      <c r="A41" s="4" t="s">
        <v>946</v>
      </c>
      <c r="B41" s="4">
        <v>0</v>
      </c>
      <c r="D41" s="4" t="s">
        <v>1272</v>
      </c>
      <c r="E41" s="4" t="s">
        <v>1273</v>
      </c>
      <c r="F41" s="4" t="s">
        <v>1623</v>
      </c>
      <c r="G41" s="4" t="s">
        <v>1273</v>
      </c>
      <c r="H41" s="4" t="s">
        <v>1624</v>
      </c>
      <c r="J41" s="4" t="s">
        <v>1625</v>
      </c>
      <c r="P41" s="4" t="s">
        <v>1626</v>
      </c>
      <c r="Q41" s="4" t="s">
        <v>1627</v>
      </c>
      <c r="R41" s="4" t="s">
        <v>1279</v>
      </c>
      <c r="S41" s="4" t="s">
        <v>1280</v>
      </c>
      <c r="T41" s="4" t="s">
        <v>1628</v>
      </c>
      <c r="U41" s="4" t="s">
        <v>1572</v>
      </c>
      <c r="W41" s="4" t="s">
        <v>1283</v>
      </c>
      <c r="X41" s="4" t="s">
        <v>1315</v>
      </c>
      <c r="Y41" s="4" t="s">
        <v>1382</v>
      </c>
      <c r="Z41" s="4" t="s">
        <v>1286</v>
      </c>
      <c r="AB41" s="4" t="s">
        <v>1316</v>
      </c>
      <c r="AE41" s="4" t="s">
        <v>1289</v>
      </c>
      <c r="AF41" s="4" t="s">
        <v>1289</v>
      </c>
      <c r="AG41" s="4" t="s">
        <v>1288</v>
      </c>
      <c r="AH41" s="4" t="s">
        <v>1289</v>
      </c>
      <c r="AI41" s="4" t="s">
        <v>1289</v>
      </c>
      <c r="AJ41" s="4" t="s">
        <v>1289</v>
      </c>
      <c r="AK41" s="4" t="s">
        <v>1289</v>
      </c>
      <c r="AL41" s="4" t="s">
        <v>1289</v>
      </c>
      <c r="AM41" s="4" t="s">
        <v>1328</v>
      </c>
      <c r="AN41" s="4" t="s">
        <v>1289</v>
      </c>
      <c r="AO41" s="4" t="s">
        <v>1346</v>
      </c>
      <c r="AP41" s="4" t="s">
        <v>1289</v>
      </c>
      <c r="AQ41" s="4" t="s">
        <v>1289</v>
      </c>
      <c r="AS41" s="4" t="s">
        <v>1629</v>
      </c>
      <c r="AT41" s="4" t="s">
        <v>1465</v>
      </c>
    </row>
    <row r="42" spans="1:46" x14ac:dyDescent="0.25">
      <c r="A42" s="4" t="s">
        <v>948</v>
      </c>
      <c r="B42" s="4">
        <v>0</v>
      </c>
      <c r="D42" s="4" t="s">
        <v>1272</v>
      </c>
      <c r="E42" s="4" t="s">
        <v>1273</v>
      </c>
      <c r="F42" s="4" t="s">
        <v>1630</v>
      </c>
      <c r="G42" s="4" t="s">
        <v>1273</v>
      </c>
      <c r="H42" s="4" t="s">
        <v>1631</v>
      </c>
      <c r="J42" s="4" t="s">
        <v>1632</v>
      </c>
      <c r="P42" s="4" t="s">
        <v>1632</v>
      </c>
      <c r="Q42" s="4" t="s">
        <v>1633</v>
      </c>
      <c r="R42" s="4" t="s">
        <v>1323</v>
      </c>
      <c r="S42" s="4" t="s">
        <v>1634</v>
      </c>
      <c r="T42" s="4" t="s">
        <v>1635</v>
      </c>
      <c r="U42" s="4" t="s">
        <v>1636</v>
      </c>
      <c r="W42" s="4" t="s">
        <v>1283</v>
      </c>
      <c r="X42" s="4" t="s">
        <v>1284</v>
      </c>
      <c r="Y42" s="4" t="s">
        <v>1302</v>
      </c>
      <c r="Z42" s="4" t="s">
        <v>1286</v>
      </c>
      <c r="AB42" s="4" t="s">
        <v>1316</v>
      </c>
      <c r="AE42" s="4" t="s">
        <v>1288</v>
      </c>
      <c r="AF42" s="4" t="s">
        <v>1288</v>
      </c>
      <c r="AG42" s="4" t="s">
        <v>1288</v>
      </c>
      <c r="AH42" s="4" t="s">
        <v>1288</v>
      </c>
      <c r="AI42" s="4" t="s">
        <v>1288</v>
      </c>
      <c r="AJ42" s="4" t="s">
        <v>1288</v>
      </c>
      <c r="AK42" s="4" t="s">
        <v>1289</v>
      </c>
      <c r="AL42" s="4" t="s">
        <v>1289</v>
      </c>
      <c r="AM42" s="4" t="s">
        <v>1288</v>
      </c>
      <c r="AN42" s="4" t="s">
        <v>1346</v>
      </c>
      <c r="AO42" s="4" t="s">
        <v>1288</v>
      </c>
      <c r="AP42" s="4" t="s">
        <v>1288</v>
      </c>
      <c r="AQ42" s="4" t="s">
        <v>1288</v>
      </c>
      <c r="AS42" s="4" t="s">
        <v>1637</v>
      </c>
      <c r="AT42" s="4" t="s">
        <v>1638</v>
      </c>
    </row>
    <row r="43" spans="1:46" x14ac:dyDescent="0.25">
      <c r="A43" s="4" t="s">
        <v>951</v>
      </c>
      <c r="B43" s="4">
        <v>0</v>
      </c>
      <c r="D43" s="4" t="s">
        <v>1272</v>
      </c>
      <c r="E43" s="4" t="s">
        <v>1273</v>
      </c>
      <c r="F43" s="4" t="s">
        <v>1639</v>
      </c>
      <c r="G43" s="4" t="s">
        <v>1273</v>
      </c>
      <c r="H43" s="4" t="s">
        <v>1640</v>
      </c>
      <c r="J43" s="4" t="s">
        <v>1641</v>
      </c>
      <c r="P43" s="4" t="s">
        <v>1642</v>
      </c>
      <c r="Q43" s="4" t="s">
        <v>1643</v>
      </c>
      <c r="R43" s="4" t="s">
        <v>1494</v>
      </c>
      <c r="S43" s="4" t="s">
        <v>1555</v>
      </c>
      <c r="T43" s="4" t="s">
        <v>1542</v>
      </c>
      <c r="U43" s="4" t="s">
        <v>126</v>
      </c>
      <c r="W43" s="4" t="s">
        <v>1283</v>
      </c>
      <c r="X43" s="4" t="s">
        <v>1315</v>
      </c>
      <c r="Y43" s="4" t="s">
        <v>1302</v>
      </c>
      <c r="Z43" s="4" t="s">
        <v>1286</v>
      </c>
      <c r="AB43" s="4" t="s">
        <v>1372</v>
      </c>
      <c r="AE43" s="4" t="s">
        <v>1288</v>
      </c>
      <c r="AF43" s="4" t="s">
        <v>1288</v>
      </c>
      <c r="AG43" s="4" t="s">
        <v>1288</v>
      </c>
      <c r="AH43" s="4" t="s">
        <v>1328</v>
      </c>
      <c r="AI43" s="4" t="s">
        <v>1288</v>
      </c>
      <c r="AJ43" s="4" t="s">
        <v>1288</v>
      </c>
      <c r="AK43" s="4" t="s">
        <v>1288</v>
      </c>
      <c r="AL43" s="4" t="s">
        <v>1288</v>
      </c>
      <c r="AM43" s="4" t="s">
        <v>1288</v>
      </c>
      <c r="AN43" s="4" t="s">
        <v>1328</v>
      </c>
      <c r="AO43" s="4" t="s">
        <v>1288</v>
      </c>
      <c r="AP43" s="4" t="s">
        <v>1289</v>
      </c>
      <c r="AQ43" s="4" t="s">
        <v>1288</v>
      </c>
      <c r="AS43" s="4" t="s">
        <v>1644</v>
      </c>
      <c r="AT43" s="4" t="s">
        <v>1645</v>
      </c>
    </row>
    <row r="44" spans="1:46" x14ac:dyDescent="0.25">
      <c r="A44" s="4" t="s">
        <v>953</v>
      </c>
      <c r="B44" s="4">
        <v>0</v>
      </c>
      <c r="D44" s="4" t="s">
        <v>1272</v>
      </c>
      <c r="E44" s="4" t="s">
        <v>1273</v>
      </c>
      <c r="F44" s="4" t="s">
        <v>1646</v>
      </c>
      <c r="G44" s="4" t="s">
        <v>1273</v>
      </c>
      <c r="H44" s="4" t="s">
        <v>1647</v>
      </c>
      <c r="J44" s="4" t="s">
        <v>1648</v>
      </c>
      <c r="P44" s="4" t="s">
        <v>1649</v>
      </c>
      <c r="Q44" s="4" t="s">
        <v>1650</v>
      </c>
      <c r="R44" s="4" t="s">
        <v>1279</v>
      </c>
      <c r="S44" s="4" t="s">
        <v>1651</v>
      </c>
      <c r="T44" s="4" t="s">
        <v>1336</v>
      </c>
      <c r="U44" s="4" t="s">
        <v>126</v>
      </c>
      <c r="W44" s="4" t="s">
        <v>1283</v>
      </c>
      <c r="X44" s="4" t="s">
        <v>1652</v>
      </c>
      <c r="Y44" s="4" t="s">
        <v>1285</v>
      </c>
      <c r="Z44" s="4" t="s">
        <v>1286</v>
      </c>
      <c r="AB44" s="4" t="s">
        <v>1286</v>
      </c>
      <c r="AC44" s="4" t="s">
        <v>1653</v>
      </c>
      <c r="AE44" s="4" t="s">
        <v>1288</v>
      </c>
      <c r="AF44" s="4" t="s">
        <v>1288</v>
      </c>
      <c r="AG44" s="4" t="s">
        <v>1288</v>
      </c>
      <c r="AH44" s="4" t="s">
        <v>1288</v>
      </c>
      <c r="AI44" s="4" t="s">
        <v>1288</v>
      </c>
      <c r="AJ44" s="4" t="s">
        <v>1288</v>
      </c>
      <c r="AK44" s="4" t="s">
        <v>1288</v>
      </c>
      <c r="AL44" s="4" t="s">
        <v>1288</v>
      </c>
      <c r="AM44" s="4" t="s">
        <v>1288</v>
      </c>
      <c r="AN44" s="4" t="s">
        <v>1288</v>
      </c>
      <c r="AO44" s="4" t="s">
        <v>1288</v>
      </c>
      <c r="AP44" s="4" t="s">
        <v>1288</v>
      </c>
      <c r="AQ44" s="4" t="s">
        <v>1288</v>
      </c>
      <c r="AS44" s="4" t="s">
        <v>1654</v>
      </c>
      <c r="AT44" s="4" t="s">
        <v>1305</v>
      </c>
    </row>
    <row r="45" spans="1:46" x14ac:dyDescent="0.25">
      <c r="A45" s="4" t="s">
        <v>955</v>
      </c>
      <c r="B45" s="4">
        <v>0</v>
      </c>
      <c r="D45" s="4" t="s">
        <v>1272</v>
      </c>
      <c r="E45" s="4" t="s">
        <v>1273</v>
      </c>
      <c r="F45" s="4" t="s">
        <v>1655</v>
      </c>
      <c r="G45" s="4" t="s">
        <v>1273</v>
      </c>
      <c r="H45" s="4" t="s">
        <v>1656</v>
      </c>
      <c r="J45" s="4" t="s">
        <v>1657</v>
      </c>
      <c r="P45" s="4" t="s">
        <v>1658</v>
      </c>
      <c r="Q45" s="4" t="s">
        <v>1659</v>
      </c>
      <c r="R45" s="4" t="s">
        <v>1279</v>
      </c>
      <c r="S45" s="4" t="s">
        <v>1660</v>
      </c>
      <c r="T45" s="4" t="s">
        <v>1472</v>
      </c>
      <c r="U45" s="4" t="s">
        <v>1390</v>
      </c>
      <c r="W45" s="4" t="s">
        <v>1283</v>
      </c>
      <c r="X45" s="4" t="s">
        <v>1315</v>
      </c>
      <c r="Y45" s="4" t="s">
        <v>1302</v>
      </c>
      <c r="Z45" s="4" t="s">
        <v>1286</v>
      </c>
      <c r="AB45" s="4" t="s">
        <v>1372</v>
      </c>
      <c r="AE45" s="4" t="s">
        <v>1288</v>
      </c>
      <c r="AF45" s="4" t="s">
        <v>1288</v>
      </c>
      <c r="AG45" s="4" t="s">
        <v>1288</v>
      </c>
      <c r="AH45" s="4" t="s">
        <v>1288</v>
      </c>
      <c r="AI45" s="4" t="s">
        <v>1288</v>
      </c>
      <c r="AJ45" s="4" t="s">
        <v>1288</v>
      </c>
      <c r="AK45" s="4" t="s">
        <v>1288</v>
      </c>
      <c r="AL45" s="4" t="s">
        <v>1288</v>
      </c>
      <c r="AM45" s="4" t="s">
        <v>1288</v>
      </c>
      <c r="AN45" s="4" t="s">
        <v>1288</v>
      </c>
      <c r="AO45" s="4" t="s">
        <v>1288</v>
      </c>
      <c r="AP45" s="4" t="s">
        <v>1288</v>
      </c>
      <c r="AQ45" s="4" t="s">
        <v>1288</v>
      </c>
      <c r="AS45" s="4" t="s">
        <v>1304</v>
      </c>
      <c r="AT45" s="4" t="s">
        <v>1305</v>
      </c>
    </row>
    <row r="46" spans="1:46" x14ac:dyDescent="0.25">
      <c r="A46" s="4" t="s">
        <v>958</v>
      </c>
      <c r="B46" s="4">
        <v>0</v>
      </c>
      <c r="D46" s="4" t="s">
        <v>1272</v>
      </c>
      <c r="E46" s="4" t="s">
        <v>1273</v>
      </c>
      <c r="F46" s="4" t="s">
        <v>1661</v>
      </c>
      <c r="G46" s="4" t="s">
        <v>1273</v>
      </c>
      <c r="H46" s="4" t="s">
        <v>1662</v>
      </c>
      <c r="J46" s="4" t="s">
        <v>1663</v>
      </c>
      <c r="P46" s="4" t="s">
        <v>1664</v>
      </c>
      <c r="Q46" s="4" t="s">
        <v>1665</v>
      </c>
      <c r="R46" s="4" t="s">
        <v>1279</v>
      </c>
      <c r="S46" s="4" t="s">
        <v>1280</v>
      </c>
      <c r="T46" s="4" t="s">
        <v>1666</v>
      </c>
      <c r="U46" s="4" t="s">
        <v>1473</v>
      </c>
      <c r="W46" s="4" t="s">
        <v>1283</v>
      </c>
      <c r="X46" s="4" t="s">
        <v>1315</v>
      </c>
      <c r="Y46" s="4" t="s">
        <v>1302</v>
      </c>
      <c r="Z46" s="4" t="s">
        <v>1286</v>
      </c>
      <c r="AB46" s="4" t="s">
        <v>1372</v>
      </c>
      <c r="AE46" s="4" t="s">
        <v>1346</v>
      </c>
      <c r="AF46" s="4" t="s">
        <v>1288</v>
      </c>
      <c r="AG46" s="4" t="s">
        <v>1288</v>
      </c>
      <c r="AH46" s="4" t="s">
        <v>1290</v>
      </c>
      <c r="AI46" s="4" t="s">
        <v>1288</v>
      </c>
      <c r="AJ46" s="4" t="s">
        <v>1288</v>
      </c>
      <c r="AK46" s="4" t="s">
        <v>1289</v>
      </c>
      <c r="AL46" s="4" t="s">
        <v>1288</v>
      </c>
      <c r="AM46" s="4" t="s">
        <v>1288</v>
      </c>
      <c r="AN46" s="4" t="s">
        <v>1288</v>
      </c>
      <c r="AO46" s="4" t="s">
        <v>1289</v>
      </c>
      <c r="AP46" s="4" t="s">
        <v>1289</v>
      </c>
      <c r="AQ46" s="4" t="s">
        <v>1288</v>
      </c>
      <c r="AS46" s="4" t="s">
        <v>1667</v>
      </c>
      <c r="AT46" s="4" t="s">
        <v>1668</v>
      </c>
    </row>
    <row r="47" spans="1:46" x14ac:dyDescent="0.25">
      <c r="A47" s="4" t="s">
        <v>960</v>
      </c>
      <c r="B47" s="4">
        <v>0</v>
      </c>
      <c r="D47" s="4" t="s">
        <v>1272</v>
      </c>
      <c r="E47" s="4" t="s">
        <v>1273</v>
      </c>
      <c r="F47" s="4" t="s">
        <v>1669</v>
      </c>
      <c r="G47" s="4" t="s">
        <v>1273</v>
      </c>
      <c r="H47" s="4" t="s">
        <v>1670</v>
      </c>
      <c r="J47" s="4" t="s">
        <v>1671</v>
      </c>
      <c r="P47" s="4" t="s">
        <v>1672</v>
      </c>
      <c r="Q47" s="4" t="s">
        <v>1673</v>
      </c>
      <c r="R47" s="4" t="s">
        <v>1279</v>
      </c>
      <c r="S47" s="4" t="s">
        <v>1660</v>
      </c>
      <c r="T47" s="4" t="s">
        <v>1472</v>
      </c>
      <c r="U47" s="4" t="s">
        <v>126</v>
      </c>
      <c r="W47" s="4" t="s">
        <v>1283</v>
      </c>
      <c r="X47" s="4" t="s">
        <v>1315</v>
      </c>
      <c r="Y47" s="4" t="s">
        <v>1285</v>
      </c>
      <c r="Z47" s="4" t="s">
        <v>1286</v>
      </c>
      <c r="AB47" s="4" t="s">
        <v>1316</v>
      </c>
      <c r="AE47" s="4" t="s">
        <v>1289</v>
      </c>
      <c r="AF47" s="4" t="s">
        <v>1290</v>
      </c>
      <c r="AG47" s="4" t="s">
        <v>1289</v>
      </c>
      <c r="AH47" s="4" t="s">
        <v>1289</v>
      </c>
      <c r="AI47" s="4" t="s">
        <v>1288</v>
      </c>
      <c r="AJ47" s="4" t="s">
        <v>1288</v>
      </c>
      <c r="AK47" s="4" t="s">
        <v>1288</v>
      </c>
      <c r="AL47" s="4" t="s">
        <v>1288</v>
      </c>
      <c r="AM47" s="4" t="s">
        <v>1289</v>
      </c>
      <c r="AN47" s="4" t="s">
        <v>1288</v>
      </c>
      <c r="AO47" s="4" t="s">
        <v>1289</v>
      </c>
      <c r="AP47" s="4" t="s">
        <v>1328</v>
      </c>
      <c r="AQ47" s="4" t="s">
        <v>1288</v>
      </c>
      <c r="AS47" s="4" t="s">
        <v>1674</v>
      </c>
      <c r="AT47" s="4" t="s">
        <v>1421</v>
      </c>
    </row>
    <row r="48" spans="1:46" x14ac:dyDescent="0.25">
      <c r="A48" s="4" t="s">
        <v>962</v>
      </c>
      <c r="B48" s="4">
        <v>0</v>
      </c>
      <c r="D48" s="4" t="s">
        <v>1272</v>
      </c>
      <c r="E48" s="4" t="s">
        <v>1273</v>
      </c>
      <c r="F48" s="4" t="s">
        <v>1675</v>
      </c>
      <c r="G48" s="4" t="s">
        <v>1273</v>
      </c>
      <c r="H48" s="4" t="s">
        <v>1676</v>
      </c>
      <c r="J48" s="4" t="s">
        <v>1677</v>
      </c>
      <c r="P48" s="4" t="s">
        <v>1678</v>
      </c>
      <c r="Q48" s="4" t="s">
        <v>1679</v>
      </c>
      <c r="R48" s="4" t="s">
        <v>1494</v>
      </c>
      <c r="S48" s="4" t="s">
        <v>1680</v>
      </c>
      <c r="T48" s="4" t="s">
        <v>1389</v>
      </c>
      <c r="U48" s="4" t="s">
        <v>1390</v>
      </c>
      <c r="W48" s="4" t="s">
        <v>1283</v>
      </c>
      <c r="X48" s="4" t="s">
        <v>1315</v>
      </c>
      <c r="Y48" s="4" t="s">
        <v>1302</v>
      </c>
      <c r="Z48" s="4" t="s">
        <v>1286</v>
      </c>
      <c r="AB48" s="4" t="s">
        <v>1286</v>
      </c>
      <c r="AC48" s="4" t="s">
        <v>1681</v>
      </c>
      <c r="AE48" s="4" t="s">
        <v>1288</v>
      </c>
      <c r="AF48" s="4" t="s">
        <v>1288</v>
      </c>
      <c r="AG48" s="4" t="s">
        <v>1288</v>
      </c>
      <c r="AH48" s="4" t="s">
        <v>1288</v>
      </c>
      <c r="AI48" s="4" t="s">
        <v>1288</v>
      </c>
      <c r="AJ48" s="4" t="s">
        <v>1288</v>
      </c>
      <c r="AK48" s="4" t="s">
        <v>1288</v>
      </c>
      <c r="AL48" s="4" t="s">
        <v>1289</v>
      </c>
      <c r="AM48" s="4" t="s">
        <v>1288</v>
      </c>
      <c r="AN48" s="4" t="s">
        <v>1288</v>
      </c>
      <c r="AO48" s="4" t="s">
        <v>1289</v>
      </c>
      <c r="AP48" s="4" t="s">
        <v>1289</v>
      </c>
      <c r="AQ48" s="4" t="s">
        <v>1288</v>
      </c>
      <c r="AS48" s="4" t="s">
        <v>1682</v>
      </c>
      <c r="AT48" s="4" t="s">
        <v>1683</v>
      </c>
    </row>
    <row r="49" spans="1:46" x14ac:dyDescent="0.25">
      <c r="A49" s="4" t="s">
        <v>964</v>
      </c>
      <c r="B49" s="4">
        <v>0</v>
      </c>
      <c r="D49" s="4" t="s">
        <v>1272</v>
      </c>
      <c r="E49" s="4" t="s">
        <v>1273</v>
      </c>
      <c r="F49" s="4" t="s">
        <v>1684</v>
      </c>
      <c r="G49" s="4" t="s">
        <v>1273</v>
      </c>
      <c r="H49" s="4" t="s">
        <v>1685</v>
      </c>
      <c r="J49" s="4" t="s">
        <v>1686</v>
      </c>
      <c r="P49" s="4" t="s">
        <v>1687</v>
      </c>
      <c r="Q49" s="4" t="s">
        <v>1688</v>
      </c>
      <c r="R49" s="4" t="s">
        <v>1494</v>
      </c>
      <c r="S49" s="4" t="s">
        <v>1689</v>
      </c>
      <c r="T49" s="4" t="s">
        <v>1408</v>
      </c>
      <c r="U49" s="4" t="s">
        <v>126</v>
      </c>
      <c r="W49" s="4" t="s">
        <v>1283</v>
      </c>
      <c r="X49" s="4" t="s">
        <v>1315</v>
      </c>
      <c r="Y49" s="4" t="s">
        <v>1302</v>
      </c>
      <c r="Z49" s="4" t="s">
        <v>1286</v>
      </c>
      <c r="AB49" s="4" t="s">
        <v>1316</v>
      </c>
      <c r="AE49" s="4" t="s">
        <v>1288</v>
      </c>
      <c r="AF49" s="4" t="s">
        <v>1289</v>
      </c>
      <c r="AG49" s="4" t="s">
        <v>1288</v>
      </c>
      <c r="AH49" s="4" t="s">
        <v>1289</v>
      </c>
      <c r="AI49" s="4" t="s">
        <v>1289</v>
      </c>
      <c r="AJ49" s="4" t="s">
        <v>1288</v>
      </c>
      <c r="AK49" s="4" t="s">
        <v>1288</v>
      </c>
      <c r="AL49" s="4" t="s">
        <v>1289</v>
      </c>
      <c r="AM49" s="4" t="s">
        <v>1346</v>
      </c>
      <c r="AN49" s="4" t="s">
        <v>1288</v>
      </c>
      <c r="AO49" s="4" t="s">
        <v>1288</v>
      </c>
      <c r="AP49" s="4" t="s">
        <v>1346</v>
      </c>
      <c r="AQ49" s="4" t="s">
        <v>1289</v>
      </c>
      <c r="AS49" s="4" t="s">
        <v>1690</v>
      </c>
      <c r="AT49" s="4" t="s">
        <v>1691</v>
      </c>
    </row>
    <row r="50" spans="1:46" x14ac:dyDescent="0.25">
      <c r="A50" s="4" t="s">
        <v>970</v>
      </c>
      <c r="B50" s="4">
        <v>0</v>
      </c>
      <c r="D50" s="4" t="s">
        <v>1272</v>
      </c>
      <c r="E50" s="4" t="s">
        <v>1528</v>
      </c>
      <c r="F50" s="4" t="s">
        <v>1692</v>
      </c>
      <c r="G50" s="4" t="s">
        <v>1273</v>
      </c>
      <c r="H50" s="4" t="s">
        <v>1693</v>
      </c>
      <c r="J50" s="4" t="s">
        <v>1694</v>
      </c>
      <c r="P50" s="4" t="s">
        <v>1694</v>
      </c>
      <c r="Q50" s="4" t="s">
        <v>1695</v>
      </c>
      <c r="R50" s="4" t="s">
        <v>1494</v>
      </c>
      <c r="S50" s="4" t="s">
        <v>1680</v>
      </c>
      <c r="T50" s="4" t="s">
        <v>1281</v>
      </c>
      <c r="U50" s="4" t="s">
        <v>1696</v>
      </c>
      <c r="W50" s="4" t="s">
        <v>1283</v>
      </c>
      <c r="X50" s="4" t="s">
        <v>1315</v>
      </c>
      <c r="Y50" s="4" t="s">
        <v>1382</v>
      </c>
      <c r="Z50" s="4" t="s">
        <v>1286</v>
      </c>
      <c r="AB50" s="4" t="s">
        <v>1316</v>
      </c>
      <c r="AE50" s="4" t="s">
        <v>1289</v>
      </c>
      <c r="AF50" s="4" t="s">
        <v>1288</v>
      </c>
      <c r="AG50" s="4" t="s">
        <v>1288</v>
      </c>
      <c r="AH50" s="4" t="s">
        <v>1328</v>
      </c>
      <c r="AI50" s="4" t="s">
        <v>1288</v>
      </c>
      <c r="AJ50" s="4" t="s">
        <v>1289</v>
      </c>
      <c r="AK50" s="4" t="s">
        <v>1288</v>
      </c>
      <c r="AL50" s="4" t="s">
        <v>1288</v>
      </c>
      <c r="AM50" s="4" t="s">
        <v>1288</v>
      </c>
      <c r="AN50" s="4" t="s">
        <v>1288</v>
      </c>
      <c r="AO50" s="4" t="s">
        <v>1288</v>
      </c>
      <c r="AP50" s="4" t="s">
        <v>1328</v>
      </c>
      <c r="AQ50" s="4" t="s">
        <v>1288</v>
      </c>
      <c r="AS50" s="4" t="s">
        <v>1697</v>
      </c>
      <c r="AT50" s="4" t="s">
        <v>1698</v>
      </c>
    </row>
    <row r="51" spans="1:46" x14ac:dyDescent="0.25">
      <c r="A51" s="4" t="s">
        <v>972</v>
      </c>
      <c r="B51" s="4">
        <v>0</v>
      </c>
      <c r="D51" s="4" t="s">
        <v>1272</v>
      </c>
      <c r="E51" s="4" t="s">
        <v>1699</v>
      </c>
      <c r="F51" s="4" t="s">
        <v>1700</v>
      </c>
      <c r="G51" s="4" t="s">
        <v>1273</v>
      </c>
      <c r="H51" s="4" t="s">
        <v>1701</v>
      </c>
      <c r="J51" s="4" t="s">
        <v>1702</v>
      </c>
      <c r="P51" s="4" t="s">
        <v>1703</v>
      </c>
      <c r="Q51" s="4" t="s">
        <v>1704</v>
      </c>
      <c r="R51" s="4" t="s">
        <v>1279</v>
      </c>
      <c r="S51" s="4" t="s">
        <v>1651</v>
      </c>
      <c r="T51" s="4" t="s">
        <v>1408</v>
      </c>
      <c r="U51" s="4" t="s">
        <v>1390</v>
      </c>
      <c r="W51" s="4" t="s">
        <v>1337</v>
      </c>
      <c r="X51" s="4" t="s">
        <v>1400</v>
      </c>
      <c r="Y51" s="4" t="s">
        <v>1382</v>
      </c>
      <c r="Z51" s="4" t="s">
        <v>1286</v>
      </c>
      <c r="AB51" s="4" t="s">
        <v>1316</v>
      </c>
      <c r="AE51" s="4" t="s">
        <v>1289</v>
      </c>
      <c r="AF51" s="4" t="s">
        <v>1289</v>
      </c>
      <c r="AG51" s="4" t="s">
        <v>1289</v>
      </c>
      <c r="AH51" s="4" t="s">
        <v>1288</v>
      </c>
      <c r="AI51" s="4" t="s">
        <v>1289</v>
      </c>
      <c r="AJ51" s="4" t="s">
        <v>1289</v>
      </c>
      <c r="AK51" s="4" t="s">
        <v>1288</v>
      </c>
      <c r="AL51" s="4" t="s">
        <v>1288</v>
      </c>
      <c r="AM51" s="4" t="s">
        <v>1289</v>
      </c>
      <c r="AN51" s="4" t="s">
        <v>1289</v>
      </c>
      <c r="AO51" s="4" t="s">
        <v>1288</v>
      </c>
      <c r="AP51" s="4" t="s">
        <v>1289</v>
      </c>
      <c r="AQ51" s="4" t="s">
        <v>1289</v>
      </c>
      <c r="AS51" s="4" t="s">
        <v>1705</v>
      </c>
      <c r="AT51" s="4" t="s">
        <v>1330</v>
      </c>
    </row>
    <row r="52" spans="1:46" x14ac:dyDescent="0.25">
      <c r="A52" s="4" t="s">
        <v>974</v>
      </c>
      <c r="B52" s="4">
        <v>0</v>
      </c>
      <c r="D52" s="4" t="s">
        <v>1272</v>
      </c>
      <c r="E52" s="4" t="s">
        <v>1528</v>
      </c>
      <c r="F52" s="4" t="s">
        <v>1706</v>
      </c>
      <c r="G52" s="4" t="s">
        <v>1528</v>
      </c>
      <c r="H52" s="4" t="s">
        <v>1707</v>
      </c>
      <c r="J52" s="4" t="s">
        <v>1708</v>
      </c>
      <c r="P52" s="4" t="s">
        <v>1709</v>
      </c>
      <c r="Q52" s="4" t="s">
        <v>1710</v>
      </c>
      <c r="R52" s="4" t="s">
        <v>1494</v>
      </c>
      <c r="S52" s="4" t="s">
        <v>1495</v>
      </c>
      <c r="T52" s="4" t="s">
        <v>1635</v>
      </c>
      <c r="U52" s="4" t="s">
        <v>1580</v>
      </c>
      <c r="W52" s="4" t="s">
        <v>1283</v>
      </c>
      <c r="X52" s="4" t="s">
        <v>1315</v>
      </c>
      <c r="Y52" s="4" t="s">
        <v>1285</v>
      </c>
      <c r="Z52" s="4" t="s">
        <v>1286</v>
      </c>
      <c r="AB52" s="4" t="s">
        <v>1316</v>
      </c>
      <c r="AE52" s="4" t="s">
        <v>1289</v>
      </c>
      <c r="AF52" s="4" t="s">
        <v>1288</v>
      </c>
      <c r="AG52" s="4" t="s">
        <v>1289</v>
      </c>
      <c r="AH52" s="4" t="s">
        <v>1289</v>
      </c>
      <c r="AI52" s="4" t="s">
        <v>1289</v>
      </c>
      <c r="AJ52" s="4" t="s">
        <v>1289</v>
      </c>
      <c r="AK52" s="4" t="s">
        <v>1289</v>
      </c>
      <c r="AL52" s="4" t="s">
        <v>1288</v>
      </c>
      <c r="AM52" s="4" t="s">
        <v>1289</v>
      </c>
      <c r="AN52" s="4" t="s">
        <v>1289</v>
      </c>
      <c r="AO52" s="4" t="s">
        <v>1289</v>
      </c>
      <c r="AP52" s="4" t="s">
        <v>1289</v>
      </c>
      <c r="AQ52" s="4" t="s">
        <v>1289</v>
      </c>
      <c r="AS52" s="4" t="s">
        <v>1711</v>
      </c>
      <c r="AT52" s="4" t="s">
        <v>1536</v>
      </c>
    </row>
    <row r="53" spans="1:46" x14ac:dyDescent="0.25">
      <c r="A53" s="4" t="s">
        <v>975</v>
      </c>
      <c r="B53" s="4">
        <v>0</v>
      </c>
      <c r="D53" s="4" t="s">
        <v>1272</v>
      </c>
      <c r="E53" s="4" t="s">
        <v>1712</v>
      </c>
      <c r="F53" s="4" t="s">
        <v>1713</v>
      </c>
      <c r="G53" s="4" t="s">
        <v>1528</v>
      </c>
      <c r="H53" s="4" t="s">
        <v>1714</v>
      </c>
      <c r="J53" s="4" t="s">
        <v>1715</v>
      </c>
      <c r="P53" s="4" t="s">
        <v>1716</v>
      </c>
      <c r="Q53" s="4" t="s">
        <v>1717</v>
      </c>
      <c r="R53" s="4" t="s">
        <v>1323</v>
      </c>
      <c r="S53" s="4" t="s">
        <v>1718</v>
      </c>
      <c r="T53" s="4" t="s">
        <v>1389</v>
      </c>
      <c r="U53" s="4" t="s">
        <v>1580</v>
      </c>
      <c r="W53" s="4" t="s">
        <v>1283</v>
      </c>
      <c r="X53" s="4" t="s">
        <v>1315</v>
      </c>
      <c r="Y53" s="4" t="s">
        <v>1382</v>
      </c>
      <c r="Z53" s="4" t="s">
        <v>1286</v>
      </c>
      <c r="AB53" s="4" t="s">
        <v>1316</v>
      </c>
      <c r="AE53" s="4" t="s">
        <v>1346</v>
      </c>
      <c r="AF53" s="4" t="s">
        <v>1288</v>
      </c>
      <c r="AG53" s="4" t="s">
        <v>1289</v>
      </c>
      <c r="AH53" s="4" t="s">
        <v>1289</v>
      </c>
      <c r="AI53" s="4" t="s">
        <v>1346</v>
      </c>
      <c r="AJ53" s="4" t="s">
        <v>1289</v>
      </c>
      <c r="AK53" s="4" t="s">
        <v>1288</v>
      </c>
      <c r="AL53" s="4" t="s">
        <v>1288</v>
      </c>
      <c r="AM53" s="4" t="s">
        <v>1288</v>
      </c>
      <c r="AN53" s="4" t="s">
        <v>1346</v>
      </c>
      <c r="AO53" s="4" t="s">
        <v>1346</v>
      </c>
      <c r="AP53" s="4" t="s">
        <v>1290</v>
      </c>
      <c r="AQ53" s="4" t="s">
        <v>1328</v>
      </c>
      <c r="AS53" s="4" t="s">
        <v>1719</v>
      </c>
      <c r="AT53" s="4" t="s">
        <v>1720</v>
      </c>
    </row>
    <row r="54" spans="1:46" x14ac:dyDescent="0.25">
      <c r="A54" s="4" t="s">
        <v>978</v>
      </c>
      <c r="B54" s="4">
        <v>0</v>
      </c>
      <c r="D54" s="4" t="s">
        <v>1272</v>
      </c>
      <c r="E54" s="4" t="s">
        <v>1528</v>
      </c>
      <c r="F54" s="4" t="s">
        <v>1721</v>
      </c>
      <c r="G54" s="4" t="s">
        <v>1528</v>
      </c>
      <c r="H54" s="4" t="s">
        <v>1722</v>
      </c>
      <c r="J54" s="4" t="s">
        <v>1723</v>
      </c>
      <c r="P54" s="4" t="s">
        <v>1724</v>
      </c>
      <c r="Q54" s="4" t="s">
        <v>1725</v>
      </c>
      <c r="R54" s="4" t="s">
        <v>1279</v>
      </c>
      <c r="S54" s="4" t="s">
        <v>1660</v>
      </c>
      <c r="T54" s="4" t="s">
        <v>1336</v>
      </c>
      <c r="U54" s="4" t="s">
        <v>1636</v>
      </c>
      <c r="W54" s="4" t="s">
        <v>1400</v>
      </c>
      <c r="X54" s="4" t="s">
        <v>1400</v>
      </c>
      <c r="Y54" s="4" t="s">
        <v>1382</v>
      </c>
      <c r="Z54" s="4" t="s">
        <v>1286</v>
      </c>
      <c r="AB54" s="4" t="s">
        <v>1316</v>
      </c>
      <c r="AE54" s="4" t="s">
        <v>1288</v>
      </c>
      <c r="AF54" s="4" t="s">
        <v>1288</v>
      </c>
      <c r="AG54" s="4" t="s">
        <v>1288</v>
      </c>
      <c r="AH54" s="4" t="s">
        <v>1288</v>
      </c>
      <c r="AI54" s="4" t="s">
        <v>1288</v>
      </c>
      <c r="AJ54" s="4" t="s">
        <v>1288</v>
      </c>
      <c r="AK54" s="4" t="s">
        <v>1288</v>
      </c>
      <c r="AL54" s="4" t="s">
        <v>1288</v>
      </c>
      <c r="AM54" s="4" t="s">
        <v>1288</v>
      </c>
      <c r="AN54" s="4" t="s">
        <v>1288</v>
      </c>
      <c r="AO54" s="4" t="s">
        <v>1288</v>
      </c>
      <c r="AP54" s="4" t="s">
        <v>1288</v>
      </c>
      <c r="AQ54" s="4" t="s">
        <v>1288</v>
      </c>
      <c r="AS54" s="4" t="s">
        <v>1304</v>
      </c>
      <c r="AT54" s="4" t="s">
        <v>1305</v>
      </c>
    </row>
    <row r="55" spans="1:46" x14ac:dyDescent="0.25">
      <c r="A55" s="4" t="s">
        <v>980</v>
      </c>
      <c r="B55" s="4">
        <v>0</v>
      </c>
      <c r="D55" s="4" t="s">
        <v>1272</v>
      </c>
      <c r="E55" s="4" t="s">
        <v>1528</v>
      </c>
      <c r="F55" s="4" t="s">
        <v>1726</v>
      </c>
      <c r="G55" s="4" t="s">
        <v>1528</v>
      </c>
      <c r="H55" s="4" t="s">
        <v>1727</v>
      </c>
      <c r="J55" s="4" t="s">
        <v>1728</v>
      </c>
      <c r="P55" s="4" t="s">
        <v>1729</v>
      </c>
      <c r="Q55" s="4" t="s">
        <v>1730</v>
      </c>
      <c r="R55" s="4" t="s">
        <v>1279</v>
      </c>
      <c r="S55" s="4" t="s">
        <v>1660</v>
      </c>
      <c r="T55" s="4" t="s">
        <v>1589</v>
      </c>
      <c r="U55" s="4" t="s">
        <v>1636</v>
      </c>
      <c r="W55" s="4" t="s">
        <v>1337</v>
      </c>
      <c r="X55" s="4" t="s">
        <v>1301</v>
      </c>
      <c r="Y55" s="4" t="s">
        <v>1302</v>
      </c>
      <c r="Z55" s="4" t="s">
        <v>1286</v>
      </c>
      <c r="AB55" s="4" t="s">
        <v>1316</v>
      </c>
      <c r="AE55" s="4" t="s">
        <v>1288</v>
      </c>
      <c r="AF55" s="4" t="s">
        <v>1288</v>
      </c>
      <c r="AG55" s="4" t="s">
        <v>1288</v>
      </c>
      <c r="AH55" s="4" t="s">
        <v>1288</v>
      </c>
      <c r="AI55" s="4" t="s">
        <v>1288</v>
      </c>
      <c r="AJ55" s="4" t="s">
        <v>1288</v>
      </c>
      <c r="AK55" s="4" t="s">
        <v>1288</v>
      </c>
      <c r="AL55" s="4" t="s">
        <v>1288</v>
      </c>
      <c r="AM55" s="4" t="s">
        <v>1288</v>
      </c>
      <c r="AN55" s="4" t="s">
        <v>1288</v>
      </c>
      <c r="AO55" s="4" t="s">
        <v>1288</v>
      </c>
      <c r="AP55" s="4" t="s">
        <v>1288</v>
      </c>
      <c r="AQ55" s="4" t="s">
        <v>1289</v>
      </c>
      <c r="AS55" s="4" t="s">
        <v>1731</v>
      </c>
      <c r="AT55" s="4" t="s">
        <v>1720</v>
      </c>
    </row>
    <row r="56" spans="1:46" x14ac:dyDescent="0.25">
      <c r="A56" s="4" t="s">
        <v>982</v>
      </c>
      <c r="B56" s="4">
        <v>0</v>
      </c>
      <c r="D56" s="4" t="s">
        <v>1272</v>
      </c>
      <c r="E56" s="4" t="s">
        <v>1528</v>
      </c>
      <c r="F56" s="4" t="s">
        <v>1732</v>
      </c>
      <c r="G56" s="4" t="s">
        <v>1528</v>
      </c>
      <c r="H56" s="4" t="s">
        <v>1733</v>
      </c>
      <c r="J56" s="4" t="s">
        <v>1734</v>
      </c>
      <c r="P56" s="4" t="s">
        <v>1735</v>
      </c>
      <c r="Q56" s="4" t="s">
        <v>1736</v>
      </c>
      <c r="R56" s="4" t="s">
        <v>1279</v>
      </c>
      <c r="S56" s="4" t="s">
        <v>1280</v>
      </c>
      <c r="T56" s="4" t="s">
        <v>1381</v>
      </c>
      <c r="U56" s="4" t="s">
        <v>1399</v>
      </c>
      <c r="W56" s="4" t="s">
        <v>1283</v>
      </c>
      <c r="X56" s="4" t="s">
        <v>1315</v>
      </c>
      <c r="Y56" s="4" t="s">
        <v>1382</v>
      </c>
      <c r="Z56" s="4" t="s">
        <v>1286</v>
      </c>
      <c r="AB56" s="4" t="s">
        <v>1286</v>
      </c>
      <c r="AC56" s="4" t="s">
        <v>1737</v>
      </c>
      <c r="AE56" s="4" t="s">
        <v>1346</v>
      </c>
      <c r="AF56" s="4" t="s">
        <v>1288</v>
      </c>
      <c r="AG56" s="4" t="s">
        <v>1288</v>
      </c>
      <c r="AH56" s="4" t="s">
        <v>1289</v>
      </c>
      <c r="AI56" s="4" t="s">
        <v>1289</v>
      </c>
      <c r="AJ56" s="4" t="s">
        <v>1289</v>
      </c>
      <c r="AK56" s="4" t="s">
        <v>1288</v>
      </c>
      <c r="AL56" s="4" t="s">
        <v>1288</v>
      </c>
      <c r="AM56" s="4" t="s">
        <v>1288</v>
      </c>
      <c r="AN56" s="4" t="s">
        <v>1289</v>
      </c>
      <c r="AO56" s="4" t="s">
        <v>1289</v>
      </c>
      <c r="AP56" s="4" t="s">
        <v>1289</v>
      </c>
      <c r="AQ56" s="4" t="s">
        <v>1288</v>
      </c>
      <c r="AS56" s="4" t="s">
        <v>1738</v>
      </c>
      <c r="AT56" s="4" t="s">
        <v>1305</v>
      </c>
    </row>
    <row r="57" spans="1:46" x14ac:dyDescent="0.25">
      <c r="A57" s="4" t="s">
        <v>989</v>
      </c>
      <c r="B57" s="4">
        <v>0</v>
      </c>
      <c r="D57" s="4" t="s">
        <v>1272</v>
      </c>
      <c r="E57" s="4" t="s">
        <v>1528</v>
      </c>
      <c r="F57" s="4" t="s">
        <v>1739</v>
      </c>
      <c r="G57" s="4" t="s">
        <v>1528</v>
      </c>
      <c r="H57" s="4" t="s">
        <v>1740</v>
      </c>
      <c r="J57" s="4" t="s">
        <v>1741</v>
      </c>
      <c r="P57" s="4" t="s">
        <v>1742</v>
      </c>
      <c r="Q57" s="4" t="s">
        <v>1743</v>
      </c>
      <c r="R57" s="4" t="s">
        <v>1494</v>
      </c>
      <c r="S57" s="4" t="s">
        <v>1680</v>
      </c>
      <c r="T57" s="4" t="s">
        <v>1312</v>
      </c>
      <c r="U57" s="4" t="s">
        <v>1390</v>
      </c>
      <c r="W57" s="4" t="s">
        <v>1283</v>
      </c>
      <c r="X57" s="4" t="s">
        <v>1315</v>
      </c>
      <c r="Y57" s="4" t="s">
        <v>1302</v>
      </c>
      <c r="Z57" s="4" t="s">
        <v>1286</v>
      </c>
      <c r="AB57" s="4" t="s">
        <v>1316</v>
      </c>
      <c r="AE57" s="4" t="s">
        <v>1289</v>
      </c>
      <c r="AF57" s="4" t="s">
        <v>1289</v>
      </c>
      <c r="AG57" s="4" t="s">
        <v>1289</v>
      </c>
      <c r="AH57" s="4" t="s">
        <v>1289</v>
      </c>
      <c r="AI57" s="4" t="s">
        <v>1289</v>
      </c>
      <c r="AJ57" s="4" t="s">
        <v>1289</v>
      </c>
      <c r="AK57" s="4" t="s">
        <v>1289</v>
      </c>
      <c r="AL57" s="4" t="s">
        <v>1289</v>
      </c>
      <c r="AM57" s="4" t="s">
        <v>1288</v>
      </c>
      <c r="AN57" s="4" t="s">
        <v>1288</v>
      </c>
      <c r="AO57" s="4" t="s">
        <v>1288</v>
      </c>
      <c r="AP57" s="4" t="s">
        <v>1288</v>
      </c>
      <c r="AQ57" s="4" t="s">
        <v>1288</v>
      </c>
      <c r="AS57" s="4" t="s">
        <v>1304</v>
      </c>
      <c r="AT57" s="4" t="s">
        <v>1305</v>
      </c>
    </row>
    <row r="58" spans="1:46" x14ac:dyDescent="0.25">
      <c r="A58" s="4" t="s">
        <v>995</v>
      </c>
      <c r="B58" s="4">
        <v>0</v>
      </c>
      <c r="D58" s="4" t="s">
        <v>1272</v>
      </c>
      <c r="E58" s="4" t="s">
        <v>1528</v>
      </c>
      <c r="F58" s="4" t="s">
        <v>1744</v>
      </c>
      <c r="G58" s="4" t="s">
        <v>1528</v>
      </c>
      <c r="H58" s="4" t="s">
        <v>1745</v>
      </c>
      <c r="J58" s="4" t="s">
        <v>1746</v>
      </c>
      <c r="P58" s="4" t="s">
        <v>1747</v>
      </c>
      <c r="Q58" s="4" t="s">
        <v>1748</v>
      </c>
      <c r="R58" s="4" t="s">
        <v>1279</v>
      </c>
      <c r="S58" s="4" t="s">
        <v>1380</v>
      </c>
      <c r="T58" s="4" t="s">
        <v>1749</v>
      </c>
      <c r="U58" s="4" t="s">
        <v>126</v>
      </c>
      <c r="W58" s="4" t="s">
        <v>1400</v>
      </c>
      <c r="X58" s="4" t="s">
        <v>1446</v>
      </c>
      <c r="Y58" s="4" t="s">
        <v>1302</v>
      </c>
      <c r="Z58" s="4" t="s">
        <v>1286</v>
      </c>
      <c r="AB58" s="4" t="s">
        <v>1316</v>
      </c>
      <c r="AE58" s="4" t="s">
        <v>1288</v>
      </c>
      <c r="AF58" s="4" t="s">
        <v>1288</v>
      </c>
      <c r="AG58" s="4" t="s">
        <v>1288</v>
      </c>
      <c r="AH58" s="4" t="s">
        <v>1288</v>
      </c>
      <c r="AI58" s="4" t="s">
        <v>1288</v>
      </c>
      <c r="AJ58" s="4" t="s">
        <v>1288</v>
      </c>
      <c r="AK58" s="4" t="s">
        <v>1288</v>
      </c>
      <c r="AL58" s="4" t="s">
        <v>1288</v>
      </c>
      <c r="AM58" s="4" t="s">
        <v>1288</v>
      </c>
      <c r="AN58" s="4" t="s">
        <v>1288</v>
      </c>
      <c r="AO58" s="4" t="s">
        <v>1288</v>
      </c>
      <c r="AP58" s="4" t="s">
        <v>1288</v>
      </c>
      <c r="AQ58" s="4" t="s">
        <v>1288</v>
      </c>
      <c r="AS58" s="4" t="s">
        <v>1304</v>
      </c>
      <c r="AT58" s="4" t="s">
        <v>1305</v>
      </c>
    </row>
    <row r="59" spans="1:46" x14ac:dyDescent="0.25">
      <c r="A59" s="4" t="s">
        <v>997</v>
      </c>
      <c r="B59" s="4">
        <v>0</v>
      </c>
      <c r="D59" s="4" t="s">
        <v>1272</v>
      </c>
      <c r="E59" s="4" t="s">
        <v>1528</v>
      </c>
      <c r="F59" s="4" t="s">
        <v>1750</v>
      </c>
      <c r="G59" s="4" t="s">
        <v>1528</v>
      </c>
      <c r="H59" s="4" t="s">
        <v>1751</v>
      </c>
      <c r="J59" s="4" t="s">
        <v>1752</v>
      </c>
      <c r="P59" s="4" t="s">
        <v>1753</v>
      </c>
      <c r="Q59" s="4" t="s">
        <v>1754</v>
      </c>
      <c r="R59" s="4" t="s">
        <v>1361</v>
      </c>
      <c r="S59" s="4" t="s">
        <v>1755</v>
      </c>
      <c r="T59" s="4" t="s">
        <v>1534</v>
      </c>
      <c r="U59" s="4" t="s">
        <v>126</v>
      </c>
      <c r="W59" s="4" t="s">
        <v>1400</v>
      </c>
      <c r="X59" s="4" t="s">
        <v>1315</v>
      </c>
      <c r="Y59" s="4" t="s">
        <v>1302</v>
      </c>
      <c r="Z59" s="4" t="s">
        <v>1316</v>
      </c>
      <c r="AA59" s="4" t="s">
        <v>1400</v>
      </c>
      <c r="AB59" s="4" t="s">
        <v>1316</v>
      </c>
      <c r="AE59" s="4" t="s">
        <v>1289</v>
      </c>
      <c r="AF59" s="4" t="s">
        <v>1289</v>
      </c>
      <c r="AG59" s="4" t="s">
        <v>1288</v>
      </c>
      <c r="AH59" s="4" t="s">
        <v>1289</v>
      </c>
      <c r="AI59" s="4" t="s">
        <v>1289</v>
      </c>
      <c r="AJ59" s="4" t="s">
        <v>1289</v>
      </c>
      <c r="AK59" s="4" t="s">
        <v>1288</v>
      </c>
      <c r="AL59" s="4" t="s">
        <v>1289</v>
      </c>
      <c r="AM59" s="4" t="s">
        <v>1289</v>
      </c>
      <c r="AN59" s="4" t="s">
        <v>1288</v>
      </c>
      <c r="AO59" s="4" t="s">
        <v>1289</v>
      </c>
      <c r="AP59" s="4" t="s">
        <v>1289</v>
      </c>
      <c r="AQ59" s="4" t="s">
        <v>1289</v>
      </c>
      <c r="AS59" s="4" t="s">
        <v>1697</v>
      </c>
      <c r="AT59" s="4" t="s">
        <v>1756</v>
      </c>
    </row>
    <row r="60" spans="1:46" x14ac:dyDescent="0.25">
      <c r="A60" s="4" t="s">
        <v>999</v>
      </c>
      <c r="B60" s="4">
        <v>0</v>
      </c>
      <c r="D60" s="4" t="s">
        <v>1272</v>
      </c>
      <c r="E60" s="4" t="s">
        <v>1528</v>
      </c>
      <c r="F60" s="4" t="s">
        <v>1757</v>
      </c>
      <c r="G60" s="4" t="s">
        <v>1528</v>
      </c>
      <c r="H60" s="4" t="s">
        <v>1758</v>
      </c>
      <c r="J60" s="4" t="s">
        <v>1759</v>
      </c>
      <c r="P60" s="4" t="s">
        <v>1760</v>
      </c>
      <c r="Q60" s="4" t="s">
        <v>1761</v>
      </c>
      <c r="R60" s="4" t="s">
        <v>1494</v>
      </c>
      <c r="S60" s="4" t="s">
        <v>1762</v>
      </c>
      <c r="T60" s="4" t="s">
        <v>1299</v>
      </c>
      <c r="U60" s="4" t="s">
        <v>1580</v>
      </c>
      <c r="W60" s="4" t="s">
        <v>1283</v>
      </c>
      <c r="X60" s="4" t="s">
        <v>1315</v>
      </c>
      <c r="Y60" s="4" t="s">
        <v>1400</v>
      </c>
      <c r="Z60" s="4" t="s">
        <v>1316</v>
      </c>
      <c r="AA60" s="4" t="s">
        <v>1327</v>
      </c>
      <c r="AB60" s="4" t="s">
        <v>1372</v>
      </c>
      <c r="AE60" s="4" t="s">
        <v>1328</v>
      </c>
      <c r="AF60" s="4" t="s">
        <v>1289</v>
      </c>
      <c r="AG60" s="4" t="s">
        <v>1288</v>
      </c>
      <c r="AH60" s="4" t="s">
        <v>1328</v>
      </c>
      <c r="AI60" s="4" t="s">
        <v>1328</v>
      </c>
      <c r="AJ60" s="4" t="s">
        <v>1328</v>
      </c>
      <c r="AK60" s="4" t="s">
        <v>1289</v>
      </c>
      <c r="AL60" s="4" t="s">
        <v>1288</v>
      </c>
      <c r="AM60" s="4" t="s">
        <v>1328</v>
      </c>
      <c r="AN60" s="4" t="s">
        <v>1288</v>
      </c>
      <c r="AO60" s="4" t="s">
        <v>1346</v>
      </c>
      <c r="AP60" s="4" t="s">
        <v>1328</v>
      </c>
      <c r="AQ60" s="4" t="s">
        <v>1289</v>
      </c>
      <c r="AS60" s="4" t="s">
        <v>1763</v>
      </c>
      <c r="AT60" s="4" t="s">
        <v>1292</v>
      </c>
    </row>
    <row r="61" spans="1:46" x14ac:dyDescent="0.25">
      <c r="A61" s="4" t="s">
        <v>1001</v>
      </c>
      <c r="B61" s="4">
        <v>0</v>
      </c>
      <c r="D61" s="4" t="s">
        <v>1272</v>
      </c>
      <c r="E61" s="4" t="s">
        <v>1528</v>
      </c>
      <c r="F61" s="4" t="s">
        <v>1764</v>
      </c>
      <c r="G61" s="4" t="s">
        <v>1528</v>
      </c>
      <c r="H61" s="4" t="s">
        <v>1765</v>
      </c>
      <c r="J61" s="4" t="s">
        <v>1766</v>
      </c>
      <c r="P61" s="4" t="s">
        <v>1767</v>
      </c>
      <c r="Q61" s="4" t="s">
        <v>1768</v>
      </c>
      <c r="R61" s="4" t="s">
        <v>1323</v>
      </c>
      <c r="S61" s="4" t="s">
        <v>1718</v>
      </c>
      <c r="T61" s="4" t="s">
        <v>1769</v>
      </c>
      <c r="U61" s="4" t="s">
        <v>126</v>
      </c>
      <c r="W61" s="4" t="s">
        <v>1283</v>
      </c>
      <c r="X61" s="4" t="s">
        <v>1315</v>
      </c>
      <c r="Y61" s="4" t="s">
        <v>1285</v>
      </c>
      <c r="Z61" s="4" t="s">
        <v>1286</v>
      </c>
      <c r="AB61" s="4" t="s">
        <v>1316</v>
      </c>
      <c r="AE61" s="4" t="s">
        <v>1289</v>
      </c>
      <c r="AF61" s="4" t="s">
        <v>1289</v>
      </c>
      <c r="AG61" s="4" t="s">
        <v>1289</v>
      </c>
      <c r="AH61" s="4" t="s">
        <v>1289</v>
      </c>
      <c r="AI61" s="4" t="s">
        <v>1289</v>
      </c>
      <c r="AJ61" s="4" t="s">
        <v>1288</v>
      </c>
      <c r="AK61" s="4" t="s">
        <v>1288</v>
      </c>
      <c r="AL61" s="4" t="s">
        <v>1288</v>
      </c>
      <c r="AM61" s="4" t="s">
        <v>1289</v>
      </c>
      <c r="AN61" s="4" t="s">
        <v>1288</v>
      </c>
      <c r="AO61" s="4" t="s">
        <v>1288</v>
      </c>
      <c r="AP61" s="4" t="s">
        <v>1289</v>
      </c>
      <c r="AQ61" s="4" t="s">
        <v>1289</v>
      </c>
      <c r="AS61" s="4" t="s">
        <v>1770</v>
      </c>
      <c r="AT61" s="4" t="s">
        <v>1438</v>
      </c>
    </row>
    <row r="62" spans="1:46" x14ac:dyDescent="0.25">
      <c r="A62" s="4" t="s">
        <v>1003</v>
      </c>
      <c r="B62" s="4">
        <v>0</v>
      </c>
      <c r="D62" s="4" t="s">
        <v>1272</v>
      </c>
      <c r="E62" s="4" t="s">
        <v>1528</v>
      </c>
      <c r="F62" s="4" t="s">
        <v>1771</v>
      </c>
      <c r="G62" s="4" t="s">
        <v>1528</v>
      </c>
      <c r="H62" s="4" t="s">
        <v>1772</v>
      </c>
      <c r="J62" s="4" t="s">
        <v>1773</v>
      </c>
      <c r="P62" s="4" t="s">
        <v>1774</v>
      </c>
      <c r="Q62" s="4" t="s">
        <v>1775</v>
      </c>
      <c r="R62" s="4" t="s">
        <v>1494</v>
      </c>
      <c r="S62" s="4" t="s">
        <v>1680</v>
      </c>
      <c r="T62" s="4" t="s">
        <v>1389</v>
      </c>
      <c r="U62" s="4" t="s">
        <v>1390</v>
      </c>
      <c r="W62" s="4" t="s">
        <v>1283</v>
      </c>
      <c r="X62" s="4" t="s">
        <v>1400</v>
      </c>
      <c r="Y62" s="4" t="s">
        <v>1302</v>
      </c>
      <c r="Z62" s="4" t="s">
        <v>1286</v>
      </c>
      <c r="AB62" s="4" t="s">
        <v>1286</v>
      </c>
      <c r="AC62" s="4" t="s">
        <v>1776</v>
      </c>
      <c r="AE62" s="4" t="s">
        <v>1288</v>
      </c>
      <c r="AF62" s="4" t="s">
        <v>1288</v>
      </c>
      <c r="AG62" s="4" t="s">
        <v>1288</v>
      </c>
      <c r="AH62" s="4" t="s">
        <v>1290</v>
      </c>
      <c r="AI62" s="4" t="s">
        <v>1288</v>
      </c>
      <c r="AJ62" s="4" t="s">
        <v>1288</v>
      </c>
      <c r="AK62" s="4" t="s">
        <v>1288</v>
      </c>
      <c r="AL62" s="4" t="s">
        <v>1346</v>
      </c>
      <c r="AM62" s="4" t="s">
        <v>1289</v>
      </c>
      <c r="AN62" s="4" t="s">
        <v>1288</v>
      </c>
      <c r="AO62" s="4" t="s">
        <v>1346</v>
      </c>
      <c r="AP62" s="4" t="s">
        <v>1289</v>
      </c>
      <c r="AQ62" s="4" t="s">
        <v>1288</v>
      </c>
      <c r="AS62" s="4" t="s">
        <v>1777</v>
      </c>
      <c r="AT62" s="4" t="s">
        <v>1778</v>
      </c>
    </row>
    <row r="63" spans="1:46" x14ac:dyDescent="0.25">
      <c r="A63" s="4" t="s">
        <v>1012</v>
      </c>
      <c r="B63" s="4">
        <v>0</v>
      </c>
      <c r="D63" s="4" t="s">
        <v>1272</v>
      </c>
      <c r="E63" s="4" t="s">
        <v>1528</v>
      </c>
      <c r="F63" s="4" t="s">
        <v>1779</v>
      </c>
      <c r="G63" s="4" t="s">
        <v>1528</v>
      </c>
      <c r="H63" s="4" t="s">
        <v>1780</v>
      </c>
      <c r="J63" s="4" t="s">
        <v>1781</v>
      </c>
      <c r="P63" s="4" t="s">
        <v>1782</v>
      </c>
      <c r="Q63" s="4" t="s">
        <v>1783</v>
      </c>
      <c r="R63" s="4" t="s">
        <v>1361</v>
      </c>
      <c r="S63" s="4" t="s">
        <v>1427</v>
      </c>
      <c r="T63" s="4" t="s">
        <v>1389</v>
      </c>
      <c r="U63" s="4" t="s">
        <v>126</v>
      </c>
      <c r="W63" s="4" t="s">
        <v>1283</v>
      </c>
      <c r="X63" s="4" t="s">
        <v>1284</v>
      </c>
      <c r="Y63" s="4" t="s">
        <v>1302</v>
      </c>
      <c r="Z63" s="4" t="s">
        <v>1286</v>
      </c>
      <c r="AB63" s="4" t="s">
        <v>1372</v>
      </c>
      <c r="AE63" s="4" t="s">
        <v>1288</v>
      </c>
      <c r="AF63" s="4" t="s">
        <v>1289</v>
      </c>
      <c r="AG63" s="4" t="s">
        <v>1288</v>
      </c>
      <c r="AH63" s="4" t="s">
        <v>1288</v>
      </c>
      <c r="AI63" s="4" t="s">
        <v>1289</v>
      </c>
      <c r="AJ63" s="4" t="s">
        <v>1289</v>
      </c>
      <c r="AK63" s="4" t="s">
        <v>1289</v>
      </c>
      <c r="AL63" s="4" t="s">
        <v>1288</v>
      </c>
      <c r="AM63" s="4" t="s">
        <v>1289</v>
      </c>
      <c r="AN63" s="4" t="s">
        <v>1288</v>
      </c>
      <c r="AO63" s="4" t="s">
        <v>1289</v>
      </c>
      <c r="AP63" s="4" t="s">
        <v>1288</v>
      </c>
      <c r="AQ63" s="4" t="s">
        <v>1288</v>
      </c>
      <c r="AS63" s="4" t="s">
        <v>1784</v>
      </c>
      <c r="AT63" s="4" t="s">
        <v>1785</v>
      </c>
    </row>
    <row r="64" spans="1:46" x14ac:dyDescent="0.25">
      <c r="A64" s="4" t="s">
        <v>1014</v>
      </c>
      <c r="B64" s="4">
        <v>0</v>
      </c>
      <c r="D64" s="4" t="s">
        <v>1272</v>
      </c>
      <c r="E64" s="4" t="s">
        <v>1528</v>
      </c>
      <c r="F64" s="4" t="s">
        <v>1786</v>
      </c>
      <c r="G64" s="4" t="s">
        <v>1528</v>
      </c>
      <c r="H64" s="4" t="s">
        <v>1787</v>
      </c>
      <c r="J64" s="4" t="s">
        <v>1788</v>
      </c>
      <c r="P64" s="4" t="s">
        <v>1789</v>
      </c>
      <c r="Q64" s="4" t="s">
        <v>1790</v>
      </c>
      <c r="R64" s="4" t="s">
        <v>1323</v>
      </c>
      <c r="S64" s="4" t="s">
        <v>1791</v>
      </c>
      <c r="T64" s="4" t="s">
        <v>1534</v>
      </c>
      <c r="U64" s="4" t="s">
        <v>1300</v>
      </c>
      <c r="W64" s="4" t="s">
        <v>1283</v>
      </c>
      <c r="X64" s="4" t="s">
        <v>1315</v>
      </c>
      <c r="Y64" s="4" t="s">
        <v>1285</v>
      </c>
      <c r="Z64" s="4" t="s">
        <v>1286</v>
      </c>
      <c r="AB64" s="4" t="s">
        <v>1316</v>
      </c>
      <c r="AE64" s="4" t="s">
        <v>1289</v>
      </c>
      <c r="AF64" s="4" t="s">
        <v>1346</v>
      </c>
      <c r="AG64" s="4" t="s">
        <v>1288</v>
      </c>
      <c r="AH64" s="4" t="s">
        <v>1289</v>
      </c>
      <c r="AI64" s="4" t="s">
        <v>1288</v>
      </c>
      <c r="AJ64" s="4" t="s">
        <v>1288</v>
      </c>
      <c r="AK64" s="4" t="s">
        <v>1288</v>
      </c>
      <c r="AL64" s="4" t="s">
        <v>1328</v>
      </c>
      <c r="AM64" s="4" t="s">
        <v>1328</v>
      </c>
      <c r="AN64" s="4" t="s">
        <v>1288</v>
      </c>
      <c r="AO64" s="4" t="s">
        <v>1289</v>
      </c>
      <c r="AP64" s="4" t="s">
        <v>1289</v>
      </c>
      <c r="AQ64" s="4" t="s">
        <v>1288</v>
      </c>
      <c r="AS64" s="4" t="s">
        <v>1792</v>
      </c>
      <c r="AT64" s="4" t="s">
        <v>1793</v>
      </c>
    </row>
    <row r="65" spans="1:46" x14ac:dyDescent="0.25">
      <c r="A65" s="4" t="s">
        <v>1017</v>
      </c>
      <c r="B65" s="4">
        <v>0</v>
      </c>
      <c r="D65" s="4" t="s">
        <v>1272</v>
      </c>
      <c r="E65" s="4" t="s">
        <v>1528</v>
      </c>
      <c r="F65" s="4" t="s">
        <v>1794</v>
      </c>
      <c r="G65" s="4" t="s">
        <v>1528</v>
      </c>
      <c r="H65" s="4" t="s">
        <v>1795</v>
      </c>
      <c r="J65" s="4" t="s">
        <v>1796</v>
      </c>
      <c r="P65" s="4" t="s">
        <v>1797</v>
      </c>
      <c r="Q65" s="4" t="s">
        <v>1798</v>
      </c>
      <c r="R65" s="4" t="s">
        <v>1323</v>
      </c>
      <c r="S65" s="4" t="s">
        <v>1463</v>
      </c>
      <c r="T65" s="4" t="s">
        <v>1299</v>
      </c>
      <c r="U65" s="4" t="s">
        <v>1300</v>
      </c>
      <c r="W65" s="4" t="s">
        <v>1283</v>
      </c>
      <c r="X65" s="4" t="s">
        <v>1315</v>
      </c>
      <c r="Y65" s="4" t="s">
        <v>1285</v>
      </c>
      <c r="Z65" s="4" t="s">
        <v>1286</v>
      </c>
      <c r="AB65" s="4" t="s">
        <v>1316</v>
      </c>
      <c r="AE65" s="4" t="s">
        <v>1288</v>
      </c>
      <c r="AF65" s="4" t="s">
        <v>1288</v>
      </c>
      <c r="AG65" s="4" t="s">
        <v>1288</v>
      </c>
      <c r="AH65" s="4" t="s">
        <v>1288</v>
      </c>
      <c r="AI65" s="4" t="s">
        <v>1288</v>
      </c>
      <c r="AJ65" s="4" t="s">
        <v>1288</v>
      </c>
      <c r="AK65" s="4" t="s">
        <v>1288</v>
      </c>
      <c r="AL65" s="4" t="s">
        <v>1288</v>
      </c>
      <c r="AM65" s="4" t="s">
        <v>1288</v>
      </c>
      <c r="AN65" s="4" t="s">
        <v>1288</v>
      </c>
      <c r="AO65" s="4" t="s">
        <v>1288</v>
      </c>
      <c r="AP65" s="4" t="s">
        <v>1288</v>
      </c>
      <c r="AQ65" s="4" t="s">
        <v>1288</v>
      </c>
      <c r="AS65" s="4" t="s">
        <v>1304</v>
      </c>
      <c r="AT65" s="4" t="s">
        <v>1305</v>
      </c>
    </row>
    <row r="66" spans="1:46" x14ac:dyDescent="0.25">
      <c r="A66" s="4" t="s">
        <v>1023</v>
      </c>
      <c r="B66" s="4">
        <v>0</v>
      </c>
      <c r="D66" s="4" t="s">
        <v>1272</v>
      </c>
      <c r="E66" s="4" t="s">
        <v>1528</v>
      </c>
      <c r="F66" s="4" t="s">
        <v>1799</v>
      </c>
      <c r="G66" s="4" t="s">
        <v>1528</v>
      </c>
      <c r="H66" s="4" t="s">
        <v>1800</v>
      </c>
      <c r="J66" s="4" t="s">
        <v>1801</v>
      </c>
      <c r="P66" s="4" t="s">
        <v>1802</v>
      </c>
      <c r="Q66" s="4" t="s">
        <v>1803</v>
      </c>
      <c r="R66" s="4" t="s">
        <v>1323</v>
      </c>
      <c r="S66" s="4" t="s">
        <v>1463</v>
      </c>
      <c r="T66" s="4" t="s">
        <v>1556</v>
      </c>
      <c r="U66" s="4" t="s">
        <v>1300</v>
      </c>
      <c r="W66" s="4" t="s">
        <v>1337</v>
      </c>
      <c r="X66" s="4" t="s">
        <v>1315</v>
      </c>
      <c r="Y66" s="4" t="s">
        <v>1302</v>
      </c>
      <c r="Z66" s="4" t="s">
        <v>1286</v>
      </c>
      <c r="AB66" s="4" t="s">
        <v>1372</v>
      </c>
      <c r="AE66" s="4" t="s">
        <v>1288</v>
      </c>
      <c r="AF66" s="4" t="s">
        <v>1288</v>
      </c>
      <c r="AG66" s="4" t="s">
        <v>1288</v>
      </c>
      <c r="AH66" s="4" t="s">
        <v>1288</v>
      </c>
      <c r="AI66" s="4" t="s">
        <v>1288</v>
      </c>
      <c r="AJ66" s="4" t="s">
        <v>1288</v>
      </c>
      <c r="AK66" s="4" t="s">
        <v>1288</v>
      </c>
      <c r="AL66" s="4" t="s">
        <v>1288</v>
      </c>
      <c r="AM66" s="4" t="s">
        <v>1288</v>
      </c>
      <c r="AN66" s="4" t="s">
        <v>1288</v>
      </c>
      <c r="AO66" s="4" t="s">
        <v>1288</v>
      </c>
      <c r="AP66" s="4" t="s">
        <v>1288</v>
      </c>
      <c r="AQ66" s="4" t="s">
        <v>1288</v>
      </c>
      <c r="AS66" s="4" t="s">
        <v>1304</v>
      </c>
      <c r="AT66" s="4" t="s">
        <v>1804</v>
      </c>
    </row>
    <row r="67" spans="1:46" x14ac:dyDescent="0.25">
      <c r="A67" s="4" t="s">
        <v>1028</v>
      </c>
      <c r="B67" s="4">
        <v>0</v>
      </c>
      <c r="D67" s="4" t="s">
        <v>1272</v>
      </c>
      <c r="E67" s="4" t="s">
        <v>1528</v>
      </c>
      <c r="F67" s="4" t="s">
        <v>1805</v>
      </c>
      <c r="G67" s="4" t="s">
        <v>1528</v>
      </c>
      <c r="H67" s="4" t="s">
        <v>1806</v>
      </c>
      <c r="J67" s="4" t="s">
        <v>1807</v>
      </c>
      <c r="P67" s="4" t="s">
        <v>1808</v>
      </c>
      <c r="Q67" s="4" t="s">
        <v>1809</v>
      </c>
      <c r="R67" s="4" t="s">
        <v>1323</v>
      </c>
      <c r="S67" s="4" t="s">
        <v>1791</v>
      </c>
      <c r="T67" s="4" t="s">
        <v>1810</v>
      </c>
      <c r="U67" s="4" t="s">
        <v>126</v>
      </c>
      <c r="W67" s="4" t="s">
        <v>1337</v>
      </c>
      <c r="X67" s="4" t="s">
        <v>1315</v>
      </c>
      <c r="Y67" s="4" t="s">
        <v>1285</v>
      </c>
      <c r="Z67" s="4" t="s">
        <v>1286</v>
      </c>
      <c r="AB67" s="4" t="s">
        <v>1316</v>
      </c>
      <c r="AE67" s="4" t="s">
        <v>1288</v>
      </c>
      <c r="AF67" s="4" t="s">
        <v>1289</v>
      </c>
      <c r="AG67" s="4" t="s">
        <v>1288</v>
      </c>
      <c r="AH67" s="4" t="s">
        <v>1288</v>
      </c>
      <c r="AI67" s="4" t="s">
        <v>1288</v>
      </c>
      <c r="AJ67" s="4" t="s">
        <v>1288</v>
      </c>
      <c r="AK67" s="4" t="s">
        <v>1288</v>
      </c>
      <c r="AL67" s="4" t="s">
        <v>1289</v>
      </c>
      <c r="AM67" s="4" t="s">
        <v>1288</v>
      </c>
      <c r="AN67" s="4" t="s">
        <v>1288</v>
      </c>
      <c r="AO67" s="4" t="s">
        <v>1289</v>
      </c>
      <c r="AP67" s="4" t="s">
        <v>1328</v>
      </c>
      <c r="AQ67" s="4" t="s">
        <v>1288</v>
      </c>
      <c r="AS67" s="4" t="s">
        <v>1811</v>
      </c>
      <c r="AT67" s="4" t="s">
        <v>1683</v>
      </c>
    </row>
    <row r="68" spans="1:46" x14ac:dyDescent="0.25">
      <c r="A68" s="4" t="s">
        <v>1030</v>
      </c>
      <c r="B68" s="4">
        <v>0</v>
      </c>
      <c r="D68" s="4" t="s">
        <v>1272</v>
      </c>
      <c r="E68" s="4" t="s">
        <v>1528</v>
      </c>
      <c r="F68" s="4" t="s">
        <v>1812</v>
      </c>
      <c r="G68" s="4" t="s">
        <v>1528</v>
      </c>
      <c r="H68" s="4" t="s">
        <v>1813</v>
      </c>
      <c r="J68" s="4" t="s">
        <v>1814</v>
      </c>
      <c r="P68" s="4" t="s">
        <v>1815</v>
      </c>
      <c r="Q68" s="4" t="s">
        <v>1816</v>
      </c>
      <c r="R68" s="4" t="s">
        <v>1279</v>
      </c>
      <c r="S68" s="4" t="s">
        <v>1280</v>
      </c>
      <c r="T68" s="4" t="s">
        <v>1817</v>
      </c>
      <c r="U68" s="4" t="s">
        <v>1580</v>
      </c>
      <c r="W68" s="4" t="s">
        <v>1283</v>
      </c>
      <c r="X68" s="4" t="s">
        <v>1315</v>
      </c>
      <c r="Y68" s="4" t="s">
        <v>1382</v>
      </c>
      <c r="Z68" s="4" t="s">
        <v>1286</v>
      </c>
      <c r="AB68" s="4" t="s">
        <v>1286</v>
      </c>
      <c r="AC68" s="4" t="s">
        <v>1818</v>
      </c>
      <c r="AE68" s="4" t="s">
        <v>1289</v>
      </c>
      <c r="AF68" s="4" t="s">
        <v>1289</v>
      </c>
      <c r="AG68" s="4" t="s">
        <v>1288</v>
      </c>
      <c r="AH68" s="4" t="s">
        <v>1289</v>
      </c>
      <c r="AI68" s="4" t="s">
        <v>1288</v>
      </c>
      <c r="AJ68" s="4" t="s">
        <v>1289</v>
      </c>
      <c r="AK68" s="4" t="s">
        <v>1289</v>
      </c>
      <c r="AL68" s="4" t="s">
        <v>1288</v>
      </c>
      <c r="AM68" s="4" t="s">
        <v>1288</v>
      </c>
      <c r="AN68" s="4" t="s">
        <v>1288</v>
      </c>
      <c r="AO68" s="4" t="s">
        <v>1289</v>
      </c>
      <c r="AP68" s="4" t="s">
        <v>1289</v>
      </c>
      <c r="AQ68" s="4" t="s">
        <v>1328</v>
      </c>
      <c r="AS68" s="4" t="s">
        <v>1304</v>
      </c>
      <c r="AT68" s="4" t="s">
        <v>1305</v>
      </c>
    </row>
    <row r="69" spans="1:46" x14ac:dyDescent="0.25">
      <c r="A69" s="4" t="s">
        <v>1032</v>
      </c>
      <c r="B69" s="4">
        <v>0</v>
      </c>
      <c r="D69" s="4" t="s">
        <v>1272</v>
      </c>
      <c r="E69" s="4" t="s">
        <v>1614</v>
      </c>
      <c r="F69" s="4" t="s">
        <v>1819</v>
      </c>
      <c r="G69" s="4" t="s">
        <v>1528</v>
      </c>
      <c r="H69" s="4" t="s">
        <v>1820</v>
      </c>
      <c r="J69" s="4" t="s">
        <v>1821</v>
      </c>
      <c r="P69" s="4" t="s">
        <v>1822</v>
      </c>
      <c r="Q69" s="4" t="s">
        <v>1823</v>
      </c>
      <c r="R69" s="4" t="s">
        <v>1494</v>
      </c>
      <c r="S69" s="4" t="s">
        <v>1824</v>
      </c>
      <c r="T69" s="4" t="s">
        <v>1825</v>
      </c>
      <c r="U69" s="4" t="s">
        <v>1300</v>
      </c>
      <c r="W69" s="4" t="s">
        <v>1337</v>
      </c>
      <c r="X69" s="4" t="s">
        <v>1446</v>
      </c>
      <c r="Y69" s="4" t="s">
        <v>1302</v>
      </c>
      <c r="Z69" s="4" t="s">
        <v>1286</v>
      </c>
      <c r="AB69" s="4" t="s">
        <v>1286</v>
      </c>
      <c r="AC69" s="4" t="s">
        <v>1826</v>
      </c>
      <c r="AE69" s="4" t="s">
        <v>1289</v>
      </c>
      <c r="AF69" s="4" t="s">
        <v>1346</v>
      </c>
      <c r="AG69" s="4" t="s">
        <v>1288</v>
      </c>
      <c r="AH69" s="4" t="s">
        <v>1290</v>
      </c>
      <c r="AI69" s="4" t="s">
        <v>1328</v>
      </c>
      <c r="AJ69" s="4" t="s">
        <v>1288</v>
      </c>
      <c r="AK69" s="4" t="s">
        <v>1288</v>
      </c>
      <c r="AL69" s="4" t="s">
        <v>1290</v>
      </c>
      <c r="AM69" s="4" t="s">
        <v>1288</v>
      </c>
      <c r="AN69" s="4" t="s">
        <v>1346</v>
      </c>
      <c r="AO69" s="4" t="s">
        <v>1288</v>
      </c>
      <c r="AP69" s="4" t="s">
        <v>1328</v>
      </c>
      <c r="AQ69" s="4" t="s">
        <v>1288</v>
      </c>
      <c r="AS69" s="4" t="s">
        <v>1827</v>
      </c>
      <c r="AT69" s="4" t="s">
        <v>1421</v>
      </c>
    </row>
    <row r="70" spans="1:46" x14ac:dyDescent="0.25">
      <c r="A70" s="4" t="s">
        <v>1033</v>
      </c>
      <c r="B70" s="4">
        <v>0</v>
      </c>
      <c r="D70" s="4" t="s">
        <v>1272</v>
      </c>
      <c r="E70" s="4" t="s">
        <v>1528</v>
      </c>
      <c r="F70" s="4" t="s">
        <v>1828</v>
      </c>
      <c r="G70" s="4" t="s">
        <v>1528</v>
      </c>
      <c r="H70" s="4" t="s">
        <v>1829</v>
      </c>
      <c r="J70" s="4" t="s">
        <v>1796</v>
      </c>
      <c r="P70" s="4" t="s">
        <v>1830</v>
      </c>
      <c r="Q70" s="4" t="s">
        <v>1798</v>
      </c>
      <c r="R70" s="4" t="s">
        <v>1323</v>
      </c>
      <c r="S70" s="4" t="s">
        <v>1463</v>
      </c>
      <c r="T70" s="4" t="s">
        <v>1299</v>
      </c>
      <c r="U70" s="4" t="s">
        <v>1300</v>
      </c>
      <c r="W70" s="4" t="s">
        <v>1283</v>
      </c>
      <c r="X70" s="4" t="s">
        <v>1315</v>
      </c>
      <c r="Y70" s="4" t="s">
        <v>1285</v>
      </c>
      <c r="Z70" s="4" t="s">
        <v>1286</v>
      </c>
      <c r="AB70" s="4" t="s">
        <v>1316</v>
      </c>
      <c r="AE70" s="4" t="s">
        <v>1288</v>
      </c>
      <c r="AF70" s="4" t="s">
        <v>1288</v>
      </c>
      <c r="AG70" s="4" t="s">
        <v>1288</v>
      </c>
      <c r="AH70" s="4" t="s">
        <v>1288</v>
      </c>
      <c r="AI70" s="4" t="s">
        <v>1288</v>
      </c>
      <c r="AJ70" s="4" t="s">
        <v>1288</v>
      </c>
      <c r="AK70" s="4" t="s">
        <v>1288</v>
      </c>
      <c r="AL70" s="4" t="s">
        <v>1288</v>
      </c>
      <c r="AM70" s="4" t="s">
        <v>1288</v>
      </c>
      <c r="AN70" s="4" t="s">
        <v>1288</v>
      </c>
      <c r="AO70" s="4" t="s">
        <v>1288</v>
      </c>
      <c r="AP70" s="4" t="s">
        <v>1288</v>
      </c>
      <c r="AQ70" s="4" t="s">
        <v>1288</v>
      </c>
      <c r="AS70" s="4" t="s">
        <v>1738</v>
      </c>
      <c r="AT70" s="4" t="s">
        <v>1831</v>
      </c>
    </row>
    <row r="71" spans="1:46" x14ac:dyDescent="0.25">
      <c r="A71" s="4" t="s">
        <v>1035</v>
      </c>
      <c r="B71" s="4">
        <v>0</v>
      </c>
      <c r="D71" s="4" t="s">
        <v>1272</v>
      </c>
      <c r="E71" s="4" t="s">
        <v>1528</v>
      </c>
      <c r="F71" s="4" t="s">
        <v>1832</v>
      </c>
      <c r="G71" s="4" t="s">
        <v>1528</v>
      </c>
      <c r="H71" s="4" t="s">
        <v>1833</v>
      </c>
      <c r="J71" s="4" t="s">
        <v>1834</v>
      </c>
      <c r="P71" s="4" t="s">
        <v>1835</v>
      </c>
      <c r="Q71" s="4" t="s">
        <v>1836</v>
      </c>
      <c r="R71" s="4" t="s">
        <v>1494</v>
      </c>
      <c r="S71" s="4" t="s">
        <v>1837</v>
      </c>
      <c r="T71" s="4" t="s">
        <v>1556</v>
      </c>
      <c r="U71" s="4" t="s">
        <v>1300</v>
      </c>
      <c r="W71" s="4" t="s">
        <v>1337</v>
      </c>
      <c r="X71" s="4" t="s">
        <v>1315</v>
      </c>
      <c r="Y71" s="4" t="s">
        <v>1382</v>
      </c>
      <c r="Z71" s="4" t="s">
        <v>1286</v>
      </c>
      <c r="AB71" s="4" t="s">
        <v>1286</v>
      </c>
      <c r="AC71" s="4" t="s">
        <v>1838</v>
      </c>
      <c r="AE71" s="4" t="s">
        <v>1288</v>
      </c>
      <c r="AF71" s="4" t="s">
        <v>1288</v>
      </c>
      <c r="AG71" s="4" t="s">
        <v>1288</v>
      </c>
      <c r="AH71" s="4" t="s">
        <v>1288</v>
      </c>
      <c r="AI71" s="4" t="s">
        <v>1288</v>
      </c>
      <c r="AJ71" s="4" t="s">
        <v>1288</v>
      </c>
      <c r="AK71" s="4" t="s">
        <v>1288</v>
      </c>
      <c r="AL71" s="4" t="s">
        <v>1288</v>
      </c>
      <c r="AM71" s="4" t="s">
        <v>1288</v>
      </c>
      <c r="AN71" s="4" t="s">
        <v>1288</v>
      </c>
      <c r="AO71" s="4" t="s">
        <v>1288</v>
      </c>
      <c r="AP71" s="4" t="s">
        <v>1288</v>
      </c>
      <c r="AQ71" s="4" t="s">
        <v>1288</v>
      </c>
      <c r="AS71" s="4" t="s">
        <v>1839</v>
      </c>
      <c r="AT71" s="4" t="s">
        <v>1305</v>
      </c>
    </row>
    <row r="72" spans="1:46" x14ac:dyDescent="0.25">
      <c r="A72" s="4" t="s">
        <v>1037</v>
      </c>
      <c r="B72" s="4">
        <v>0</v>
      </c>
      <c r="D72" s="4" t="s">
        <v>1272</v>
      </c>
      <c r="E72" s="4" t="s">
        <v>1840</v>
      </c>
      <c r="F72" s="4" t="s">
        <v>1841</v>
      </c>
      <c r="G72" s="4" t="s">
        <v>1528</v>
      </c>
      <c r="H72" s="4" t="s">
        <v>1842</v>
      </c>
      <c r="J72" s="4" t="s">
        <v>1843</v>
      </c>
      <c r="P72" s="4" t="s">
        <v>1844</v>
      </c>
      <c r="Q72" s="4" t="s">
        <v>1845</v>
      </c>
      <c r="R72" s="4" t="s">
        <v>1494</v>
      </c>
      <c r="S72" s="4" t="s">
        <v>1680</v>
      </c>
      <c r="T72" s="4" t="s">
        <v>1299</v>
      </c>
      <c r="U72" s="4" t="s">
        <v>1473</v>
      </c>
      <c r="V72" s="4" t="s">
        <v>1846</v>
      </c>
      <c r="W72" s="4" t="s">
        <v>1283</v>
      </c>
      <c r="X72" s="4" t="s">
        <v>1315</v>
      </c>
      <c r="Y72" s="4" t="s">
        <v>1302</v>
      </c>
      <c r="Z72" s="4" t="s">
        <v>1286</v>
      </c>
      <c r="AB72" s="4" t="s">
        <v>1316</v>
      </c>
      <c r="AE72" s="4" t="s">
        <v>1288</v>
      </c>
      <c r="AF72" s="4" t="s">
        <v>1288</v>
      </c>
      <c r="AG72" s="4" t="s">
        <v>1288</v>
      </c>
      <c r="AH72" s="4" t="s">
        <v>1288</v>
      </c>
      <c r="AI72" s="4" t="s">
        <v>1288</v>
      </c>
      <c r="AJ72" s="4" t="s">
        <v>1328</v>
      </c>
      <c r="AK72" s="4" t="s">
        <v>1288</v>
      </c>
      <c r="AL72" s="4" t="s">
        <v>1288</v>
      </c>
      <c r="AM72" s="4" t="s">
        <v>1328</v>
      </c>
      <c r="AN72" s="4" t="s">
        <v>1288</v>
      </c>
      <c r="AO72" s="4" t="s">
        <v>1328</v>
      </c>
      <c r="AP72" s="4" t="s">
        <v>1290</v>
      </c>
      <c r="AQ72" s="4" t="s">
        <v>1288</v>
      </c>
      <c r="AS72" s="4" t="s">
        <v>1847</v>
      </c>
      <c r="AT72" s="4" t="s">
        <v>1457</v>
      </c>
    </row>
    <row r="73" spans="1:46" x14ac:dyDescent="0.25">
      <c r="A73" s="4" t="s">
        <v>1038</v>
      </c>
      <c r="B73" s="4">
        <v>0</v>
      </c>
      <c r="D73" s="4" t="s">
        <v>1272</v>
      </c>
      <c r="E73" s="4" t="s">
        <v>1528</v>
      </c>
      <c r="F73" s="4" t="s">
        <v>1848</v>
      </c>
      <c r="G73" s="4" t="s">
        <v>1528</v>
      </c>
      <c r="H73" s="4" t="s">
        <v>1849</v>
      </c>
      <c r="J73" s="4" t="s">
        <v>1850</v>
      </c>
      <c r="P73" s="4" t="s">
        <v>1851</v>
      </c>
      <c r="Q73" s="4" t="s">
        <v>1852</v>
      </c>
      <c r="R73" s="4" t="s">
        <v>1361</v>
      </c>
      <c r="S73" s="4" t="s">
        <v>1362</v>
      </c>
      <c r="T73" s="4" t="s">
        <v>1853</v>
      </c>
      <c r="U73" s="4" t="s">
        <v>1390</v>
      </c>
      <c r="W73" s="4" t="s">
        <v>1283</v>
      </c>
      <c r="X73" s="4" t="s">
        <v>1315</v>
      </c>
      <c r="Y73" s="4" t="s">
        <v>1302</v>
      </c>
      <c r="Z73" s="4" t="s">
        <v>1286</v>
      </c>
      <c r="AB73" s="4" t="s">
        <v>1316</v>
      </c>
      <c r="AE73" s="4" t="s">
        <v>1288</v>
      </c>
      <c r="AF73" s="4" t="s">
        <v>1288</v>
      </c>
      <c r="AG73" s="4" t="s">
        <v>1288</v>
      </c>
      <c r="AH73" s="4" t="s">
        <v>1288</v>
      </c>
      <c r="AI73" s="4" t="s">
        <v>1288</v>
      </c>
      <c r="AJ73" s="4" t="s">
        <v>1288</v>
      </c>
      <c r="AK73" s="4" t="s">
        <v>1288</v>
      </c>
      <c r="AL73" s="4" t="s">
        <v>1288</v>
      </c>
      <c r="AM73" s="4" t="s">
        <v>1288</v>
      </c>
      <c r="AN73" s="4" t="s">
        <v>1289</v>
      </c>
      <c r="AO73" s="4" t="s">
        <v>1288</v>
      </c>
      <c r="AP73" s="4" t="s">
        <v>1288</v>
      </c>
      <c r="AQ73" s="4" t="s">
        <v>1288</v>
      </c>
      <c r="AS73" s="4" t="s">
        <v>1304</v>
      </c>
      <c r="AT73" s="4" t="s">
        <v>1854</v>
      </c>
    </row>
    <row r="74" spans="1:46" x14ac:dyDescent="0.25">
      <c r="A74" s="4" t="s">
        <v>1040</v>
      </c>
      <c r="B74" s="4">
        <v>0</v>
      </c>
      <c r="D74" s="4" t="s">
        <v>1272</v>
      </c>
      <c r="E74" s="4" t="s">
        <v>1528</v>
      </c>
      <c r="F74" s="4" t="s">
        <v>1855</v>
      </c>
      <c r="G74" s="4" t="s">
        <v>1528</v>
      </c>
      <c r="H74" s="4" t="s">
        <v>1856</v>
      </c>
      <c r="J74" s="4" t="s">
        <v>1857</v>
      </c>
      <c r="P74" s="4" t="s">
        <v>1858</v>
      </c>
      <c r="Q74" s="4" t="s">
        <v>1859</v>
      </c>
      <c r="R74" s="4" t="s">
        <v>1279</v>
      </c>
      <c r="S74" s="4" t="s">
        <v>1471</v>
      </c>
      <c r="T74" s="4" t="s">
        <v>1381</v>
      </c>
      <c r="U74" s="4" t="s">
        <v>1860</v>
      </c>
      <c r="W74" s="4" t="s">
        <v>1283</v>
      </c>
      <c r="X74" s="4" t="s">
        <v>1315</v>
      </c>
      <c r="Y74" s="4" t="s">
        <v>1302</v>
      </c>
      <c r="Z74" s="4" t="s">
        <v>1286</v>
      </c>
      <c r="AB74" s="4" t="s">
        <v>1316</v>
      </c>
      <c r="AE74" s="4" t="s">
        <v>1346</v>
      </c>
      <c r="AF74" s="4" t="s">
        <v>1346</v>
      </c>
      <c r="AG74" s="4" t="s">
        <v>1288</v>
      </c>
      <c r="AH74" s="4" t="s">
        <v>1346</v>
      </c>
      <c r="AI74" s="4" t="s">
        <v>1288</v>
      </c>
      <c r="AJ74" s="4" t="s">
        <v>1288</v>
      </c>
      <c r="AK74" s="4" t="s">
        <v>1290</v>
      </c>
      <c r="AL74" s="4" t="s">
        <v>1288</v>
      </c>
      <c r="AM74" s="4" t="s">
        <v>1346</v>
      </c>
      <c r="AN74" s="4" t="s">
        <v>1288</v>
      </c>
      <c r="AO74" s="4" t="s">
        <v>1346</v>
      </c>
      <c r="AP74" s="4" t="s">
        <v>1288</v>
      </c>
      <c r="AQ74" s="4" t="s">
        <v>1288</v>
      </c>
      <c r="AS74" s="4" t="s">
        <v>1861</v>
      </c>
      <c r="AT74" s="4" t="s">
        <v>1519</v>
      </c>
    </row>
    <row r="75" spans="1:46" x14ac:dyDescent="0.25">
      <c r="A75" s="4" t="s">
        <v>1042</v>
      </c>
      <c r="B75" s="4">
        <v>0</v>
      </c>
      <c r="D75" s="4" t="s">
        <v>1272</v>
      </c>
      <c r="E75" s="4" t="s">
        <v>1528</v>
      </c>
      <c r="F75" s="4" t="s">
        <v>1862</v>
      </c>
      <c r="G75" s="4" t="s">
        <v>1528</v>
      </c>
      <c r="H75" s="4" t="s">
        <v>1863</v>
      </c>
      <c r="J75" s="4" t="s">
        <v>1864</v>
      </c>
      <c r="P75" s="4" t="s">
        <v>1864</v>
      </c>
      <c r="Q75" s="4" t="s">
        <v>1865</v>
      </c>
      <c r="R75" s="4" t="s">
        <v>1279</v>
      </c>
      <c r="S75" s="4" t="s">
        <v>1280</v>
      </c>
      <c r="T75" s="4" t="s">
        <v>1312</v>
      </c>
      <c r="U75" s="4" t="s">
        <v>1866</v>
      </c>
      <c r="W75" s="4" t="s">
        <v>1337</v>
      </c>
      <c r="X75" s="4" t="s">
        <v>1315</v>
      </c>
      <c r="Y75" s="4" t="s">
        <v>1400</v>
      </c>
      <c r="Z75" s="4" t="s">
        <v>1286</v>
      </c>
      <c r="AB75" s="4" t="s">
        <v>1286</v>
      </c>
      <c r="AC75" s="4" t="s">
        <v>1867</v>
      </c>
      <c r="AE75" s="4" t="s">
        <v>1289</v>
      </c>
      <c r="AF75" s="4" t="s">
        <v>1288</v>
      </c>
      <c r="AG75" s="4" t="s">
        <v>1289</v>
      </c>
      <c r="AH75" s="4" t="s">
        <v>1288</v>
      </c>
      <c r="AI75" s="4" t="s">
        <v>1346</v>
      </c>
      <c r="AJ75" s="4" t="s">
        <v>1288</v>
      </c>
      <c r="AK75" s="4" t="s">
        <v>1289</v>
      </c>
      <c r="AL75" s="4" t="s">
        <v>1288</v>
      </c>
      <c r="AM75" s="4" t="s">
        <v>1289</v>
      </c>
      <c r="AN75" s="4" t="s">
        <v>1346</v>
      </c>
      <c r="AO75" s="4" t="s">
        <v>1288</v>
      </c>
      <c r="AP75" s="4" t="s">
        <v>1289</v>
      </c>
      <c r="AQ75" s="4" t="s">
        <v>1289</v>
      </c>
      <c r="AS75" s="4" t="s">
        <v>1868</v>
      </c>
      <c r="AT75" s="4" t="s">
        <v>1638</v>
      </c>
    </row>
    <row r="76" spans="1:46" x14ac:dyDescent="0.25">
      <c r="A76" s="4" t="s">
        <v>1044</v>
      </c>
      <c r="B76" s="4">
        <v>0</v>
      </c>
      <c r="D76" s="4" t="s">
        <v>1272</v>
      </c>
      <c r="E76" s="4" t="s">
        <v>1528</v>
      </c>
      <c r="F76" s="4" t="s">
        <v>1869</v>
      </c>
      <c r="G76" s="4" t="s">
        <v>1528</v>
      </c>
      <c r="H76" s="4" t="s">
        <v>1870</v>
      </c>
      <c r="J76" s="4" t="s">
        <v>1871</v>
      </c>
      <c r="P76" s="4" t="s">
        <v>1871</v>
      </c>
      <c r="Q76" s="4" t="s">
        <v>1872</v>
      </c>
      <c r="R76" s="4" t="s">
        <v>1279</v>
      </c>
      <c r="S76" s="4" t="s">
        <v>1280</v>
      </c>
      <c r="T76" s="4" t="s">
        <v>1666</v>
      </c>
      <c r="U76" s="4" t="s">
        <v>126</v>
      </c>
      <c r="W76" s="4" t="s">
        <v>1337</v>
      </c>
      <c r="X76" s="4" t="s">
        <v>1315</v>
      </c>
      <c r="Y76" s="4" t="s">
        <v>1302</v>
      </c>
      <c r="Z76" s="4" t="s">
        <v>1286</v>
      </c>
      <c r="AB76" s="4" t="s">
        <v>1316</v>
      </c>
      <c r="AE76" s="4" t="s">
        <v>1346</v>
      </c>
      <c r="AF76" s="4" t="s">
        <v>1346</v>
      </c>
      <c r="AG76" s="4" t="s">
        <v>1288</v>
      </c>
      <c r="AH76" s="4" t="s">
        <v>1346</v>
      </c>
      <c r="AI76" s="4" t="s">
        <v>1288</v>
      </c>
      <c r="AJ76" s="4" t="s">
        <v>1288</v>
      </c>
      <c r="AK76" s="4" t="s">
        <v>1290</v>
      </c>
      <c r="AL76" s="4" t="s">
        <v>1288</v>
      </c>
      <c r="AM76" s="4" t="s">
        <v>1346</v>
      </c>
      <c r="AN76" s="4" t="s">
        <v>1288</v>
      </c>
      <c r="AO76" s="4" t="s">
        <v>1346</v>
      </c>
      <c r="AP76" s="4" t="s">
        <v>1288</v>
      </c>
      <c r="AQ76" s="4" t="s">
        <v>1288</v>
      </c>
      <c r="AS76" s="4" t="s">
        <v>1861</v>
      </c>
      <c r="AT76" s="4" t="s">
        <v>1519</v>
      </c>
    </row>
    <row r="77" spans="1:46" x14ac:dyDescent="0.25">
      <c r="A77" s="4" t="s">
        <v>1046</v>
      </c>
      <c r="B77" s="4">
        <v>0</v>
      </c>
      <c r="D77" s="4" t="s">
        <v>1272</v>
      </c>
      <c r="E77" s="4" t="s">
        <v>1528</v>
      </c>
      <c r="F77" s="4" t="s">
        <v>1873</v>
      </c>
      <c r="G77" s="4" t="s">
        <v>1528</v>
      </c>
      <c r="H77" s="4" t="s">
        <v>1874</v>
      </c>
      <c r="J77" s="4" t="s">
        <v>1864</v>
      </c>
      <c r="P77" s="4" t="s">
        <v>1864</v>
      </c>
      <c r="Q77" s="4" t="s">
        <v>1865</v>
      </c>
      <c r="R77" s="4" t="s">
        <v>1279</v>
      </c>
      <c r="S77" s="4" t="s">
        <v>1280</v>
      </c>
      <c r="T77" s="4" t="s">
        <v>1312</v>
      </c>
      <c r="U77" s="4" t="s">
        <v>1445</v>
      </c>
      <c r="W77" s="4" t="s">
        <v>1337</v>
      </c>
      <c r="X77" s="4" t="s">
        <v>1315</v>
      </c>
      <c r="Y77" s="4" t="s">
        <v>1400</v>
      </c>
      <c r="Z77" s="4" t="s">
        <v>1286</v>
      </c>
      <c r="AB77" s="4" t="s">
        <v>1286</v>
      </c>
      <c r="AC77" s="4" t="s">
        <v>1875</v>
      </c>
      <c r="AE77" s="4" t="s">
        <v>1289</v>
      </c>
      <c r="AF77" s="4" t="s">
        <v>1288</v>
      </c>
      <c r="AG77" s="4" t="s">
        <v>1289</v>
      </c>
      <c r="AH77" s="4" t="s">
        <v>1288</v>
      </c>
      <c r="AI77" s="4" t="s">
        <v>1346</v>
      </c>
      <c r="AJ77" s="4" t="s">
        <v>1288</v>
      </c>
      <c r="AK77" s="4" t="s">
        <v>1289</v>
      </c>
      <c r="AL77" s="4" t="s">
        <v>1288</v>
      </c>
      <c r="AM77" s="4" t="s">
        <v>1346</v>
      </c>
      <c r="AN77" s="4" t="s">
        <v>1346</v>
      </c>
      <c r="AO77" s="4" t="s">
        <v>1288</v>
      </c>
      <c r="AP77" s="4" t="s">
        <v>1289</v>
      </c>
      <c r="AQ77" s="4" t="s">
        <v>1288</v>
      </c>
      <c r="AS77" s="4" t="s">
        <v>1876</v>
      </c>
      <c r="AT77" s="4" t="s">
        <v>1877</v>
      </c>
    </row>
    <row r="78" spans="1:46" x14ac:dyDescent="0.25">
      <c r="A78" s="4" t="s">
        <v>1048</v>
      </c>
      <c r="B78" s="4">
        <v>0</v>
      </c>
      <c r="D78" s="4" t="s">
        <v>1272</v>
      </c>
      <c r="E78" s="4" t="s">
        <v>1528</v>
      </c>
      <c r="F78" s="4" t="s">
        <v>1878</v>
      </c>
      <c r="G78" s="4" t="s">
        <v>1528</v>
      </c>
      <c r="H78" s="4" t="s">
        <v>1879</v>
      </c>
      <c r="J78" s="4" t="s">
        <v>1880</v>
      </c>
      <c r="P78" s="4" t="s">
        <v>1881</v>
      </c>
      <c r="Q78" s="4" t="s">
        <v>1882</v>
      </c>
      <c r="R78" s="4" t="s">
        <v>1361</v>
      </c>
      <c r="S78" s="4" t="s">
        <v>1883</v>
      </c>
      <c r="T78" s="4" t="s">
        <v>1428</v>
      </c>
      <c r="U78" s="4" t="s">
        <v>1455</v>
      </c>
      <c r="W78" s="4" t="s">
        <v>1283</v>
      </c>
      <c r="X78" s="4" t="s">
        <v>1315</v>
      </c>
      <c r="Y78" s="4" t="s">
        <v>1382</v>
      </c>
      <c r="Z78" s="4" t="s">
        <v>1286</v>
      </c>
      <c r="AB78" s="4" t="s">
        <v>1372</v>
      </c>
      <c r="AE78" s="4" t="s">
        <v>1288</v>
      </c>
      <c r="AF78" s="4" t="s">
        <v>1288</v>
      </c>
      <c r="AG78" s="4" t="s">
        <v>1288</v>
      </c>
      <c r="AH78" s="4" t="s">
        <v>1288</v>
      </c>
      <c r="AI78" s="4" t="s">
        <v>1288</v>
      </c>
      <c r="AJ78" s="4" t="s">
        <v>1288</v>
      </c>
      <c r="AK78" s="4" t="s">
        <v>1288</v>
      </c>
      <c r="AL78" s="4" t="s">
        <v>1288</v>
      </c>
      <c r="AM78" s="4" t="s">
        <v>1288</v>
      </c>
      <c r="AN78" s="4" t="s">
        <v>1288</v>
      </c>
      <c r="AO78" s="4" t="s">
        <v>1288</v>
      </c>
      <c r="AP78" s="4" t="s">
        <v>1288</v>
      </c>
      <c r="AQ78" s="4" t="s">
        <v>1288</v>
      </c>
      <c r="AS78" s="4" t="s">
        <v>1304</v>
      </c>
      <c r="AT78" s="4" t="s">
        <v>1305</v>
      </c>
    </row>
    <row r="79" spans="1:46" x14ac:dyDescent="0.25">
      <c r="A79" s="4" t="s">
        <v>1051</v>
      </c>
      <c r="B79" s="4">
        <v>0</v>
      </c>
      <c r="D79" s="4" t="s">
        <v>1272</v>
      </c>
      <c r="E79" s="4" t="s">
        <v>1528</v>
      </c>
      <c r="F79" s="4" t="s">
        <v>1884</v>
      </c>
      <c r="G79" s="4" t="s">
        <v>1528</v>
      </c>
      <c r="H79" s="4" t="s">
        <v>1885</v>
      </c>
      <c r="J79" s="4" t="s">
        <v>1886</v>
      </c>
      <c r="P79" s="4" t="s">
        <v>1887</v>
      </c>
      <c r="Q79" s="4" t="s">
        <v>1695</v>
      </c>
      <c r="R79" s="4" t="s">
        <v>1279</v>
      </c>
      <c r="S79" s="4" t="s">
        <v>1380</v>
      </c>
      <c r="T79" s="4" t="s">
        <v>1444</v>
      </c>
      <c r="U79" s="4" t="s">
        <v>126</v>
      </c>
      <c r="W79" s="4" t="s">
        <v>1283</v>
      </c>
      <c r="X79" s="4" t="s">
        <v>1315</v>
      </c>
      <c r="Y79" s="4" t="s">
        <v>1382</v>
      </c>
      <c r="Z79" s="4" t="s">
        <v>1286</v>
      </c>
      <c r="AB79" s="4" t="s">
        <v>1286</v>
      </c>
      <c r="AC79" s="4" t="s">
        <v>1888</v>
      </c>
      <c r="AE79" s="4" t="s">
        <v>1346</v>
      </c>
      <c r="AF79" s="4" t="s">
        <v>1346</v>
      </c>
      <c r="AG79" s="4" t="s">
        <v>1288</v>
      </c>
      <c r="AH79" s="4" t="s">
        <v>1346</v>
      </c>
      <c r="AI79" s="4" t="s">
        <v>1288</v>
      </c>
      <c r="AJ79" s="4" t="s">
        <v>1288</v>
      </c>
      <c r="AK79" s="4" t="s">
        <v>1290</v>
      </c>
      <c r="AL79" s="4" t="s">
        <v>1288</v>
      </c>
      <c r="AM79" s="4" t="s">
        <v>1346</v>
      </c>
      <c r="AN79" s="4" t="s">
        <v>1288</v>
      </c>
      <c r="AO79" s="4" t="s">
        <v>1346</v>
      </c>
      <c r="AP79" s="4" t="s">
        <v>1288</v>
      </c>
      <c r="AQ79" s="4" t="s">
        <v>1288</v>
      </c>
      <c r="AS79" s="4" t="s">
        <v>1861</v>
      </c>
      <c r="AT79" s="4" t="s">
        <v>1519</v>
      </c>
    </row>
    <row r="80" spans="1:46" x14ac:dyDescent="0.25">
      <c r="A80" s="4" t="s">
        <v>1053</v>
      </c>
      <c r="B80" s="4">
        <v>0</v>
      </c>
      <c r="D80" s="4" t="s">
        <v>1272</v>
      </c>
      <c r="E80" s="4" t="s">
        <v>1528</v>
      </c>
      <c r="F80" s="4" t="s">
        <v>1889</v>
      </c>
      <c r="G80" s="4" t="s">
        <v>1528</v>
      </c>
      <c r="H80" s="4" t="s">
        <v>1890</v>
      </c>
      <c r="J80" s="4" t="s">
        <v>1891</v>
      </c>
      <c r="P80" s="4" t="s">
        <v>1891</v>
      </c>
      <c r="Q80" s="4" t="s">
        <v>1892</v>
      </c>
      <c r="R80" s="4" t="s">
        <v>1279</v>
      </c>
      <c r="S80" s="4" t="s">
        <v>1380</v>
      </c>
      <c r="T80" s="4" t="s">
        <v>1589</v>
      </c>
      <c r="U80" s="4" t="s">
        <v>1455</v>
      </c>
      <c r="W80" s="4" t="s">
        <v>1337</v>
      </c>
      <c r="X80" s="4" t="s">
        <v>1315</v>
      </c>
      <c r="Y80" s="4" t="s">
        <v>1302</v>
      </c>
      <c r="Z80" s="4" t="s">
        <v>1286</v>
      </c>
      <c r="AB80" s="4" t="s">
        <v>1372</v>
      </c>
      <c r="AE80" s="4" t="s">
        <v>1288</v>
      </c>
      <c r="AF80" s="4" t="s">
        <v>1288</v>
      </c>
      <c r="AG80" s="4" t="s">
        <v>1288</v>
      </c>
      <c r="AH80" s="4" t="s">
        <v>1288</v>
      </c>
      <c r="AI80" s="4" t="s">
        <v>1288</v>
      </c>
      <c r="AJ80" s="4" t="s">
        <v>1288</v>
      </c>
      <c r="AK80" s="4" t="s">
        <v>1288</v>
      </c>
      <c r="AL80" s="4" t="s">
        <v>1288</v>
      </c>
      <c r="AM80" s="4" t="s">
        <v>1288</v>
      </c>
      <c r="AN80" s="4" t="s">
        <v>1288</v>
      </c>
      <c r="AO80" s="4" t="s">
        <v>1288</v>
      </c>
      <c r="AP80" s="4" t="s">
        <v>1288</v>
      </c>
      <c r="AQ80" s="4" t="s">
        <v>1288</v>
      </c>
      <c r="AS80" s="4" t="s">
        <v>1893</v>
      </c>
      <c r="AT80" s="4" t="s">
        <v>1421</v>
      </c>
    </row>
    <row r="81" spans="1:46" x14ac:dyDescent="0.25">
      <c r="A81" s="4" t="s">
        <v>1056</v>
      </c>
      <c r="B81" s="4">
        <v>0</v>
      </c>
      <c r="D81" s="4" t="s">
        <v>1272</v>
      </c>
      <c r="E81" s="4" t="s">
        <v>1528</v>
      </c>
      <c r="F81" s="4" t="s">
        <v>1894</v>
      </c>
      <c r="G81" s="4" t="s">
        <v>1528</v>
      </c>
      <c r="H81" s="4" t="s">
        <v>1895</v>
      </c>
      <c r="J81" s="4" t="s">
        <v>1896</v>
      </c>
      <c r="P81" s="4" t="s">
        <v>1896</v>
      </c>
      <c r="Q81" s="4" t="s">
        <v>1897</v>
      </c>
      <c r="R81" s="4" t="s">
        <v>1279</v>
      </c>
      <c r="S81" s="4" t="s">
        <v>1280</v>
      </c>
      <c r="T81" s="4" t="s">
        <v>1389</v>
      </c>
      <c r="U81" s="4" t="s">
        <v>126</v>
      </c>
      <c r="W81" s="4" t="s">
        <v>1283</v>
      </c>
      <c r="X81" s="4" t="s">
        <v>1315</v>
      </c>
      <c r="Y81" s="4" t="s">
        <v>1302</v>
      </c>
      <c r="Z81" s="4" t="s">
        <v>1286</v>
      </c>
      <c r="AB81" s="4" t="s">
        <v>1286</v>
      </c>
      <c r="AC81" s="4" t="s">
        <v>1888</v>
      </c>
      <c r="AE81" s="4" t="s">
        <v>1346</v>
      </c>
      <c r="AF81" s="4" t="s">
        <v>1346</v>
      </c>
      <c r="AG81" s="4" t="s">
        <v>1288</v>
      </c>
      <c r="AH81" s="4" t="s">
        <v>1346</v>
      </c>
      <c r="AI81" s="4" t="s">
        <v>1288</v>
      </c>
      <c r="AJ81" s="4" t="s">
        <v>1288</v>
      </c>
      <c r="AK81" s="4" t="s">
        <v>1290</v>
      </c>
      <c r="AL81" s="4" t="s">
        <v>1288</v>
      </c>
      <c r="AM81" s="4" t="s">
        <v>1346</v>
      </c>
      <c r="AN81" s="4" t="s">
        <v>1288</v>
      </c>
      <c r="AO81" s="4" t="s">
        <v>1346</v>
      </c>
      <c r="AP81" s="4" t="s">
        <v>1288</v>
      </c>
      <c r="AQ81" s="4" t="s">
        <v>1288</v>
      </c>
      <c r="AS81" s="4" t="s">
        <v>1861</v>
      </c>
      <c r="AT81" s="4" t="s">
        <v>1519</v>
      </c>
    </row>
    <row r="82" spans="1:46" x14ac:dyDescent="0.25">
      <c r="A82" s="4" t="s">
        <v>1058</v>
      </c>
      <c r="B82" s="4">
        <v>0</v>
      </c>
      <c r="D82" s="4" t="s">
        <v>1272</v>
      </c>
      <c r="E82" s="4" t="s">
        <v>1528</v>
      </c>
      <c r="F82" s="4" t="s">
        <v>1898</v>
      </c>
      <c r="G82" s="4" t="s">
        <v>1528</v>
      </c>
      <c r="H82" s="4" t="s">
        <v>1899</v>
      </c>
      <c r="J82" s="4" t="s">
        <v>1900</v>
      </c>
      <c r="P82" s="4" t="s">
        <v>1900</v>
      </c>
      <c r="Q82" s="4" t="s">
        <v>1901</v>
      </c>
      <c r="R82" s="4" t="s">
        <v>1279</v>
      </c>
      <c r="S82" s="4" t="s">
        <v>1902</v>
      </c>
      <c r="T82" s="4" t="s">
        <v>1408</v>
      </c>
      <c r="U82" s="4" t="s">
        <v>126</v>
      </c>
      <c r="W82" s="4" t="s">
        <v>1283</v>
      </c>
      <c r="X82" s="4" t="s">
        <v>1446</v>
      </c>
      <c r="Y82" s="4" t="s">
        <v>1302</v>
      </c>
      <c r="Z82" s="4" t="s">
        <v>1286</v>
      </c>
      <c r="AB82" s="4" t="s">
        <v>1286</v>
      </c>
      <c r="AC82" s="4" t="s">
        <v>1903</v>
      </c>
      <c r="AE82" s="4" t="s">
        <v>1288</v>
      </c>
      <c r="AF82" s="4" t="s">
        <v>1288</v>
      </c>
      <c r="AG82" s="4" t="s">
        <v>1288</v>
      </c>
      <c r="AH82" s="4" t="s">
        <v>1288</v>
      </c>
      <c r="AI82" s="4" t="s">
        <v>1288</v>
      </c>
      <c r="AJ82" s="4" t="s">
        <v>1288</v>
      </c>
      <c r="AK82" s="4" t="s">
        <v>1288</v>
      </c>
      <c r="AL82" s="4" t="s">
        <v>1288</v>
      </c>
      <c r="AM82" s="4" t="s">
        <v>1288</v>
      </c>
      <c r="AN82" s="4" t="s">
        <v>1288</v>
      </c>
      <c r="AO82" s="4" t="s">
        <v>1288</v>
      </c>
      <c r="AP82" s="4" t="s">
        <v>1289</v>
      </c>
      <c r="AQ82" s="4" t="s">
        <v>1289</v>
      </c>
      <c r="AS82" s="4" t="s">
        <v>1904</v>
      </c>
      <c r="AT82" s="4" t="s">
        <v>1905</v>
      </c>
    </row>
    <row r="83" spans="1:46" x14ac:dyDescent="0.25">
      <c r="A83" s="4" t="s">
        <v>1060</v>
      </c>
      <c r="B83" s="4">
        <v>0</v>
      </c>
      <c r="D83" s="4" t="s">
        <v>1272</v>
      </c>
      <c r="E83" s="4" t="s">
        <v>1528</v>
      </c>
      <c r="F83" s="4" t="s">
        <v>1906</v>
      </c>
      <c r="G83" s="4" t="s">
        <v>1528</v>
      </c>
      <c r="H83" s="4" t="s">
        <v>1907</v>
      </c>
      <c r="J83" s="4" t="s">
        <v>1908</v>
      </c>
      <c r="P83" s="4" t="s">
        <v>1909</v>
      </c>
      <c r="Q83" s="4" t="s">
        <v>1910</v>
      </c>
      <c r="R83" s="4" t="s">
        <v>1279</v>
      </c>
      <c r="S83" s="4" t="s">
        <v>1280</v>
      </c>
      <c r="T83" s="4" t="s">
        <v>1381</v>
      </c>
      <c r="U83" s="4" t="s">
        <v>126</v>
      </c>
      <c r="W83" s="4" t="s">
        <v>1283</v>
      </c>
      <c r="X83" s="4" t="s">
        <v>1315</v>
      </c>
      <c r="Y83" s="4" t="s">
        <v>1382</v>
      </c>
      <c r="Z83" s="4" t="s">
        <v>1286</v>
      </c>
      <c r="AB83" s="4" t="s">
        <v>1286</v>
      </c>
      <c r="AC83" s="4" t="s">
        <v>1888</v>
      </c>
      <c r="AE83" s="4" t="s">
        <v>1346</v>
      </c>
      <c r="AF83" s="4" t="s">
        <v>1346</v>
      </c>
      <c r="AG83" s="4" t="s">
        <v>1288</v>
      </c>
      <c r="AH83" s="4" t="s">
        <v>1346</v>
      </c>
      <c r="AI83" s="4" t="s">
        <v>1288</v>
      </c>
      <c r="AJ83" s="4" t="s">
        <v>1288</v>
      </c>
      <c r="AK83" s="4" t="s">
        <v>1290</v>
      </c>
      <c r="AL83" s="4" t="s">
        <v>1288</v>
      </c>
      <c r="AM83" s="4" t="s">
        <v>1346</v>
      </c>
      <c r="AN83" s="4" t="s">
        <v>1288</v>
      </c>
      <c r="AO83" s="4" t="s">
        <v>1346</v>
      </c>
      <c r="AP83" s="4" t="s">
        <v>1288</v>
      </c>
      <c r="AQ83" s="4" t="s">
        <v>1288</v>
      </c>
      <c r="AS83" s="4" t="s">
        <v>1861</v>
      </c>
      <c r="AT83" s="4" t="s">
        <v>1582</v>
      </c>
    </row>
    <row r="84" spans="1:46" x14ac:dyDescent="0.25">
      <c r="A84" s="4" t="s">
        <v>1062</v>
      </c>
      <c r="B84" s="4">
        <v>0</v>
      </c>
      <c r="D84" s="4" t="s">
        <v>1272</v>
      </c>
      <c r="E84" s="4" t="s">
        <v>1528</v>
      </c>
      <c r="F84" s="4" t="s">
        <v>1911</v>
      </c>
      <c r="G84" s="4" t="s">
        <v>1528</v>
      </c>
      <c r="H84" s="4" t="s">
        <v>1912</v>
      </c>
      <c r="J84" s="4" t="s">
        <v>1913</v>
      </c>
      <c r="P84" s="4" t="s">
        <v>1914</v>
      </c>
      <c r="Q84" s="4" t="s">
        <v>1915</v>
      </c>
      <c r="R84" s="4" t="s">
        <v>1279</v>
      </c>
      <c r="S84" s="4" t="s">
        <v>1380</v>
      </c>
      <c r="T84" s="4" t="s">
        <v>1381</v>
      </c>
      <c r="U84" s="4" t="s">
        <v>126</v>
      </c>
      <c r="W84" s="4" t="s">
        <v>1283</v>
      </c>
      <c r="X84" s="4" t="s">
        <v>1315</v>
      </c>
      <c r="Y84" s="4" t="s">
        <v>1382</v>
      </c>
      <c r="Z84" s="4" t="s">
        <v>1286</v>
      </c>
      <c r="AB84" s="4" t="s">
        <v>1286</v>
      </c>
      <c r="AC84" s="4" t="s">
        <v>1888</v>
      </c>
      <c r="AE84" s="4" t="s">
        <v>1346</v>
      </c>
      <c r="AF84" s="4" t="s">
        <v>1346</v>
      </c>
      <c r="AG84" s="4" t="s">
        <v>1288</v>
      </c>
      <c r="AH84" s="4" t="s">
        <v>1346</v>
      </c>
      <c r="AI84" s="4" t="s">
        <v>1288</v>
      </c>
      <c r="AJ84" s="4" t="s">
        <v>1288</v>
      </c>
      <c r="AK84" s="4" t="s">
        <v>1290</v>
      </c>
      <c r="AL84" s="4" t="s">
        <v>1288</v>
      </c>
      <c r="AM84" s="4" t="s">
        <v>1346</v>
      </c>
      <c r="AN84" s="4" t="s">
        <v>1288</v>
      </c>
      <c r="AO84" s="4" t="s">
        <v>1346</v>
      </c>
      <c r="AP84" s="4" t="s">
        <v>1288</v>
      </c>
      <c r="AQ84" s="4" t="s">
        <v>1288</v>
      </c>
      <c r="AS84" s="4" t="s">
        <v>1861</v>
      </c>
      <c r="AT84" s="4" t="s">
        <v>1519</v>
      </c>
    </row>
    <row r="85" spans="1:46" x14ac:dyDescent="0.25">
      <c r="A85" s="4" t="s">
        <v>1064</v>
      </c>
      <c r="B85" s="4">
        <v>0</v>
      </c>
      <c r="D85" s="4" t="s">
        <v>1272</v>
      </c>
      <c r="E85" s="4" t="s">
        <v>1528</v>
      </c>
      <c r="F85" s="4" t="s">
        <v>1916</v>
      </c>
      <c r="G85" s="4" t="s">
        <v>1528</v>
      </c>
      <c r="H85" s="4" t="s">
        <v>1917</v>
      </c>
      <c r="J85" s="4" t="s">
        <v>1918</v>
      </c>
      <c r="P85" s="4" t="s">
        <v>1918</v>
      </c>
      <c r="Q85" s="4" t="s">
        <v>1919</v>
      </c>
      <c r="R85" s="4" t="s">
        <v>1279</v>
      </c>
      <c r="S85" s="4" t="s">
        <v>1471</v>
      </c>
      <c r="T85" s="4" t="s">
        <v>1825</v>
      </c>
      <c r="U85" s="4" t="s">
        <v>126</v>
      </c>
      <c r="W85" s="4" t="s">
        <v>1283</v>
      </c>
      <c r="X85" s="4" t="s">
        <v>1315</v>
      </c>
      <c r="Y85" s="4" t="s">
        <v>1285</v>
      </c>
      <c r="Z85" s="4" t="s">
        <v>1286</v>
      </c>
      <c r="AB85" s="4" t="s">
        <v>1286</v>
      </c>
      <c r="AC85" s="4" t="s">
        <v>1888</v>
      </c>
      <c r="AE85" s="4" t="s">
        <v>1346</v>
      </c>
      <c r="AF85" s="4" t="s">
        <v>1346</v>
      </c>
      <c r="AG85" s="4" t="s">
        <v>1288</v>
      </c>
      <c r="AH85" s="4" t="s">
        <v>1346</v>
      </c>
      <c r="AI85" s="4" t="s">
        <v>1288</v>
      </c>
      <c r="AJ85" s="4" t="s">
        <v>1288</v>
      </c>
      <c r="AK85" s="4" t="s">
        <v>1290</v>
      </c>
      <c r="AL85" s="4" t="s">
        <v>1288</v>
      </c>
      <c r="AM85" s="4" t="s">
        <v>1346</v>
      </c>
      <c r="AN85" s="4" t="s">
        <v>1288</v>
      </c>
      <c r="AO85" s="4" t="s">
        <v>1346</v>
      </c>
      <c r="AP85" s="4" t="s">
        <v>1288</v>
      </c>
      <c r="AQ85" s="4" t="s">
        <v>1288</v>
      </c>
      <c r="AS85" s="4" t="s">
        <v>1861</v>
      </c>
      <c r="AT85" s="4" t="s">
        <v>1519</v>
      </c>
    </row>
    <row r="86" spans="1:46" x14ac:dyDescent="0.25">
      <c r="A86" s="4" t="s">
        <v>1066</v>
      </c>
      <c r="B86" s="4">
        <v>0</v>
      </c>
      <c r="D86" s="4" t="s">
        <v>1272</v>
      </c>
      <c r="E86" s="4" t="s">
        <v>1528</v>
      </c>
      <c r="F86" s="4" t="s">
        <v>1920</v>
      </c>
      <c r="G86" s="4" t="s">
        <v>1528</v>
      </c>
      <c r="H86" s="4" t="s">
        <v>1921</v>
      </c>
      <c r="J86" s="4" t="s">
        <v>1922</v>
      </c>
      <c r="P86" s="4" t="s">
        <v>1923</v>
      </c>
      <c r="Q86" s="4" t="s">
        <v>1924</v>
      </c>
      <c r="R86" s="4" t="s">
        <v>1279</v>
      </c>
      <c r="S86" s="4" t="s">
        <v>1280</v>
      </c>
      <c r="T86" s="4" t="s">
        <v>1444</v>
      </c>
      <c r="U86" s="4" t="s">
        <v>1455</v>
      </c>
      <c r="W86" s="4" t="s">
        <v>1337</v>
      </c>
      <c r="X86" s="4" t="s">
        <v>1315</v>
      </c>
      <c r="Y86" s="4" t="s">
        <v>1382</v>
      </c>
      <c r="Z86" s="4" t="s">
        <v>1286</v>
      </c>
      <c r="AB86" s="4" t="s">
        <v>1286</v>
      </c>
      <c r="AC86" s="4" t="s">
        <v>1925</v>
      </c>
      <c r="AE86" s="4" t="s">
        <v>1288</v>
      </c>
      <c r="AF86" s="4" t="s">
        <v>1288</v>
      </c>
      <c r="AG86" s="4" t="s">
        <v>1289</v>
      </c>
      <c r="AH86" s="4" t="s">
        <v>1328</v>
      </c>
      <c r="AI86" s="4" t="s">
        <v>1288</v>
      </c>
      <c r="AJ86" s="4" t="s">
        <v>1289</v>
      </c>
      <c r="AK86" s="4" t="s">
        <v>1289</v>
      </c>
      <c r="AL86" s="4" t="s">
        <v>1346</v>
      </c>
      <c r="AM86" s="4" t="s">
        <v>1328</v>
      </c>
      <c r="AN86" s="4" t="s">
        <v>1328</v>
      </c>
      <c r="AO86" s="4" t="s">
        <v>1288</v>
      </c>
      <c r="AP86" s="4" t="s">
        <v>1346</v>
      </c>
      <c r="AQ86" s="4" t="s">
        <v>1289</v>
      </c>
      <c r="AS86" s="4" t="s">
        <v>1926</v>
      </c>
      <c r="AT86" s="4" t="s">
        <v>1622</v>
      </c>
    </row>
    <row r="87" spans="1:46" x14ac:dyDescent="0.25">
      <c r="A87" s="4" t="s">
        <v>1068</v>
      </c>
      <c r="B87" s="4">
        <v>0</v>
      </c>
      <c r="D87" s="4" t="s">
        <v>1272</v>
      </c>
      <c r="E87" s="4" t="s">
        <v>1528</v>
      </c>
      <c r="F87" s="4" t="s">
        <v>1927</v>
      </c>
      <c r="G87" s="4" t="s">
        <v>1528</v>
      </c>
      <c r="H87" s="4" t="s">
        <v>1928</v>
      </c>
      <c r="J87" s="4" t="s">
        <v>1929</v>
      </c>
      <c r="P87" s="4" t="s">
        <v>1929</v>
      </c>
      <c r="Q87" s="4" t="s">
        <v>1930</v>
      </c>
      <c r="R87" s="4" t="s">
        <v>1279</v>
      </c>
      <c r="S87" s="4" t="s">
        <v>1407</v>
      </c>
      <c r="T87" s="4" t="s">
        <v>1444</v>
      </c>
      <c r="U87" s="4" t="s">
        <v>126</v>
      </c>
      <c r="W87" s="4" t="s">
        <v>1283</v>
      </c>
      <c r="X87" s="4" t="s">
        <v>1315</v>
      </c>
      <c r="Y87" s="4" t="s">
        <v>1302</v>
      </c>
      <c r="Z87" s="4" t="s">
        <v>1286</v>
      </c>
      <c r="AB87" s="4" t="s">
        <v>1286</v>
      </c>
      <c r="AC87" s="4" t="s">
        <v>1888</v>
      </c>
      <c r="AE87" s="4" t="s">
        <v>1346</v>
      </c>
      <c r="AF87" s="4" t="s">
        <v>1346</v>
      </c>
      <c r="AG87" s="4" t="s">
        <v>1288</v>
      </c>
      <c r="AH87" s="4" t="s">
        <v>1346</v>
      </c>
      <c r="AI87" s="4" t="s">
        <v>1288</v>
      </c>
      <c r="AJ87" s="4" t="s">
        <v>1288</v>
      </c>
      <c r="AK87" s="4" t="s">
        <v>1290</v>
      </c>
      <c r="AL87" s="4" t="s">
        <v>1288</v>
      </c>
      <c r="AM87" s="4" t="s">
        <v>1346</v>
      </c>
      <c r="AN87" s="4" t="s">
        <v>1288</v>
      </c>
      <c r="AO87" s="4" t="s">
        <v>1346</v>
      </c>
      <c r="AP87" s="4" t="s">
        <v>1288</v>
      </c>
      <c r="AQ87" s="4" t="s">
        <v>1288</v>
      </c>
      <c r="AS87" s="4" t="s">
        <v>1861</v>
      </c>
      <c r="AT87" s="4" t="s">
        <v>1582</v>
      </c>
    </row>
    <row r="88" spans="1:46" x14ac:dyDescent="0.25">
      <c r="A88" s="4" t="s">
        <v>1070</v>
      </c>
      <c r="B88" s="4">
        <v>0</v>
      </c>
      <c r="D88" s="4" t="s">
        <v>1272</v>
      </c>
      <c r="E88" s="4" t="s">
        <v>1528</v>
      </c>
      <c r="F88" s="4" t="s">
        <v>1931</v>
      </c>
      <c r="G88" s="4" t="s">
        <v>1528</v>
      </c>
      <c r="H88" s="4" t="s">
        <v>1932</v>
      </c>
      <c r="J88" s="4" t="s">
        <v>1933</v>
      </c>
      <c r="P88" s="4" t="s">
        <v>1934</v>
      </c>
      <c r="Q88" s="4" t="s">
        <v>1935</v>
      </c>
      <c r="R88" s="4" t="s">
        <v>1279</v>
      </c>
      <c r="S88" s="4" t="s">
        <v>1280</v>
      </c>
      <c r="T88" s="4" t="s">
        <v>1825</v>
      </c>
      <c r="U88" s="4" t="s">
        <v>126</v>
      </c>
      <c r="W88" s="4" t="s">
        <v>1283</v>
      </c>
      <c r="X88" s="4" t="s">
        <v>1315</v>
      </c>
      <c r="Y88" s="4" t="s">
        <v>1382</v>
      </c>
      <c r="Z88" s="4" t="s">
        <v>1286</v>
      </c>
      <c r="AB88" s="4" t="s">
        <v>1286</v>
      </c>
      <c r="AC88" s="4" t="s">
        <v>1888</v>
      </c>
      <c r="AE88" s="4" t="s">
        <v>1346</v>
      </c>
      <c r="AF88" s="4" t="s">
        <v>1346</v>
      </c>
      <c r="AG88" s="4" t="s">
        <v>1288</v>
      </c>
      <c r="AH88" s="4" t="s">
        <v>1346</v>
      </c>
      <c r="AI88" s="4" t="s">
        <v>1288</v>
      </c>
      <c r="AJ88" s="4" t="s">
        <v>1288</v>
      </c>
      <c r="AK88" s="4" t="s">
        <v>1290</v>
      </c>
      <c r="AL88" s="4" t="s">
        <v>1288</v>
      </c>
      <c r="AM88" s="4" t="s">
        <v>1346</v>
      </c>
      <c r="AN88" s="4" t="s">
        <v>1288</v>
      </c>
      <c r="AO88" s="4" t="s">
        <v>1346</v>
      </c>
      <c r="AP88" s="4" t="s">
        <v>1288</v>
      </c>
      <c r="AQ88" s="4" t="s">
        <v>1288</v>
      </c>
      <c r="AS88" s="4" t="s">
        <v>1861</v>
      </c>
      <c r="AT88" s="4" t="s">
        <v>1519</v>
      </c>
    </row>
    <row r="89" spans="1:46" x14ac:dyDescent="0.25">
      <c r="A89" s="4" t="s">
        <v>1071</v>
      </c>
      <c r="B89" s="4">
        <v>0</v>
      </c>
      <c r="D89" s="4" t="s">
        <v>1272</v>
      </c>
      <c r="E89" s="4" t="s">
        <v>1528</v>
      </c>
      <c r="F89" s="4" t="s">
        <v>1936</v>
      </c>
      <c r="G89" s="4" t="s">
        <v>1528</v>
      </c>
      <c r="H89" s="4" t="s">
        <v>1937</v>
      </c>
      <c r="J89" s="4" t="s">
        <v>1938</v>
      </c>
      <c r="P89" s="4" t="s">
        <v>1938</v>
      </c>
      <c r="Q89" s="4" t="s">
        <v>1939</v>
      </c>
      <c r="R89" s="4" t="s">
        <v>1279</v>
      </c>
      <c r="S89" s="4" t="s">
        <v>1280</v>
      </c>
      <c r="T89" s="4" t="s">
        <v>1299</v>
      </c>
      <c r="U89" s="4" t="s">
        <v>1455</v>
      </c>
      <c r="W89" s="4" t="s">
        <v>1283</v>
      </c>
      <c r="X89" s="4" t="s">
        <v>1315</v>
      </c>
      <c r="Y89" s="4" t="s">
        <v>1382</v>
      </c>
      <c r="Z89" s="4" t="s">
        <v>1286</v>
      </c>
      <c r="AB89" s="4" t="s">
        <v>1316</v>
      </c>
      <c r="AE89" s="4" t="s">
        <v>1288</v>
      </c>
      <c r="AF89" s="4" t="s">
        <v>1288</v>
      </c>
      <c r="AG89" s="4" t="s">
        <v>1288</v>
      </c>
      <c r="AH89" s="4" t="s">
        <v>1288</v>
      </c>
      <c r="AI89" s="4" t="s">
        <v>1289</v>
      </c>
      <c r="AJ89" s="4" t="s">
        <v>1289</v>
      </c>
      <c r="AK89" s="4" t="s">
        <v>1289</v>
      </c>
      <c r="AL89" s="4" t="s">
        <v>1288</v>
      </c>
      <c r="AM89" s="4" t="s">
        <v>1288</v>
      </c>
      <c r="AN89" s="4" t="s">
        <v>1288</v>
      </c>
      <c r="AO89" s="4" t="s">
        <v>1328</v>
      </c>
      <c r="AP89" s="4" t="s">
        <v>1328</v>
      </c>
      <c r="AQ89" s="4" t="s">
        <v>1289</v>
      </c>
      <c r="AS89" s="4" t="s">
        <v>1940</v>
      </c>
      <c r="AT89" s="4" t="s">
        <v>1465</v>
      </c>
    </row>
    <row r="90" spans="1:46" x14ac:dyDescent="0.25">
      <c r="A90" s="4" t="s">
        <v>1076</v>
      </c>
      <c r="B90" s="4">
        <v>0</v>
      </c>
      <c r="D90" s="4" t="s">
        <v>1272</v>
      </c>
      <c r="E90" s="4" t="s">
        <v>1528</v>
      </c>
      <c r="F90" s="4" t="s">
        <v>1941</v>
      </c>
      <c r="G90" s="4" t="s">
        <v>1528</v>
      </c>
      <c r="H90" s="4" t="s">
        <v>1942</v>
      </c>
      <c r="J90" s="4" t="s">
        <v>1943</v>
      </c>
      <c r="P90" s="4" t="s">
        <v>1944</v>
      </c>
      <c r="Q90" s="4" t="s">
        <v>1945</v>
      </c>
      <c r="R90" s="4" t="s">
        <v>1279</v>
      </c>
      <c r="S90" s="4" t="s">
        <v>1407</v>
      </c>
      <c r="T90" s="4" t="s">
        <v>1825</v>
      </c>
      <c r="U90" s="4" t="s">
        <v>126</v>
      </c>
      <c r="W90" s="4" t="s">
        <v>1337</v>
      </c>
      <c r="X90" s="4" t="s">
        <v>1315</v>
      </c>
      <c r="Y90" s="4" t="s">
        <v>1302</v>
      </c>
      <c r="Z90" s="4" t="s">
        <v>1286</v>
      </c>
      <c r="AB90" s="4" t="s">
        <v>1286</v>
      </c>
      <c r="AC90" s="4" t="s">
        <v>1888</v>
      </c>
      <c r="AE90" s="4" t="s">
        <v>1346</v>
      </c>
      <c r="AF90" s="4" t="s">
        <v>1346</v>
      </c>
      <c r="AG90" s="4" t="s">
        <v>1288</v>
      </c>
      <c r="AH90" s="4" t="s">
        <v>1346</v>
      </c>
      <c r="AI90" s="4" t="s">
        <v>1288</v>
      </c>
      <c r="AJ90" s="4" t="s">
        <v>1288</v>
      </c>
      <c r="AK90" s="4" t="s">
        <v>1290</v>
      </c>
      <c r="AL90" s="4" t="s">
        <v>1288</v>
      </c>
      <c r="AM90" s="4" t="s">
        <v>1346</v>
      </c>
      <c r="AN90" s="4" t="s">
        <v>1288</v>
      </c>
      <c r="AO90" s="4" t="s">
        <v>1346</v>
      </c>
      <c r="AP90" s="4" t="s">
        <v>1288</v>
      </c>
      <c r="AQ90" s="4" t="s">
        <v>1288</v>
      </c>
      <c r="AS90" s="4" t="s">
        <v>1861</v>
      </c>
      <c r="AT90" s="4" t="s">
        <v>1519</v>
      </c>
    </row>
    <row r="91" spans="1:46" x14ac:dyDescent="0.25">
      <c r="A91" s="4" t="s">
        <v>1078</v>
      </c>
      <c r="B91" s="4">
        <v>0</v>
      </c>
      <c r="D91" s="4" t="s">
        <v>1272</v>
      </c>
      <c r="E91" s="4" t="s">
        <v>1528</v>
      </c>
      <c r="F91" s="4" t="s">
        <v>1946</v>
      </c>
      <c r="G91" s="4" t="s">
        <v>1528</v>
      </c>
      <c r="H91" s="4" t="s">
        <v>1947</v>
      </c>
      <c r="J91" s="4" t="s">
        <v>1948</v>
      </c>
      <c r="P91" s="4" t="s">
        <v>1949</v>
      </c>
      <c r="Q91" s="4" t="s">
        <v>1950</v>
      </c>
      <c r="R91" s="4" t="s">
        <v>1279</v>
      </c>
      <c r="S91" s="4" t="s">
        <v>1471</v>
      </c>
      <c r="T91" s="4" t="s">
        <v>1444</v>
      </c>
      <c r="U91" s="4" t="s">
        <v>126</v>
      </c>
      <c r="W91" s="4" t="s">
        <v>1283</v>
      </c>
      <c r="X91" s="4" t="s">
        <v>1315</v>
      </c>
      <c r="Y91" s="4" t="s">
        <v>1382</v>
      </c>
      <c r="Z91" s="4" t="s">
        <v>1286</v>
      </c>
      <c r="AB91" s="4" t="s">
        <v>1286</v>
      </c>
      <c r="AC91" s="4" t="s">
        <v>1888</v>
      </c>
      <c r="AE91" s="4" t="s">
        <v>1346</v>
      </c>
      <c r="AF91" s="4" t="s">
        <v>1346</v>
      </c>
      <c r="AG91" s="4" t="s">
        <v>1288</v>
      </c>
      <c r="AH91" s="4" t="s">
        <v>1346</v>
      </c>
      <c r="AI91" s="4" t="s">
        <v>1288</v>
      </c>
      <c r="AJ91" s="4" t="s">
        <v>1288</v>
      </c>
      <c r="AK91" s="4" t="s">
        <v>1290</v>
      </c>
      <c r="AL91" s="4" t="s">
        <v>1288</v>
      </c>
      <c r="AM91" s="4" t="s">
        <v>1346</v>
      </c>
      <c r="AN91" s="4" t="s">
        <v>1288</v>
      </c>
      <c r="AO91" s="4" t="s">
        <v>1346</v>
      </c>
      <c r="AP91" s="4" t="s">
        <v>1288</v>
      </c>
      <c r="AQ91" s="4" t="s">
        <v>1288</v>
      </c>
      <c r="AS91" s="4" t="s">
        <v>1861</v>
      </c>
      <c r="AT91" s="4" t="s">
        <v>1519</v>
      </c>
    </row>
    <row r="92" spans="1:46" x14ac:dyDescent="0.25">
      <c r="A92" s="4" t="s">
        <v>1079</v>
      </c>
      <c r="B92" s="4">
        <v>0</v>
      </c>
      <c r="D92" s="4" t="s">
        <v>1272</v>
      </c>
      <c r="E92" s="4" t="s">
        <v>1528</v>
      </c>
      <c r="F92" s="4" t="s">
        <v>1951</v>
      </c>
      <c r="G92" s="4" t="s">
        <v>1528</v>
      </c>
      <c r="H92" s="4" t="s">
        <v>1952</v>
      </c>
      <c r="J92" s="4" t="s">
        <v>1953</v>
      </c>
      <c r="P92" s="4" t="s">
        <v>1954</v>
      </c>
      <c r="Q92" s="4" t="s">
        <v>1955</v>
      </c>
      <c r="R92" s="4" t="s">
        <v>1279</v>
      </c>
      <c r="S92" s="4" t="s">
        <v>1280</v>
      </c>
      <c r="T92" s="4" t="s">
        <v>1825</v>
      </c>
      <c r="U92" s="4" t="s">
        <v>126</v>
      </c>
      <c r="W92" s="4" t="s">
        <v>1283</v>
      </c>
      <c r="X92" s="4" t="s">
        <v>1315</v>
      </c>
      <c r="Y92" s="4" t="s">
        <v>1285</v>
      </c>
      <c r="Z92" s="4" t="s">
        <v>1286</v>
      </c>
      <c r="AB92" s="4" t="s">
        <v>1286</v>
      </c>
      <c r="AC92" s="4" t="s">
        <v>1956</v>
      </c>
      <c r="AE92" s="4" t="s">
        <v>1346</v>
      </c>
      <c r="AF92" s="4" t="s">
        <v>1346</v>
      </c>
      <c r="AG92" s="4" t="s">
        <v>1288</v>
      </c>
      <c r="AH92" s="4" t="s">
        <v>1346</v>
      </c>
      <c r="AI92" s="4" t="s">
        <v>1288</v>
      </c>
      <c r="AJ92" s="4" t="s">
        <v>1288</v>
      </c>
      <c r="AK92" s="4" t="s">
        <v>1290</v>
      </c>
      <c r="AL92" s="4" t="s">
        <v>1288</v>
      </c>
      <c r="AM92" s="4" t="s">
        <v>1346</v>
      </c>
      <c r="AN92" s="4" t="s">
        <v>1288</v>
      </c>
      <c r="AO92" s="4" t="s">
        <v>1346</v>
      </c>
      <c r="AP92" s="4" t="s">
        <v>1288</v>
      </c>
      <c r="AQ92" s="4" t="s">
        <v>1288</v>
      </c>
      <c r="AS92" s="4" t="s">
        <v>1861</v>
      </c>
      <c r="AT92" s="4" t="s">
        <v>1582</v>
      </c>
    </row>
    <row r="93" spans="1:46" x14ac:dyDescent="0.25">
      <c r="A93" s="4" t="s">
        <v>1081</v>
      </c>
      <c r="B93" s="4">
        <v>0</v>
      </c>
      <c r="D93" s="4" t="s">
        <v>1272</v>
      </c>
      <c r="E93" s="4" t="s">
        <v>1528</v>
      </c>
      <c r="F93" s="4" t="s">
        <v>1957</v>
      </c>
      <c r="G93" s="4" t="s">
        <v>1528</v>
      </c>
      <c r="H93" s="4" t="s">
        <v>1958</v>
      </c>
      <c r="J93" s="4" t="s">
        <v>1959</v>
      </c>
      <c r="P93" s="4" t="s">
        <v>1959</v>
      </c>
      <c r="Q93" s="4" t="s">
        <v>1960</v>
      </c>
      <c r="R93" s="4" t="s">
        <v>1279</v>
      </c>
      <c r="S93" s="4" t="s">
        <v>1280</v>
      </c>
      <c r="T93" s="4" t="s">
        <v>1444</v>
      </c>
      <c r="U93" s="4" t="s">
        <v>126</v>
      </c>
      <c r="W93" s="4" t="s">
        <v>1283</v>
      </c>
      <c r="X93" s="4" t="s">
        <v>1315</v>
      </c>
      <c r="Y93" s="4" t="s">
        <v>1302</v>
      </c>
      <c r="Z93" s="4" t="s">
        <v>1286</v>
      </c>
      <c r="AB93" s="4" t="s">
        <v>1286</v>
      </c>
      <c r="AC93" s="4" t="s">
        <v>1888</v>
      </c>
      <c r="AE93" s="4" t="s">
        <v>1346</v>
      </c>
      <c r="AF93" s="4" t="s">
        <v>1346</v>
      </c>
      <c r="AG93" s="4" t="s">
        <v>1288</v>
      </c>
      <c r="AH93" s="4" t="s">
        <v>1346</v>
      </c>
      <c r="AI93" s="4" t="s">
        <v>1288</v>
      </c>
      <c r="AJ93" s="4" t="s">
        <v>1288</v>
      </c>
      <c r="AK93" s="4" t="s">
        <v>1290</v>
      </c>
      <c r="AL93" s="4" t="s">
        <v>1288</v>
      </c>
      <c r="AM93" s="4" t="s">
        <v>1346</v>
      </c>
      <c r="AN93" s="4" t="s">
        <v>1288</v>
      </c>
      <c r="AO93" s="4" t="s">
        <v>1346</v>
      </c>
      <c r="AP93" s="4" t="s">
        <v>1288</v>
      </c>
      <c r="AQ93" s="4" t="s">
        <v>1288</v>
      </c>
      <c r="AS93" s="4" t="s">
        <v>1861</v>
      </c>
      <c r="AT93" s="4" t="s">
        <v>1519</v>
      </c>
    </row>
    <row r="94" spans="1:46" x14ac:dyDescent="0.25">
      <c r="A94" s="4" t="s">
        <v>1082</v>
      </c>
      <c r="B94" s="4">
        <v>0</v>
      </c>
      <c r="D94" s="4" t="s">
        <v>1272</v>
      </c>
      <c r="E94" s="4" t="s">
        <v>1528</v>
      </c>
      <c r="F94" s="4" t="s">
        <v>1961</v>
      </c>
      <c r="G94" s="4" t="s">
        <v>1528</v>
      </c>
      <c r="H94" s="4" t="s">
        <v>1962</v>
      </c>
      <c r="J94" s="4" t="s">
        <v>1963</v>
      </c>
      <c r="P94" s="4" t="s">
        <v>1964</v>
      </c>
      <c r="Q94" s="4" t="s">
        <v>1965</v>
      </c>
      <c r="R94" s="4" t="s">
        <v>1279</v>
      </c>
      <c r="S94" s="4" t="s">
        <v>1280</v>
      </c>
      <c r="T94" s="4" t="s">
        <v>1966</v>
      </c>
      <c r="U94" s="4" t="s">
        <v>126</v>
      </c>
      <c r="W94" s="4" t="s">
        <v>1283</v>
      </c>
      <c r="X94" s="4" t="s">
        <v>1315</v>
      </c>
      <c r="Y94" s="4" t="s">
        <v>1302</v>
      </c>
      <c r="Z94" s="4" t="s">
        <v>1286</v>
      </c>
      <c r="AB94" s="4" t="s">
        <v>1286</v>
      </c>
      <c r="AC94" s="4" t="s">
        <v>1888</v>
      </c>
      <c r="AE94" s="4" t="s">
        <v>1346</v>
      </c>
      <c r="AF94" s="4" t="s">
        <v>1346</v>
      </c>
      <c r="AG94" s="4" t="s">
        <v>1288</v>
      </c>
      <c r="AH94" s="4" t="s">
        <v>1346</v>
      </c>
      <c r="AI94" s="4" t="s">
        <v>1288</v>
      </c>
      <c r="AJ94" s="4" t="s">
        <v>1288</v>
      </c>
      <c r="AK94" s="4" t="s">
        <v>1290</v>
      </c>
      <c r="AL94" s="4" t="s">
        <v>1288</v>
      </c>
      <c r="AM94" s="4" t="s">
        <v>1346</v>
      </c>
      <c r="AN94" s="4" t="s">
        <v>1288</v>
      </c>
      <c r="AO94" s="4" t="s">
        <v>1346</v>
      </c>
      <c r="AP94" s="4" t="s">
        <v>1288</v>
      </c>
      <c r="AQ94" s="4" t="s">
        <v>1288</v>
      </c>
      <c r="AS94" s="4" t="s">
        <v>1861</v>
      </c>
      <c r="AT94" s="4" t="s">
        <v>1582</v>
      </c>
    </row>
    <row r="95" spans="1:46" x14ac:dyDescent="0.25">
      <c r="A95" s="4" t="s">
        <v>1083</v>
      </c>
      <c r="B95" s="4">
        <v>0</v>
      </c>
      <c r="D95" s="4" t="s">
        <v>1272</v>
      </c>
      <c r="E95" s="4" t="s">
        <v>1528</v>
      </c>
      <c r="F95" s="4" t="s">
        <v>1967</v>
      </c>
      <c r="G95" s="4" t="s">
        <v>1528</v>
      </c>
      <c r="H95" s="4" t="s">
        <v>1968</v>
      </c>
      <c r="J95" s="4" t="s">
        <v>1969</v>
      </c>
      <c r="P95" s="4" t="s">
        <v>1970</v>
      </c>
      <c r="Q95" s="4" t="s">
        <v>1971</v>
      </c>
      <c r="R95" s="4" t="s">
        <v>1494</v>
      </c>
      <c r="S95" s="4" t="s">
        <v>1680</v>
      </c>
      <c r="T95" s="4" t="s">
        <v>1389</v>
      </c>
      <c r="U95" s="4" t="s">
        <v>1390</v>
      </c>
      <c r="W95" s="4" t="s">
        <v>1283</v>
      </c>
      <c r="X95" s="4" t="s">
        <v>1315</v>
      </c>
      <c r="Y95" s="4" t="s">
        <v>1302</v>
      </c>
      <c r="Z95" s="4" t="s">
        <v>1286</v>
      </c>
      <c r="AB95" s="4" t="s">
        <v>1286</v>
      </c>
      <c r="AC95" s="4" t="s">
        <v>1972</v>
      </c>
      <c r="AE95" s="4" t="s">
        <v>1288</v>
      </c>
      <c r="AF95" s="4" t="s">
        <v>1288</v>
      </c>
      <c r="AG95" s="4" t="s">
        <v>1288</v>
      </c>
      <c r="AH95" s="4" t="s">
        <v>1288</v>
      </c>
      <c r="AI95" s="4" t="s">
        <v>1288</v>
      </c>
      <c r="AJ95" s="4" t="s">
        <v>1288</v>
      </c>
      <c r="AK95" s="4" t="s">
        <v>1288</v>
      </c>
      <c r="AL95" s="4" t="s">
        <v>1288</v>
      </c>
      <c r="AM95" s="4" t="s">
        <v>1288</v>
      </c>
      <c r="AN95" s="4" t="s">
        <v>1288</v>
      </c>
      <c r="AO95" s="4" t="s">
        <v>1288</v>
      </c>
      <c r="AP95" s="4" t="s">
        <v>1288</v>
      </c>
      <c r="AQ95" s="4" t="s">
        <v>1288</v>
      </c>
      <c r="AS95" s="4" t="s">
        <v>1973</v>
      </c>
      <c r="AT95" s="4" t="s">
        <v>1622</v>
      </c>
    </row>
    <row r="96" spans="1:46" x14ac:dyDescent="0.25">
      <c r="A96" s="4" t="s">
        <v>1085</v>
      </c>
      <c r="B96" s="4">
        <v>0</v>
      </c>
      <c r="D96" s="4" t="s">
        <v>1272</v>
      </c>
      <c r="E96" s="4" t="s">
        <v>1528</v>
      </c>
      <c r="F96" s="4" t="s">
        <v>1974</v>
      </c>
      <c r="G96" s="4" t="s">
        <v>1528</v>
      </c>
      <c r="H96" s="4" t="s">
        <v>1975</v>
      </c>
      <c r="J96" s="4" t="s">
        <v>1976</v>
      </c>
      <c r="P96" s="4" t="s">
        <v>1977</v>
      </c>
      <c r="Q96" s="4" t="s">
        <v>1978</v>
      </c>
      <c r="R96" s="4" t="s">
        <v>1279</v>
      </c>
      <c r="S96" s="4" t="s">
        <v>1280</v>
      </c>
      <c r="T96" s="4" t="s">
        <v>1979</v>
      </c>
      <c r="U96" s="4" t="s">
        <v>126</v>
      </c>
      <c r="W96" s="4" t="s">
        <v>1283</v>
      </c>
      <c r="X96" s="4" t="s">
        <v>1315</v>
      </c>
      <c r="Y96" s="4" t="s">
        <v>1382</v>
      </c>
      <c r="Z96" s="4" t="s">
        <v>1286</v>
      </c>
      <c r="AB96" s="4" t="s">
        <v>1286</v>
      </c>
      <c r="AC96" s="4" t="s">
        <v>1980</v>
      </c>
      <c r="AE96" s="4" t="s">
        <v>1346</v>
      </c>
      <c r="AF96" s="4" t="s">
        <v>1346</v>
      </c>
      <c r="AG96" s="4" t="s">
        <v>1288</v>
      </c>
      <c r="AH96" s="4" t="s">
        <v>1346</v>
      </c>
      <c r="AI96" s="4" t="s">
        <v>1288</v>
      </c>
      <c r="AJ96" s="4" t="s">
        <v>1288</v>
      </c>
      <c r="AK96" s="4" t="s">
        <v>1290</v>
      </c>
      <c r="AL96" s="4" t="s">
        <v>1288</v>
      </c>
      <c r="AM96" s="4" t="s">
        <v>1346</v>
      </c>
      <c r="AN96" s="4" t="s">
        <v>1288</v>
      </c>
      <c r="AO96" s="4" t="s">
        <v>1346</v>
      </c>
      <c r="AP96" s="4" t="s">
        <v>1288</v>
      </c>
      <c r="AQ96" s="4" t="s">
        <v>1288</v>
      </c>
      <c r="AS96" s="4" t="s">
        <v>1861</v>
      </c>
      <c r="AT96" s="4" t="s">
        <v>1519</v>
      </c>
    </row>
    <row r="97" spans="1:46" x14ac:dyDescent="0.25">
      <c r="A97" s="4" t="s">
        <v>1087</v>
      </c>
      <c r="B97" s="4">
        <v>0</v>
      </c>
      <c r="D97" s="4" t="s">
        <v>1272</v>
      </c>
      <c r="E97" s="4" t="s">
        <v>1528</v>
      </c>
      <c r="F97" s="4" t="s">
        <v>1981</v>
      </c>
      <c r="G97" s="4" t="s">
        <v>1528</v>
      </c>
      <c r="H97" s="4" t="s">
        <v>1982</v>
      </c>
      <c r="J97" s="4" t="s">
        <v>1983</v>
      </c>
      <c r="P97" s="4" t="s">
        <v>1984</v>
      </c>
      <c r="Q97" s="4" t="s">
        <v>1985</v>
      </c>
      <c r="R97" s="4" t="s">
        <v>1279</v>
      </c>
      <c r="S97" s="4" t="s">
        <v>1407</v>
      </c>
      <c r="T97" s="4" t="s">
        <v>1444</v>
      </c>
      <c r="U97" s="4" t="s">
        <v>126</v>
      </c>
      <c r="W97" s="4" t="s">
        <v>1283</v>
      </c>
      <c r="X97" s="4" t="s">
        <v>1315</v>
      </c>
      <c r="Y97" s="4" t="s">
        <v>1382</v>
      </c>
      <c r="Z97" s="4" t="s">
        <v>1286</v>
      </c>
      <c r="AB97" s="4" t="s">
        <v>1286</v>
      </c>
      <c r="AC97" s="4" t="s">
        <v>1980</v>
      </c>
      <c r="AE97" s="4" t="s">
        <v>1346</v>
      </c>
      <c r="AF97" s="4" t="s">
        <v>1346</v>
      </c>
      <c r="AG97" s="4" t="s">
        <v>1288</v>
      </c>
      <c r="AH97" s="4" t="s">
        <v>1346</v>
      </c>
      <c r="AI97" s="4" t="s">
        <v>1288</v>
      </c>
      <c r="AJ97" s="4" t="s">
        <v>1288</v>
      </c>
      <c r="AK97" s="4" t="s">
        <v>1290</v>
      </c>
      <c r="AL97" s="4" t="s">
        <v>1288</v>
      </c>
      <c r="AM97" s="4" t="s">
        <v>1346</v>
      </c>
      <c r="AN97" s="4" t="s">
        <v>1288</v>
      </c>
      <c r="AO97" s="4" t="s">
        <v>1346</v>
      </c>
      <c r="AP97" s="4" t="s">
        <v>1288</v>
      </c>
      <c r="AQ97" s="4" t="s">
        <v>1288</v>
      </c>
      <c r="AS97" s="4" t="s">
        <v>1861</v>
      </c>
      <c r="AT97" s="4" t="s">
        <v>1519</v>
      </c>
    </row>
    <row r="98" spans="1:46" x14ac:dyDescent="0.25">
      <c r="A98" s="4" t="s">
        <v>1088</v>
      </c>
      <c r="B98" s="4">
        <v>0</v>
      </c>
      <c r="D98" s="4" t="s">
        <v>1272</v>
      </c>
      <c r="E98" s="4" t="s">
        <v>1528</v>
      </c>
      <c r="F98" s="4" t="s">
        <v>1986</v>
      </c>
      <c r="G98" s="4" t="s">
        <v>1528</v>
      </c>
      <c r="H98" s="4" t="s">
        <v>1987</v>
      </c>
      <c r="J98" s="4" t="s">
        <v>1988</v>
      </c>
      <c r="P98" s="4" t="s">
        <v>1988</v>
      </c>
      <c r="Q98" s="4" t="s">
        <v>1989</v>
      </c>
      <c r="R98" s="4" t="s">
        <v>1279</v>
      </c>
      <c r="S98" s="4" t="s">
        <v>1280</v>
      </c>
      <c r="T98" s="4" t="s">
        <v>1389</v>
      </c>
      <c r="U98" s="4" t="s">
        <v>126</v>
      </c>
      <c r="W98" s="4" t="s">
        <v>1337</v>
      </c>
      <c r="X98" s="4" t="s">
        <v>1315</v>
      </c>
      <c r="Y98" s="4" t="s">
        <v>1382</v>
      </c>
      <c r="Z98" s="4" t="s">
        <v>1286</v>
      </c>
      <c r="AB98" s="4" t="s">
        <v>1286</v>
      </c>
      <c r="AC98" s="4" t="s">
        <v>1980</v>
      </c>
      <c r="AE98" s="4" t="s">
        <v>1346</v>
      </c>
      <c r="AF98" s="4" t="s">
        <v>1346</v>
      </c>
      <c r="AG98" s="4" t="s">
        <v>1288</v>
      </c>
      <c r="AH98" s="4" t="s">
        <v>1346</v>
      </c>
      <c r="AI98" s="4" t="s">
        <v>1288</v>
      </c>
      <c r="AJ98" s="4" t="s">
        <v>1288</v>
      </c>
      <c r="AK98" s="4" t="s">
        <v>1290</v>
      </c>
      <c r="AL98" s="4" t="s">
        <v>1288</v>
      </c>
      <c r="AM98" s="4" t="s">
        <v>1346</v>
      </c>
      <c r="AN98" s="4" t="s">
        <v>1288</v>
      </c>
      <c r="AO98" s="4" t="s">
        <v>1346</v>
      </c>
      <c r="AP98" s="4" t="s">
        <v>1288</v>
      </c>
      <c r="AQ98" s="4" t="s">
        <v>1288</v>
      </c>
      <c r="AS98" s="4" t="s">
        <v>1861</v>
      </c>
      <c r="AT98" s="4" t="s">
        <v>1582</v>
      </c>
    </row>
    <row r="99" spans="1:46" x14ac:dyDescent="0.25">
      <c r="A99" s="4" t="s">
        <v>1089</v>
      </c>
      <c r="B99" s="4">
        <v>0</v>
      </c>
      <c r="D99" s="4" t="s">
        <v>1272</v>
      </c>
      <c r="E99" s="4" t="s">
        <v>1528</v>
      </c>
      <c r="F99" s="4" t="s">
        <v>1990</v>
      </c>
      <c r="G99" s="4" t="s">
        <v>1528</v>
      </c>
      <c r="H99" s="4" t="s">
        <v>1991</v>
      </c>
      <c r="J99" s="4" t="s">
        <v>1992</v>
      </c>
      <c r="P99" s="4" t="s">
        <v>1992</v>
      </c>
      <c r="Q99" s="4" t="s">
        <v>1993</v>
      </c>
      <c r="R99" s="4" t="s">
        <v>1279</v>
      </c>
      <c r="S99" s="4" t="s">
        <v>1280</v>
      </c>
      <c r="T99" s="4" t="s">
        <v>1444</v>
      </c>
      <c r="U99" s="4" t="s">
        <v>126</v>
      </c>
      <c r="W99" s="4" t="s">
        <v>1283</v>
      </c>
      <c r="X99" s="4" t="s">
        <v>1315</v>
      </c>
      <c r="Y99" s="4" t="s">
        <v>1382</v>
      </c>
      <c r="Z99" s="4" t="s">
        <v>1286</v>
      </c>
      <c r="AB99" s="4" t="s">
        <v>1286</v>
      </c>
      <c r="AC99" s="4" t="s">
        <v>1994</v>
      </c>
      <c r="AE99" s="4" t="s">
        <v>1346</v>
      </c>
      <c r="AF99" s="4" t="s">
        <v>1346</v>
      </c>
      <c r="AG99" s="4" t="s">
        <v>1288</v>
      </c>
      <c r="AH99" s="4" t="s">
        <v>1346</v>
      </c>
      <c r="AI99" s="4" t="s">
        <v>1288</v>
      </c>
      <c r="AJ99" s="4" t="s">
        <v>1288</v>
      </c>
      <c r="AK99" s="4" t="s">
        <v>1290</v>
      </c>
      <c r="AL99" s="4" t="s">
        <v>1288</v>
      </c>
      <c r="AM99" s="4" t="s">
        <v>1346</v>
      </c>
      <c r="AN99" s="4" t="s">
        <v>1288</v>
      </c>
      <c r="AO99" s="4" t="s">
        <v>1346</v>
      </c>
      <c r="AP99" s="4" t="s">
        <v>1288</v>
      </c>
      <c r="AQ99" s="4" t="s">
        <v>1288</v>
      </c>
      <c r="AS99" s="4" t="s">
        <v>1861</v>
      </c>
      <c r="AT99" s="4" t="s">
        <v>1519</v>
      </c>
    </row>
    <row r="100" spans="1:46" x14ac:dyDescent="0.25">
      <c r="A100" s="4" t="s">
        <v>1091</v>
      </c>
      <c r="B100" s="4">
        <v>0</v>
      </c>
      <c r="D100" s="4" t="s">
        <v>1272</v>
      </c>
      <c r="E100" s="4" t="s">
        <v>1528</v>
      </c>
      <c r="F100" s="4" t="s">
        <v>1995</v>
      </c>
      <c r="G100" s="4" t="s">
        <v>1528</v>
      </c>
      <c r="H100" s="4" t="s">
        <v>1996</v>
      </c>
      <c r="J100" s="4" t="s">
        <v>1997</v>
      </c>
      <c r="P100" s="4" t="s">
        <v>1998</v>
      </c>
      <c r="Q100" s="4" t="s">
        <v>1999</v>
      </c>
      <c r="R100" s="4" t="s">
        <v>1361</v>
      </c>
      <c r="S100" s="4" t="s">
        <v>2000</v>
      </c>
      <c r="T100" s="4" t="s">
        <v>1542</v>
      </c>
      <c r="U100" s="4" t="s">
        <v>1390</v>
      </c>
      <c r="W100" s="4" t="s">
        <v>1283</v>
      </c>
      <c r="X100" s="4" t="s">
        <v>1315</v>
      </c>
      <c r="Y100" s="4" t="s">
        <v>1382</v>
      </c>
      <c r="Z100" s="4" t="s">
        <v>1286</v>
      </c>
      <c r="AB100" s="4" t="s">
        <v>1316</v>
      </c>
      <c r="AE100" s="4" t="s">
        <v>1346</v>
      </c>
      <c r="AF100" s="4" t="s">
        <v>1289</v>
      </c>
      <c r="AG100" s="4" t="s">
        <v>1288</v>
      </c>
      <c r="AH100" s="4" t="s">
        <v>1289</v>
      </c>
      <c r="AI100" s="4" t="s">
        <v>1289</v>
      </c>
      <c r="AJ100" s="4" t="s">
        <v>1328</v>
      </c>
      <c r="AK100" s="4" t="s">
        <v>1288</v>
      </c>
      <c r="AL100" s="4" t="s">
        <v>1288</v>
      </c>
      <c r="AM100" s="4" t="s">
        <v>1346</v>
      </c>
      <c r="AN100" s="4" t="s">
        <v>1288</v>
      </c>
      <c r="AO100" s="4" t="s">
        <v>1289</v>
      </c>
      <c r="AP100" s="4" t="s">
        <v>1288</v>
      </c>
      <c r="AQ100" s="4" t="s">
        <v>1289</v>
      </c>
      <c r="AS100" s="4" t="s">
        <v>2001</v>
      </c>
      <c r="AT100" s="4" t="s">
        <v>2002</v>
      </c>
    </row>
    <row r="101" spans="1:46" x14ac:dyDescent="0.25">
      <c r="A101" s="4" t="s">
        <v>1093</v>
      </c>
      <c r="B101" s="4">
        <v>0</v>
      </c>
      <c r="D101" s="4" t="s">
        <v>1272</v>
      </c>
      <c r="E101" s="4" t="s">
        <v>1528</v>
      </c>
      <c r="F101" s="4" t="s">
        <v>2003</v>
      </c>
      <c r="G101" s="4" t="s">
        <v>1528</v>
      </c>
      <c r="H101" s="4" t="s">
        <v>2004</v>
      </c>
      <c r="J101" s="4" t="s">
        <v>2005</v>
      </c>
      <c r="P101" s="4" t="s">
        <v>2006</v>
      </c>
      <c r="Q101" s="4" t="s">
        <v>2007</v>
      </c>
      <c r="R101" s="4" t="s">
        <v>1279</v>
      </c>
      <c r="S101" s="4" t="s">
        <v>1280</v>
      </c>
      <c r="T101" s="4" t="s">
        <v>1381</v>
      </c>
      <c r="U101" s="4" t="s">
        <v>126</v>
      </c>
      <c r="W101" s="4" t="s">
        <v>1283</v>
      </c>
      <c r="X101" s="4" t="s">
        <v>1315</v>
      </c>
      <c r="Y101" s="4" t="s">
        <v>1285</v>
      </c>
      <c r="Z101" s="4" t="s">
        <v>1286</v>
      </c>
      <c r="AB101" s="4" t="s">
        <v>1286</v>
      </c>
      <c r="AC101" s="4" t="s">
        <v>1980</v>
      </c>
      <c r="AE101" s="4" t="s">
        <v>1346</v>
      </c>
      <c r="AF101" s="4" t="s">
        <v>1346</v>
      </c>
      <c r="AG101" s="4" t="s">
        <v>1288</v>
      </c>
      <c r="AH101" s="4" t="s">
        <v>1346</v>
      </c>
      <c r="AI101" s="4" t="s">
        <v>1288</v>
      </c>
      <c r="AJ101" s="4" t="s">
        <v>1288</v>
      </c>
      <c r="AK101" s="4" t="s">
        <v>1290</v>
      </c>
      <c r="AL101" s="4" t="s">
        <v>1288</v>
      </c>
      <c r="AM101" s="4" t="s">
        <v>1346</v>
      </c>
      <c r="AN101" s="4" t="s">
        <v>1288</v>
      </c>
      <c r="AO101" s="4" t="s">
        <v>1346</v>
      </c>
      <c r="AP101" s="4" t="s">
        <v>1288</v>
      </c>
      <c r="AQ101" s="4" t="s">
        <v>1288</v>
      </c>
      <c r="AS101" s="4" t="s">
        <v>1861</v>
      </c>
      <c r="AT101" s="4" t="s">
        <v>1519</v>
      </c>
    </row>
    <row r="102" spans="1:46" x14ac:dyDescent="0.25">
      <c r="A102" s="4" t="s">
        <v>1095</v>
      </c>
      <c r="B102" s="4">
        <v>0</v>
      </c>
      <c r="D102" s="4" t="s">
        <v>1272</v>
      </c>
      <c r="E102" s="4" t="s">
        <v>1528</v>
      </c>
      <c r="F102" s="4" t="s">
        <v>2008</v>
      </c>
      <c r="G102" s="4" t="s">
        <v>1528</v>
      </c>
      <c r="H102" s="4" t="s">
        <v>2009</v>
      </c>
      <c r="J102" s="4" t="s">
        <v>2010</v>
      </c>
      <c r="P102" s="4" t="s">
        <v>2011</v>
      </c>
      <c r="Q102" s="4" t="s">
        <v>2012</v>
      </c>
      <c r="R102" s="4" t="s">
        <v>1279</v>
      </c>
      <c r="S102" s="4" t="s">
        <v>1280</v>
      </c>
      <c r="T102" s="4" t="s">
        <v>2013</v>
      </c>
      <c r="U102" s="4" t="s">
        <v>126</v>
      </c>
      <c r="W102" s="4" t="s">
        <v>1283</v>
      </c>
      <c r="X102" s="4" t="s">
        <v>1315</v>
      </c>
      <c r="Y102" s="4" t="s">
        <v>1302</v>
      </c>
      <c r="Z102" s="4" t="s">
        <v>1286</v>
      </c>
      <c r="AB102" s="4" t="s">
        <v>1286</v>
      </c>
      <c r="AC102" s="4" t="s">
        <v>1980</v>
      </c>
      <c r="AE102" s="4" t="s">
        <v>1346</v>
      </c>
      <c r="AF102" s="4" t="s">
        <v>1346</v>
      </c>
      <c r="AG102" s="4" t="s">
        <v>1288</v>
      </c>
      <c r="AH102" s="4" t="s">
        <v>1346</v>
      </c>
      <c r="AI102" s="4" t="s">
        <v>1288</v>
      </c>
      <c r="AJ102" s="4" t="s">
        <v>1288</v>
      </c>
      <c r="AK102" s="4" t="s">
        <v>1290</v>
      </c>
      <c r="AL102" s="4" t="s">
        <v>1288</v>
      </c>
      <c r="AM102" s="4" t="s">
        <v>1346</v>
      </c>
      <c r="AN102" s="4" t="s">
        <v>1288</v>
      </c>
      <c r="AO102" s="4" t="s">
        <v>1346</v>
      </c>
      <c r="AP102" s="4" t="s">
        <v>1288</v>
      </c>
      <c r="AQ102" s="4" t="s">
        <v>1288</v>
      </c>
      <c r="AS102" s="4" t="s">
        <v>1861</v>
      </c>
      <c r="AT102" s="4" t="s">
        <v>1582</v>
      </c>
    </row>
    <row r="103" spans="1:46" x14ac:dyDescent="0.25">
      <c r="A103" s="4" t="s">
        <v>1097</v>
      </c>
      <c r="B103" s="4">
        <v>0</v>
      </c>
      <c r="D103" s="4" t="s">
        <v>1272</v>
      </c>
      <c r="E103" s="4" t="s">
        <v>1528</v>
      </c>
      <c r="F103" s="4" t="s">
        <v>2014</v>
      </c>
      <c r="G103" s="4" t="s">
        <v>1528</v>
      </c>
      <c r="H103" s="4" t="s">
        <v>2015</v>
      </c>
      <c r="J103" s="4" t="s">
        <v>2016</v>
      </c>
      <c r="P103" s="4" t="s">
        <v>2016</v>
      </c>
      <c r="Q103" s="4" t="s">
        <v>2017</v>
      </c>
      <c r="R103" s="4" t="s">
        <v>1279</v>
      </c>
      <c r="S103" s="4" t="s">
        <v>1280</v>
      </c>
      <c r="T103" s="4" t="s">
        <v>1444</v>
      </c>
      <c r="U103" s="4" t="s">
        <v>126</v>
      </c>
      <c r="W103" s="4" t="s">
        <v>1283</v>
      </c>
      <c r="X103" s="4" t="s">
        <v>1315</v>
      </c>
      <c r="Y103" s="4" t="s">
        <v>1382</v>
      </c>
      <c r="Z103" s="4" t="s">
        <v>1286</v>
      </c>
      <c r="AB103" s="4" t="s">
        <v>1286</v>
      </c>
      <c r="AC103" s="4" t="s">
        <v>1980</v>
      </c>
      <c r="AE103" s="4" t="s">
        <v>1346</v>
      </c>
      <c r="AF103" s="4" t="s">
        <v>1346</v>
      </c>
      <c r="AG103" s="4" t="s">
        <v>1288</v>
      </c>
      <c r="AH103" s="4" t="s">
        <v>1346</v>
      </c>
      <c r="AI103" s="4" t="s">
        <v>1288</v>
      </c>
      <c r="AJ103" s="4" t="s">
        <v>1288</v>
      </c>
      <c r="AK103" s="4" t="s">
        <v>1290</v>
      </c>
      <c r="AL103" s="4" t="s">
        <v>1288</v>
      </c>
      <c r="AM103" s="4" t="s">
        <v>1346</v>
      </c>
      <c r="AN103" s="4" t="s">
        <v>1288</v>
      </c>
      <c r="AO103" s="4" t="s">
        <v>1346</v>
      </c>
      <c r="AP103" s="4" t="s">
        <v>1288</v>
      </c>
      <c r="AQ103" s="4" t="s">
        <v>1288</v>
      </c>
      <c r="AS103" s="4" t="s">
        <v>1861</v>
      </c>
      <c r="AT103" s="4" t="s">
        <v>1519</v>
      </c>
    </row>
    <row r="104" spans="1:46" x14ac:dyDescent="0.25">
      <c r="A104" s="4" t="s">
        <v>1098</v>
      </c>
      <c r="B104" s="4">
        <v>0</v>
      </c>
      <c r="D104" s="4" t="s">
        <v>1272</v>
      </c>
      <c r="E104" s="4" t="s">
        <v>1528</v>
      </c>
      <c r="F104" s="4" t="s">
        <v>2018</v>
      </c>
      <c r="G104" s="4" t="s">
        <v>1528</v>
      </c>
      <c r="H104" s="4" t="s">
        <v>2019</v>
      </c>
      <c r="J104" s="4" t="s">
        <v>2020</v>
      </c>
      <c r="P104" s="4" t="s">
        <v>2021</v>
      </c>
      <c r="Q104" s="4" t="s">
        <v>2022</v>
      </c>
      <c r="R104" s="4" t="s">
        <v>1279</v>
      </c>
      <c r="S104" s="4" t="s">
        <v>1280</v>
      </c>
      <c r="T104" s="4" t="s">
        <v>1381</v>
      </c>
      <c r="U104" s="4" t="s">
        <v>126</v>
      </c>
      <c r="W104" s="4" t="s">
        <v>1283</v>
      </c>
      <c r="X104" s="4" t="s">
        <v>1315</v>
      </c>
      <c r="Y104" s="4" t="s">
        <v>1382</v>
      </c>
      <c r="Z104" s="4" t="s">
        <v>1286</v>
      </c>
      <c r="AB104" s="4" t="s">
        <v>1286</v>
      </c>
      <c r="AC104" s="4" t="s">
        <v>1956</v>
      </c>
      <c r="AE104" s="4" t="s">
        <v>1346</v>
      </c>
      <c r="AF104" s="4" t="s">
        <v>1346</v>
      </c>
      <c r="AG104" s="4" t="s">
        <v>1288</v>
      </c>
      <c r="AH104" s="4" t="s">
        <v>1346</v>
      </c>
      <c r="AI104" s="4" t="s">
        <v>1288</v>
      </c>
      <c r="AJ104" s="4" t="s">
        <v>1288</v>
      </c>
      <c r="AK104" s="4" t="s">
        <v>1290</v>
      </c>
      <c r="AL104" s="4" t="s">
        <v>1288</v>
      </c>
      <c r="AM104" s="4" t="s">
        <v>1346</v>
      </c>
      <c r="AN104" s="4" t="s">
        <v>1288</v>
      </c>
      <c r="AO104" s="4" t="s">
        <v>1346</v>
      </c>
      <c r="AP104" s="4" t="s">
        <v>1288</v>
      </c>
      <c r="AQ104" s="4" t="s">
        <v>1288</v>
      </c>
      <c r="AS104" s="4" t="s">
        <v>1861</v>
      </c>
      <c r="AT104" s="4" t="s">
        <v>1519</v>
      </c>
    </row>
    <row r="105" spans="1:46" x14ac:dyDescent="0.25">
      <c r="A105" s="4" t="s">
        <v>1100</v>
      </c>
      <c r="B105" s="4">
        <v>0</v>
      </c>
      <c r="D105" s="4" t="s">
        <v>1272</v>
      </c>
      <c r="E105" s="4" t="s">
        <v>1528</v>
      </c>
      <c r="F105" s="4" t="s">
        <v>2023</v>
      </c>
      <c r="G105" s="4" t="s">
        <v>1528</v>
      </c>
      <c r="H105" s="4" t="s">
        <v>2024</v>
      </c>
      <c r="J105" s="4" t="s">
        <v>2025</v>
      </c>
      <c r="P105" s="4" t="s">
        <v>2026</v>
      </c>
      <c r="Q105" s="4" t="s">
        <v>2027</v>
      </c>
      <c r="R105" s="4" t="s">
        <v>1279</v>
      </c>
      <c r="S105" s="4" t="s">
        <v>1280</v>
      </c>
      <c r="T105" s="4" t="s">
        <v>1825</v>
      </c>
      <c r="U105" s="4" t="s">
        <v>126</v>
      </c>
      <c r="W105" s="4" t="s">
        <v>1283</v>
      </c>
      <c r="X105" s="4" t="s">
        <v>1315</v>
      </c>
      <c r="Y105" s="4" t="s">
        <v>1285</v>
      </c>
      <c r="Z105" s="4" t="s">
        <v>1286</v>
      </c>
      <c r="AB105" s="4" t="s">
        <v>1286</v>
      </c>
      <c r="AC105" s="4" t="s">
        <v>1956</v>
      </c>
      <c r="AE105" s="4" t="s">
        <v>1346</v>
      </c>
      <c r="AF105" s="4" t="s">
        <v>1346</v>
      </c>
      <c r="AG105" s="4" t="s">
        <v>1288</v>
      </c>
      <c r="AH105" s="4" t="s">
        <v>1346</v>
      </c>
      <c r="AI105" s="4" t="s">
        <v>1288</v>
      </c>
      <c r="AJ105" s="4" t="s">
        <v>1288</v>
      </c>
      <c r="AK105" s="4" t="s">
        <v>1290</v>
      </c>
      <c r="AL105" s="4" t="s">
        <v>1288</v>
      </c>
      <c r="AM105" s="4" t="s">
        <v>1346</v>
      </c>
      <c r="AN105" s="4" t="s">
        <v>1288</v>
      </c>
      <c r="AO105" s="4" t="s">
        <v>1346</v>
      </c>
      <c r="AP105" s="4" t="s">
        <v>1288</v>
      </c>
      <c r="AQ105" s="4" t="s">
        <v>1288</v>
      </c>
      <c r="AS105" s="4" t="s">
        <v>1861</v>
      </c>
      <c r="AT105" s="4" t="s">
        <v>1519</v>
      </c>
    </row>
    <row r="106" spans="1:46" x14ac:dyDescent="0.25">
      <c r="A106" s="4" t="s">
        <v>1101</v>
      </c>
      <c r="B106" s="4">
        <v>0</v>
      </c>
      <c r="D106" s="4" t="s">
        <v>1272</v>
      </c>
      <c r="E106" s="4" t="s">
        <v>1528</v>
      </c>
      <c r="F106" s="4" t="s">
        <v>2028</v>
      </c>
      <c r="G106" s="4" t="s">
        <v>1528</v>
      </c>
      <c r="H106" s="4" t="s">
        <v>2029</v>
      </c>
      <c r="J106" s="4" t="s">
        <v>2030</v>
      </c>
      <c r="P106" s="4" t="s">
        <v>2031</v>
      </c>
      <c r="Q106" s="4" t="s">
        <v>2032</v>
      </c>
      <c r="R106" s="4" t="s">
        <v>1279</v>
      </c>
      <c r="S106" s="4" t="s">
        <v>1280</v>
      </c>
      <c r="T106" s="4" t="s">
        <v>1444</v>
      </c>
      <c r="U106" s="4" t="s">
        <v>126</v>
      </c>
      <c r="W106" s="4" t="s">
        <v>1283</v>
      </c>
      <c r="X106" s="4" t="s">
        <v>1315</v>
      </c>
      <c r="Y106" s="4" t="s">
        <v>1285</v>
      </c>
      <c r="Z106" s="4" t="s">
        <v>1286</v>
      </c>
      <c r="AB106" s="4" t="s">
        <v>1286</v>
      </c>
      <c r="AC106" s="4" t="s">
        <v>1980</v>
      </c>
      <c r="AE106" s="4" t="s">
        <v>1346</v>
      </c>
      <c r="AF106" s="4" t="s">
        <v>1346</v>
      </c>
      <c r="AG106" s="4" t="s">
        <v>1288</v>
      </c>
      <c r="AH106" s="4" t="s">
        <v>1346</v>
      </c>
      <c r="AI106" s="4" t="s">
        <v>1288</v>
      </c>
      <c r="AJ106" s="4" t="s">
        <v>1288</v>
      </c>
      <c r="AK106" s="4" t="s">
        <v>1290</v>
      </c>
      <c r="AL106" s="4" t="s">
        <v>1288</v>
      </c>
      <c r="AM106" s="4" t="s">
        <v>1346</v>
      </c>
      <c r="AN106" s="4" t="s">
        <v>1288</v>
      </c>
      <c r="AO106" s="4" t="s">
        <v>1346</v>
      </c>
      <c r="AP106" s="4" t="s">
        <v>1288</v>
      </c>
      <c r="AQ106" s="4" t="s">
        <v>1288</v>
      </c>
      <c r="AS106" s="4" t="s">
        <v>1861</v>
      </c>
      <c r="AT106" s="4" t="s">
        <v>1519</v>
      </c>
    </row>
    <row r="107" spans="1:46" x14ac:dyDescent="0.25">
      <c r="A107" s="4" t="s">
        <v>1102</v>
      </c>
      <c r="B107" s="4">
        <v>0</v>
      </c>
      <c r="D107" s="4" t="s">
        <v>1272</v>
      </c>
      <c r="E107" s="4" t="s">
        <v>1528</v>
      </c>
      <c r="F107" s="4" t="s">
        <v>2033</v>
      </c>
      <c r="G107" s="4" t="s">
        <v>1528</v>
      </c>
      <c r="H107" s="4" t="s">
        <v>2034</v>
      </c>
      <c r="J107" s="4" t="s">
        <v>2035</v>
      </c>
      <c r="P107" s="4" t="s">
        <v>2036</v>
      </c>
      <c r="Q107" s="4" t="s">
        <v>2037</v>
      </c>
      <c r="R107" s="4" t="s">
        <v>1279</v>
      </c>
      <c r="S107" s="4" t="s">
        <v>1280</v>
      </c>
      <c r="T107" s="4" t="s">
        <v>1853</v>
      </c>
      <c r="U107" s="4" t="s">
        <v>1399</v>
      </c>
      <c r="W107" s="4" t="s">
        <v>1283</v>
      </c>
      <c r="X107" s="4" t="s">
        <v>1315</v>
      </c>
      <c r="Y107" s="4" t="s">
        <v>1302</v>
      </c>
      <c r="Z107" s="4" t="s">
        <v>1286</v>
      </c>
      <c r="AB107" s="4" t="s">
        <v>1316</v>
      </c>
      <c r="AE107" s="4" t="s">
        <v>1289</v>
      </c>
      <c r="AF107" s="4" t="s">
        <v>1288</v>
      </c>
      <c r="AG107" s="4" t="s">
        <v>1289</v>
      </c>
      <c r="AH107" s="4" t="s">
        <v>1289</v>
      </c>
      <c r="AI107" s="4" t="s">
        <v>1289</v>
      </c>
      <c r="AJ107" s="4" t="s">
        <v>1289</v>
      </c>
      <c r="AK107" s="4" t="s">
        <v>1289</v>
      </c>
      <c r="AL107" s="4" t="s">
        <v>1289</v>
      </c>
      <c r="AM107" s="4" t="s">
        <v>1288</v>
      </c>
      <c r="AN107" s="4" t="s">
        <v>1289</v>
      </c>
      <c r="AO107" s="4" t="s">
        <v>1289</v>
      </c>
      <c r="AP107" s="4" t="s">
        <v>1289</v>
      </c>
      <c r="AQ107" s="4" t="s">
        <v>1289</v>
      </c>
      <c r="AS107" s="4" t="s">
        <v>2038</v>
      </c>
      <c r="AT107" s="4" t="s">
        <v>1481</v>
      </c>
    </row>
    <row r="108" spans="1:46" x14ac:dyDescent="0.25">
      <c r="A108" s="4" t="s">
        <v>1104</v>
      </c>
      <c r="B108" s="4">
        <v>0</v>
      </c>
      <c r="D108" s="4" t="s">
        <v>1272</v>
      </c>
      <c r="E108" s="4" t="s">
        <v>1528</v>
      </c>
      <c r="F108" s="4" t="s">
        <v>2039</v>
      </c>
      <c r="G108" s="4" t="s">
        <v>1528</v>
      </c>
      <c r="H108" s="4" t="s">
        <v>2040</v>
      </c>
      <c r="J108" s="4" t="s">
        <v>2041</v>
      </c>
      <c r="P108" s="4" t="s">
        <v>2042</v>
      </c>
      <c r="Q108" s="4" t="s">
        <v>2043</v>
      </c>
      <c r="R108" s="4" t="s">
        <v>1279</v>
      </c>
      <c r="S108" s="4" t="s">
        <v>1471</v>
      </c>
      <c r="T108" s="4" t="s">
        <v>1589</v>
      </c>
      <c r="U108" s="4" t="s">
        <v>1300</v>
      </c>
      <c r="W108" s="4" t="s">
        <v>1337</v>
      </c>
      <c r="X108" s="4" t="s">
        <v>1315</v>
      </c>
      <c r="Y108" s="4" t="s">
        <v>1302</v>
      </c>
      <c r="Z108" s="4" t="s">
        <v>1286</v>
      </c>
      <c r="AB108" s="4" t="s">
        <v>1316</v>
      </c>
      <c r="AE108" s="4" t="s">
        <v>1289</v>
      </c>
      <c r="AF108" s="4" t="s">
        <v>1288</v>
      </c>
      <c r="AG108" s="4" t="s">
        <v>1288</v>
      </c>
      <c r="AH108" s="4" t="s">
        <v>1288</v>
      </c>
      <c r="AI108" s="4" t="s">
        <v>1289</v>
      </c>
      <c r="AJ108" s="4" t="s">
        <v>1288</v>
      </c>
      <c r="AK108" s="4" t="s">
        <v>1288</v>
      </c>
      <c r="AL108" s="4" t="s">
        <v>1288</v>
      </c>
      <c r="AM108" s="4" t="s">
        <v>1288</v>
      </c>
      <c r="AN108" s="4" t="s">
        <v>1289</v>
      </c>
      <c r="AO108" s="4" t="s">
        <v>1288</v>
      </c>
      <c r="AP108" s="4" t="s">
        <v>1289</v>
      </c>
      <c r="AQ108" s="4" t="s">
        <v>1288</v>
      </c>
      <c r="AS108" s="4" t="s">
        <v>1304</v>
      </c>
      <c r="AT108" s="4" t="s">
        <v>1449</v>
      </c>
    </row>
    <row r="109" spans="1:46" x14ac:dyDescent="0.25">
      <c r="A109" s="4" t="s">
        <v>1106</v>
      </c>
      <c r="B109" s="4">
        <v>0</v>
      </c>
      <c r="D109" s="4" t="s">
        <v>1272</v>
      </c>
      <c r="E109" s="4" t="s">
        <v>1528</v>
      </c>
      <c r="F109" s="4" t="s">
        <v>2044</v>
      </c>
      <c r="G109" s="4" t="s">
        <v>1528</v>
      </c>
      <c r="H109" s="4" t="s">
        <v>2045</v>
      </c>
      <c r="J109" s="4" t="s">
        <v>2046</v>
      </c>
      <c r="P109" s="4" t="s">
        <v>2046</v>
      </c>
      <c r="Q109" s="4" t="s">
        <v>2047</v>
      </c>
      <c r="R109" s="4" t="s">
        <v>1279</v>
      </c>
      <c r="S109" s="4" t="s">
        <v>1280</v>
      </c>
      <c r="T109" s="4" t="s">
        <v>1825</v>
      </c>
      <c r="U109" s="4" t="s">
        <v>126</v>
      </c>
      <c r="W109" s="4" t="s">
        <v>1283</v>
      </c>
      <c r="X109" s="4" t="s">
        <v>1315</v>
      </c>
      <c r="Y109" s="4" t="s">
        <v>1302</v>
      </c>
      <c r="Z109" s="4" t="s">
        <v>1286</v>
      </c>
      <c r="AB109" s="4" t="s">
        <v>1286</v>
      </c>
      <c r="AC109" s="4" t="s">
        <v>1980</v>
      </c>
      <c r="AE109" s="4" t="s">
        <v>1346</v>
      </c>
      <c r="AF109" s="4" t="s">
        <v>1346</v>
      </c>
      <c r="AG109" s="4" t="s">
        <v>1288</v>
      </c>
      <c r="AH109" s="4" t="s">
        <v>1346</v>
      </c>
      <c r="AI109" s="4" t="s">
        <v>1288</v>
      </c>
      <c r="AJ109" s="4" t="s">
        <v>1288</v>
      </c>
      <c r="AK109" s="4" t="s">
        <v>1290</v>
      </c>
      <c r="AL109" s="4" t="s">
        <v>1288</v>
      </c>
      <c r="AM109" s="4" t="s">
        <v>1346</v>
      </c>
      <c r="AN109" s="4" t="s">
        <v>1288</v>
      </c>
      <c r="AO109" s="4" t="s">
        <v>1346</v>
      </c>
      <c r="AP109" s="4" t="s">
        <v>1288</v>
      </c>
      <c r="AQ109" s="4" t="s">
        <v>1288</v>
      </c>
      <c r="AS109" s="4" t="s">
        <v>1861</v>
      </c>
      <c r="AT109" s="4" t="s">
        <v>1582</v>
      </c>
    </row>
    <row r="110" spans="1:46" x14ac:dyDescent="0.25">
      <c r="A110" s="4" t="s">
        <v>1107</v>
      </c>
      <c r="B110" s="4">
        <v>0</v>
      </c>
      <c r="D110" s="4" t="s">
        <v>1272</v>
      </c>
      <c r="E110" s="4" t="s">
        <v>1528</v>
      </c>
      <c r="F110" s="4" t="s">
        <v>2048</v>
      </c>
      <c r="G110" s="4" t="s">
        <v>1528</v>
      </c>
      <c r="H110" s="4" t="s">
        <v>2049</v>
      </c>
      <c r="J110" s="4" t="s">
        <v>2050</v>
      </c>
      <c r="P110" s="4" t="s">
        <v>2051</v>
      </c>
      <c r="Q110" s="4" t="s">
        <v>2052</v>
      </c>
      <c r="R110" s="4" t="s">
        <v>1279</v>
      </c>
      <c r="S110" s="4" t="s">
        <v>1398</v>
      </c>
      <c r="T110" s="4" t="s">
        <v>1825</v>
      </c>
      <c r="U110" s="4" t="s">
        <v>126</v>
      </c>
      <c r="W110" s="4" t="s">
        <v>1283</v>
      </c>
      <c r="X110" s="4" t="s">
        <v>1315</v>
      </c>
      <c r="Y110" s="4" t="s">
        <v>1302</v>
      </c>
      <c r="Z110" s="4" t="s">
        <v>1286</v>
      </c>
      <c r="AB110" s="4" t="s">
        <v>1286</v>
      </c>
      <c r="AC110" s="4" t="s">
        <v>1980</v>
      </c>
      <c r="AE110" s="4" t="s">
        <v>1346</v>
      </c>
      <c r="AF110" s="4" t="s">
        <v>1346</v>
      </c>
      <c r="AG110" s="4" t="s">
        <v>1288</v>
      </c>
      <c r="AH110" s="4" t="s">
        <v>1346</v>
      </c>
      <c r="AI110" s="4" t="s">
        <v>1288</v>
      </c>
      <c r="AJ110" s="4" t="s">
        <v>1288</v>
      </c>
      <c r="AK110" s="4" t="s">
        <v>1290</v>
      </c>
      <c r="AL110" s="4" t="s">
        <v>1288</v>
      </c>
      <c r="AM110" s="4" t="s">
        <v>1346</v>
      </c>
      <c r="AN110" s="4" t="s">
        <v>1288</v>
      </c>
      <c r="AO110" s="4" t="s">
        <v>1346</v>
      </c>
      <c r="AP110" s="4" t="s">
        <v>1288</v>
      </c>
      <c r="AQ110" s="4" t="s">
        <v>1288</v>
      </c>
      <c r="AS110" s="4" t="s">
        <v>1861</v>
      </c>
      <c r="AT110" s="4" t="s">
        <v>1519</v>
      </c>
    </row>
    <row r="111" spans="1:46" x14ac:dyDescent="0.25">
      <c r="A111" s="4" t="s">
        <v>1109</v>
      </c>
      <c r="B111" s="4">
        <v>0</v>
      </c>
      <c r="D111" s="4" t="s">
        <v>1272</v>
      </c>
      <c r="E111" s="4" t="s">
        <v>1528</v>
      </c>
      <c r="F111" s="4" t="s">
        <v>2053</v>
      </c>
      <c r="G111" s="4" t="s">
        <v>1528</v>
      </c>
      <c r="H111" s="4" t="s">
        <v>2054</v>
      </c>
      <c r="J111" s="4" t="s">
        <v>2055</v>
      </c>
      <c r="P111" s="4" t="s">
        <v>2055</v>
      </c>
      <c r="Q111" s="4" t="s">
        <v>2056</v>
      </c>
      <c r="R111" s="4" t="s">
        <v>1279</v>
      </c>
      <c r="S111" s="4" t="s">
        <v>1280</v>
      </c>
      <c r="T111" s="4" t="s">
        <v>1325</v>
      </c>
      <c r="U111" s="4" t="s">
        <v>1445</v>
      </c>
      <c r="W111" s="4" t="s">
        <v>1337</v>
      </c>
      <c r="X111" s="4" t="s">
        <v>1315</v>
      </c>
      <c r="Y111" s="4" t="s">
        <v>1382</v>
      </c>
      <c r="Z111" s="4" t="s">
        <v>1286</v>
      </c>
      <c r="AB111" s="4" t="s">
        <v>1316</v>
      </c>
      <c r="AE111" s="4" t="s">
        <v>1289</v>
      </c>
      <c r="AF111" s="4" t="s">
        <v>1289</v>
      </c>
      <c r="AG111" s="4" t="s">
        <v>1289</v>
      </c>
      <c r="AH111" s="4" t="s">
        <v>1289</v>
      </c>
      <c r="AI111" s="4" t="s">
        <v>1289</v>
      </c>
      <c r="AJ111" s="4" t="s">
        <v>1289</v>
      </c>
      <c r="AK111" s="4" t="s">
        <v>1289</v>
      </c>
      <c r="AL111" s="4" t="s">
        <v>1288</v>
      </c>
      <c r="AM111" s="4" t="s">
        <v>1288</v>
      </c>
      <c r="AN111" s="4" t="s">
        <v>1288</v>
      </c>
      <c r="AO111" s="4" t="s">
        <v>1288</v>
      </c>
      <c r="AP111" s="4" t="s">
        <v>1289</v>
      </c>
      <c r="AQ111" s="4" t="s">
        <v>1289</v>
      </c>
      <c r="AS111" s="4" t="s">
        <v>2057</v>
      </c>
      <c r="AT111" s="4" t="s">
        <v>1374</v>
      </c>
    </row>
    <row r="112" spans="1:46" x14ac:dyDescent="0.25">
      <c r="A112" s="4" t="s">
        <v>1114</v>
      </c>
      <c r="B112" s="4">
        <v>0</v>
      </c>
      <c r="D112" s="4" t="s">
        <v>1272</v>
      </c>
      <c r="E112" s="4" t="s">
        <v>1528</v>
      </c>
      <c r="F112" s="4" t="s">
        <v>2058</v>
      </c>
      <c r="G112" s="4" t="s">
        <v>1528</v>
      </c>
      <c r="H112" s="4" t="s">
        <v>2059</v>
      </c>
      <c r="J112" s="4" t="s">
        <v>2060</v>
      </c>
      <c r="P112" s="4" t="s">
        <v>2061</v>
      </c>
      <c r="Q112" s="4" t="s">
        <v>2062</v>
      </c>
      <c r="R112" s="4" t="s">
        <v>1279</v>
      </c>
      <c r="S112" s="4" t="s">
        <v>1280</v>
      </c>
      <c r="T112" s="4" t="s">
        <v>1825</v>
      </c>
      <c r="U112" s="4" t="s">
        <v>126</v>
      </c>
      <c r="W112" s="4" t="s">
        <v>1283</v>
      </c>
      <c r="X112" s="4" t="s">
        <v>1315</v>
      </c>
      <c r="Y112" s="4" t="s">
        <v>1285</v>
      </c>
      <c r="Z112" s="4" t="s">
        <v>1286</v>
      </c>
      <c r="AB112" s="4" t="s">
        <v>1286</v>
      </c>
      <c r="AC112" s="4" t="s">
        <v>1980</v>
      </c>
      <c r="AE112" s="4" t="s">
        <v>1346</v>
      </c>
      <c r="AF112" s="4" t="s">
        <v>1346</v>
      </c>
      <c r="AG112" s="4" t="s">
        <v>1288</v>
      </c>
      <c r="AH112" s="4" t="s">
        <v>1346</v>
      </c>
      <c r="AI112" s="4" t="s">
        <v>1288</v>
      </c>
      <c r="AJ112" s="4" t="s">
        <v>1288</v>
      </c>
      <c r="AK112" s="4" t="s">
        <v>1290</v>
      </c>
      <c r="AL112" s="4" t="s">
        <v>1288</v>
      </c>
      <c r="AM112" s="4" t="s">
        <v>1346</v>
      </c>
      <c r="AN112" s="4" t="s">
        <v>1288</v>
      </c>
      <c r="AO112" s="4" t="s">
        <v>1346</v>
      </c>
      <c r="AP112" s="4" t="s">
        <v>1288</v>
      </c>
      <c r="AQ112" s="4" t="s">
        <v>1288</v>
      </c>
      <c r="AS112" s="4" t="s">
        <v>1861</v>
      </c>
      <c r="AT112" s="4" t="s">
        <v>1519</v>
      </c>
    </row>
    <row r="113" spans="1:46" x14ac:dyDescent="0.25">
      <c r="A113" s="4" t="s">
        <v>1115</v>
      </c>
      <c r="B113" s="4">
        <v>0</v>
      </c>
      <c r="D113" s="4" t="s">
        <v>1272</v>
      </c>
      <c r="E113" s="4" t="s">
        <v>1528</v>
      </c>
      <c r="F113" s="4" t="s">
        <v>2063</v>
      </c>
      <c r="G113" s="4" t="s">
        <v>1528</v>
      </c>
      <c r="H113" s="4" t="s">
        <v>2064</v>
      </c>
      <c r="J113" s="4" t="s">
        <v>2065</v>
      </c>
      <c r="P113" s="4" t="s">
        <v>2066</v>
      </c>
      <c r="Q113" s="4" t="s">
        <v>2067</v>
      </c>
      <c r="R113" s="4" t="s">
        <v>1279</v>
      </c>
      <c r="S113" s="4" t="s">
        <v>1280</v>
      </c>
      <c r="T113" s="4" t="s">
        <v>1620</v>
      </c>
      <c r="U113" s="4" t="s">
        <v>126</v>
      </c>
      <c r="W113" s="4" t="s">
        <v>1283</v>
      </c>
      <c r="X113" s="4" t="s">
        <v>1315</v>
      </c>
      <c r="Y113" s="4" t="s">
        <v>1285</v>
      </c>
      <c r="Z113" s="4" t="s">
        <v>1286</v>
      </c>
      <c r="AB113" s="4" t="s">
        <v>1286</v>
      </c>
      <c r="AC113" s="4" t="s">
        <v>1980</v>
      </c>
      <c r="AE113" s="4" t="s">
        <v>1346</v>
      </c>
      <c r="AF113" s="4" t="s">
        <v>1346</v>
      </c>
      <c r="AG113" s="4" t="s">
        <v>1288</v>
      </c>
      <c r="AH113" s="4" t="s">
        <v>1346</v>
      </c>
      <c r="AI113" s="4" t="s">
        <v>1288</v>
      </c>
      <c r="AJ113" s="4" t="s">
        <v>1288</v>
      </c>
      <c r="AK113" s="4" t="s">
        <v>1290</v>
      </c>
      <c r="AL113" s="4" t="s">
        <v>1288</v>
      </c>
      <c r="AM113" s="4" t="s">
        <v>1346</v>
      </c>
      <c r="AN113" s="4" t="s">
        <v>1288</v>
      </c>
      <c r="AO113" s="4" t="s">
        <v>1288</v>
      </c>
      <c r="AP113" s="4" t="s">
        <v>1288</v>
      </c>
      <c r="AQ113" s="4" t="s">
        <v>1288</v>
      </c>
      <c r="AS113" s="4" t="s">
        <v>1861</v>
      </c>
      <c r="AT113" s="4" t="s">
        <v>1519</v>
      </c>
    </row>
    <row r="114" spans="1:46" x14ac:dyDescent="0.25">
      <c r="A114" s="4" t="s">
        <v>1116</v>
      </c>
      <c r="B114" s="4">
        <v>0</v>
      </c>
      <c r="D114" s="4" t="s">
        <v>1272</v>
      </c>
      <c r="E114" s="4" t="s">
        <v>1528</v>
      </c>
      <c r="F114" s="4" t="s">
        <v>2068</v>
      </c>
      <c r="G114" s="4" t="s">
        <v>1528</v>
      </c>
      <c r="H114" s="4" t="s">
        <v>2069</v>
      </c>
      <c r="J114" s="4" t="s">
        <v>2070</v>
      </c>
      <c r="P114" s="4" t="s">
        <v>2070</v>
      </c>
      <c r="Q114" s="4" t="s">
        <v>2071</v>
      </c>
      <c r="R114" s="4" t="s">
        <v>1279</v>
      </c>
      <c r="S114" s="4" t="s">
        <v>1280</v>
      </c>
      <c r="T114" s="4" t="s">
        <v>2013</v>
      </c>
      <c r="U114" s="4" t="s">
        <v>126</v>
      </c>
      <c r="W114" s="4" t="s">
        <v>1283</v>
      </c>
      <c r="X114" s="4" t="s">
        <v>1315</v>
      </c>
      <c r="Y114" s="4" t="s">
        <v>1285</v>
      </c>
      <c r="Z114" s="4" t="s">
        <v>1286</v>
      </c>
      <c r="AB114" s="4" t="s">
        <v>1286</v>
      </c>
      <c r="AC114" s="4" t="s">
        <v>1980</v>
      </c>
      <c r="AE114" s="4" t="s">
        <v>1346</v>
      </c>
      <c r="AF114" s="4" t="s">
        <v>1346</v>
      </c>
      <c r="AG114" s="4" t="s">
        <v>1288</v>
      </c>
      <c r="AH114" s="4" t="s">
        <v>1346</v>
      </c>
      <c r="AI114" s="4" t="s">
        <v>1288</v>
      </c>
      <c r="AJ114" s="4" t="s">
        <v>1288</v>
      </c>
      <c r="AK114" s="4" t="s">
        <v>1290</v>
      </c>
      <c r="AL114" s="4" t="s">
        <v>1288</v>
      </c>
      <c r="AM114" s="4" t="s">
        <v>1346</v>
      </c>
      <c r="AN114" s="4" t="s">
        <v>1288</v>
      </c>
      <c r="AO114" s="4" t="s">
        <v>1346</v>
      </c>
      <c r="AP114" s="4" t="s">
        <v>1288</v>
      </c>
      <c r="AQ114" s="4" t="s">
        <v>1288</v>
      </c>
      <c r="AS114" s="4" t="s">
        <v>1861</v>
      </c>
      <c r="AT114" s="4" t="s">
        <v>1582</v>
      </c>
    </row>
    <row r="115" spans="1:46" x14ac:dyDescent="0.25">
      <c r="A115" s="4" t="s">
        <v>1117</v>
      </c>
      <c r="B115" s="4">
        <v>0</v>
      </c>
      <c r="D115" s="4" t="s">
        <v>1272</v>
      </c>
      <c r="E115" s="4" t="s">
        <v>1528</v>
      </c>
      <c r="F115" s="4" t="s">
        <v>2072</v>
      </c>
      <c r="G115" s="4" t="s">
        <v>1528</v>
      </c>
      <c r="H115" s="4" t="s">
        <v>2073</v>
      </c>
      <c r="J115" s="4" t="s">
        <v>2074</v>
      </c>
      <c r="P115" s="4" t="s">
        <v>2075</v>
      </c>
      <c r="Q115" s="4" t="s">
        <v>2076</v>
      </c>
      <c r="R115" s="4" t="s">
        <v>1279</v>
      </c>
      <c r="S115" s="4" t="s">
        <v>1407</v>
      </c>
      <c r="T115" s="4" t="s">
        <v>1325</v>
      </c>
      <c r="U115" s="4" t="s">
        <v>126</v>
      </c>
      <c r="W115" s="4" t="s">
        <v>1283</v>
      </c>
      <c r="X115" s="4" t="s">
        <v>1315</v>
      </c>
      <c r="Y115" s="4" t="s">
        <v>1302</v>
      </c>
      <c r="Z115" s="4" t="s">
        <v>1286</v>
      </c>
      <c r="AB115" s="4" t="s">
        <v>1286</v>
      </c>
      <c r="AC115" s="4" t="s">
        <v>1980</v>
      </c>
      <c r="AE115" s="4" t="s">
        <v>1346</v>
      </c>
      <c r="AF115" s="4" t="s">
        <v>1346</v>
      </c>
      <c r="AG115" s="4" t="s">
        <v>1288</v>
      </c>
      <c r="AH115" s="4" t="s">
        <v>1346</v>
      </c>
      <c r="AI115" s="4" t="s">
        <v>1288</v>
      </c>
      <c r="AJ115" s="4" t="s">
        <v>1288</v>
      </c>
      <c r="AK115" s="4" t="s">
        <v>1290</v>
      </c>
      <c r="AL115" s="4" t="s">
        <v>1288</v>
      </c>
      <c r="AM115" s="4" t="s">
        <v>1346</v>
      </c>
      <c r="AN115" s="4" t="s">
        <v>1288</v>
      </c>
      <c r="AO115" s="4" t="s">
        <v>1346</v>
      </c>
      <c r="AP115" s="4" t="s">
        <v>1288</v>
      </c>
      <c r="AQ115" s="4" t="s">
        <v>1288</v>
      </c>
      <c r="AS115" s="4" t="s">
        <v>1861</v>
      </c>
      <c r="AT115" s="4" t="s">
        <v>2077</v>
      </c>
    </row>
    <row r="116" spans="1:46" x14ac:dyDescent="0.25">
      <c r="A116" s="4" t="s">
        <v>1118</v>
      </c>
      <c r="B116" s="4">
        <v>0</v>
      </c>
      <c r="D116" s="4" t="s">
        <v>1272</v>
      </c>
      <c r="E116" s="4" t="s">
        <v>2078</v>
      </c>
      <c r="F116" s="4" t="s">
        <v>2079</v>
      </c>
      <c r="G116" s="4" t="s">
        <v>1528</v>
      </c>
      <c r="H116" s="4" t="s">
        <v>2080</v>
      </c>
      <c r="J116" s="4" t="s">
        <v>2081</v>
      </c>
      <c r="P116" s="4" t="s">
        <v>2082</v>
      </c>
      <c r="Q116" s="4" t="s">
        <v>2083</v>
      </c>
      <c r="R116" s="4" t="s">
        <v>1361</v>
      </c>
      <c r="S116" s="4" t="s">
        <v>2084</v>
      </c>
      <c r="T116" s="4" t="s">
        <v>1853</v>
      </c>
      <c r="U116" s="4" t="s">
        <v>1636</v>
      </c>
      <c r="W116" s="4" t="s">
        <v>1283</v>
      </c>
      <c r="X116" s="4" t="s">
        <v>1315</v>
      </c>
      <c r="Y116" s="4" t="s">
        <v>1302</v>
      </c>
      <c r="Z116" s="4" t="s">
        <v>1286</v>
      </c>
      <c r="AB116" s="4" t="s">
        <v>1316</v>
      </c>
      <c r="AE116" s="4" t="s">
        <v>1288</v>
      </c>
      <c r="AF116" s="4" t="s">
        <v>1288</v>
      </c>
      <c r="AG116" s="4" t="s">
        <v>1288</v>
      </c>
      <c r="AH116" s="4" t="s">
        <v>1288</v>
      </c>
      <c r="AI116" s="4" t="s">
        <v>1288</v>
      </c>
      <c r="AJ116" s="4" t="s">
        <v>1288</v>
      </c>
      <c r="AK116" s="4" t="s">
        <v>1288</v>
      </c>
      <c r="AL116" s="4" t="s">
        <v>1288</v>
      </c>
      <c r="AM116" s="4" t="s">
        <v>1288</v>
      </c>
      <c r="AN116" s="4" t="s">
        <v>1288</v>
      </c>
      <c r="AO116" s="4" t="s">
        <v>1288</v>
      </c>
      <c r="AP116" s="4" t="s">
        <v>1288</v>
      </c>
      <c r="AQ116" s="4" t="s">
        <v>1288</v>
      </c>
      <c r="AS116" s="4" t="s">
        <v>1304</v>
      </c>
      <c r="AT116" s="4" t="s">
        <v>1305</v>
      </c>
    </row>
    <row r="117" spans="1:46" x14ac:dyDescent="0.25">
      <c r="A117" s="4" t="s">
        <v>1124</v>
      </c>
      <c r="B117" s="4">
        <v>0</v>
      </c>
      <c r="D117" s="4" t="s">
        <v>1272</v>
      </c>
      <c r="E117" s="4" t="s">
        <v>2078</v>
      </c>
      <c r="F117" s="4" t="s">
        <v>2085</v>
      </c>
      <c r="G117" s="4" t="s">
        <v>1528</v>
      </c>
      <c r="H117" s="4" t="s">
        <v>2086</v>
      </c>
      <c r="J117" s="4" t="s">
        <v>2087</v>
      </c>
      <c r="P117" s="4" t="s">
        <v>2088</v>
      </c>
      <c r="Q117" s="4" t="s">
        <v>2089</v>
      </c>
      <c r="R117" s="4" t="s">
        <v>1361</v>
      </c>
      <c r="S117" s="4" t="s">
        <v>2084</v>
      </c>
      <c r="T117" s="4" t="s">
        <v>1605</v>
      </c>
      <c r="U117" s="4" t="s">
        <v>1636</v>
      </c>
      <c r="W117" s="4" t="s">
        <v>1337</v>
      </c>
      <c r="X117" s="4" t="s">
        <v>1315</v>
      </c>
      <c r="Y117" s="4" t="s">
        <v>1382</v>
      </c>
      <c r="Z117" s="4" t="s">
        <v>1286</v>
      </c>
      <c r="AB117" s="4" t="s">
        <v>1316</v>
      </c>
      <c r="AE117" s="4" t="s">
        <v>1288</v>
      </c>
      <c r="AF117" s="4" t="s">
        <v>1288</v>
      </c>
      <c r="AG117" s="4" t="s">
        <v>1288</v>
      </c>
      <c r="AH117" s="4" t="s">
        <v>1288</v>
      </c>
      <c r="AI117" s="4" t="s">
        <v>1288</v>
      </c>
      <c r="AJ117" s="4" t="s">
        <v>1288</v>
      </c>
      <c r="AK117" s="4" t="s">
        <v>1288</v>
      </c>
      <c r="AL117" s="4" t="s">
        <v>1288</v>
      </c>
      <c r="AM117" s="4" t="s">
        <v>1288</v>
      </c>
      <c r="AN117" s="4" t="s">
        <v>1288</v>
      </c>
      <c r="AO117" s="4" t="s">
        <v>1288</v>
      </c>
      <c r="AP117" s="4" t="s">
        <v>1288</v>
      </c>
      <c r="AQ117" s="4" t="s">
        <v>1288</v>
      </c>
      <c r="AS117" s="4" t="s">
        <v>1304</v>
      </c>
      <c r="AT117" s="4" t="s">
        <v>1804</v>
      </c>
    </row>
    <row r="118" spans="1:46" x14ac:dyDescent="0.25">
      <c r="A118" s="4" t="s">
        <v>1126</v>
      </c>
      <c r="B118" s="4">
        <v>0</v>
      </c>
      <c r="D118" s="4" t="s">
        <v>1272</v>
      </c>
      <c r="E118" s="4" t="s">
        <v>1528</v>
      </c>
      <c r="F118" s="4" t="s">
        <v>2090</v>
      </c>
      <c r="G118" s="4" t="s">
        <v>1528</v>
      </c>
      <c r="H118" s="4" t="s">
        <v>2091</v>
      </c>
      <c r="J118" s="4" t="s">
        <v>2092</v>
      </c>
      <c r="P118" s="4" t="s">
        <v>2093</v>
      </c>
      <c r="Q118" s="4" t="s">
        <v>2094</v>
      </c>
      <c r="R118" s="4" t="s">
        <v>1279</v>
      </c>
      <c r="S118" s="4" t="s">
        <v>1380</v>
      </c>
      <c r="T118" s="4" t="s">
        <v>1979</v>
      </c>
      <c r="U118" s="4" t="s">
        <v>126</v>
      </c>
      <c r="W118" s="4" t="s">
        <v>1283</v>
      </c>
      <c r="X118" s="4" t="s">
        <v>1315</v>
      </c>
      <c r="Y118" s="4" t="s">
        <v>1302</v>
      </c>
      <c r="Z118" s="4" t="s">
        <v>1286</v>
      </c>
      <c r="AB118" s="4" t="s">
        <v>1286</v>
      </c>
      <c r="AC118" s="4" t="s">
        <v>1980</v>
      </c>
      <c r="AE118" s="4" t="s">
        <v>1346</v>
      </c>
      <c r="AF118" s="4" t="s">
        <v>1346</v>
      </c>
      <c r="AG118" s="4" t="s">
        <v>1288</v>
      </c>
      <c r="AH118" s="4" t="s">
        <v>1346</v>
      </c>
      <c r="AI118" s="4" t="s">
        <v>1288</v>
      </c>
      <c r="AJ118" s="4" t="s">
        <v>1288</v>
      </c>
      <c r="AK118" s="4" t="s">
        <v>1290</v>
      </c>
      <c r="AL118" s="4" t="s">
        <v>1288</v>
      </c>
      <c r="AM118" s="4" t="s">
        <v>1346</v>
      </c>
      <c r="AN118" s="4" t="s">
        <v>1288</v>
      </c>
      <c r="AO118" s="4" t="s">
        <v>1346</v>
      </c>
      <c r="AP118" s="4" t="s">
        <v>1288</v>
      </c>
      <c r="AQ118" s="4" t="s">
        <v>1288</v>
      </c>
      <c r="AS118" s="4" t="s">
        <v>1861</v>
      </c>
      <c r="AT118" s="4" t="s">
        <v>1519</v>
      </c>
    </row>
    <row r="119" spans="1:46" x14ac:dyDescent="0.25">
      <c r="A119" s="4" t="s">
        <v>1127</v>
      </c>
      <c r="B119" s="4">
        <v>0</v>
      </c>
      <c r="D119" s="4" t="s">
        <v>1272</v>
      </c>
      <c r="E119" s="4" t="s">
        <v>1528</v>
      </c>
      <c r="F119" s="4" t="s">
        <v>2095</v>
      </c>
      <c r="G119" s="4" t="s">
        <v>1528</v>
      </c>
      <c r="H119" s="4" t="s">
        <v>2096</v>
      </c>
      <c r="J119" s="4" t="s">
        <v>2097</v>
      </c>
      <c r="P119" s="4" t="s">
        <v>2097</v>
      </c>
      <c r="Q119" s="4" t="s">
        <v>2098</v>
      </c>
      <c r="R119" s="4" t="s">
        <v>1279</v>
      </c>
      <c r="S119" s="4" t="s">
        <v>1407</v>
      </c>
      <c r="T119" s="4" t="s">
        <v>2099</v>
      </c>
      <c r="U119" s="4" t="s">
        <v>126</v>
      </c>
      <c r="W119" s="4" t="s">
        <v>1283</v>
      </c>
      <c r="X119" s="4" t="s">
        <v>1315</v>
      </c>
      <c r="Y119" s="4" t="s">
        <v>1302</v>
      </c>
      <c r="Z119" s="4" t="s">
        <v>1286</v>
      </c>
      <c r="AB119" s="4" t="s">
        <v>1286</v>
      </c>
      <c r="AC119" s="4" t="s">
        <v>1980</v>
      </c>
      <c r="AE119" s="4" t="s">
        <v>1346</v>
      </c>
      <c r="AF119" s="4" t="s">
        <v>1346</v>
      </c>
      <c r="AG119" s="4" t="s">
        <v>1288</v>
      </c>
      <c r="AH119" s="4" t="s">
        <v>1346</v>
      </c>
      <c r="AI119" s="4" t="s">
        <v>1288</v>
      </c>
      <c r="AJ119" s="4" t="s">
        <v>1288</v>
      </c>
      <c r="AK119" s="4" t="s">
        <v>1290</v>
      </c>
      <c r="AL119" s="4" t="s">
        <v>1288</v>
      </c>
      <c r="AM119" s="4" t="s">
        <v>1346</v>
      </c>
      <c r="AN119" s="4" t="s">
        <v>1288</v>
      </c>
      <c r="AO119" s="4" t="s">
        <v>1346</v>
      </c>
      <c r="AP119" s="4" t="s">
        <v>1288</v>
      </c>
      <c r="AQ119" s="4" t="s">
        <v>1288</v>
      </c>
      <c r="AS119" s="4" t="s">
        <v>1861</v>
      </c>
      <c r="AT119" s="4" t="s">
        <v>1519</v>
      </c>
    </row>
    <row r="120" spans="1:46" x14ac:dyDescent="0.25">
      <c r="A120" s="4" t="s">
        <v>1128</v>
      </c>
      <c r="B120" s="4">
        <v>0</v>
      </c>
      <c r="D120" s="4" t="s">
        <v>1272</v>
      </c>
      <c r="E120" s="4" t="s">
        <v>1528</v>
      </c>
      <c r="F120" s="4" t="s">
        <v>2100</v>
      </c>
      <c r="G120" s="4" t="s">
        <v>1528</v>
      </c>
      <c r="H120" s="4" t="s">
        <v>2101</v>
      </c>
      <c r="J120" s="4" t="s">
        <v>2102</v>
      </c>
      <c r="P120" s="4" t="s">
        <v>2102</v>
      </c>
      <c r="Q120" s="4" t="s">
        <v>2103</v>
      </c>
      <c r="R120" s="4" t="s">
        <v>1279</v>
      </c>
      <c r="S120" s="4" t="s">
        <v>1407</v>
      </c>
      <c r="T120" s="4" t="s">
        <v>2104</v>
      </c>
      <c r="U120" s="4" t="s">
        <v>126</v>
      </c>
      <c r="W120" s="4" t="s">
        <v>1283</v>
      </c>
      <c r="X120" s="4" t="s">
        <v>1315</v>
      </c>
      <c r="Y120" s="4" t="s">
        <v>1302</v>
      </c>
      <c r="Z120" s="4" t="s">
        <v>1286</v>
      </c>
      <c r="AB120" s="4" t="s">
        <v>1286</v>
      </c>
      <c r="AC120" s="4" t="s">
        <v>1980</v>
      </c>
      <c r="AE120" s="4" t="s">
        <v>1346</v>
      </c>
      <c r="AF120" s="4" t="s">
        <v>1346</v>
      </c>
      <c r="AG120" s="4" t="s">
        <v>1288</v>
      </c>
      <c r="AH120" s="4" t="s">
        <v>1346</v>
      </c>
      <c r="AI120" s="4" t="s">
        <v>1288</v>
      </c>
      <c r="AJ120" s="4" t="s">
        <v>1288</v>
      </c>
      <c r="AK120" s="4" t="s">
        <v>1290</v>
      </c>
      <c r="AL120" s="4" t="s">
        <v>1288</v>
      </c>
      <c r="AM120" s="4" t="s">
        <v>1346</v>
      </c>
      <c r="AN120" s="4" t="s">
        <v>1288</v>
      </c>
      <c r="AO120" s="4" t="s">
        <v>1346</v>
      </c>
      <c r="AP120" s="4" t="s">
        <v>1288</v>
      </c>
      <c r="AQ120" s="4" t="s">
        <v>1288</v>
      </c>
      <c r="AS120" s="4" t="s">
        <v>1861</v>
      </c>
      <c r="AT120" s="4" t="s">
        <v>1519</v>
      </c>
    </row>
    <row r="121" spans="1:46" x14ac:dyDescent="0.25">
      <c r="A121" s="4" t="s">
        <v>1129</v>
      </c>
      <c r="B121" s="4">
        <v>0</v>
      </c>
      <c r="D121" s="4" t="s">
        <v>1272</v>
      </c>
      <c r="E121" s="4" t="s">
        <v>1528</v>
      </c>
      <c r="F121" s="4" t="s">
        <v>2105</v>
      </c>
      <c r="G121" s="4" t="s">
        <v>1528</v>
      </c>
      <c r="H121" s="4" t="s">
        <v>2106</v>
      </c>
      <c r="J121" s="4" t="s">
        <v>2107</v>
      </c>
      <c r="P121" s="4" t="s">
        <v>2108</v>
      </c>
      <c r="Q121" s="4" t="s">
        <v>2109</v>
      </c>
      <c r="R121" s="4" t="s">
        <v>1279</v>
      </c>
      <c r="S121" s="4" t="s">
        <v>1280</v>
      </c>
      <c r="T121" s="4" t="s">
        <v>2110</v>
      </c>
      <c r="U121" s="4" t="s">
        <v>126</v>
      </c>
      <c r="W121" s="4" t="s">
        <v>1337</v>
      </c>
      <c r="X121" s="4" t="s">
        <v>1315</v>
      </c>
      <c r="Y121" s="4" t="s">
        <v>1382</v>
      </c>
      <c r="Z121" s="4" t="s">
        <v>1286</v>
      </c>
      <c r="AB121" s="4" t="s">
        <v>1286</v>
      </c>
      <c r="AC121" s="4" t="s">
        <v>1980</v>
      </c>
      <c r="AE121" s="4" t="s">
        <v>1346</v>
      </c>
      <c r="AF121" s="4" t="s">
        <v>1346</v>
      </c>
      <c r="AG121" s="4" t="s">
        <v>1288</v>
      </c>
      <c r="AH121" s="4" t="s">
        <v>1346</v>
      </c>
      <c r="AI121" s="4" t="s">
        <v>1288</v>
      </c>
      <c r="AJ121" s="4" t="s">
        <v>1288</v>
      </c>
      <c r="AK121" s="4" t="s">
        <v>1290</v>
      </c>
      <c r="AL121" s="4" t="s">
        <v>1288</v>
      </c>
      <c r="AM121" s="4" t="s">
        <v>1346</v>
      </c>
      <c r="AN121" s="4" t="s">
        <v>1288</v>
      </c>
      <c r="AO121" s="4" t="s">
        <v>1346</v>
      </c>
      <c r="AP121" s="4" t="s">
        <v>1288</v>
      </c>
      <c r="AQ121" s="4" t="s">
        <v>1288</v>
      </c>
      <c r="AS121" s="4" t="s">
        <v>1861</v>
      </c>
      <c r="AT121" s="4" t="s">
        <v>1519</v>
      </c>
    </row>
    <row r="122" spans="1:46" x14ac:dyDescent="0.25">
      <c r="A122" s="4" t="s">
        <v>1130</v>
      </c>
      <c r="B122" s="4">
        <v>0</v>
      </c>
      <c r="D122" s="4" t="s">
        <v>1272</v>
      </c>
      <c r="E122" s="4" t="s">
        <v>1528</v>
      </c>
      <c r="F122" s="4" t="s">
        <v>2111</v>
      </c>
      <c r="G122" s="4" t="s">
        <v>1528</v>
      </c>
      <c r="H122" s="4" t="s">
        <v>2112</v>
      </c>
      <c r="J122" s="4" t="s">
        <v>2113</v>
      </c>
      <c r="P122" s="4" t="s">
        <v>2113</v>
      </c>
      <c r="Q122" s="4" t="s">
        <v>2114</v>
      </c>
      <c r="R122" s="4" t="s">
        <v>1279</v>
      </c>
      <c r="S122" s="4" t="s">
        <v>1280</v>
      </c>
      <c r="T122" s="4" t="s">
        <v>1853</v>
      </c>
      <c r="U122" s="4" t="s">
        <v>126</v>
      </c>
      <c r="W122" s="4" t="s">
        <v>1283</v>
      </c>
      <c r="X122" s="4" t="s">
        <v>1315</v>
      </c>
      <c r="Y122" s="4" t="s">
        <v>1302</v>
      </c>
      <c r="Z122" s="4" t="s">
        <v>1286</v>
      </c>
      <c r="AB122" s="4" t="s">
        <v>1286</v>
      </c>
      <c r="AC122" s="4" t="s">
        <v>1980</v>
      </c>
      <c r="AE122" s="4" t="s">
        <v>1346</v>
      </c>
      <c r="AF122" s="4" t="s">
        <v>1346</v>
      </c>
      <c r="AG122" s="4" t="s">
        <v>1288</v>
      </c>
      <c r="AH122" s="4" t="s">
        <v>1346</v>
      </c>
      <c r="AI122" s="4" t="s">
        <v>1288</v>
      </c>
      <c r="AJ122" s="4" t="s">
        <v>1288</v>
      </c>
      <c r="AK122" s="4" t="s">
        <v>1290</v>
      </c>
      <c r="AL122" s="4" t="s">
        <v>1288</v>
      </c>
      <c r="AM122" s="4" t="s">
        <v>1346</v>
      </c>
      <c r="AN122" s="4" t="s">
        <v>1288</v>
      </c>
      <c r="AO122" s="4" t="s">
        <v>1346</v>
      </c>
      <c r="AP122" s="4" t="s">
        <v>1288</v>
      </c>
      <c r="AQ122" s="4" t="s">
        <v>1288</v>
      </c>
      <c r="AS122" s="4" t="s">
        <v>1861</v>
      </c>
      <c r="AT122" s="4" t="s">
        <v>1519</v>
      </c>
    </row>
    <row r="123" spans="1:46" x14ac:dyDescent="0.25">
      <c r="A123" s="4" t="s">
        <v>1131</v>
      </c>
      <c r="B123" s="4">
        <v>0</v>
      </c>
      <c r="D123" s="4" t="s">
        <v>1272</v>
      </c>
      <c r="E123" s="4" t="s">
        <v>1528</v>
      </c>
      <c r="F123" s="4" t="s">
        <v>2115</v>
      </c>
      <c r="G123" s="4" t="s">
        <v>1528</v>
      </c>
      <c r="H123" s="4" t="s">
        <v>2116</v>
      </c>
      <c r="J123" s="4" t="s">
        <v>2117</v>
      </c>
      <c r="P123" s="4" t="s">
        <v>2118</v>
      </c>
      <c r="Q123" s="4" t="s">
        <v>2119</v>
      </c>
      <c r="R123" s="4" t="s">
        <v>1323</v>
      </c>
      <c r="S123" s="4" t="s">
        <v>1344</v>
      </c>
      <c r="T123" s="4" t="s">
        <v>1381</v>
      </c>
      <c r="U123" s="4" t="s">
        <v>126</v>
      </c>
      <c r="W123" s="4" t="s">
        <v>1283</v>
      </c>
      <c r="X123" s="4" t="s">
        <v>1315</v>
      </c>
      <c r="Y123" s="4" t="s">
        <v>1382</v>
      </c>
      <c r="Z123" s="4" t="s">
        <v>1286</v>
      </c>
      <c r="AB123" s="4" t="s">
        <v>1316</v>
      </c>
      <c r="AE123" s="4" t="s">
        <v>1288</v>
      </c>
      <c r="AF123" s="4" t="s">
        <v>1288</v>
      </c>
      <c r="AG123" s="4" t="s">
        <v>1288</v>
      </c>
      <c r="AH123" s="4" t="s">
        <v>1288</v>
      </c>
      <c r="AI123" s="4" t="s">
        <v>1288</v>
      </c>
      <c r="AJ123" s="4" t="s">
        <v>1288</v>
      </c>
      <c r="AK123" s="4" t="s">
        <v>1288</v>
      </c>
      <c r="AL123" s="4" t="s">
        <v>1288</v>
      </c>
      <c r="AM123" s="4" t="s">
        <v>1288</v>
      </c>
      <c r="AN123" s="4" t="s">
        <v>1288</v>
      </c>
      <c r="AO123" s="4" t="s">
        <v>1288</v>
      </c>
      <c r="AP123" s="4" t="s">
        <v>1288</v>
      </c>
      <c r="AQ123" s="4" t="s">
        <v>1288</v>
      </c>
      <c r="AS123" s="4" t="s">
        <v>2120</v>
      </c>
      <c r="AT123" s="4" t="s">
        <v>1305</v>
      </c>
    </row>
    <row r="124" spans="1:46" x14ac:dyDescent="0.25">
      <c r="A124" s="4" t="s">
        <v>1133</v>
      </c>
      <c r="B124" s="4">
        <v>0</v>
      </c>
      <c r="D124" s="4" t="s">
        <v>1272</v>
      </c>
      <c r="E124" s="4" t="s">
        <v>1528</v>
      </c>
      <c r="F124" s="4" t="s">
        <v>2121</v>
      </c>
      <c r="G124" s="4" t="s">
        <v>1528</v>
      </c>
      <c r="H124" s="4" t="s">
        <v>2122</v>
      </c>
      <c r="J124" s="4" t="s">
        <v>2123</v>
      </c>
      <c r="P124" s="4" t="s">
        <v>2123</v>
      </c>
      <c r="Q124" s="4" t="s">
        <v>2124</v>
      </c>
      <c r="R124" s="4" t="s">
        <v>1279</v>
      </c>
      <c r="S124" s="4" t="s">
        <v>1280</v>
      </c>
      <c r="T124" s="4" t="s">
        <v>2125</v>
      </c>
      <c r="U124" s="4" t="s">
        <v>126</v>
      </c>
      <c r="W124" s="4" t="s">
        <v>1283</v>
      </c>
      <c r="X124" s="4" t="s">
        <v>1315</v>
      </c>
      <c r="Y124" s="4" t="s">
        <v>1285</v>
      </c>
      <c r="Z124" s="4" t="s">
        <v>1286</v>
      </c>
      <c r="AB124" s="4" t="s">
        <v>1286</v>
      </c>
      <c r="AC124" s="4" t="s">
        <v>1888</v>
      </c>
      <c r="AE124" s="4" t="s">
        <v>1346</v>
      </c>
      <c r="AF124" s="4" t="s">
        <v>1346</v>
      </c>
      <c r="AG124" s="4" t="s">
        <v>1288</v>
      </c>
      <c r="AH124" s="4" t="s">
        <v>1346</v>
      </c>
      <c r="AI124" s="4" t="s">
        <v>1288</v>
      </c>
      <c r="AJ124" s="4" t="s">
        <v>1288</v>
      </c>
      <c r="AK124" s="4" t="s">
        <v>1290</v>
      </c>
      <c r="AL124" s="4" t="s">
        <v>1288</v>
      </c>
      <c r="AM124" s="4" t="s">
        <v>1346</v>
      </c>
      <c r="AN124" s="4" t="s">
        <v>1288</v>
      </c>
      <c r="AO124" s="4" t="s">
        <v>1346</v>
      </c>
      <c r="AP124" s="4" t="s">
        <v>1288</v>
      </c>
      <c r="AQ124" s="4" t="s">
        <v>1288</v>
      </c>
      <c r="AS124" s="4" t="s">
        <v>1861</v>
      </c>
      <c r="AT124" s="4" t="s">
        <v>1582</v>
      </c>
    </row>
    <row r="125" spans="1:46" x14ac:dyDescent="0.25">
      <c r="A125" s="4" t="s">
        <v>1134</v>
      </c>
      <c r="B125" s="4">
        <v>0</v>
      </c>
      <c r="D125" s="4" t="s">
        <v>1272</v>
      </c>
      <c r="E125" s="4" t="s">
        <v>1528</v>
      </c>
      <c r="F125" s="4" t="s">
        <v>2126</v>
      </c>
      <c r="G125" s="4" t="s">
        <v>1528</v>
      </c>
      <c r="H125" s="4" t="s">
        <v>2127</v>
      </c>
      <c r="J125" s="4" t="s">
        <v>2128</v>
      </c>
      <c r="P125" s="4" t="s">
        <v>2129</v>
      </c>
      <c r="Q125" s="4" t="s">
        <v>2130</v>
      </c>
      <c r="R125" s="4" t="s">
        <v>1323</v>
      </c>
      <c r="S125" s="4" t="s">
        <v>1352</v>
      </c>
      <c r="T125" s="4" t="s">
        <v>1381</v>
      </c>
      <c r="U125" s="4" t="s">
        <v>126</v>
      </c>
      <c r="W125" s="4" t="s">
        <v>1283</v>
      </c>
      <c r="X125" s="4" t="s">
        <v>1315</v>
      </c>
      <c r="Y125" s="4" t="s">
        <v>1302</v>
      </c>
      <c r="Z125" s="4" t="s">
        <v>1286</v>
      </c>
      <c r="AB125" s="4" t="s">
        <v>1316</v>
      </c>
      <c r="AE125" s="4" t="s">
        <v>1288</v>
      </c>
      <c r="AF125" s="4" t="s">
        <v>1288</v>
      </c>
      <c r="AG125" s="4" t="s">
        <v>1288</v>
      </c>
      <c r="AH125" s="4" t="s">
        <v>1288</v>
      </c>
      <c r="AI125" s="4" t="s">
        <v>1288</v>
      </c>
      <c r="AJ125" s="4" t="s">
        <v>1289</v>
      </c>
      <c r="AK125" s="4" t="s">
        <v>1289</v>
      </c>
      <c r="AL125" s="4" t="s">
        <v>1288</v>
      </c>
      <c r="AM125" s="4" t="s">
        <v>1289</v>
      </c>
      <c r="AN125" s="4" t="s">
        <v>1288</v>
      </c>
      <c r="AO125" s="4" t="s">
        <v>1288</v>
      </c>
      <c r="AP125" s="4" t="s">
        <v>1328</v>
      </c>
      <c r="AQ125" s="4" t="s">
        <v>1289</v>
      </c>
      <c r="AS125" s="4" t="s">
        <v>2131</v>
      </c>
      <c r="AT125" s="4" t="s">
        <v>1330</v>
      </c>
    </row>
    <row r="126" spans="1:46" x14ac:dyDescent="0.25">
      <c r="A126" s="4" t="s">
        <v>1136</v>
      </c>
      <c r="B126" s="4">
        <v>0</v>
      </c>
      <c r="D126" s="4" t="s">
        <v>1272</v>
      </c>
      <c r="E126" s="4" t="s">
        <v>1528</v>
      </c>
      <c r="F126" s="4" t="s">
        <v>2132</v>
      </c>
      <c r="G126" s="4" t="s">
        <v>1528</v>
      </c>
      <c r="H126" s="4" t="s">
        <v>2133</v>
      </c>
      <c r="J126" s="4" t="s">
        <v>2134</v>
      </c>
      <c r="P126" s="4" t="s">
        <v>2135</v>
      </c>
      <c r="Q126" s="4" t="s">
        <v>2136</v>
      </c>
      <c r="R126" s="4" t="s">
        <v>1279</v>
      </c>
      <c r="S126" s="4" t="s">
        <v>1280</v>
      </c>
      <c r="T126" s="4" t="s">
        <v>1966</v>
      </c>
      <c r="U126" s="4" t="s">
        <v>1572</v>
      </c>
      <c r="W126" s="4" t="s">
        <v>1337</v>
      </c>
      <c r="X126" s="4" t="s">
        <v>1315</v>
      </c>
      <c r="Y126" s="4" t="s">
        <v>1382</v>
      </c>
      <c r="Z126" s="4" t="s">
        <v>1286</v>
      </c>
      <c r="AB126" s="4" t="s">
        <v>1316</v>
      </c>
      <c r="AE126" s="4" t="s">
        <v>1288</v>
      </c>
      <c r="AF126" s="4" t="s">
        <v>1288</v>
      </c>
      <c r="AG126" s="4" t="s">
        <v>1288</v>
      </c>
      <c r="AH126" s="4" t="s">
        <v>1288</v>
      </c>
      <c r="AI126" s="4" t="s">
        <v>1289</v>
      </c>
      <c r="AJ126" s="4" t="s">
        <v>1289</v>
      </c>
      <c r="AK126" s="4" t="s">
        <v>1289</v>
      </c>
      <c r="AL126" s="4" t="s">
        <v>1328</v>
      </c>
      <c r="AM126" s="4" t="s">
        <v>1288</v>
      </c>
      <c r="AN126" s="4" t="s">
        <v>1288</v>
      </c>
      <c r="AO126" s="4" t="s">
        <v>1288</v>
      </c>
      <c r="AP126" s="4" t="s">
        <v>1288</v>
      </c>
      <c r="AQ126" s="4" t="s">
        <v>1288</v>
      </c>
      <c r="AS126" s="4" t="s">
        <v>2137</v>
      </c>
      <c r="AT126" s="4" t="s">
        <v>1330</v>
      </c>
    </row>
    <row r="127" spans="1:46" x14ac:dyDescent="0.25">
      <c r="A127" s="4" t="s">
        <v>1138</v>
      </c>
      <c r="B127" s="4">
        <v>0</v>
      </c>
      <c r="D127" s="4" t="s">
        <v>1272</v>
      </c>
      <c r="E127" s="4" t="s">
        <v>2138</v>
      </c>
      <c r="F127" s="4" t="s">
        <v>2139</v>
      </c>
      <c r="G127" s="4" t="s">
        <v>1528</v>
      </c>
      <c r="H127" s="4" t="s">
        <v>2140</v>
      </c>
      <c r="J127" s="4" t="s">
        <v>2141</v>
      </c>
      <c r="P127" s="4" t="s">
        <v>2142</v>
      </c>
      <c r="Q127" s="4" t="s">
        <v>2143</v>
      </c>
      <c r="R127" s="4" t="s">
        <v>1279</v>
      </c>
      <c r="S127" s="4" t="s">
        <v>1280</v>
      </c>
      <c r="T127" s="4" t="s">
        <v>1666</v>
      </c>
      <c r="U127" s="4" t="s">
        <v>1580</v>
      </c>
      <c r="W127" s="4" t="s">
        <v>1283</v>
      </c>
      <c r="X127" s="4" t="s">
        <v>1315</v>
      </c>
      <c r="Y127" s="4" t="s">
        <v>1382</v>
      </c>
      <c r="Z127" s="4" t="s">
        <v>1286</v>
      </c>
      <c r="AB127" s="4" t="s">
        <v>1316</v>
      </c>
      <c r="AE127" s="4" t="s">
        <v>1328</v>
      </c>
      <c r="AF127" s="4" t="s">
        <v>1328</v>
      </c>
      <c r="AG127" s="4" t="s">
        <v>1328</v>
      </c>
      <c r="AH127" s="4" t="s">
        <v>1290</v>
      </c>
      <c r="AI127" s="4" t="s">
        <v>1328</v>
      </c>
      <c r="AJ127" s="4" t="s">
        <v>1328</v>
      </c>
      <c r="AK127" s="4" t="s">
        <v>1328</v>
      </c>
      <c r="AL127" s="4" t="s">
        <v>1288</v>
      </c>
      <c r="AM127" s="4" t="s">
        <v>1328</v>
      </c>
      <c r="AN127" s="4" t="s">
        <v>1290</v>
      </c>
      <c r="AO127" s="4" t="s">
        <v>1290</v>
      </c>
      <c r="AP127" s="4" t="s">
        <v>1290</v>
      </c>
      <c r="AQ127" s="4" t="s">
        <v>1290</v>
      </c>
      <c r="AS127" s="4" t="s">
        <v>1861</v>
      </c>
      <c r="AT127" s="4" t="s">
        <v>2144</v>
      </c>
    </row>
    <row r="128" spans="1:46" x14ac:dyDescent="0.25">
      <c r="A128" s="4" t="s">
        <v>1144</v>
      </c>
      <c r="B128" s="4">
        <v>0</v>
      </c>
      <c r="D128" s="4" t="s">
        <v>1272</v>
      </c>
      <c r="E128" s="4" t="s">
        <v>1528</v>
      </c>
      <c r="F128" s="4" t="s">
        <v>2145</v>
      </c>
      <c r="G128" s="4" t="s">
        <v>1528</v>
      </c>
      <c r="H128" s="4" t="s">
        <v>2146</v>
      </c>
      <c r="J128" s="4" t="s">
        <v>2147</v>
      </c>
      <c r="P128" s="4" t="s">
        <v>2148</v>
      </c>
      <c r="Q128" s="4" t="s">
        <v>2149</v>
      </c>
      <c r="R128" s="4" t="s">
        <v>1279</v>
      </c>
      <c r="S128" s="4" t="s">
        <v>1311</v>
      </c>
      <c r="T128" s="4" t="s">
        <v>1389</v>
      </c>
      <c r="U128" s="4" t="s">
        <v>1473</v>
      </c>
      <c r="W128" s="4" t="s">
        <v>1283</v>
      </c>
      <c r="X128" s="4" t="s">
        <v>1400</v>
      </c>
      <c r="Y128" s="4" t="s">
        <v>1302</v>
      </c>
      <c r="Z128" s="4" t="s">
        <v>1286</v>
      </c>
      <c r="AB128" s="4" t="s">
        <v>1316</v>
      </c>
      <c r="AE128" s="4" t="s">
        <v>1328</v>
      </c>
      <c r="AF128" s="4" t="s">
        <v>1289</v>
      </c>
      <c r="AG128" s="4" t="s">
        <v>1288</v>
      </c>
      <c r="AH128" s="4" t="s">
        <v>1289</v>
      </c>
      <c r="AI128" s="4" t="s">
        <v>1288</v>
      </c>
      <c r="AJ128" s="4" t="s">
        <v>1288</v>
      </c>
      <c r="AK128" s="4" t="s">
        <v>1288</v>
      </c>
      <c r="AL128" s="4" t="s">
        <v>1289</v>
      </c>
      <c r="AM128" s="4" t="s">
        <v>1289</v>
      </c>
      <c r="AN128" s="4" t="s">
        <v>1288</v>
      </c>
      <c r="AO128" s="4" t="s">
        <v>1288</v>
      </c>
      <c r="AP128" s="4" t="s">
        <v>1289</v>
      </c>
      <c r="AQ128" s="4" t="s">
        <v>1288</v>
      </c>
      <c r="AS128" s="4" t="s">
        <v>2150</v>
      </c>
      <c r="AT128" s="4" t="s">
        <v>2151</v>
      </c>
    </row>
    <row r="129" spans="1:46" x14ac:dyDescent="0.25">
      <c r="A129" s="4" t="s">
        <v>1146</v>
      </c>
      <c r="B129" s="4">
        <v>0</v>
      </c>
      <c r="D129" s="4" t="s">
        <v>1272</v>
      </c>
      <c r="E129" s="4" t="s">
        <v>1528</v>
      </c>
      <c r="F129" s="4" t="s">
        <v>2152</v>
      </c>
      <c r="G129" s="4" t="s">
        <v>1528</v>
      </c>
      <c r="H129" s="4" t="s">
        <v>2153</v>
      </c>
      <c r="J129" s="4" t="s">
        <v>2154</v>
      </c>
      <c r="P129" s="4" t="s">
        <v>2155</v>
      </c>
      <c r="Q129" s="4" t="s">
        <v>2156</v>
      </c>
      <c r="R129" s="4" t="s">
        <v>1361</v>
      </c>
      <c r="S129" s="4" t="s">
        <v>2157</v>
      </c>
      <c r="T129" s="4" t="s">
        <v>1299</v>
      </c>
      <c r="U129" s="4" t="s">
        <v>1300</v>
      </c>
      <c r="W129" s="4" t="s">
        <v>1283</v>
      </c>
      <c r="X129" s="4" t="s">
        <v>1315</v>
      </c>
      <c r="Y129" s="4" t="s">
        <v>1302</v>
      </c>
      <c r="Z129" s="4" t="s">
        <v>1286</v>
      </c>
      <c r="AB129" s="4" t="s">
        <v>1316</v>
      </c>
      <c r="AE129" s="4" t="s">
        <v>1289</v>
      </c>
      <c r="AF129" s="4" t="s">
        <v>1328</v>
      </c>
      <c r="AG129" s="4" t="s">
        <v>1288</v>
      </c>
      <c r="AH129" s="4" t="s">
        <v>1288</v>
      </c>
      <c r="AI129" s="4" t="s">
        <v>1288</v>
      </c>
      <c r="AJ129" s="4" t="s">
        <v>1289</v>
      </c>
      <c r="AK129" s="4" t="s">
        <v>1288</v>
      </c>
      <c r="AL129" s="4" t="s">
        <v>1288</v>
      </c>
      <c r="AM129" s="4" t="s">
        <v>1288</v>
      </c>
      <c r="AN129" s="4" t="s">
        <v>1288</v>
      </c>
      <c r="AO129" s="4" t="s">
        <v>1289</v>
      </c>
      <c r="AP129" s="4" t="s">
        <v>1328</v>
      </c>
      <c r="AQ129" s="4" t="s">
        <v>1288</v>
      </c>
      <c r="AS129" s="4" t="s">
        <v>2158</v>
      </c>
      <c r="AT129" s="4" t="s">
        <v>2159</v>
      </c>
    </row>
    <row r="130" spans="1:46" x14ac:dyDescent="0.25">
      <c r="A130" s="4" t="s">
        <v>1147</v>
      </c>
      <c r="B130" s="4">
        <v>0</v>
      </c>
      <c r="D130" s="4" t="s">
        <v>1272</v>
      </c>
      <c r="E130" s="4" t="s">
        <v>1528</v>
      </c>
      <c r="F130" s="4" t="s">
        <v>2160</v>
      </c>
      <c r="G130" s="4" t="s">
        <v>1528</v>
      </c>
      <c r="H130" s="4" t="s">
        <v>2161</v>
      </c>
      <c r="J130" s="4" t="s">
        <v>2162</v>
      </c>
      <c r="P130" s="4" t="s">
        <v>2163</v>
      </c>
      <c r="Q130" s="4" t="s">
        <v>2164</v>
      </c>
      <c r="R130" s="4" t="s">
        <v>1323</v>
      </c>
      <c r="S130" s="4" t="s">
        <v>1718</v>
      </c>
      <c r="T130" s="4" t="s">
        <v>1534</v>
      </c>
      <c r="U130" s="4" t="s">
        <v>1580</v>
      </c>
      <c r="W130" s="4" t="s">
        <v>1283</v>
      </c>
      <c r="X130" s="4" t="s">
        <v>1400</v>
      </c>
      <c r="Y130" s="4" t="s">
        <v>1302</v>
      </c>
      <c r="Z130" s="4" t="s">
        <v>1286</v>
      </c>
      <c r="AB130" s="4" t="s">
        <v>1316</v>
      </c>
      <c r="AE130" s="4" t="s">
        <v>1328</v>
      </c>
      <c r="AF130" s="4" t="s">
        <v>1289</v>
      </c>
      <c r="AG130" s="4" t="s">
        <v>1288</v>
      </c>
      <c r="AH130" s="4" t="s">
        <v>1289</v>
      </c>
      <c r="AI130" s="4" t="s">
        <v>1288</v>
      </c>
      <c r="AJ130" s="4" t="s">
        <v>1288</v>
      </c>
      <c r="AK130" s="4" t="s">
        <v>1288</v>
      </c>
      <c r="AL130" s="4" t="s">
        <v>1288</v>
      </c>
      <c r="AM130" s="4" t="s">
        <v>1289</v>
      </c>
      <c r="AN130" s="4" t="s">
        <v>1288</v>
      </c>
      <c r="AO130" s="4" t="s">
        <v>1288</v>
      </c>
      <c r="AP130" s="4" t="s">
        <v>1288</v>
      </c>
      <c r="AQ130" s="4" t="s">
        <v>1288</v>
      </c>
      <c r="AS130" s="4" t="s">
        <v>1304</v>
      </c>
      <c r="AT130" s="4" t="s">
        <v>2165</v>
      </c>
    </row>
    <row r="131" spans="1:46" x14ac:dyDescent="0.25">
      <c r="A131" s="4" t="s">
        <v>1149</v>
      </c>
      <c r="B131" s="4">
        <v>0</v>
      </c>
      <c r="D131" s="4" t="s">
        <v>1272</v>
      </c>
      <c r="E131" s="4" t="s">
        <v>1528</v>
      </c>
      <c r="F131" s="4" t="s">
        <v>2166</v>
      </c>
      <c r="G131" s="4" t="s">
        <v>1528</v>
      </c>
      <c r="H131" s="4" t="s">
        <v>2167</v>
      </c>
      <c r="J131" s="4" t="s">
        <v>2168</v>
      </c>
      <c r="P131" s="4" t="s">
        <v>2169</v>
      </c>
      <c r="Q131" s="4" t="s">
        <v>2170</v>
      </c>
      <c r="R131" s="4" t="s">
        <v>1494</v>
      </c>
      <c r="S131" s="4" t="s">
        <v>2171</v>
      </c>
      <c r="T131" s="4" t="s">
        <v>1299</v>
      </c>
      <c r="U131" s="4" t="s">
        <v>1399</v>
      </c>
      <c r="W131" s="4" t="s">
        <v>1337</v>
      </c>
      <c r="X131" s="4" t="s">
        <v>1315</v>
      </c>
      <c r="Y131" s="4" t="s">
        <v>1302</v>
      </c>
      <c r="Z131" s="4" t="s">
        <v>1286</v>
      </c>
      <c r="AB131" s="4" t="s">
        <v>1286</v>
      </c>
      <c r="AC131" s="4" t="s">
        <v>2172</v>
      </c>
      <c r="AE131" s="4" t="s">
        <v>1288</v>
      </c>
      <c r="AF131" s="4" t="s">
        <v>1289</v>
      </c>
      <c r="AG131" s="4" t="s">
        <v>1288</v>
      </c>
      <c r="AH131" s="4" t="s">
        <v>1288</v>
      </c>
      <c r="AI131" s="4" t="s">
        <v>1289</v>
      </c>
      <c r="AJ131" s="4" t="s">
        <v>1288</v>
      </c>
      <c r="AK131" s="4" t="s">
        <v>1289</v>
      </c>
      <c r="AL131" s="4" t="s">
        <v>1289</v>
      </c>
      <c r="AM131" s="4" t="s">
        <v>1288</v>
      </c>
      <c r="AN131" s="4" t="s">
        <v>1288</v>
      </c>
      <c r="AO131" s="4" t="s">
        <v>1288</v>
      </c>
      <c r="AP131" s="4" t="s">
        <v>1288</v>
      </c>
      <c r="AQ131" s="4" t="s">
        <v>1288</v>
      </c>
      <c r="AS131" s="4" t="s">
        <v>2173</v>
      </c>
      <c r="AT131" s="4" t="s">
        <v>1622</v>
      </c>
    </row>
    <row r="132" spans="1:46" x14ac:dyDescent="0.25">
      <c r="A132" s="4" t="s">
        <v>1152</v>
      </c>
      <c r="B132" s="4">
        <v>0</v>
      </c>
      <c r="D132" s="4" t="s">
        <v>1272</v>
      </c>
      <c r="E132" s="4" t="s">
        <v>1528</v>
      </c>
      <c r="F132" s="4" t="s">
        <v>2174</v>
      </c>
      <c r="G132" s="4" t="s">
        <v>1528</v>
      </c>
      <c r="H132" s="4" t="s">
        <v>2175</v>
      </c>
      <c r="J132" s="4" t="s">
        <v>2176</v>
      </c>
      <c r="P132" s="4" t="s">
        <v>2177</v>
      </c>
      <c r="Q132" s="4" t="s">
        <v>2178</v>
      </c>
      <c r="R132" s="4" t="s">
        <v>1494</v>
      </c>
      <c r="S132" s="4" t="s">
        <v>2171</v>
      </c>
      <c r="T132" s="4" t="s">
        <v>1381</v>
      </c>
      <c r="U132" s="4" t="s">
        <v>1390</v>
      </c>
      <c r="W132" s="4" t="s">
        <v>1337</v>
      </c>
      <c r="X132" s="4" t="s">
        <v>1315</v>
      </c>
      <c r="Y132" s="4" t="s">
        <v>1302</v>
      </c>
      <c r="Z132" s="4" t="s">
        <v>1286</v>
      </c>
      <c r="AB132" s="4" t="s">
        <v>1286</v>
      </c>
      <c r="AC132" s="4" t="s">
        <v>2179</v>
      </c>
      <c r="AE132" s="4" t="s">
        <v>1288</v>
      </c>
      <c r="AF132" s="4" t="s">
        <v>1288</v>
      </c>
      <c r="AG132" s="4" t="s">
        <v>1288</v>
      </c>
      <c r="AH132" s="4" t="s">
        <v>1288</v>
      </c>
      <c r="AI132" s="4" t="s">
        <v>1288</v>
      </c>
      <c r="AJ132" s="4" t="s">
        <v>1288</v>
      </c>
      <c r="AK132" s="4" t="s">
        <v>1288</v>
      </c>
      <c r="AL132" s="4" t="s">
        <v>1289</v>
      </c>
      <c r="AM132" s="4" t="s">
        <v>1288</v>
      </c>
      <c r="AN132" s="4" t="s">
        <v>1288</v>
      </c>
      <c r="AO132" s="4" t="s">
        <v>1288</v>
      </c>
      <c r="AP132" s="4" t="s">
        <v>1288</v>
      </c>
      <c r="AQ132" s="4" t="s">
        <v>1288</v>
      </c>
      <c r="AS132" s="4" t="s">
        <v>2180</v>
      </c>
      <c r="AT132" s="4" t="s">
        <v>1778</v>
      </c>
    </row>
    <row r="133" spans="1:46" x14ac:dyDescent="0.25">
      <c r="A133" s="4" t="s">
        <v>1160</v>
      </c>
      <c r="B133" s="4">
        <v>0</v>
      </c>
      <c r="D133" s="4" t="s">
        <v>1272</v>
      </c>
      <c r="E133" s="4" t="s">
        <v>1528</v>
      </c>
      <c r="F133" s="4" t="s">
        <v>2181</v>
      </c>
      <c r="G133" s="4" t="s">
        <v>1528</v>
      </c>
      <c r="H133" s="4" t="s">
        <v>2182</v>
      </c>
      <c r="J133" s="4" t="s">
        <v>2183</v>
      </c>
      <c r="P133" s="4" t="s">
        <v>2184</v>
      </c>
      <c r="Q133" s="4" t="s">
        <v>2185</v>
      </c>
      <c r="R133" s="4" t="s">
        <v>1279</v>
      </c>
      <c r="S133" s="4" t="s">
        <v>1298</v>
      </c>
      <c r="T133" s="4" t="s">
        <v>1389</v>
      </c>
      <c r="U133" s="4" t="s">
        <v>1409</v>
      </c>
      <c r="W133" s="4" t="s">
        <v>1283</v>
      </c>
      <c r="X133" s="4" t="s">
        <v>1315</v>
      </c>
      <c r="Y133" s="4" t="s">
        <v>1302</v>
      </c>
      <c r="Z133" s="4" t="s">
        <v>1286</v>
      </c>
      <c r="AB133" s="4" t="s">
        <v>1286</v>
      </c>
      <c r="AC133" s="4" t="s">
        <v>2186</v>
      </c>
      <c r="AE133" s="4" t="s">
        <v>1288</v>
      </c>
      <c r="AF133" s="4" t="s">
        <v>1288</v>
      </c>
      <c r="AG133" s="4" t="s">
        <v>1288</v>
      </c>
      <c r="AH133" s="4" t="s">
        <v>1288</v>
      </c>
      <c r="AI133" s="4" t="s">
        <v>1288</v>
      </c>
      <c r="AJ133" s="4" t="s">
        <v>1288</v>
      </c>
      <c r="AK133" s="4" t="s">
        <v>1288</v>
      </c>
      <c r="AL133" s="4" t="s">
        <v>1288</v>
      </c>
      <c r="AM133" s="4" t="s">
        <v>1288</v>
      </c>
      <c r="AN133" s="4" t="s">
        <v>1288</v>
      </c>
      <c r="AO133" s="4" t="s">
        <v>1288</v>
      </c>
      <c r="AP133" s="4" t="s">
        <v>1288</v>
      </c>
      <c r="AQ133" s="4" t="s">
        <v>1288</v>
      </c>
      <c r="AS133" s="4" t="s">
        <v>2187</v>
      </c>
      <c r="AT133" s="4" t="s">
        <v>1305</v>
      </c>
    </row>
    <row r="134" spans="1:46" x14ac:dyDescent="0.25">
      <c r="A134" s="4" t="s">
        <v>1162</v>
      </c>
      <c r="B134" s="4">
        <v>0</v>
      </c>
      <c r="D134" s="4" t="s">
        <v>1272</v>
      </c>
      <c r="E134" s="4" t="s">
        <v>1528</v>
      </c>
      <c r="F134" s="4" t="s">
        <v>2188</v>
      </c>
      <c r="G134" s="4" t="s">
        <v>1528</v>
      </c>
      <c r="H134" s="4" t="s">
        <v>2189</v>
      </c>
      <c r="J134" s="4" t="s">
        <v>2190</v>
      </c>
      <c r="P134" s="4" t="s">
        <v>2191</v>
      </c>
      <c r="Q134" s="4" t="s">
        <v>2192</v>
      </c>
      <c r="R134" s="4" t="s">
        <v>1279</v>
      </c>
      <c r="S134" s="4" t="s">
        <v>1380</v>
      </c>
      <c r="T134" s="4" t="s">
        <v>1408</v>
      </c>
      <c r="U134" s="4" t="s">
        <v>1455</v>
      </c>
      <c r="W134" s="4" t="s">
        <v>1283</v>
      </c>
      <c r="X134" s="4" t="s">
        <v>1315</v>
      </c>
      <c r="Y134" s="4" t="s">
        <v>1285</v>
      </c>
      <c r="Z134" s="4" t="s">
        <v>1316</v>
      </c>
      <c r="AA134" s="4" t="s">
        <v>1327</v>
      </c>
      <c r="AB134" s="4" t="s">
        <v>1372</v>
      </c>
      <c r="AE134" s="4" t="s">
        <v>1288</v>
      </c>
      <c r="AF134" s="4" t="s">
        <v>1288</v>
      </c>
      <c r="AG134" s="4" t="s">
        <v>1288</v>
      </c>
      <c r="AH134" s="4" t="s">
        <v>1288</v>
      </c>
      <c r="AI134" s="4" t="s">
        <v>1288</v>
      </c>
      <c r="AJ134" s="4" t="s">
        <v>1288</v>
      </c>
      <c r="AK134" s="4" t="s">
        <v>1288</v>
      </c>
      <c r="AL134" s="4" t="s">
        <v>1288</v>
      </c>
      <c r="AM134" s="4" t="s">
        <v>1288</v>
      </c>
      <c r="AN134" s="4" t="s">
        <v>1288</v>
      </c>
      <c r="AO134" s="4" t="s">
        <v>1288</v>
      </c>
      <c r="AP134" s="4" t="s">
        <v>1288</v>
      </c>
      <c r="AQ134" s="4" t="s">
        <v>1288</v>
      </c>
      <c r="AS134" s="4" t="s">
        <v>2193</v>
      </c>
      <c r="AT134" s="4" t="s">
        <v>2194</v>
      </c>
    </row>
    <row r="135" spans="1:46" x14ac:dyDescent="0.25">
      <c r="A135" s="4" t="s">
        <v>1170</v>
      </c>
      <c r="B135" s="4">
        <v>0</v>
      </c>
      <c r="D135" s="4" t="s">
        <v>1272</v>
      </c>
      <c r="E135" s="4" t="s">
        <v>1528</v>
      </c>
      <c r="F135" s="4" t="s">
        <v>2195</v>
      </c>
      <c r="G135" s="4" t="s">
        <v>1528</v>
      </c>
      <c r="H135" s="4" t="s">
        <v>2196</v>
      </c>
      <c r="J135" s="4" t="s">
        <v>2197</v>
      </c>
      <c r="P135" s="4" t="s">
        <v>2198</v>
      </c>
      <c r="Q135" s="4" t="s">
        <v>2199</v>
      </c>
      <c r="R135" s="4" t="s">
        <v>1361</v>
      </c>
      <c r="S135" s="4" t="s">
        <v>2200</v>
      </c>
      <c r="T135" s="4" t="s">
        <v>1444</v>
      </c>
      <c r="U135" s="4" t="s">
        <v>126</v>
      </c>
      <c r="W135" s="4" t="s">
        <v>1283</v>
      </c>
      <c r="X135" s="4" t="s">
        <v>1315</v>
      </c>
      <c r="Y135" s="4" t="s">
        <v>1285</v>
      </c>
      <c r="Z135" s="4" t="s">
        <v>1286</v>
      </c>
      <c r="AB135" s="4" t="s">
        <v>1372</v>
      </c>
      <c r="AE135" s="4" t="s">
        <v>1288</v>
      </c>
      <c r="AF135" s="4" t="s">
        <v>1289</v>
      </c>
      <c r="AG135" s="4" t="s">
        <v>1289</v>
      </c>
      <c r="AH135" s="4" t="s">
        <v>1288</v>
      </c>
      <c r="AI135" s="4" t="s">
        <v>1289</v>
      </c>
      <c r="AJ135" s="4" t="s">
        <v>1288</v>
      </c>
      <c r="AK135" s="4" t="s">
        <v>1288</v>
      </c>
      <c r="AL135" s="4" t="s">
        <v>1288</v>
      </c>
      <c r="AM135" s="4" t="s">
        <v>1289</v>
      </c>
      <c r="AN135" s="4" t="s">
        <v>1289</v>
      </c>
      <c r="AO135" s="4" t="s">
        <v>1289</v>
      </c>
      <c r="AP135" s="4" t="s">
        <v>1289</v>
      </c>
      <c r="AQ135" s="4" t="s">
        <v>1288</v>
      </c>
      <c r="AS135" s="4" t="s">
        <v>2201</v>
      </c>
      <c r="AT135" s="4" t="s">
        <v>2151</v>
      </c>
    </row>
    <row r="136" spans="1:46" x14ac:dyDescent="0.25">
      <c r="A136" s="4" t="s">
        <v>1186</v>
      </c>
      <c r="B136" s="4">
        <v>0</v>
      </c>
      <c r="D136" s="4" t="s">
        <v>1272</v>
      </c>
      <c r="E136" s="4" t="s">
        <v>1528</v>
      </c>
      <c r="F136" s="4" t="s">
        <v>2202</v>
      </c>
      <c r="G136" s="4" t="s">
        <v>1528</v>
      </c>
      <c r="H136" s="4" t="s">
        <v>2203</v>
      </c>
      <c r="J136" s="4" t="s">
        <v>2204</v>
      </c>
      <c r="P136" s="4" t="s">
        <v>2205</v>
      </c>
      <c r="Q136" s="4" t="s">
        <v>2206</v>
      </c>
      <c r="R136" s="4" t="s">
        <v>1279</v>
      </c>
      <c r="S136" s="4" t="s">
        <v>1660</v>
      </c>
      <c r="T136" s="4" t="s">
        <v>2207</v>
      </c>
      <c r="U136" s="4" t="s">
        <v>126</v>
      </c>
      <c r="W136" s="4" t="s">
        <v>1283</v>
      </c>
      <c r="X136" s="4" t="s">
        <v>1315</v>
      </c>
      <c r="Y136" s="4" t="s">
        <v>1285</v>
      </c>
      <c r="Z136" s="4" t="s">
        <v>1286</v>
      </c>
      <c r="AB136" s="4" t="s">
        <v>1316</v>
      </c>
      <c r="AE136" s="4" t="s">
        <v>1289</v>
      </c>
      <c r="AF136" s="4" t="s">
        <v>1328</v>
      </c>
      <c r="AG136" s="4" t="s">
        <v>1289</v>
      </c>
      <c r="AH136" s="4" t="s">
        <v>1289</v>
      </c>
      <c r="AI136" s="4" t="s">
        <v>1289</v>
      </c>
      <c r="AJ136" s="4" t="s">
        <v>1288</v>
      </c>
      <c r="AK136" s="4" t="s">
        <v>1289</v>
      </c>
      <c r="AL136" s="4" t="s">
        <v>1328</v>
      </c>
      <c r="AM136" s="4" t="s">
        <v>1289</v>
      </c>
      <c r="AN136" s="4" t="s">
        <v>1289</v>
      </c>
      <c r="AO136" s="4" t="s">
        <v>1288</v>
      </c>
      <c r="AP136" s="4" t="s">
        <v>1289</v>
      </c>
      <c r="AQ136" s="4" t="s">
        <v>1289</v>
      </c>
      <c r="AS136" s="4" t="s">
        <v>2208</v>
      </c>
      <c r="AT136" s="4" t="s">
        <v>1905</v>
      </c>
    </row>
    <row r="137" spans="1:46" x14ac:dyDescent="0.25">
      <c r="A137" s="4" t="s">
        <v>1188</v>
      </c>
      <c r="B137" s="4">
        <v>0</v>
      </c>
      <c r="D137" s="4" t="s">
        <v>1272</v>
      </c>
      <c r="E137" s="4" t="s">
        <v>1528</v>
      </c>
      <c r="F137" s="4" t="s">
        <v>2209</v>
      </c>
      <c r="G137" s="4" t="s">
        <v>1528</v>
      </c>
      <c r="H137" s="4" t="s">
        <v>2210</v>
      </c>
      <c r="J137" s="4" t="s">
        <v>2211</v>
      </c>
      <c r="P137" s="4" t="s">
        <v>2212</v>
      </c>
      <c r="Q137" s="4" t="s">
        <v>2213</v>
      </c>
      <c r="R137" s="4" t="s">
        <v>1323</v>
      </c>
      <c r="S137" s="4" t="s">
        <v>1718</v>
      </c>
      <c r="T137" s="4" t="s">
        <v>2214</v>
      </c>
      <c r="U137" s="4" t="s">
        <v>1390</v>
      </c>
      <c r="W137" s="4" t="s">
        <v>1337</v>
      </c>
      <c r="X137" s="4" t="s">
        <v>1315</v>
      </c>
      <c r="Y137" s="4" t="s">
        <v>1302</v>
      </c>
      <c r="Z137" s="4" t="s">
        <v>1286</v>
      </c>
      <c r="AB137" s="4" t="s">
        <v>1286</v>
      </c>
      <c r="AC137" s="4" t="s">
        <v>2215</v>
      </c>
      <c r="AE137" s="4" t="s">
        <v>1288</v>
      </c>
      <c r="AF137" s="4" t="s">
        <v>1346</v>
      </c>
      <c r="AG137" s="4" t="s">
        <v>1288</v>
      </c>
      <c r="AH137" s="4" t="s">
        <v>1289</v>
      </c>
      <c r="AI137" s="4" t="s">
        <v>1288</v>
      </c>
      <c r="AJ137" s="4" t="s">
        <v>1288</v>
      </c>
      <c r="AK137" s="4" t="s">
        <v>1288</v>
      </c>
      <c r="AL137" s="4" t="s">
        <v>1289</v>
      </c>
      <c r="AM137" s="4" t="s">
        <v>1289</v>
      </c>
      <c r="AN137" s="4" t="s">
        <v>1288</v>
      </c>
      <c r="AO137" s="4" t="s">
        <v>1289</v>
      </c>
      <c r="AP137" s="4" t="s">
        <v>1288</v>
      </c>
      <c r="AQ137" s="4" t="s">
        <v>1288</v>
      </c>
      <c r="AS137" s="4" t="s">
        <v>2216</v>
      </c>
      <c r="AT137" s="4" t="s">
        <v>2217</v>
      </c>
    </row>
    <row r="138" spans="1:46" x14ac:dyDescent="0.25">
      <c r="A138" s="4" t="s">
        <v>1189</v>
      </c>
      <c r="B138" s="4">
        <v>0</v>
      </c>
      <c r="D138" s="4" t="s">
        <v>1272</v>
      </c>
      <c r="E138" s="4" t="s">
        <v>2218</v>
      </c>
      <c r="F138" s="4" t="s">
        <v>2219</v>
      </c>
      <c r="G138" s="4" t="s">
        <v>1528</v>
      </c>
      <c r="H138" s="4" t="s">
        <v>2220</v>
      </c>
      <c r="J138" s="4" t="s">
        <v>2221</v>
      </c>
      <c r="P138" s="4" t="s">
        <v>2222</v>
      </c>
      <c r="Q138" s="4" t="s">
        <v>2223</v>
      </c>
      <c r="R138" s="4" t="s">
        <v>1361</v>
      </c>
      <c r="S138" s="4" t="s">
        <v>2224</v>
      </c>
      <c r="T138" s="4" t="s">
        <v>1408</v>
      </c>
      <c r="U138" s="4" t="s">
        <v>1300</v>
      </c>
      <c r="W138" s="4" t="s">
        <v>1283</v>
      </c>
      <c r="X138" s="4" t="s">
        <v>1315</v>
      </c>
      <c r="Y138" s="4" t="s">
        <v>1382</v>
      </c>
      <c r="Z138" s="4" t="s">
        <v>1286</v>
      </c>
      <c r="AB138" s="4" t="s">
        <v>1316</v>
      </c>
      <c r="AE138" s="4" t="s">
        <v>1346</v>
      </c>
      <c r="AF138" s="4" t="s">
        <v>1346</v>
      </c>
      <c r="AG138" s="4" t="s">
        <v>1289</v>
      </c>
      <c r="AH138" s="4" t="s">
        <v>1290</v>
      </c>
      <c r="AI138" s="4" t="s">
        <v>1288</v>
      </c>
      <c r="AJ138" s="4" t="s">
        <v>1288</v>
      </c>
      <c r="AK138" s="4" t="s">
        <v>1289</v>
      </c>
      <c r="AL138" s="4" t="s">
        <v>1288</v>
      </c>
      <c r="AM138" s="4" t="s">
        <v>1346</v>
      </c>
      <c r="AN138" s="4" t="s">
        <v>1288</v>
      </c>
      <c r="AO138" s="4" t="s">
        <v>1346</v>
      </c>
      <c r="AP138" s="4" t="s">
        <v>1290</v>
      </c>
      <c r="AQ138" s="4" t="s">
        <v>1290</v>
      </c>
      <c r="AS138" s="4" t="s">
        <v>1304</v>
      </c>
      <c r="AT138" s="4" t="s">
        <v>1465</v>
      </c>
    </row>
    <row r="139" spans="1:46" x14ac:dyDescent="0.25">
      <c r="A139" s="4" t="s">
        <v>1191</v>
      </c>
      <c r="B139" s="4">
        <v>0</v>
      </c>
      <c r="D139" s="4" t="s">
        <v>1272</v>
      </c>
      <c r="E139" s="4" t="s">
        <v>1528</v>
      </c>
      <c r="F139" s="4" t="s">
        <v>2225</v>
      </c>
      <c r="G139" s="4" t="s">
        <v>1528</v>
      </c>
      <c r="H139" s="4" t="s">
        <v>2226</v>
      </c>
      <c r="J139" s="4" t="s">
        <v>2227</v>
      </c>
      <c r="P139" s="4" t="s">
        <v>2228</v>
      </c>
      <c r="Q139" s="4" t="s">
        <v>2229</v>
      </c>
      <c r="R139" s="4" t="s">
        <v>1323</v>
      </c>
      <c r="S139" s="4" t="s">
        <v>2230</v>
      </c>
      <c r="T139" s="4" t="s">
        <v>1472</v>
      </c>
      <c r="U139" s="4" t="s">
        <v>1572</v>
      </c>
      <c r="W139" s="4" t="s">
        <v>1337</v>
      </c>
      <c r="X139" s="4" t="s">
        <v>1315</v>
      </c>
      <c r="Y139" s="4" t="s">
        <v>1285</v>
      </c>
      <c r="Z139" s="4" t="s">
        <v>1286</v>
      </c>
      <c r="AB139" s="4" t="s">
        <v>1316</v>
      </c>
      <c r="AE139" s="4" t="s">
        <v>1289</v>
      </c>
      <c r="AF139" s="4" t="s">
        <v>1346</v>
      </c>
      <c r="AG139" s="4" t="s">
        <v>1288</v>
      </c>
      <c r="AH139" s="4" t="s">
        <v>1288</v>
      </c>
      <c r="AI139" s="4" t="s">
        <v>1288</v>
      </c>
      <c r="AJ139" s="4" t="s">
        <v>1288</v>
      </c>
      <c r="AK139" s="4" t="s">
        <v>1289</v>
      </c>
      <c r="AL139" s="4" t="s">
        <v>1289</v>
      </c>
      <c r="AM139" s="4" t="s">
        <v>1288</v>
      </c>
      <c r="AN139" s="4" t="s">
        <v>1289</v>
      </c>
      <c r="AO139" s="4" t="s">
        <v>1289</v>
      </c>
      <c r="AP139" s="4" t="s">
        <v>1289</v>
      </c>
      <c r="AQ139" s="4" t="s">
        <v>1288</v>
      </c>
      <c r="AS139" s="4" t="s">
        <v>2231</v>
      </c>
      <c r="AT139" s="4" t="s">
        <v>1536</v>
      </c>
    </row>
    <row r="140" spans="1:46" x14ac:dyDescent="0.25">
      <c r="A140" s="4" t="s">
        <v>1192</v>
      </c>
      <c r="B140" s="4">
        <v>0</v>
      </c>
      <c r="D140" s="4" t="s">
        <v>1272</v>
      </c>
      <c r="E140" s="4" t="s">
        <v>1614</v>
      </c>
      <c r="F140" s="4" t="s">
        <v>2232</v>
      </c>
      <c r="G140" s="4" t="s">
        <v>1614</v>
      </c>
      <c r="H140" s="4" t="s">
        <v>2233</v>
      </c>
      <c r="J140" s="4" t="s">
        <v>2234</v>
      </c>
      <c r="P140" s="4" t="s">
        <v>2235</v>
      </c>
      <c r="Q140" s="4" t="s">
        <v>2236</v>
      </c>
      <c r="R140" s="4" t="s">
        <v>1323</v>
      </c>
      <c r="S140" s="4" t="s">
        <v>1352</v>
      </c>
      <c r="T140" s="4" t="s">
        <v>1589</v>
      </c>
      <c r="U140" s="4" t="s">
        <v>1300</v>
      </c>
      <c r="W140" s="4" t="s">
        <v>1337</v>
      </c>
      <c r="X140" s="4" t="s">
        <v>1400</v>
      </c>
      <c r="Y140" s="4" t="s">
        <v>1302</v>
      </c>
      <c r="Z140" s="4" t="s">
        <v>1286</v>
      </c>
      <c r="AB140" s="4" t="s">
        <v>1286</v>
      </c>
      <c r="AC140" s="4" t="s">
        <v>2237</v>
      </c>
      <c r="AE140" s="4" t="s">
        <v>1288</v>
      </c>
      <c r="AF140" s="4" t="s">
        <v>1288</v>
      </c>
      <c r="AG140" s="4" t="s">
        <v>1289</v>
      </c>
      <c r="AH140" s="4" t="s">
        <v>1289</v>
      </c>
      <c r="AI140" s="4" t="s">
        <v>1289</v>
      </c>
      <c r="AJ140" s="4" t="s">
        <v>1289</v>
      </c>
      <c r="AK140" s="4" t="s">
        <v>1289</v>
      </c>
      <c r="AL140" s="4" t="s">
        <v>1288</v>
      </c>
      <c r="AM140" s="4" t="s">
        <v>1288</v>
      </c>
      <c r="AN140" s="4" t="s">
        <v>1289</v>
      </c>
      <c r="AO140" s="4" t="s">
        <v>1289</v>
      </c>
      <c r="AP140" s="4" t="s">
        <v>1288</v>
      </c>
      <c r="AQ140" s="4" t="s">
        <v>1289</v>
      </c>
      <c r="AS140" s="4" t="s">
        <v>2238</v>
      </c>
      <c r="AT140" s="4" t="s">
        <v>2239</v>
      </c>
    </row>
    <row r="141" spans="1:46" x14ac:dyDescent="0.25">
      <c r="A141" s="4" t="s">
        <v>1194</v>
      </c>
      <c r="B141" s="4">
        <v>0</v>
      </c>
      <c r="D141" s="4" t="s">
        <v>1272</v>
      </c>
      <c r="E141" s="4" t="s">
        <v>1614</v>
      </c>
      <c r="F141" s="4" t="s">
        <v>2240</v>
      </c>
      <c r="G141" s="4" t="s">
        <v>1614</v>
      </c>
      <c r="H141" s="4" t="s">
        <v>2241</v>
      </c>
      <c r="J141" s="4" t="s">
        <v>2242</v>
      </c>
      <c r="P141" s="4" t="s">
        <v>2243</v>
      </c>
      <c r="Q141" s="4" t="s">
        <v>2244</v>
      </c>
      <c r="R141" s="4" t="s">
        <v>1279</v>
      </c>
      <c r="S141" s="4" t="s">
        <v>1280</v>
      </c>
      <c r="T141" s="4" t="s">
        <v>1472</v>
      </c>
      <c r="U141" s="4" t="s">
        <v>1572</v>
      </c>
      <c r="W141" s="4" t="s">
        <v>1337</v>
      </c>
      <c r="X141" s="4" t="s">
        <v>1315</v>
      </c>
      <c r="Y141" s="4" t="s">
        <v>1285</v>
      </c>
      <c r="Z141" s="4" t="s">
        <v>1286</v>
      </c>
      <c r="AB141" s="4" t="s">
        <v>1286</v>
      </c>
      <c r="AC141" s="4" t="s">
        <v>2245</v>
      </c>
      <c r="AE141" s="4" t="s">
        <v>1288</v>
      </c>
      <c r="AF141" s="4" t="s">
        <v>1288</v>
      </c>
      <c r="AG141" s="4" t="s">
        <v>1288</v>
      </c>
      <c r="AH141" s="4" t="s">
        <v>1288</v>
      </c>
      <c r="AI141" s="4" t="s">
        <v>1288</v>
      </c>
      <c r="AJ141" s="4" t="s">
        <v>1288</v>
      </c>
      <c r="AK141" s="4" t="s">
        <v>1288</v>
      </c>
      <c r="AL141" s="4" t="s">
        <v>1288</v>
      </c>
      <c r="AM141" s="4" t="s">
        <v>1288</v>
      </c>
      <c r="AN141" s="4" t="s">
        <v>1288</v>
      </c>
      <c r="AO141" s="4" t="s">
        <v>1288</v>
      </c>
      <c r="AP141" s="4" t="s">
        <v>1288</v>
      </c>
      <c r="AQ141" s="4" t="s">
        <v>1288</v>
      </c>
      <c r="AS141" s="4" t="s">
        <v>1654</v>
      </c>
      <c r="AT141" s="4" t="s">
        <v>1330</v>
      </c>
    </row>
    <row r="142" spans="1:46" x14ac:dyDescent="0.25">
      <c r="A142" s="4" t="s">
        <v>1198</v>
      </c>
      <c r="B142" s="4">
        <v>0</v>
      </c>
      <c r="D142" s="4" t="s">
        <v>1272</v>
      </c>
      <c r="E142" s="4" t="s">
        <v>1614</v>
      </c>
      <c r="F142" s="4" t="s">
        <v>2246</v>
      </c>
      <c r="G142" s="4" t="s">
        <v>1614</v>
      </c>
      <c r="H142" s="4" t="s">
        <v>2247</v>
      </c>
      <c r="J142" s="4" t="s">
        <v>2248</v>
      </c>
      <c r="P142" s="4" t="s">
        <v>2249</v>
      </c>
      <c r="Q142" s="4" t="s">
        <v>2250</v>
      </c>
      <c r="R142" s="4" t="s">
        <v>1279</v>
      </c>
      <c r="S142" s="4" t="s">
        <v>1280</v>
      </c>
      <c r="T142" s="4" t="s">
        <v>1979</v>
      </c>
      <c r="U142" s="4" t="s">
        <v>1866</v>
      </c>
      <c r="W142" s="4" t="s">
        <v>1337</v>
      </c>
      <c r="X142" s="4" t="s">
        <v>1315</v>
      </c>
      <c r="Y142" s="4" t="s">
        <v>1302</v>
      </c>
      <c r="Z142" s="4" t="s">
        <v>1286</v>
      </c>
      <c r="AB142" s="4" t="s">
        <v>1316</v>
      </c>
      <c r="AE142" s="4" t="s">
        <v>1289</v>
      </c>
      <c r="AF142" s="4" t="s">
        <v>1288</v>
      </c>
      <c r="AG142" s="4" t="s">
        <v>1288</v>
      </c>
      <c r="AH142" s="4" t="s">
        <v>1288</v>
      </c>
      <c r="AI142" s="4" t="s">
        <v>1289</v>
      </c>
      <c r="AJ142" s="4" t="s">
        <v>1288</v>
      </c>
      <c r="AK142" s="4" t="s">
        <v>1288</v>
      </c>
      <c r="AL142" s="4" t="s">
        <v>1288</v>
      </c>
      <c r="AM142" s="4" t="s">
        <v>1289</v>
      </c>
      <c r="AN142" s="4" t="s">
        <v>1288</v>
      </c>
      <c r="AO142" s="4" t="s">
        <v>1288</v>
      </c>
      <c r="AP142" s="4" t="s">
        <v>1289</v>
      </c>
      <c r="AQ142" s="4" t="s">
        <v>1288</v>
      </c>
      <c r="AS142" s="4" t="s">
        <v>2251</v>
      </c>
      <c r="AT142" s="4" t="s">
        <v>1305</v>
      </c>
    </row>
    <row r="143" spans="1:46" x14ac:dyDescent="0.25">
      <c r="A143" s="4" t="s">
        <v>1200</v>
      </c>
      <c r="B143" s="4">
        <v>0</v>
      </c>
      <c r="D143" s="4" t="s">
        <v>1272</v>
      </c>
      <c r="E143" s="4" t="s">
        <v>1614</v>
      </c>
      <c r="F143" s="4" t="s">
        <v>2252</v>
      </c>
      <c r="G143" s="4" t="s">
        <v>1614</v>
      </c>
      <c r="H143" s="4" t="s">
        <v>2253</v>
      </c>
      <c r="J143" s="4" t="s">
        <v>2254</v>
      </c>
      <c r="P143" s="4" t="s">
        <v>2255</v>
      </c>
      <c r="Q143" s="4" t="s">
        <v>2256</v>
      </c>
      <c r="R143" s="4" t="s">
        <v>1494</v>
      </c>
      <c r="S143" s="4" t="s">
        <v>2257</v>
      </c>
      <c r="T143" s="4" t="s">
        <v>1635</v>
      </c>
      <c r="U143" s="4" t="s">
        <v>126</v>
      </c>
      <c r="W143" s="4" t="s">
        <v>1283</v>
      </c>
      <c r="X143" s="4" t="s">
        <v>1315</v>
      </c>
      <c r="Y143" s="4" t="s">
        <v>1285</v>
      </c>
      <c r="Z143" s="4" t="s">
        <v>1286</v>
      </c>
      <c r="AB143" s="4" t="s">
        <v>1316</v>
      </c>
      <c r="AE143" s="4" t="s">
        <v>1288</v>
      </c>
      <c r="AF143" s="4" t="s">
        <v>1288</v>
      </c>
      <c r="AG143" s="4" t="s">
        <v>1288</v>
      </c>
      <c r="AH143" s="4" t="s">
        <v>1288</v>
      </c>
      <c r="AI143" s="4" t="s">
        <v>1288</v>
      </c>
      <c r="AJ143" s="4" t="s">
        <v>1288</v>
      </c>
      <c r="AK143" s="4" t="s">
        <v>1288</v>
      </c>
      <c r="AL143" s="4" t="s">
        <v>1288</v>
      </c>
      <c r="AM143" s="4" t="s">
        <v>1288</v>
      </c>
      <c r="AN143" s="4" t="s">
        <v>1288</v>
      </c>
      <c r="AO143" s="4" t="s">
        <v>1288</v>
      </c>
      <c r="AP143" s="4" t="s">
        <v>1288</v>
      </c>
      <c r="AQ143" s="4" t="s">
        <v>1288</v>
      </c>
      <c r="AS143" s="4" t="s">
        <v>2258</v>
      </c>
      <c r="AT143" s="4" t="s">
        <v>2259</v>
      </c>
    </row>
    <row r="144" spans="1:46" x14ac:dyDescent="0.25">
      <c r="A144" s="4" t="s">
        <v>620</v>
      </c>
      <c r="B144" s="4">
        <v>0</v>
      </c>
      <c r="D144" s="4" t="s">
        <v>1272</v>
      </c>
      <c r="E144" s="4" t="s">
        <v>1614</v>
      </c>
      <c r="F144" s="4" t="s">
        <v>2260</v>
      </c>
      <c r="G144" s="4" t="s">
        <v>1614</v>
      </c>
      <c r="H144" s="4" t="s">
        <v>2261</v>
      </c>
      <c r="J144" s="4" t="s">
        <v>2262</v>
      </c>
      <c r="P144" s="4" t="s">
        <v>2263</v>
      </c>
      <c r="Q144" s="4" t="s">
        <v>2264</v>
      </c>
      <c r="R144" s="4" t="s">
        <v>1279</v>
      </c>
      <c r="S144" s="4" t="s">
        <v>1407</v>
      </c>
      <c r="T144" s="4" t="s">
        <v>2110</v>
      </c>
      <c r="U144" s="4" t="s">
        <v>126</v>
      </c>
      <c r="W144" s="4" t="s">
        <v>1283</v>
      </c>
      <c r="X144" s="4" t="s">
        <v>1315</v>
      </c>
      <c r="Y144" s="4" t="s">
        <v>1302</v>
      </c>
      <c r="Z144" s="4" t="s">
        <v>1286</v>
      </c>
      <c r="AB144" s="4" t="s">
        <v>1286</v>
      </c>
      <c r="AC144" s="4" t="s">
        <v>1980</v>
      </c>
      <c r="AE144" s="4" t="s">
        <v>1346</v>
      </c>
      <c r="AF144" s="4" t="s">
        <v>1346</v>
      </c>
      <c r="AG144" s="4" t="s">
        <v>1288</v>
      </c>
      <c r="AH144" s="4" t="s">
        <v>1346</v>
      </c>
      <c r="AI144" s="4" t="s">
        <v>1288</v>
      </c>
      <c r="AJ144" s="4" t="s">
        <v>1288</v>
      </c>
      <c r="AK144" s="4" t="s">
        <v>1290</v>
      </c>
      <c r="AL144" s="4" t="s">
        <v>1288</v>
      </c>
      <c r="AM144" s="4" t="s">
        <v>1346</v>
      </c>
      <c r="AN144" s="4" t="s">
        <v>1288</v>
      </c>
      <c r="AO144" s="4" t="s">
        <v>1346</v>
      </c>
      <c r="AP144" s="4" t="s">
        <v>1288</v>
      </c>
      <c r="AQ144" s="4" t="s">
        <v>1288</v>
      </c>
      <c r="AS144" s="4" t="s">
        <v>1861</v>
      </c>
      <c r="AT144" s="4" t="s">
        <v>1519</v>
      </c>
    </row>
    <row r="145" spans="1:46" x14ac:dyDescent="0.25">
      <c r="A145" s="4" t="s">
        <v>622</v>
      </c>
      <c r="B145" s="4">
        <v>0</v>
      </c>
      <c r="D145" s="4" t="s">
        <v>1272</v>
      </c>
      <c r="E145" s="4" t="s">
        <v>1614</v>
      </c>
      <c r="F145" s="4" t="s">
        <v>2265</v>
      </c>
      <c r="G145" s="4" t="s">
        <v>1614</v>
      </c>
      <c r="H145" s="4" t="s">
        <v>2266</v>
      </c>
      <c r="J145" s="4" t="s">
        <v>2267</v>
      </c>
      <c r="P145" s="4" t="s">
        <v>2267</v>
      </c>
      <c r="Q145" s="4" t="s">
        <v>2268</v>
      </c>
      <c r="R145" s="4" t="s">
        <v>1279</v>
      </c>
      <c r="S145" s="4" t="s">
        <v>1280</v>
      </c>
      <c r="T145" s="4" t="s">
        <v>2125</v>
      </c>
      <c r="U145" s="4" t="s">
        <v>126</v>
      </c>
      <c r="W145" s="4" t="s">
        <v>1283</v>
      </c>
      <c r="X145" s="4" t="s">
        <v>1315</v>
      </c>
      <c r="Y145" s="4" t="s">
        <v>1285</v>
      </c>
      <c r="Z145" s="4" t="s">
        <v>1286</v>
      </c>
      <c r="AB145" s="4" t="s">
        <v>1286</v>
      </c>
      <c r="AC145" s="4" t="s">
        <v>1980</v>
      </c>
      <c r="AE145" s="4" t="s">
        <v>1346</v>
      </c>
      <c r="AF145" s="4" t="s">
        <v>1346</v>
      </c>
      <c r="AG145" s="4" t="s">
        <v>1288</v>
      </c>
      <c r="AH145" s="4" t="s">
        <v>1346</v>
      </c>
      <c r="AI145" s="4" t="s">
        <v>1288</v>
      </c>
      <c r="AJ145" s="4" t="s">
        <v>1288</v>
      </c>
      <c r="AK145" s="4" t="s">
        <v>1290</v>
      </c>
      <c r="AL145" s="4" t="s">
        <v>1288</v>
      </c>
      <c r="AM145" s="4" t="s">
        <v>1346</v>
      </c>
      <c r="AN145" s="4" t="s">
        <v>1288</v>
      </c>
      <c r="AO145" s="4" t="s">
        <v>1346</v>
      </c>
      <c r="AP145" s="4" t="s">
        <v>1288</v>
      </c>
      <c r="AQ145" s="4" t="s">
        <v>1288</v>
      </c>
      <c r="AS145" s="4" t="s">
        <v>1861</v>
      </c>
      <c r="AT145" s="4" t="s">
        <v>1582</v>
      </c>
    </row>
    <row r="146" spans="1:46" x14ac:dyDescent="0.25">
      <c r="A146" s="4" t="s">
        <v>623</v>
      </c>
      <c r="B146" s="4">
        <v>0</v>
      </c>
      <c r="D146" s="4" t="s">
        <v>1272</v>
      </c>
      <c r="E146" s="4" t="s">
        <v>1614</v>
      </c>
      <c r="F146" s="4" t="s">
        <v>2269</v>
      </c>
      <c r="G146" s="4" t="s">
        <v>1614</v>
      </c>
      <c r="H146" s="4" t="s">
        <v>2270</v>
      </c>
      <c r="J146" s="4" t="s">
        <v>2271</v>
      </c>
      <c r="P146" s="4" t="s">
        <v>2272</v>
      </c>
      <c r="Q146" s="4" t="s">
        <v>2273</v>
      </c>
      <c r="R146" s="4" t="s">
        <v>1361</v>
      </c>
      <c r="S146" s="4" t="s">
        <v>1362</v>
      </c>
      <c r="T146" s="4" t="s">
        <v>2274</v>
      </c>
      <c r="U146" s="4" t="s">
        <v>1282</v>
      </c>
      <c r="W146" s="4" t="s">
        <v>1283</v>
      </c>
      <c r="X146" s="4" t="s">
        <v>1446</v>
      </c>
      <c r="Y146" s="4" t="s">
        <v>1285</v>
      </c>
      <c r="Z146" s="4" t="s">
        <v>1286</v>
      </c>
      <c r="AB146" s="4" t="s">
        <v>1316</v>
      </c>
      <c r="AE146" s="4" t="s">
        <v>1288</v>
      </c>
      <c r="AF146" s="4" t="s">
        <v>1288</v>
      </c>
      <c r="AG146" s="4" t="s">
        <v>1288</v>
      </c>
      <c r="AH146" s="4" t="s">
        <v>1289</v>
      </c>
      <c r="AI146" s="4" t="s">
        <v>1288</v>
      </c>
      <c r="AJ146" s="4" t="s">
        <v>1288</v>
      </c>
      <c r="AK146" s="4" t="s">
        <v>1288</v>
      </c>
      <c r="AL146" s="4" t="s">
        <v>1289</v>
      </c>
      <c r="AM146" s="4" t="s">
        <v>1288</v>
      </c>
      <c r="AN146" s="4" t="s">
        <v>1288</v>
      </c>
      <c r="AO146" s="4" t="s">
        <v>1289</v>
      </c>
      <c r="AP146" s="4" t="s">
        <v>1289</v>
      </c>
      <c r="AQ146" s="4" t="s">
        <v>1288</v>
      </c>
      <c r="AS146" s="4" t="s">
        <v>1304</v>
      </c>
      <c r="AT146" s="4" t="s">
        <v>1330</v>
      </c>
    </row>
    <row r="147" spans="1:46" x14ac:dyDescent="0.25">
      <c r="A147" s="4" t="s">
        <v>625</v>
      </c>
      <c r="B147" s="4">
        <v>0</v>
      </c>
      <c r="D147" s="4" t="s">
        <v>1272</v>
      </c>
      <c r="E147" s="4" t="s">
        <v>1614</v>
      </c>
      <c r="F147" s="4" t="s">
        <v>2275</v>
      </c>
      <c r="G147" s="4" t="s">
        <v>1614</v>
      </c>
      <c r="H147" s="4" t="s">
        <v>2276</v>
      </c>
      <c r="J147" s="4" t="s">
        <v>2277</v>
      </c>
      <c r="P147" s="4" t="s">
        <v>2278</v>
      </c>
      <c r="Q147" s="4" t="s">
        <v>2279</v>
      </c>
      <c r="R147" s="4" t="s">
        <v>1323</v>
      </c>
      <c r="S147" s="4" t="s">
        <v>1791</v>
      </c>
      <c r="T147" s="4" t="s">
        <v>1605</v>
      </c>
      <c r="U147" s="4" t="s">
        <v>126</v>
      </c>
      <c r="W147" s="4" t="s">
        <v>1337</v>
      </c>
      <c r="X147" s="4" t="s">
        <v>1315</v>
      </c>
      <c r="Y147" s="4" t="s">
        <v>1285</v>
      </c>
      <c r="Z147" s="4" t="s">
        <v>1286</v>
      </c>
      <c r="AB147" s="4" t="s">
        <v>1316</v>
      </c>
      <c r="AE147" s="4" t="s">
        <v>1288</v>
      </c>
      <c r="AF147" s="4" t="s">
        <v>1289</v>
      </c>
      <c r="AG147" s="4" t="s">
        <v>1288</v>
      </c>
      <c r="AH147" s="4" t="s">
        <v>1288</v>
      </c>
      <c r="AI147" s="4" t="s">
        <v>1288</v>
      </c>
      <c r="AJ147" s="4" t="s">
        <v>1288</v>
      </c>
      <c r="AK147" s="4" t="s">
        <v>1288</v>
      </c>
      <c r="AL147" s="4" t="s">
        <v>1288</v>
      </c>
      <c r="AM147" s="4" t="s">
        <v>1288</v>
      </c>
      <c r="AN147" s="4" t="s">
        <v>1288</v>
      </c>
      <c r="AO147" s="4" t="s">
        <v>1288</v>
      </c>
      <c r="AP147" s="4" t="s">
        <v>1289</v>
      </c>
      <c r="AQ147" s="4" t="s">
        <v>1288</v>
      </c>
      <c r="AS147" s="4" t="s">
        <v>2280</v>
      </c>
      <c r="AT147" s="4" t="s">
        <v>1383</v>
      </c>
    </row>
    <row r="148" spans="1:46" x14ac:dyDescent="0.25">
      <c r="A148" s="4" t="s">
        <v>627</v>
      </c>
      <c r="B148" s="4">
        <v>0</v>
      </c>
      <c r="D148" s="4" t="s">
        <v>1272</v>
      </c>
      <c r="E148" s="4" t="s">
        <v>1614</v>
      </c>
      <c r="F148" s="4" t="s">
        <v>2281</v>
      </c>
      <c r="G148" s="4" t="s">
        <v>1614</v>
      </c>
      <c r="H148" s="4" t="s">
        <v>2282</v>
      </c>
      <c r="J148" s="4" t="s">
        <v>2283</v>
      </c>
      <c r="P148" s="4" t="s">
        <v>2284</v>
      </c>
      <c r="Q148" s="4" t="s">
        <v>2285</v>
      </c>
      <c r="R148" s="4" t="s">
        <v>1323</v>
      </c>
      <c r="S148" s="4" t="s">
        <v>2286</v>
      </c>
      <c r="T148" s="4" t="s">
        <v>1534</v>
      </c>
      <c r="U148" s="4" t="s">
        <v>126</v>
      </c>
      <c r="W148" s="4" t="s">
        <v>1283</v>
      </c>
      <c r="X148" s="4" t="s">
        <v>1400</v>
      </c>
      <c r="Y148" s="4" t="s">
        <v>1400</v>
      </c>
      <c r="Z148" s="4" t="s">
        <v>1286</v>
      </c>
      <c r="AB148" s="4" t="s">
        <v>1316</v>
      </c>
      <c r="AE148" s="4" t="s">
        <v>1289</v>
      </c>
      <c r="AF148" s="4" t="s">
        <v>1289</v>
      </c>
      <c r="AG148" s="4" t="s">
        <v>1288</v>
      </c>
      <c r="AH148" s="4" t="s">
        <v>1288</v>
      </c>
      <c r="AI148" s="4" t="s">
        <v>1289</v>
      </c>
      <c r="AJ148" s="4" t="s">
        <v>1288</v>
      </c>
      <c r="AK148" s="4" t="s">
        <v>1288</v>
      </c>
      <c r="AL148" s="4" t="s">
        <v>1288</v>
      </c>
      <c r="AM148" s="4" t="s">
        <v>1289</v>
      </c>
      <c r="AN148" s="4" t="s">
        <v>1289</v>
      </c>
      <c r="AO148" s="4" t="s">
        <v>1289</v>
      </c>
      <c r="AP148" s="4" t="s">
        <v>1289</v>
      </c>
      <c r="AQ148" s="4" t="s">
        <v>1289</v>
      </c>
      <c r="AS148" s="4" t="s">
        <v>2287</v>
      </c>
      <c r="AT148" s="4" t="s">
        <v>2288</v>
      </c>
    </row>
    <row r="149" spans="1:46" x14ac:dyDescent="0.25">
      <c r="A149" s="4" t="s">
        <v>629</v>
      </c>
      <c r="B149" s="4">
        <v>0</v>
      </c>
      <c r="D149" s="4" t="s">
        <v>1272</v>
      </c>
      <c r="E149" s="4" t="s">
        <v>1614</v>
      </c>
      <c r="F149" s="4" t="s">
        <v>2289</v>
      </c>
      <c r="G149" s="4" t="s">
        <v>1614</v>
      </c>
      <c r="H149" s="4" t="s">
        <v>2290</v>
      </c>
      <c r="J149" s="4" t="s">
        <v>2291</v>
      </c>
      <c r="P149" s="4" t="s">
        <v>2292</v>
      </c>
      <c r="Q149" s="4" t="s">
        <v>2293</v>
      </c>
      <c r="R149" s="4" t="s">
        <v>1323</v>
      </c>
      <c r="S149" s="4" t="s">
        <v>1352</v>
      </c>
      <c r="T149" s="4" t="s">
        <v>1389</v>
      </c>
      <c r="U149" s="4" t="s">
        <v>1445</v>
      </c>
      <c r="W149" s="4" t="s">
        <v>1283</v>
      </c>
      <c r="X149" s="4" t="s">
        <v>1400</v>
      </c>
      <c r="Y149" s="4" t="s">
        <v>1302</v>
      </c>
      <c r="Z149" s="4" t="s">
        <v>1286</v>
      </c>
      <c r="AB149" s="4" t="s">
        <v>1286</v>
      </c>
      <c r="AC149" s="4" t="s">
        <v>2294</v>
      </c>
      <c r="AE149" s="4" t="s">
        <v>1289</v>
      </c>
      <c r="AF149" s="4" t="s">
        <v>1289</v>
      </c>
      <c r="AG149" s="4" t="s">
        <v>1288</v>
      </c>
      <c r="AH149" s="4" t="s">
        <v>1288</v>
      </c>
      <c r="AI149" s="4" t="s">
        <v>1289</v>
      </c>
      <c r="AJ149" s="4" t="s">
        <v>1289</v>
      </c>
      <c r="AK149" s="4" t="s">
        <v>1289</v>
      </c>
      <c r="AL149" s="4" t="s">
        <v>1289</v>
      </c>
      <c r="AM149" s="4" t="s">
        <v>1288</v>
      </c>
      <c r="AN149" s="4" t="s">
        <v>1328</v>
      </c>
      <c r="AO149" s="4" t="s">
        <v>1289</v>
      </c>
      <c r="AP149" s="4" t="s">
        <v>1289</v>
      </c>
      <c r="AQ149" s="4" t="s">
        <v>1289</v>
      </c>
      <c r="AS149" s="4" t="s">
        <v>2295</v>
      </c>
      <c r="AT149" s="4" t="s">
        <v>2296</v>
      </c>
    </row>
    <row r="150" spans="1:46" x14ac:dyDescent="0.25">
      <c r="A150" s="4" t="s">
        <v>630</v>
      </c>
      <c r="B150" s="4">
        <v>0</v>
      </c>
      <c r="D150" s="4" t="s">
        <v>1272</v>
      </c>
      <c r="E150" s="4" t="s">
        <v>1614</v>
      </c>
      <c r="F150" s="4" t="s">
        <v>2297</v>
      </c>
      <c r="G150" s="4" t="s">
        <v>1614</v>
      </c>
      <c r="H150" s="4" t="s">
        <v>2298</v>
      </c>
      <c r="J150" s="4" t="s">
        <v>2299</v>
      </c>
      <c r="P150" s="4" t="s">
        <v>2300</v>
      </c>
      <c r="Q150" s="4" t="s">
        <v>2301</v>
      </c>
      <c r="R150" s="4" t="s">
        <v>1279</v>
      </c>
      <c r="S150" s="4" t="s">
        <v>1407</v>
      </c>
      <c r="T150" s="4" t="s">
        <v>1605</v>
      </c>
      <c r="U150" s="4" t="s">
        <v>126</v>
      </c>
      <c r="W150" s="4" t="s">
        <v>1283</v>
      </c>
      <c r="X150" s="4" t="s">
        <v>1315</v>
      </c>
      <c r="Y150" s="4" t="s">
        <v>1285</v>
      </c>
      <c r="Z150" s="4" t="s">
        <v>1286</v>
      </c>
      <c r="AB150" s="4" t="s">
        <v>1286</v>
      </c>
      <c r="AC150" s="4" t="s">
        <v>1888</v>
      </c>
      <c r="AE150" s="4" t="s">
        <v>1346</v>
      </c>
      <c r="AF150" s="4" t="s">
        <v>1346</v>
      </c>
      <c r="AG150" s="4" t="s">
        <v>1288</v>
      </c>
      <c r="AH150" s="4" t="s">
        <v>1346</v>
      </c>
      <c r="AI150" s="4" t="s">
        <v>1288</v>
      </c>
      <c r="AJ150" s="4" t="s">
        <v>1288</v>
      </c>
      <c r="AK150" s="4" t="s">
        <v>1290</v>
      </c>
      <c r="AL150" s="4" t="s">
        <v>1288</v>
      </c>
      <c r="AM150" s="4" t="s">
        <v>1346</v>
      </c>
      <c r="AN150" s="4" t="s">
        <v>1288</v>
      </c>
      <c r="AO150" s="4" t="s">
        <v>1346</v>
      </c>
      <c r="AP150" s="4" t="s">
        <v>1288</v>
      </c>
      <c r="AQ150" s="4" t="s">
        <v>1288</v>
      </c>
      <c r="AS150" s="4" t="s">
        <v>1861</v>
      </c>
      <c r="AT150" s="4" t="s">
        <v>1519</v>
      </c>
    </row>
    <row r="151" spans="1:46" x14ac:dyDescent="0.25">
      <c r="A151" s="4" t="s">
        <v>632</v>
      </c>
      <c r="B151" s="4">
        <v>0</v>
      </c>
      <c r="D151" s="4" t="s">
        <v>1272</v>
      </c>
      <c r="E151" s="4" t="s">
        <v>1614</v>
      </c>
      <c r="F151" s="4" t="s">
        <v>2302</v>
      </c>
      <c r="G151" s="4" t="s">
        <v>1614</v>
      </c>
      <c r="H151" s="4" t="s">
        <v>2303</v>
      </c>
      <c r="J151" s="4" t="s">
        <v>2304</v>
      </c>
      <c r="P151" s="4" t="s">
        <v>2304</v>
      </c>
      <c r="Q151" s="4" t="s">
        <v>2305</v>
      </c>
      <c r="R151" s="4" t="s">
        <v>1279</v>
      </c>
      <c r="S151" s="4" t="s">
        <v>1471</v>
      </c>
      <c r="T151" s="4" t="s">
        <v>1381</v>
      </c>
      <c r="U151" s="4" t="s">
        <v>126</v>
      </c>
      <c r="W151" s="4" t="s">
        <v>1283</v>
      </c>
      <c r="X151" s="4" t="s">
        <v>1315</v>
      </c>
      <c r="Y151" s="4" t="s">
        <v>1302</v>
      </c>
      <c r="Z151" s="4" t="s">
        <v>1286</v>
      </c>
      <c r="AB151" s="4" t="s">
        <v>1286</v>
      </c>
      <c r="AC151" s="4" t="s">
        <v>1888</v>
      </c>
      <c r="AE151" s="4" t="s">
        <v>1346</v>
      </c>
      <c r="AF151" s="4" t="s">
        <v>1346</v>
      </c>
      <c r="AG151" s="4" t="s">
        <v>1288</v>
      </c>
      <c r="AH151" s="4" t="s">
        <v>1346</v>
      </c>
      <c r="AI151" s="4" t="s">
        <v>1288</v>
      </c>
      <c r="AJ151" s="4" t="s">
        <v>1288</v>
      </c>
      <c r="AK151" s="4" t="s">
        <v>1290</v>
      </c>
      <c r="AL151" s="4" t="s">
        <v>1288</v>
      </c>
      <c r="AM151" s="4" t="s">
        <v>1346</v>
      </c>
      <c r="AN151" s="4" t="s">
        <v>1288</v>
      </c>
      <c r="AO151" s="4" t="s">
        <v>1346</v>
      </c>
      <c r="AP151" s="4" t="s">
        <v>1288</v>
      </c>
      <c r="AQ151" s="4" t="s">
        <v>1288</v>
      </c>
      <c r="AS151" s="4" t="s">
        <v>1861</v>
      </c>
      <c r="AT151" s="4" t="s">
        <v>1519</v>
      </c>
    </row>
    <row r="152" spans="1:46" x14ac:dyDescent="0.25">
      <c r="A152" s="4" t="s">
        <v>633</v>
      </c>
      <c r="B152" s="4">
        <v>0</v>
      </c>
      <c r="D152" s="4" t="s">
        <v>1272</v>
      </c>
      <c r="E152" s="4" t="s">
        <v>1614</v>
      </c>
      <c r="F152" s="4" t="s">
        <v>2306</v>
      </c>
      <c r="G152" s="4" t="s">
        <v>1614</v>
      </c>
      <c r="H152" s="4" t="s">
        <v>2307</v>
      </c>
      <c r="J152" s="4" t="s">
        <v>2308</v>
      </c>
      <c r="P152" s="4" t="s">
        <v>2309</v>
      </c>
      <c r="Q152" s="4" t="s">
        <v>2310</v>
      </c>
      <c r="R152" s="4" t="s">
        <v>1279</v>
      </c>
      <c r="S152" s="4" t="s">
        <v>1298</v>
      </c>
      <c r="T152" s="4" t="s">
        <v>1825</v>
      </c>
      <c r="U152" s="4" t="s">
        <v>1300</v>
      </c>
      <c r="W152" s="4" t="s">
        <v>1337</v>
      </c>
      <c r="X152" s="4" t="s">
        <v>1315</v>
      </c>
      <c r="Y152" s="4" t="s">
        <v>1302</v>
      </c>
      <c r="Z152" s="4" t="s">
        <v>1286</v>
      </c>
      <c r="AB152" s="4" t="s">
        <v>1316</v>
      </c>
      <c r="AE152" s="4" t="s">
        <v>1288</v>
      </c>
      <c r="AF152" s="4" t="s">
        <v>1288</v>
      </c>
      <c r="AG152" s="4" t="s">
        <v>1288</v>
      </c>
      <c r="AH152" s="4" t="s">
        <v>1288</v>
      </c>
      <c r="AI152" s="4" t="s">
        <v>1288</v>
      </c>
      <c r="AJ152" s="4" t="s">
        <v>1288</v>
      </c>
      <c r="AK152" s="4" t="s">
        <v>1288</v>
      </c>
      <c r="AL152" s="4" t="s">
        <v>1288</v>
      </c>
      <c r="AM152" s="4" t="s">
        <v>1288</v>
      </c>
      <c r="AN152" s="4" t="s">
        <v>1288</v>
      </c>
      <c r="AO152" s="4" t="s">
        <v>1288</v>
      </c>
      <c r="AP152" s="4" t="s">
        <v>1288</v>
      </c>
      <c r="AQ152" s="4" t="s">
        <v>1288</v>
      </c>
      <c r="AS152" s="4" t="s">
        <v>1304</v>
      </c>
      <c r="AT152" s="4" t="s">
        <v>1305</v>
      </c>
    </row>
    <row r="153" spans="1:46" x14ac:dyDescent="0.25">
      <c r="A153" s="4" t="s">
        <v>635</v>
      </c>
      <c r="B153" s="4">
        <v>0</v>
      </c>
      <c r="D153" s="4" t="s">
        <v>1272</v>
      </c>
      <c r="E153" s="4" t="s">
        <v>1614</v>
      </c>
      <c r="F153" s="4" t="s">
        <v>2311</v>
      </c>
      <c r="G153" s="4" t="s">
        <v>1614</v>
      </c>
      <c r="H153" s="4" t="s">
        <v>2312</v>
      </c>
      <c r="J153" s="4" t="s">
        <v>2313</v>
      </c>
      <c r="P153" s="4" t="s">
        <v>2314</v>
      </c>
      <c r="Q153" s="4" t="s">
        <v>2315</v>
      </c>
      <c r="R153" s="4" t="s">
        <v>1279</v>
      </c>
      <c r="S153" s="4" t="s">
        <v>1398</v>
      </c>
      <c r="T153" s="4" t="s">
        <v>1381</v>
      </c>
      <c r="U153" s="4" t="s">
        <v>1390</v>
      </c>
      <c r="W153" s="4" t="s">
        <v>2316</v>
      </c>
      <c r="X153" s="4" t="s">
        <v>1315</v>
      </c>
      <c r="Y153" s="4" t="s">
        <v>1302</v>
      </c>
      <c r="Z153" s="4" t="s">
        <v>1316</v>
      </c>
      <c r="AA153" s="4" t="s">
        <v>2317</v>
      </c>
      <c r="AB153" s="4" t="s">
        <v>1316</v>
      </c>
      <c r="AE153" s="4" t="s">
        <v>1288</v>
      </c>
      <c r="AF153" s="4" t="s">
        <v>1288</v>
      </c>
      <c r="AG153" s="4" t="s">
        <v>1288</v>
      </c>
      <c r="AH153" s="4" t="s">
        <v>1288</v>
      </c>
      <c r="AI153" s="4" t="s">
        <v>1288</v>
      </c>
      <c r="AJ153" s="4" t="s">
        <v>1288</v>
      </c>
      <c r="AK153" s="4" t="s">
        <v>1288</v>
      </c>
      <c r="AL153" s="4" t="s">
        <v>1288</v>
      </c>
      <c r="AM153" s="4" t="s">
        <v>1328</v>
      </c>
      <c r="AN153" s="4" t="s">
        <v>1288</v>
      </c>
      <c r="AO153" s="4" t="s">
        <v>1288</v>
      </c>
      <c r="AP153" s="4" t="s">
        <v>1288</v>
      </c>
      <c r="AQ153" s="4" t="s">
        <v>1288</v>
      </c>
      <c r="AS153" s="4" t="s">
        <v>2318</v>
      </c>
      <c r="AT153" s="4" t="s">
        <v>2319</v>
      </c>
    </row>
    <row r="154" spans="1:46" x14ac:dyDescent="0.25">
      <c r="A154" s="4" t="s">
        <v>638</v>
      </c>
      <c r="B154" s="4">
        <v>0</v>
      </c>
      <c r="D154" s="4" t="s">
        <v>1272</v>
      </c>
      <c r="E154" s="4" t="s">
        <v>1614</v>
      </c>
      <c r="F154" s="4" t="s">
        <v>2320</v>
      </c>
      <c r="G154" s="4" t="s">
        <v>1614</v>
      </c>
      <c r="H154" s="4" t="s">
        <v>2321</v>
      </c>
      <c r="J154" s="4" t="s">
        <v>2322</v>
      </c>
      <c r="P154" s="4" t="s">
        <v>2323</v>
      </c>
      <c r="Q154" s="4" t="s">
        <v>2324</v>
      </c>
      <c r="R154" s="4" t="s">
        <v>1494</v>
      </c>
      <c r="S154" s="4" t="s">
        <v>2257</v>
      </c>
      <c r="T154" s="4" t="s">
        <v>2325</v>
      </c>
      <c r="U154" s="4" t="s">
        <v>126</v>
      </c>
      <c r="W154" s="4" t="s">
        <v>1283</v>
      </c>
      <c r="X154" s="4" t="s">
        <v>1446</v>
      </c>
      <c r="Y154" s="4" t="s">
        <v>1285</v>
      </c>
      <c r="Z154" s="4" t="s">
        <v>1286</v>
      </c>
      <c r="AB154" s="4" t="s">
        <v>1286</v>
      </c>
      <c r="AC154" s="4" t="s">
        <v>2326</v>
      </c>
      <c r="AE154" s="4" t="s">
        <v>1289</v>
      </c>
      <c r="AF154" s="4" t="s">
        <v>1289</v>
      </c>
      <c r="AG154" s="4" t="s">
        <v>1288</v>
      </c>
      <c r="AH154" s="4" t="s">
        <v>1289</v>
      </c>
      <c r="AI154" s="4" t="s">
        <v>1289</v>
      </c>
      <c r="AJ154" s="4" t="s">
        <v>1289</v>
      </c>
      <c r="AK154" s="4" t="s">
        <v>1289</v>
      </c>
      <c r="AL154" s="4" t="s">
        <v>1289</v>
      </c>
      <c r="AM154" s="4" t="s">
        <v>1289</v>
      </c>
      <c r="AN154" s="4" t="s">
        <v>1289</v>
      </c>
      <c r="AO154" s="4" t="s">
        <v>1289</v>
      </c>
      <c r="AP154" s="4" t="s">
        <v>1289</v>
      </c>
      <c r="AQ154" s="4" t="s">
        <v>1289</v>
      </c>
      <c r="AS154" s="4" t="s">
        <v>1304</v>
      </c>
      <c r="AT154" s="4" t="s">
        <v>1566</v>
      </c>
    </row>
    <row r="155" spans="1:46" x14ac:dyDescent="0.25">
      <c r="A155" s="4" t="s">
        <v>641</v>
      </c>
      <c r="B155" s="4">
        <v>0</v>
      </c>
      <c r="D155" s="4" t="s">
        <v>1272</v>
      </c>
      <c r="E155" s="4" t="s">
        <v>1614</v>
      </c>
      <c r="F155" s="4" t="s">
        <v>2327</v>
      </c>
      <c r="G155" s="4" t="s">
        <v>1614</v>
      </c>
      <c r="H155" s="4" t="s">
        <v>2328</v>
      </c>
      <c r="J155" s="4" t="s">
        <v>2329</v>
      </c>
      <c r="P155" s="4" t="s">
        <v>2329</v>
      </c>
      <c r="Q155" s="4" t="s">
        <v>2330</v>
      </c>
      <c r="R155" s="4" t="s">
        <v>1279</v>
      </c>
      <c r="S155" s="4" t="s">
        <v>1280</v>
      </c>
      <c r="T155" s="4" t="s">
        <v>1556</v>
      </c>
      <c r="U155" s="4" t="s">
        <v>1390</v>
      </c>
      <c r="W155" s="4" t="s">
        <v>1283</v>
      </c>
      <c r="X155" s="4" t="s">
        <v>1315</v>
      </c>
      <c r="Y155" s="4" t="s">
        <v>1302</v>
      </c>
      <c r="Z155" s="4" t="s">
        <v>1286</v>
      </c>
      <c r="AB155" s="4" t="s">
        <v>1286</v>
      </c>
      <c r="AC155" s="4" t="s">
        <v>1956</v>
      </c>
      <c r="AE155" s="4" t="s">
        <v>1346</v>
      </c>
      <c r="AF155" s="4" t="s">
        <v>1346</v>
      </c>
      <c r="AG155" s="4" t="s">
        <v>1288</v>
      </c>
      <c r="AH155" s="4" t="s">
        <v>1346</v>
      </c>
      <c r="AI155" s="4" t="s">
        <v>1288</v>
      </c>
      <c r="AJ155" s="4" t="s">
        <v>1288</v>
      </c>
      <c r="AK155" s="4" t="s">
        <v>1290</v>
      </c>
      <c r="AL155" s="4" t="s">
        <v>1288</v>
      </c>
      <c r="AM155" s="4" t="s">
        <v>1346</v>
      </c>
      <c r="AN155" s="4" t="s">
        <v>1288</v>
      </c>
      <c r="AO155" s="4" t="s">
        <v>1346</v>
      </c>
      <c r="AP155" s="4" t="s">
        <v>1288</v>
      </c>
      <c r="AQ155" s="4" t="s">
        <v>1288</v>
      </c>
      <c r="AS155" s="4" t="s">
        <v>1861</v>
      </c>
      <c r="AT155" s="4" t="s">
        <v>1519</v>
      </c>
    </row>
    <row r="156" spans="1:46" x14ac:dyDescent="0.25">
      <c r="A156" s="4" t="s">
        <v>643</v>
      </c>
      <c r="B156" s="4">
        <v>0</v>
      </c>
      <c r="D156" s="4" t="s">
        <v>1272</v>
      </c>
      <c r="E156" s="4" t="s">
        <v>1614</v>
      </c>
      <c r="F156" s="4" t="s">
        <v>2331</v>
      </c>
      <c r="G156" s="4" t="s">
        <v>1614</v>
      </c>
      <c r="H156" s="4" t="s">
        <v>2332</v>
      </c>
      <c r="J156" s="4" t="s">
        <v>2333</v>
      </c>
      <c r="P156" s="4" t="s">
        <v>2334</v>
      </c>
      <c r="Q156" s="4" t="s">
        <v>2335</v>
      </c>
      <c r="R156" s="4" t="s">
        <v>1279</v>
      </c>
      <c r="S156" s="4" t="s">
        <v>1280</v>
      </c>
      <c r="T156" s="4" t="s">
        <v>1810</v>
      </c>
      <c r="U156" s="4" t="s">
        <v>1390</v>
      </c>
      <c r="W156" s="4" t="s">
        <v>1283</v>
      </c>
      <c r="X156" s="4" t="s">
        <v>1315</v>
      </c>
      <c r="Y156" s="4" t="s">
        <v>1285</v>
      </c>
      <c r="Z156" s="4" t="s">
        <v>1286</v>
      </c>
      <c r="AB156" s="4" t="s">
        <v>1286</v>
      </c>
      <c r="AC156" s="4" t="s">
        <v>1956</v>
      </c>
      <c r="AE156" s="4" t="s">
        <v>1346</v>
      </c>
      <c r="AF156" s="4" t="s">
        <v>1346</v>
      </c>
      <c r="AG156" s="4" t="s">
        <v>1288</v>
      </c>
      <c r="AH156" s="4" t="s">
        <v>1346</v>
      </c>
      <c r="AI156" s="4" t="s">
        <v>1288</v>
      </c>
      <c r="AJ156" s="4" t="s">
        <v>1288</v>
      </c>
      <c r="AK156" s="4" t="s">
        <v>1290</v>
      </c>
      <c r="AL156" s="4" t="s">
        <v>1288</v>
      </c>
      <c r="AM156" s="4" t="s">
        <v>1346</v>
      </c>
      <c r="AN156" s="4" t="s">
        <v>1288</v>
      </c>
      <c r="AO156" s="4" t="s">
        <v>1346</v>
      </c>
      <c r="AP156" s="4" t="s">
        <v>1288</v>
      </c>
      <c r="AQ156" s="4" t="s">
        <v>1288</v>
      </c>
      <c r="AS156" s="4" t="s">
        <v>1861</v>
      </c>
      <c r="AT156" s="4" t="s">
        <v>1582</v>
      </c>
    </row>
    <row r="157" spans="1:46" x14ac:dyDescent="0.25">
      <c r="A157" s="4" t="s">
        <v>644</v>
      </c>
      <c r="B157" s="4">
        <v>0</v>
      </c>
      <c r="D157" s="4" t="s">
        <v>1272</v>
      </c>
      <c r="E157" s="4" t="s">
        <v>1614</v>
      </c>
      <c r="F157" s="4" t="s">
        <v>2336</v>
      </c>
      <c r="G157" s="4" t="s">
        <v>1614</v>
      </c>
      <c r="H157" s="4" t="s">
        <v>2337</v>
      </c>
      <c r="J157" s="4" t="s">
        <v>2338</v>
      </c>
      <c r="P157" s="4" t="s">
        <v>2338</v>
      </c>
      <c r="Q157" s="4" t="s">
        <v>2339</v>
      </c>
      <c r="R157" s="4" t="s">
        <v>1279</v>
      </c>
      <c r="S157" s="4" t="s">
        <v>1280</v>
      </c>
      <c r="T157" s="4" t="s">
        <v>1979</v>
      </c>
      <c r="U157" s="4" t="s">
        <v>126</v>
      </c>
      <c r="W157" s="4" t="s">
        <v>1337</v>
      </c>
      <c r="X157" s="4" t="s">
        <v>1446</v>
      </c>
      <c r="Y157" s="4" t="s">
        <v>1302</v>
      </c>
      <c r="Z157" s="4" t="s">
        <v>1286</v>
      </c>
      <c r="AB157" s="4" t="s">
        <v>1286</v>
      </c>
      <c r="AC157" s="4" t="s">
        <v>2340</v>
      </c>
      <c r="AE157" s="4" t="s">
        <v>1346</v>
      </c>
      <c r="AF157" s="4" t="s">
        <v>1346</v>
      </c>
      <c r="AG157" s="4" t="s">
        <v>1288</v>
      </c>
      <c r="AH157" s="4" t="s">
        <v>1346</v>
      </c>
      <c r="AI157" s="4" t="s">
        <v>1288</v>
      </c>
      <c r="AJ157" s="4" t="s">
        <v>1288</v>
      </c>
      <c r="AK157" s="4" t="s">
        <v>1290</v>
      </c>
      <c r="AL157" s="4" t="s">
        <v>1288</v>
      </c>
      <c r="AM157" s="4" t="s">
        <v>1346</v>
      </c>
      <c r="AN157" s="4" t="s">
        <v>1288</v>
      </c>
      <c r="AO157" s="4" t="s">
        <v>1346</v>
      </c>
      <c r="AP157" s="4" t="s">
        <v>1288</v>
      </c>
      <c r="AQ157" s="4" t="s">
        <v>1288</v>
      </c>
      <c r="AS157" s="4" t="s">
        <v>1861</v>
      </c>
      <c r="AT157" s="4" t="s">
        <v>1519</v>
      </c>
    </row>
    <row r="158" spans="1:46" x14ac:dyDescent="0.25">
      <c r="A158" s="4" t="s">
        <v>645</v>
      </c>
      <c r="B158" s="4">
        <v>0</v>
      </c>
      <c r="D158" s="4" t="s">
        <v>1272</v>
      </c>
      <c r="E158" s="4" t="s">
        <v>1614</v>
      </c>
      <c r="F158" s="4" t="s">
        <v>2341</v>
      </c>
      <c r="G158" s="4" t="s">
        <v>1614</v>
      </c>
      <c r="H158" s="4" t="s">
        <v>2342</v>
      </c>
      <c r="J158" s="4" t="s">
        <v>2343</v>
      </c>
      <c r="P158" s="4" t="s">
        <v>2344</v>
      </c>
      <c r="Q158" s="4" t="s">
        <v>2345</v>
      </c>
      <c r="R158" s="4" t="s">
        <v>1361</v>
      </c>
      <c r="S158" s="4" t="s">
        <v>2346</v>
      </c>
      <c r="T158" s="4" t="s">
        <v>2099</v>
      </c>
      <c r="U158" s="4" t="s">
        <v>126</v>
      </c>
      <c r="W158" s="4" t="s">
        <v>1283</v>
      </c>
      <c r="X158" s="4" t="s">
        <v>1400</v>
      </c>
      <c r="Y158" s="4" t="s">
        <v>1302</v>
      </c>
      <c r="Z158" s="4" t="s">
        <v>1286</v>
      </c>
      <c r="AB158" s="4" t="s">
        <v>1286</v>
      </c>
      <c r="AC158" s="4" t="s">
        <v>2347</v>
      </c>
      <c r="AE158" s="4" t="s">
        <v>1288</v>
      </c>
      <c r="AF158" s="4" t="s">
        <v>1289</v>
      </c>
      <c r="AG158" s="4" t="s">
        <v>1288</v>
      </c>
      <c r="AH158" s="4" t="s">
        <v>1289</v>
      </c>
      <c r="AI158" s="4" t="s">
        <v>1289</v>
      </c>
      <c r="AJ158" s="4" t="s">
        <v>1328</v>
      </c>
      <c r="AK158" s="4" t="s">
        <v>1289</v>
      </c>
      <c r="AL158" s="4" t="s">
        <v>1289</v>
      </c>
      <c r="AM158" s="4" t="s">
        <v>1288</v>
      </c>
      <c r="AN158" s="4" t="s">
        <v>1328</v>
      </c>
      <c r="AO158" s="4" t="s">
        <v>1328</v>
      </c>
      <c r="AP158" s="4" t="s">
        <v>1288</v>
      </c>
      <c r="AQ158" s="4" t="s">
        <v>1346</v>
      </c>
      <c r="AS158" s="4" t="s">
        <v>2348</v>
      </c>
      <c r="AT158" s="4" t="s">
        <v>1330</v>
      </c>
    </row>
    <row r="159" spans="1:46" x14ac:dyDescent="0.25">
      <c r="A159" s="4" t="s">
        <v>652</v>
      </c>
      <c r="B159" s="4">
        <v>0</v>
      </c>
      <c r="D159" s="4" t="s">
        <v>1272</v>
      </c>
      <c r="E159" s="4" t="s">
        <v>1614</v>
      </c>
      <c r="F159" s="4" t="s">
        <v>2349</v>
      </c>
      <c r="G159" s="4" t="s">
        <v>1614</v>
      </c>
      <c r="H159" s="4" t="s">
        <v>2350</v>
      </c>
      <c r="J159" s="4" t="s">
        <v>2351</v>
      </c>
      <c r="P159" s="4" t="s">
        <v>2352</v>
      </c>
      <c r="Q159" s="4" t="s">
        <v>2353</v>
      </c>
      <c r="R159" s="4" t="s">
        <v>1279</v>
      </c>
      <c r="S159" s="4" t="s">
        <v>1280</v>
      </c>
      <c r="T159" s="4" t="s">
        <v>2099</v>
      </c>
      <c r="U159" s="4" t="s">
        <v>126</v>
      </c>
      <c r="W159" s="4" t="s">
        <v>1337</v>
      </c>
      <c r="X159" s="4" t="s">
        <v>1315</v>
      </c>
      <c r="Y159" s="4" t="s">
        <v>1285</v>
      </c>
      <c r="Z159" s="4" t="s">
        <v>1286</v>
      </c>
      <c r="AB159" s="4" t="s">
        <v>1286</v>
      </c>
      <c r="AC159" s="4" t="s">
        <v>1888</v>
      </c>
      <c r="AE159" s="4" t="s">
        <v>1346</v>
      </c>
      <c r="AF159" s="4" t="s">
        <v>1346</v>
      </c>
      <c r="AG159" s="4" t="s">
        <v>1288</v>
      </c>
      <c r="AH159" s="4" t="s">
        <v>1346</v>
      </c>
      <c r="AI159" s="4" t="s">
        <v>1288</v>
      </c>
      <c r="AJ159" s="4" t="s">
        <v>1288</v>
      </c>
      <c r="AK159" s="4" t="s">
        <v>1290</v>
      </c>
      <c r="AL159" s="4" t="s">
        <v>1288</v>
      </c>
      <c r="AM159" s="4" t="s">
        <v>1346</v>
      </c>
      <c r="AN159" s="4" t="s">
        <v>1288</v>
      </c>
      <c r="AO159" s="4" t="s">
        <v>1346</v>
      </c>
      <c r="AP159" s="4" t="s">
        <v>1288</v>
      </c>
      <c r="AQ159" s="4" t="s">
        <v>1288</v>
      </c>
      <c r="AS159" s="4" t="s">
        <v>1861</v>
      </c>
      <c r="AT159" s="4" t="s">
        <v>1582</v>
      </c>
    </row>
    <row r="160" spans="1:46" x14ac:dyDescent="0.25">
      <c r="A160" s="4" t="s">
        <v>654</v>
      </c>
      <c r="B160" s="4">
        <v>0</v>
      </c>
      <c r="D160" s="4" t="s">
        <v>1272</v>
      </c>
      <c r="E160" s="4" t="s">
        <v>1614</v>
      </c>
      <c r="F160" s="4" t="s">
        <v>2354</v>
      </c>
      <c r="G160" s="4" t="s">
        <v>1614</v>
      </c>
      <c r="H160" s="4" t="s">
        <v>2355</v>
      </c>
      <c r="J160" s="4" t="s">
        <v>2356</v>
      </c>
      <c r="P160" s="4" t="s">
        <v>2356</v>
      </c>
      <c r="Q160" s="4" t="s">
        <v>2357</v>
      </c>
      <c r="R160" s="4" t="s">
        <v>1279</v>
      </c>
      <c r="S160" s="4" t="s">
        <v>1280</v>
      </c>
      <c r="T160" s="4" t="s">
        <v>1534</v>
      </c>
      <c r="U160" s="4" t="s">
        <v>126</v>
      </c>
      <c r="W160" s="4" t="s">
        <v>1337</v>
      </c>
      <c r="X160" s="4" t="s">
        <v>1315</v>
      </c>
      <c r="Y160" s="4" t="s">
        <v>1302</v>
      </c>
      <c r="Z160" s="4" t="s">
        <v>1286</v>
      </c>
      <c r="AB160" s="4" t="s">
        <v>1286</v>
      </c>
      <c r="AC160" s="4" t="s">
        <v>1888</v>
      </c>
      <c r="AE160" s="4" t="s">
        <v>1346</v>
      </c>
      <c r="AF160" s="4" t="s">
        <v>1346</v>
      </c>
      <c r="AG160" s="4" t="s">
        <v>1288</v>
      </c>
      <c r="AH160" s="4" t="s">
        <v>1346</v>
      </c>
      <c r="AI160" s="4" t="s">
        <v>1288</v>
      </c>
      <c r="AJ160" s="4" t="s">
        <v>1288</v>
      </c>
      <c r="AK160" s="4" t="s">
        <v>1290</v>
      </c>
      <c r="AL160" s="4" t="s">
        <v>1288</v>
      </c>
      <c r="AM160" s="4" t="s">
        <v>1346</v>
      </c>
      <c r="AN160" s="4" t="s">
        <v>1288</v>
      </c>
      <c r="AO160" s="4" t="s">
        <v>1346</v>
      </c>
      <c r="AP160" s="4" t="s">
        <v>1288</v>
      </c>
      <c r="AQ160" s="4" t="s">
        <v>1288</v>
      </c>
      <c r="AS160" s="4" t="s">
        <v>1861</v>
      </c>
      <c r="AT160" s="4" t="s">
        <v>1582</v>
      </c>
    </row>
    <row r="161" spans="1:46" x14ac:dyDescent="0.25">
      <c r="A161" s="4" t="s">
        <v>655</v>
      </c>
      <c r="B161" s="4">
        <v>0</v>
      </c>
      <c r="D161" s="4" t="s">
        <v>1272</v>
      </c>
      <c r="E161" s="4" t="s">
        <v>1614</v>
      </c>
      <c r="F161" s="4" t="s">
        <v>2358</v>
      </c>
      <c r="G161" s="4" t="s">
        <v>1614</v>
      </c>
      <c r="H161" s="4" t="s">
        <v>2359</v>
      </c>
      <c r="J161" s="4" t="s">
        <v>2360</v>
      </c>
      <c r="P161" s="4" t="s">
        <v>2360</v>
      </c>
      <c r="Q161" s="4" t="s">
        <v>2361</v>
      </c>
      <c r="R161" s="4" t="s">
        <v>1279</v>
      </c>
      <c r="S161" s="4" t="s">
        <v>1280</v>
      </c>
      <c r="T161" s="4" t="s">
        <v>1408</v>
      </c>
      <c r="U161" s="4" t="s">
        <v>1390</v>
      </c>
      <c r="W161" s="4" t="s">
        <v>1283</v>
      </c>
      <c r="X161" s="4" t="s">
        <v>1446</v>
      </c>
      <c r="Y161" s="4" t="s">
        <v>1302</v>
      </c>
      <c r="Z161" s="4" t="s">
        <v>1286</v>
      </c>
      <c r="AB161" s="4" t="s">
        <v>1286</v>
      </c>
      <c r="AC161" s="4" t="s">
        <v>2362</v>
      </c>
      <c r="AE161" s="4" t="s">
        <v>1346</v>
      </c>
      <c r="AF161" s="4" t="s">
        <v>1346</v>
      </c>
      <c r="AG161" s="4" t="s">
        <v>1288</v>
      </c>
      <c r="AH161" s="4" t="s">
        <v>1346</v>
      </c>
      <c r="AI161" s="4" t="s">
        <v>1288</v>
      </c>
      <c r="AJ161" s="4" t="s">
        <v>1288</v>
      </c>
      <c r="AK161" s="4" t="s">
        <v>1290</v>
      </c>
      <c r="AL161" s="4" t="s">
        <v>1288</v>
      </c>
      <c r="AM161" s="4" t="s">
        <v>1346</v>
      </c>
      <c r="AN161" s="4" t="s">
        <v>1288</v>
      </c>
      <c r="AO161" s="4" t="s">
        <v>1346</v>
      </c>
      <c r="AP161" s="4" t="s">
        <v>1288</v>
      </c>
      <c r="AQ161" s="4" t="s">
        <v>1288</v>
      </c>
      <c r="AS161" s="4" t="s">
        <v>1861</v>
      </c>
      <c r="AT161" s="4" t="s">
        <v>1519</v>
      </c>
    </row>
    <row r="162" spans="1:46" x14ac:dyDescent="0.25">
      <c r="A162" s="4" t="s">
        <v>656</v>
      </c>
      <c r="B162" s="4">
        <v>0</v>
      </c>
      <c r="D162" s="4" t="s">
        <v>1272</v>
      </c>
      <c r="E162" s="4" t="s">
        <v>1614</v>
      </c>
      <c r="F162" s="4" t="s">
        <v>2363</v>
      </c>
      <c r="G162" s="4" t="s">
        <v>1614</v>
      </c>
      <c r="H162" s="4" t="s">
        <v>2364</v>
      </c>
      <c r="J162" s="4" t="s">
        <v>2365</v>
      </c>
      <c r="P162" s="4" t="s">
        <v>2366</v>
      </c>
      <c r="Q162" s="4" t="s">
        <v>2367</v>
      </c>
      <c r="R162" s="4" t="s">
        <v>1279</v>
      </c>
      <c r="S162" s="4" t="s">
        <v>1280</v>
      </c>
      <c r="T162" s="4" t="s">
        <v>1556</v>
      </c>
      <c r="U162" s="4" t="s">
        <v>126</v>
      </c>
      <c r="W162" s="4" t="s">
        <v>1283</v>
      </c>
      <c r="X162" s="4" t="s">
        <v>1315</v>
      </c>
      <c r="Y162" s="4" t="s">
        <v>1285</v>
      </c>
      <c r="Z162" s="4" t="s">
        <v>1286</v>
      </c>
      <c r="AB162" s="4" t="s">
        <v>1286</v>
      </c>
      <c r="AC162" s="4" t="s">
        <v>2368</v>
      </c>
      <c r="AE162" s="4" t="s">
        <v>1346</v>
      </c>
      <c r="AF162" s="4" t="s">
        <v>1346</v>
      </c>
      <c r="AG162" s="4" t="s">
        <v>1288</v>
      </c>
      <c r="AH162" s="4" t="s">
        <v>1346</v>
      </c>
      <c r="AI162" s="4" t="s">
        <v>1288</v>
      </c>
      <c r="AJ162" s="4" t="s">
        <v>1288</v>
      </c>
      <c r="AK162" s="4" t="s">
        <v>1290</v>
      </c>
      <c r="AL162" s="4" t="s">
        <v>1288</v>
      </c>
      <c r="AM162" s="4" t="s">
        <v>1346</v>
      </c>
      <c r="AN162" s="4" t="s">
        <v>1288</v>
      </c>
      <c r="AO162" s="4" t="s">
        <v>1346</v>
      </c>
      <c r="AP162" s="4" t="s">
        <v>1288</v>
      </c>
      <c r="AQ162" s="4" t="s">
        <v>1288</v>
      </c>
      <c r="AS162" s="4" t="s">
        <v>1861</v>
      </c>
      <c r="AT162" s="4" t="s">
        <v>1519</v>
      </c>
    </row>
    <row r="163" spans="1:46" x14ac:dyDescent="0.25">
      <c r="A163" s="4" t="s">
        <v>657</v>
      </c>
      <c r="B163" s="4">
        <v>0</v>
      </c>
      <c r="D163" s="4" t="s">
        <v>1272</v>
      </c>
      <c r="E163" s="4" t="s">
        <v>1614</v>
      </c>
      <c r="F163" s="4" t="s">
        <v>2369</v>
      </c>
      <c r="G163" s="4" t="s">
        <v>1614</v>
      </c>
      <c r="H163" s="4" t="s">
        <v>2370</v>
      </c>
      <c r="J163" s="4" t="s">
        <v>2371</v>
      </c>
      <c r="P163" s="4" t="s">
        <v>2372</v>
      </c>
      <c r="Q163" s="4" t="s">
        <v>2373</v>
      </c>
      <c r="R163" s="4" t="s">
        <v>1279</v>
      </c>
      <c r="S163" s="4" t="s">
        <v>1280</v>
      </c>
      <c r="T163" s="4" t="s">
        <v>1381</v>
      </c>
      <c r="U163" s="4" t="s">
        <v>1390</v>
      </c>
      <c r="W163" s="4" t="s">
        <v>1283</v>
      </c>
      <c r="X163" s="4" t="s">
        <v>1315</v>
      </c>
      <c r="Y163" s="4" t="s">
        <v>1302</v>
      </c>
      <c r="Z163" s="4" t="s">
        <v>1286</v>
      </c>
      <c r="AB163" s="4" t="s">
        <v>1286</v>
      </c>
      <c r="AC163" s="4" t="s">
        <v>1888</v>
      </c>
      <c r="AE163" s="4" t="s">
        <v>1346</v>
      </c>
      <c r="AF163" s="4" t="s">
        <v>1346</v>
      </c>
      <c r="AG163" s="4" t="s">
        <v>1288</v>
      </c>
      <c r="AH163" s="4" t="s">
        <v>1346</v>
      </c>
      <c r="AI163" s="4" t="s">
        <v>1288</v>
      </c>
      <c r="AJ163" s="4" t="s">
        <v>1288</v>
      </c>
      <c r="AK163" s="4" t="s">
        <v>1290</v>
      </c>
      <c r="AL163" s="4" t="s">
        <v>1288</v>
      </c>
      <c r="AM163" s="4" t="s">
        <v>1346</v>
      </c>
      <c r="AN163" s="4" t="s">
        <v>1288</v>
      </c>
      <c r="AO163" s="4" t="s">
        <v>1346</v>
      </c>
      <c r="AP163" s="4" t="s">
        <v>1288</v>
      </c>
      <c r="AQ163" s="4" t="s">
        <v>1288</v>
      </c>
      <c r="AS163" s="4" t="s">
        <v>1861</v>
      </c>
      <c r="AT163" s="4" t="s">
        <v>1519</v>
      </c>
    </row>
    <row r="164" spans="1:46" x14ac:dyDescent="0.25">
      <c r="A164" s="4" t="s">
        <v>658</v>
      </c>
      <c r="B164" s="4">
        <v>0</v>
      </c>
      <c r="D164" s="4" t="s">
        <v>1272</v>
      </c>
      <c r="E164" s="4" t="s">
        <v>1614</v>
      </c>
      <c r="F164" s="4" t="s">
        <v>2374</v>
      </c>
      <c r="G164" s="4" t="s">
        <v>1614</v>
      </c>
      <c r="H164" s="4" t="s">
        <v>2375</v>
      </c>
      <c r="J164" s="4" t="s">
        <v>2376</v>
      </c>
      <c r="P164" s="4" t="s">
        <v>2377</v>
      </c>
      <c r="Q164" s="4" t="s">
        <v>2378</v>
      </c>
      <c r="R164" s="4" t="s">
        <v>1279</v>
      </c>
      <c r="S164" s="4" t="s">
        <v>1280</v>
      </c>
      <c r="T164" s="4" t="s">
        <v>1381</v>
      </c>
      <c r="U164" s="4" t="s">
        <v>1390</v>
      </c>
      <c r="W164" s="4" t="s">
        <v>1283</v>
      </c>
      <c r="X164" s="4" t="s">
        <v>1315</v>
      </c>
      <c r="Y164" s="4" t="s">
        <v>1382</v>
      </c>
      <c r="Z164" s="4" t="s">
        <v>1286</v>
      </c>
      <c r="AB164" s="4" t="s">
        <v>1286</v>
      </c>
      <c r="AC164" s="4" t="s">
        <v>1888</v>
      </c>
      <c r="AE164" s="4" t="s">
        <v>1346</v>
      </c>
      <c r="AF164" s="4" t="s">
        <v>1346</v>
      </c>
      <c r="AG164" s="4" t="s">
        <v>1288</v>
      </c>
      <c r="AH164" s="4" t="s">
        <v>1346</v>
      </c>
      <c r="AI164" s="4" t="s">
        <v>1288</v>
      </c>
      <c r="AJ164" s="4" t="s">
        <v>1288</v>
      </c>
      <c r="AK164" s="4" t="s">
        <v>1290</v>
      </c>
      <c r="AL164" s="4" t="s">
        <v>1288</v>
      </c>
      <c r="AM164" s="4" t="s">
        <v>1346</v>
      </c>
      <c r="AN164" s="4" t="s">
        <v>1288</v>
      </c>
      <c r="AO164" s="4" t="s">
        <v>1346</v>
      </c>
      <c r="AP164" s="4" t="s">
        <v>1288</v>
      </c>
      <c r="AQ164" s="4" t="s">
        <v>1288</v>
      </c>
      <c r="AS164" s="4" t="s">
        <v>1861</v>
      </c>
      <c r="AT164" s="4" t="s">
        <v>1519</v>
      </c>
    </row>
    <row r="165" spans="1:46" x14ac:dyDescent="0.25">
      <c r="A165" s="4" t="s">
        <v>659</v>
      </c>
      <c r="B165" s="4">
        <v>0</v>
      </c>
      <c r="D165" s="4" t="s">
        <v>1272</v>
      </c>
      <c r="E165" s="4" t="s">
        <v>1614</v>
      </c>
      <c r="F165" s="4" t="s">
        <v>2379</v>
      </c>
      <c r="G165" s="4" t="s">
        <v>1614</v>
      </c>
      <c r="H165" s="4" t="s">
        <v>2380</v>
      </c>
      <c r="J165" s="4" t="s">
        <v>2381</v>
      </c>
      <c r="P165" s="4" t="s">
        <v>2382</v>
      </c>
      <c r="Q165" s="4" t="s">
        <v>2383</v>
      </c>
      <c r="R165" s="4" t="s">
        <v>1279</v>
      </c>
      <c r="S165" s="4" t="s">
        <v>1280</v>
      </c>
      <c r="T165" s="4" t="s">
        <v>1825</v>
      </c>
      <c r="U165" s="4" t="s">
        <v>1390</v>
      </c>
      <c r="W165" s="4" t="s">
        <v>1337</v>
      </c>
      <c r="X165" s="4" t="s">
        <v>1315</v>
      </c>
      <c r="Y165" s="4" t="s">
        <v>1302</v>
      </c>
      <c r="Z165" s="4" t="s">
        <v>1286</v>
      </c>
      <c r="AB165" s="4" t="s">
        <v>1286</v>
      </c>
      <c r="AC165" s="4" t="s">
        <v>1888</v>
      </c>
      <c r="AE165" s="4" t="s">
        <v>1346</v>
      </c>
      <c r="AF165" s="4" t="s">
        <v>1346</v>
      </c>
      <c r="AG165" s="4" t="s">
        <v>1288</v>
      </c>
      <c r="AH165" s="4" t="s">
        <v>1346</v>
      </c>
      <c r="AI165" s="4" t="s">
        <v>1288</v>
      </c>
      <c r="AJ165" s="4" t="s">
        <v>1288</v>
      </c>
      <c r="AK165" s="4" t="s">
        <v>1290</v>
      </c>
      <c r="AL165" s="4" t="s">
        <v>1288</v>
      </c>
      <c r="AM165" s="4" t="s">
        <v>1346</v>
      </c>
      <c r="AN165" s="4" t="s">
        <v>1288</v>
      </c>
      <c r="AO165" s="4" t="s">
        <v>1346</v>
      </c>
      <c r="AP165" s="4" t="s">
        <v>1288</v>
      </c>
      <c r="AQ165" s="4" t="s">
        <v>1288</v>
      </c>
      <c r="AS165" s="4" t="s">
        <v>1861</v>
      </c>
      <c r="AT165" s="4" t="s">
        <v>1519</v>
      </c>
    </row>
    <row r="166" spans="1:46" x14ac:dyDescent="0.25">
      <c r="A166" s="4" t="s">
        <v>660</v>
      </c>
      <c r="B166" s="4">
        <v>0</v>
      </c>
      <c r="D166" s="4" t="s">
        <v>1272</v>
      </c>
      <c r="E166" s="4" t="s">
        <v>1614</v>
      </c>
      <c r="F166" s="4" t="s">
        <v>2384</v>
      </c>
      <c r="G166" s="4" t="s">
        <v>1614</v>
      </c>
      <c r="H166" s="4" t="s">
        <v>2385</v>
      </c>
      <c r="J166" s="4" t="s">
        <v>2386</v>
      </c>
      <c r="P166" s="4" t="s">
        <v>2387</v>
      </c>
      <c r="Q166" s="4" t="s">
        <v>2388</v>
      </c>
      <c r="R166" s="4" t="s">
        <v>1279</v>
      </c>
      <c r="S166" s="4" t="s">
        <v>2389</v>
      </c>
      <c r="T166" s="4" t="s">
        <v>1370</v>
      </c>
      <c r="U166" s="4" t="s">
        <v>1399</v>
      </c>
      <c r="W166" s="4" t="s">
        <v>1337</v>
      </c>
      <c r="X166" s="4" t="s">
        <v>1315</v>
      </c>
      <c r="Y166" s="4" t="s">
        <v>1302</v>
      </c>
      <c r="Z166" s="4" t="s">
        <v>1286</v>
      </c>
      <c r="AB166" s="4" t="s">
        <v>1316</v>
      </c>
      <c r="AE166" s="4" t="s">
        <v>1289</v>
      </c>
      <c r="AF166" s="4" t="s">
        <v>1288</v>
      </c>
      <c r="AG166" s="4" t="s">
        <v>1289</v>
      </c>
      <c r="AH166" s="4" t="s">
        <v>1288</v>
      </c>
      <c r="AI166" s="4" t="s">
        <v>1288</v>
      </c>
      <c r="AJ166" s="4" t="s">
        <v>1289</v>
      </c>
      <c r="AK166" s="4" t="s">
        <v>1289</v>
      </c>
      <c r="AL166" s="4" t="s">
        <v>1289</v>
      </c>
      <c r="AM166" s="4" t="s">
        <v>1289</v>
      </c>
      <c r="AN166" s="4" t="s">
        <v>1289</v>
      </c>
      <c r="AO166" s="4" t="s">
        <v>1289</v>
      </c>
      <c r="AP166" s="4" t="s">
        <v>1289</v>
      </c>
      <c r="AQ166" s="4" t="s">
        <v>1289</v>
      </c>
      <c r="AS166" s="4" t="s">
        <v>1304</v>
      </c>
      <c r="AT166" s="4" t="s">
        <v>1305</v>
      </c>
    </row>
    <row r="167" spans="1:46" x14ac:dyDescent="0.25">
      <c r="A167" s="4" t="s">
        <v>661</v>
      </c>
      <c r="B167" s="4">
        <v>0</v>
      </c>
      <c r="D167" s="4" t="s">
        <v>1272</v>
      </c>
      <c r="E167" s="4" t="s">
        <v>1614</v>
      </c>
      <c r="F167" s="4" t="s">
        <v>2390</v>
      </c>
      <c r="G167" s="4" t="s">
        <v>1614</v>
      </c>
      <c r="H167" s="4" t="s">
        <v>2391</v>
      </c>
      <c r="J167" s="4" t="s">
        <v>2392</v>
      </c>
      <c r="P167" s="4" t="s">
        <v>2393</v>
      </c>
      <c r="Q167" s="4" t="s">
        <v>2394</v>
      </c>
      <c r="R167" s="4" t="s">
        <v>1279</v>
      </c>
      <c r="S167" s="4" t="s">
        <v>1471</v>
      </c>
      <c r="T167" s="4" t="s">
        <v>1437</v>
      </c>
      <c r="U167" s="4" t="s">
        <v>1390</v>
      </c>
      <c r="W167" s="4" t="s">
        <v>1283</v>
      </c>
      <c r="X167" s="4" t="s">
        <v>1315</v>
      </c>
      <c r="Y167" s="4" t="s">
        <v>1285</v>
      </c>
      <c r="Z167" s="4" t="s">
        <v>1286</v>
      </c>
      <c r="AB167" s="4" t="s">
        <v>1286</v>
      </c>
      <c r="AC167" s="4" t="s">
        <v>2395</v>
      </c>
      <c r="AE167" s="4" t="s">
        <v>1288</v>
      </c>
      <c r="AF167" s="4" t="s">
        <v>1288</v>
      </c>
      <c r="AG167" s="4" t="s">
        <v>1288</v>
      </c>
      <c r="AH167" s="4" t="s">
        <v>1288</v>
      </c>
      <c r="AI167" s="4" t="s">
        <v>1288</v>
      </c>
      <c r="AJ167" s="4" t="s">
        <v>1288</v>
      </c>
      <c r="AK167" s="4" t="s">
        <v>1288</v>
      </c>
      <c r="AL167" s="4" t="s">
        <v>1288</v>
      </c>
      <c r="AM167" s="4" t="s">
        <v>1288</v>
      </c>
      <c r="AN167" s="4" t="s">
        <v>1288</v>
      </c>
      <c r="AO167" s="4" t="s">
        <v>1288</v>
      </c>
      <c r="AP167" s="4" t="s">
        <v>1288</v>
      </c>
      <c r="AQ167" s="4" t="s">
        <v>1288</v>
      </c>
      <c r="AS167" s="4" t="s">
        <v>2396</v>
      </c>
      <c r="AT167" s="4" t="s">
        <v>2397</v>
      </c>
    </row>
    <row r="168" spans="1:46" x14ac:dyDescent="0.25">
      <c r="A168" s="4" t="s">
        <v>663</v>
      </c>
      <c r="B168" s="4">
        <v>0</v>
      </c>
      <c r="D168" s="4" t="s">
        <v>1272</v>
      </c>
      <c r="E168" s="4" t="s">
        <v>1614</v>
      </c>
      <c r="F168" s="4" t="s">
        <v>2398</v>
      </c>
      <c r="G168" s="4" t="s">
        <v>1614</v>
      </c>
      <c r="H168" s="4" t="s">
        <v>2399</v>
      </c>
      <c r="J168" s="4" t="s">
        <v>2400</v>
      </c>
      <c r="P168" s="4" t="s">
        <v>2401</v>
      </c>
      <c r="Q168" s="4" t="s">
        <v>2402</v>
      </c>
      <c r="R168" s="4" t="s">
        <v>1279</v>
      </c>
      <c r="S168" s="4" t="s">
        <v>1280</v>
      </c>
      <c r="T168" s="4" t="s">
        <v>1556</v>
      </c>
      <c r="U168" s="4" t="s">
        <v>1390</v>
      </c>
      <c r="W168" s="4" t="s">
        <v>1337</v>
      </c>
      <c r="X168" s="4" t="s">
        <v>1315</v>
      </c>
      <c r="Y168" s="4" t="s">
        <v>1302</v>
      </c>
      <c r="Z168" s="4" t="s">
        <v>1286</v>
      </c>
      <c r="AB168" s="4" t="s">
        <v>1286</v>
      </c>
      <c r="AC168" s="4" t="s">
        <v>2340</v>
      </c>
      <c r="AE168" s="4" t="s">
        <v>1346</v>
      </c>
      <c r="AF168" s="4" t="s">
        <v>1346</v>
      </c>
      <c r="AG168" s="4" t="s">
        <v>1288</v>
      </c>
      <c r="AH168" s="4" t="s">
        <v>1346</v>
      </c>
      <c r="AI168" s="4" t="s">
        <v>1288</v>
      </c>
      <c r="AJ168" s="4" t="s">
        <v>1288</v>
      </c>
      <c r="AK168" s="4" t="s">
        <v>1290</v>
      </c>
      <c r="AL168" s="4" t="s">
        <v>1288</v>
      </c>
      <c r="AM168" s="4" t="s">
        <v>1346</v>
      </c>
      <c r="AN168" s="4" t="s">
        <v>1288</v>
      </c>
      <c r="AO168" s="4" t="s">
        <v>1346</v>
      </c>
      <c r="AP168" s="4" t="s">
        <v>1288</v>
      </c>
      <c r="AQ168" s="4" t="s">
        <v>1288</v>
      </c>
      <c r="AS168" s="4" t="s">
        <v>1861</v>
      </c>
      <c r="AT168" s="4" t="s">
        <v>1519</v>
      </c>
    </row>
    <row r="169" spans="1:46" x14ac:dyDescent="0.25">
      <c r="A169" s="4" t="s">
        <v>664</v>
      </c>
      <c r="B169" s="4">
        <v>0</v>
      </c>
      <c r="D169" s="4" t="s">
        <v>1272</v>
      </c>
      <c r="E169" s="4" t="s">
        <v>1614</v>
      </c>
      <c r="F169" s="4" t="s">
        <v>2403</v>
      </c>
      <c r="G169" s="4" t="s">
        <v>1614</v>
      </c>
      <c r="H169" s="4" t="s">
        <v>2404</v>
      </c>
      <c r="J169" s="4" t="s">
        <v>2405</v>
      </c>
      <c r="P169" s="4" t="s">
        <v>2406</v>
      </c>
      <c r="Q169" s="4" t="s">
        <v>2407</v>
      </c>
      <c r="R169" s="4" t="s">
        <v>1279</v>
      </c>
      <c r="S169" s="4" t="s">
        <v>1280</v>
      </c>
      <c r="T169" s="4" t="s">
        <v>1472</v>
      </c>
      <c r="U169" s="4" t="s">
        <v>126</v>
      </c>
      <c r="W169" s="4" t="s">
        <v>1283</v>
      </c>
      <c r="X169" s="4" t="s">
        <v>1315</v>
      </c>
      <c r="Y169" s="4" t="s">
        <v>1302</v>
      </c>
      <c r="Z169" s="4" t="s">
        <v>1286</v>
      </c>
      <c r="AB169" s="4" t="s">
        <v>1286</v>
      </c>
      <c r="AC169" s="4" t="s">
        <v>2362</v>
      </c>
      <c r="AE169" s="4" t="s">
        <v>1346</v>
      </c>
      <c r="AF169" s="4" t="s">
        <v>1346</v>
      </c>
      <c r="AG169" s="4" t="s">
        <v>1288</v>
      </c>
      <c r="AH169" s="4" t="s">
        <v>1346</v>
      </c>
      <c r="AI169" s="4" t="s">
        <v>1288</v>
      </c>
      <c r="AJ169" s="4" t="s">
        <v>1288</v>
      </c>
      <c r="AK169" s="4" t="s">
        <v>1290</v>
      </c>
      <c r="AL169" s="4" t="s">
        <v>1346</v>
      </c>
      <c r="AM169" s="4" t="s">
        <v>1346</v>
      </c>
      <c r="AN169" s="4" t="s">
        <v>1288</v>
      </c>
      <c r="AO169" s="4" t="s">
        <v>1346</v>
      </c>
      <c r="AP169" s="4" t="s">
        <v>1288</v>
      </c>
      <c r="AQ169" s="4" t="s">
        <v>1288</v>
      </c>
      <c r="AS169" s="4" t="s">
        <v>1861</v>
      </c>
      <c r="AT169" s="4" t="s">
        <v>1582</v>
      </c>
    </row>
    <row r="170" spans="1:46" x14ac:dyDescent="0.25">
      <c r="A170" s="4" t="s">
        <v>665</v>
      </c>
      <c r="B170" s="4">
        <v>0</v>
      </c>
      <c r="D170" s="4" t="s">
        <v>1272</v>
      </c>
      <c r="E170" s="4" t="s">
        <v>2218</v>
      </c>
      <c r="F170" s="4" t="s">
        <v>2408</v>
      </c>
      <c r="G170" s="4" t="s">
        <v>1614</v>
      </c>
      <c r="H170" s="4" t="s">
        <v>2409</v>
      </c>
      <c r="J170" s="4" t="s">
        <v>2410</v>
      </c>
      <c r="P170" s="4" t="s">
        <v>2411</v>
      </c>
      <c r="Q170" s="4" t="s">
        <v>2412</v>
      </c>
      <c r="R170" s="4" t="s">
        <v>1494</v>
      </c>
      <c r="S170" s="4" t="s">
        <v>1555</v>
      </c>
      <c r="T170" s="4" t="s">
        <v>1389</v>
      </c>
      <c r="U170" s="4" t="s">
        <v>1390</v>
      </c>
      <c r="W170" s="4" t="s">
        <v>1283</v>
      </c>
      <c r="X170" s="4" t="s">
        <v>1284</v>
      </c>
      <c r="Y170" s="4" t="s">
        <v>1302</v>
      </c>
      <c r="Z170" s="4" t="s">
        <v>1286</v>
      </c>
      <c r="AB170" s="4" t="s">
        <v>1286</v>
      </c>
      <c r="AC170" s="4" t="s">
        <v>2413</v>
      </c>
      <c r="AE170" s="4" t="s">
        <v>1288</v>
      </c>
      <c r="AF170" s="4" t="s">
        <v>1288</v>
      </c>
      <c r="AG170" s="4" t="s">
        <v>1288</v>
      </c>
      <c r="AH170" s="4" t="s">
        <v>1288</v>
      </c>
      <c r="AI170" s="4" t="s">
        <v>1288</v>
      </c>
      <c r="AJ170" s="4" t="s">
        <v>1288</v>
      </c>
      <c r="AK170" s="4" t="s">
        <v>1288</v>
      </c>
      <c r="AL170" s="4" t="s">
        <v>1288</v>
      </c>
      <c r="AM170" s="4" t="s">
        <v>1288</v>
      </c>
      <c r="AN170" s="4" t="s">
        <v>1288</v>
      </c>
      <c r="AO170" s="4" t="s">
        <v>1288</v>
      </c>
      <c r="AP170" s="4" t="s">
        <v>1288</v>
      </c>
      <c r="AQ170" s="4" t="s">
        <v>1288</v>
      </c>
      <c r="AS170" s="4" t="s">
        <v>1304</v>
      </c>
      <c r="AT170" s="4" t="s">
        <v>1305</v>
      </c>
    </row>
    <row r="171" spans="1:46" x14ac:dyDescent="0.25">
      <c r="A171" s="4" t="s">
        <v>667</v>
      </c>
      <c r="B171" s="4">
        <v>0</v>
      </c>
      <c r="D171" s="4" t="s">
        <v>1272</v>
      </c>
      <c r="E171" s="4" t="s">
        <v>1614</v>
      </c>
      <c r="F171" s="4" t="s">
        <v>2414</v>
      </c>
      <c r="G171" s="4" t="s">
        <v>1614</v>
      </c>
      <c r="H171" s="4" t="s">
        <v>2415</v>
      </c>
      <c r="J171" s="4" t="s">
        <v>2416</v>
      </c>
      <c r="P171" s="4" t="s">
        <v>2416</v>
      </c>
      <c r="Q171" s="4" t="s">
        <v>2417</v>
      </c>
      <c r="R171" s="4" t="s">
        <v>1279</v>
      </c>
      <c r="S171" s="4" t="s">
        <v>1280</v>
      </c>
      <c r="T171" s="4" t="s">
        <v>2418</v>
      </c>
      <c r="U171" s="4" t="s">
        <v>1390</v>
      </c>
      <c r="W171" s="4" t="s">
        <v>1337</v>
      </c>
      <c r="X171" s="4" t="s">
        <v>1315</v>
      </c>
      <c r="Y171" s="4" t="s">
        <v>1302</v>
      </c>
      <c r="Z171" s="4" t="s">
        <v>1286</v>
      </c>
      <c r="AB171" s="4" t="s">
        <v>1286</v>
      </c>
      <c r="AC171" s="4" t="s">
        <v>2362</v>
      </c>
      <c r="AE171" s="4" t="s">
        <v>1346</v>
      </c>
      <c r="AF171" s="4" t="s">
        <v>1346</v>
      </c>
      <c r="AG171" s="4" t="s">
        <v>1288</v>
      </c>
      <c r="AH171" s="4" t="s">
        <v>1346</v>
      </c>
      <c r="AI171" s="4" t="s">
        <v>1288</v>
      </c>
      <c r="AJ171" s="4" t="s">
        <v>1288</v>
      </c>
      <c r="AK171" s="4" t="s">
        <v>1290</v>
      </c>
      <c r="AL171" s="4" t="s">
        <v>1288</v>
      </c>
      <c r="AM171" s="4" t="s">
        <v>1346</v>
      </c>
      <c r="AN171" s="4" t="s">
        <v>1288</v>
      </c>
      <c r="AO171" s="4" t="s">
        <v>1346</v>
      </c>
      <c r="AP171" s="4" t="s">
        <v>1288</v>
      </c>
      <c r="AQ171" s="4" t="s">
        <v>1288</v>
      </c>
      <c r="AS171" s="4" t="s">
        <v>1861</v>
      </c>
      <c r="AT171" s="4" t="s">
        <v>1582</v>
      </c>
    </row>
    <row r="172" spans="1:46" x14ac:dyDescent="0.25">
      <c r="A172" s="4" t="s">
        <v>668</v>
      </c>
      <c r="B172" s="4">
        <v>0</v>
      </c>
      <c r="D172" s="4" t="s">
        <v>1272</v>
      </c>
      <c r="E172" s="4" t="s">
        <v>1614</v>
      </c>
      <c r="F172" s="4" t="s">
        <v>2419</v>
      </c>
      <c r="G172" s="4" t="s">
        <v>1614</v>
      </c>
      <c r="H172" s="4" t="s">
        <v>2420</v>
      </c>
      <c r="J172" s="4" t="s">
        <v>2421</v>
      </c>
      <c r="P172" s="4" t="s">
        <v>2421</v>
      </c>
      <c r="Q172" s="4" t="s">
        <v>2422</v>
      </c>
      <c r="R172" s="4" t="s">
        <v>1279</v>
      </c>
      <c r="S172" s="4" t="s">
        <v>1651</v>
      </c>
      <c r="T172" s="4" t="s">
        <v>1564</v>
      </c>
      <c r="U172" s="4" t="s">
        <v>126</v>
      </c>
      <c r="W172" s="4" t="s">
        <v>1283</v>
      </c>
      <c r="X172" s="4" t="s">
        <v>1504</v>
      </c>
      <c r="Y172" s="4" t="s">
        <v>1302</v>
      </c>
      <c r="Z172" s="4" t="s">
        <v>1286</v>
      </c>
      <c r="AB172" s="4" t="s">
        <v>1286</v>
      </c>
      <c r="AC172" s="4" t="s">
        <v>2368</v>
      </c>
      <c r="AE172" s="4" t="s">
        <v>1346</v>
      </c>
      <c r="AF172" s="4" t="s">
        <v>1346</v>
      </c>
      <c r="AG172" s="4" t="s">
        <v>1288</v>
      </c>
      <c r="AH172" s="4" t="s">
        <v>1346</v>
      </c>
      <c r="AI172" s="4" t="s">
        <v>1288</v>
      </c>
      <c r="AJ172" s="4" t="s">
        <v>1288</v>
      </c>
      <c r="AK172" s="4" t="s">
        <v>1290</v>
      </c>
      <c r="AL172" s="4" t="s">
        <v>1288</v>
      </c>
      <c r="AM172" s="4" t="s">
        <v>1346</v>
      </c>
      <c r="AN172" s="4" t="s">
        <v>1288</v>
      </c>
      <c r="AO172" s="4" t="s">
        <v>1346</v>
      </c>
      <c r="AP172" s="4" t="s">
        <v>1288</v>
      </c>
      <c r="AQ172" s="4" t="s">
        <v>1288</v>
      </c>
      <c r="AS172" s="4" t="s">
        <v>1861</v>
      </c>
      <c r="AT172" s="4" t="s">
        <v>1519</v>
      </c>
    </row>
    <row r="173" spans="1:46" x14ac:dyDescent="0.25">
      <c r="A173" s="4" t="s">
        <v>669</v>
      </c>
      <c r="B173" s="4">
        <v>0</v>
      </c>
      <c r="D173" s="4" t="s">
        <v>1272</v>
      </c>
      <c r="E173" s="4" t="s">
        <v>1614</v>
      </c>
      <c r="F173" s="4" t="s">
        <v>2423</v>
      </c>
      <c r="G173" s="4" t="s">
        <v>1614</v>
      </c>
      <c r="H173" s="4" t="s">
        <v>2424</v>
      </c>
      <c r="J173" s="4" t="s">
        <v>2425</v>
      </c>
      <c r="P173" s="4" t="s">
        <v>2425</v>
      </c>
      <c r="Q173" s="4" t="s">
        <v>1436</v>
      </c>
      <c r="R173" s="4" t="s">
        <v>1279</v>
      </c>
      <c r="S173" s="4" t="s">
        <v>1280</v>
      </c>
      <c r="T173" s="4" t="s">
        <v>1381</v>
      </c>
      <c r="U173" s="4" t="s">
        <v>126</v>
      </c>
      <c r="W173" s="4" t="s">
        <v>1283</v>
      </c>
      <c r="X173" s="4" t="s">
        <v>1446</v>
      </c>
      <c r="Y173" s="4" t="s">
        <v>1302</v>
      </c>
      <c r="Z173" s="4" t="s">
        <v>1286</v>
      </c>
      <c r="AB173" s="4" t="s">
        <v>1286</v>
      </c>
      <c r="AC173" s="4" t="s">
        <v>2340</v>
      </c>
      <c r="AE173" s="4" t="s">
        <v>1346</v>
      </c>
      <c r="AF173" s="4" t="s">
        <v>1346</v>
      </c>
      <c r="AG173" s="4" t="s">
        <v>1288</v>
      </c>
      <c r="AH173" s="4" t="s">
        <v>1346</v>
      </c>
      <c r="AI173" s="4" t="s">
        <v>1288</v>
      </c>
      <c r="AJ173" s="4" t="s">
        <v>1288</v>
      </c>
      <c r="AK173" s="4" t="s">
        <v>1290</v>
      </c>
      <c r="AL173" s="4" t="s">
        <v>1288</v>
      </c>
      <c r="AM173" s="4" t="s">
        <v>1346</v>
      </c>
      <c r="AN173" s="4" t="s">
        <v>1288</v>
      </c>
      <c r="AO173" s="4" t="s">
        <v>1346</v>
      </c>
      <c r="AP173" s="4" t="s">
        <v>1288</v>
      </c>
      <c r="AQ173" s="4" t="s">
        <v>1288</v>
      </c>
      <c r="AS173" s="4" t="s">
        <v>1861</v>
      </c>
      <c r="AT173" s="4" t="s">
        <v>1519</v>
      </c>
    </row>
    <row r="174" spans="1:46" x14ac:dyDescent="0.25">
      <c r="A174" s="4" t="s">
        <v>670</v>
      </c>
      <c r="B174" s="4">
        <v>0</v>
      </c>
      <c r="D174" s="4" t="s">
        <v>1272</v>
      </c>
      <c r="E174" s="4" t="s">
        <v>1614</v>
      </c>
      <c r="F174" s="4" t="s">
        <v>2426</v>
      </c>
      <c r="G174" s="4" t="s">
        <v>1614</v>
      </c>
      <c r="H174" s="4" t="s">
        <v>2427</v>
      </c>
      <c r="J174" s="4" t="s">
        <v>2428</v>
      </c>
      <c r="P174" s="4" t="s">
        <v>2429</v>
      </c>
      <c r="Q174" s="4" t="s">
        <v>2430</v>
      </c>
      <c r="R174" s="4" t="s">
        <v>1279</v>
      </c>
      <c r="S174" s="4" t="s">
        <v>1280</v>
      </c>
      <c r="T174" s="4" t="s">
        <v>1444</v>
      </c>
      <c r="U174" s="4" t="s">
        <v>1572</v>
      </c>
      <c r="W174" s="4" t="s">
        <v>1283</v>
      </c>
      <c r="X174" s="4" t="s">
        <v>1315</v>
      </c>
      <c r="Y174" s="4" t="s">
        <v>1302</v>
      </c>
      <c r="Z174" s="4" t="s">
        <v>1286</v>
      </c>
      <c r="AB174" s="4" t="s">
        <v>1286</v>
      </c>
      <c r="AC174" s="4" t="s">
        <v>2362</v>
      </c>
      <c r="AE174" s="4" t="s">
        <v>1346</v>
      </c>
      <c r="AF174" s="4" t="s">
        <v>1346</v>
      </c>
      <c r="AG174" s="4" t="s">
        <v>1288</v>
      </c>
      <c r="AH174" s="4" t="s">
        <v>1346</v>
      </c>
      <c r="AI174" s="4" t="s">
        <v>1288</v>
      </c>
      <c r="AJ174" s="4" t="s">
        <v>1288</v>
      </c>
      <c r="AK174" s="4" t="s">
        <v>1290</v>
      </c>
      <c r="AL174" s="4" t="s">
        <v>1288</v>
      </c>
      <c r="AM174" s="4" t="s">
        <v>1346</v>
      </c>
      <c r="AN174" s="4" t="s">
        <v>1288</v>
      </c>
      <c r="AO174" s="4" t="s">
        <v>1346</v>
      </c>
      <c r="AP174" s="4" t="s">
        <v>1288</v>
      </c>
      <c r="AQ174" s="4" t="s">
        <v>1288</v>
      </c>
      <c r="AS174" s="4" t="s">
        <v>1861</v>
      </c>
      <c r="AT174" s="4" t="s">
        <v>1519</v>
      </c>
    </row>
    <row r="175" spans="1:46" x14ac:dyDescent="0.25">
      <c r="A175" s="4" t="s">
        <v>671</v>
      </c>
      <c r="B175" s="4">
        <v>0</v>
      </c>
      <c r="D175" s="4" t="s">
        <v>1272</v>
      </c>
      <c r="E175" s="4" t="s">
        <v>1614</v>
      </c>
      <c r="F175" s="4" t="s">
        <v>2431</v>
      </c>
      <c r="G175" s="4" t="s">
        <v>1614</v>
      </c>
      <c r="H175" s="4" t="s">
        <v>2432</v>
      </c>
      <c r="J175" s="4" t="s">
        <v>2433</v>
      </c>
      <c r="P175" s="4" t="s">
        <v>2433</v>
      </c>
      <c r="Q175" s="4" t="s">
        <v>2434</v>
      </c>
      <c r="R175" s="4" t="s">
        <v>1279</v>
      </c>
      <c r="S175" s="4" t="s">
        <v>1280</v>
      </c>
      <c r="T175" s="4" t="s">
        <v>1564</v>
      </c>
      <c r="U175" s="4" t="s">
        <v>1390</v>
      </c>
      <c r="W175" s="4" t="s">
        <v>1337</v>
      </c>
      <c r="X175" s="4" t="s">
        <v>1315</v>
      </c>
      <c r="Y175" s="4" t="s">
        <v>1382</v>
      </c>
      <c r="Z175" s="4" t="s">
        <v>1286</v>
      </c>
      <c r="AB175" s="4" t="s">
        <v>1286</v>
      </c>
      <c r="AC175" s="4" t="s">
        <v>1888</v>
      </c>
      <c r="AE175" s="4" t="s">
        <v>1346</v>
      </c>
      <c r="AF175" s="4" t="s">
        <v>1346</v>
      </c>
      <c r="AG175" s="4" t="s">
        <v>1288</v>
      </c>
      <c r="AH175" s="4" t="s">
        <v>1346</v>
      </c>
      <c r="AI175" s="4" t="s">
        <v>1288</v>
      </c>
      <c r="AJ175" s="4" t="s">
        <v>1288</v>
      </c>
      <c r="AK175" s="4" t="s">
        <v>1290</v>
      </c>
      <c r="AL175" s="4" t="s">
        <v>1288</v>
      </c>
      <c r="AM175" s="4" t="s">
        <v>1346</v>
      </c>
      <c r="AN175" s="4" t="s">
        <v>1288</v>
      </c>
      <c r="AO175" s="4" t="s">
        <v>1346</v>
      </c>
      <c r="AP175" s="4" t="s">
        <v>1288</v>
      </c>
      <c r="AQ175" s="4" t="s">
        <v>1288</v>
      </c>
      <c r="AS175" s="4" t="s">
        <v>1861</v>
      </c>
      <c r="AT175" s="4" t="s">
        <v>1519</v>
      </c>
    </row>
    <row r="176" spans="1:46" x14ac:dyDescent="0.25">
      <c r="A176" s="4" t="s">
        <v>672</v>
      </c>
      <c r="B176" s="4">
        <v>0</v>
      </c>
      <c r="D176" s="4" t="s">
        <v>1272</v>
      </c>
      <c r="E176" s="4" t="s">
        <v>1614</v>
      </c>
      <c r="F176" s="4" t="s">
        <v>2435</v>
      </c>
      <c r="G176" s="4" t="s">
        <v>1614</v>
      </c>
      <c r="H176" s="4" t="s">
        <v>2436</v>
      </c>
      <c r="J176" s="4" t="s">
        <v>2437</v>
      </c>
      <c r="P176" s="4" t="s">
        <v>2438</v>
      </c>
      <c r="Q176" s="4" t="s">
        <v>2439</v>
      </c>
      <c r="R176" s="4" t="s">
        <v>1279</v>
      </c>
      <c r="S176" s="4" t="s">
        <v>1280</v>
      </c>
      <c r="T176" s="4" t="s">
        <v>1564</v>
      </c>
      <c r="U176" s="4" t="s">
        <v>126</v>
      </c>
      <c r="W176" s="4" t="s">
        <v>1283</v>
      </c>
      <c r="X176" s="4" t="s">
        <v>1315</v>
      </c>
      <c r="Y176" s="4" t="s">
        <v>1302</v>
      </c>
      <c r="Z176" s="4" t="s">
        <v>1286</v>
      </c>
      <c r="AB176" s="4" t="s">
        <v>1286</v>
      </c>
      <c r="AC176" s="4" t="s">
        <v>2368</v>
      </c>
      <c r="AE176" s="4" t="s">
        <v>1346</v>
      </c>
      <c r="AF176" s="4" t="s">
        <v>1346</v>
      </c>
      <c r="AG176" s="4" t="s">
        <v>1288</v>
      </c>
      <c r="AH176" s="4" t="s">
        <v>1346</v>
      </c>
      <c r="AI176" s="4" t="s">
        <v>1288</v>
      </c>
      <c r="AJ176" s="4" t="s">
        <v>1288</v>
      </c>
      <c r="AK176" s="4" t="s">
        <v>1290</v>
      </c>
      <c r="AL176" s="4" t="s">
        <v>1288</v>
      </c>
      <c r="AM176" s="4" t="s">
        <v>1346</v>
      </c>
      <c r="AN176" s="4" t="s">
        <v>1288</v>
      </c>
      <c r="AO176" s="4" t="s">
        <v>1346</v>
      </c>
      <c r="AP176" s="4" t="s">
        <v>1288</v>
      </c>
      <c r="AQ176" s="4" t="s">
        <v>1288</v>
      </c>
      <c r="AS176" s="4" t="s">
        <v>1861</v>
      </c>
      <c r="AT176" s="4" t="s">
        <v>1519</v>
      </c>
    </row>
    <row r="177" spans="1:46" x14ac:dyDescent="0.25">
      <c r="A177" s="4" t="s">
        <v>673</v>
      </c>
      <c r="B177" s="4">
        <v>0</v>
      </c>
      <c r="D177" s="4" t="s">
        <v>1272</v>
      </c>
      <c r="E177" s="4" t="s">
        <v>1614</v>
      </c>
      <c r="F177" s="4" t="s">
        <v>2440</v>
      </c>
      <c r="G177" s="4" t="s">
        <v>1614</v>
      </c>
      <c r="H177" s="4" t="s">
        <v>2441</v>
      </c>
      <c r="J177" s="4" t="s">
        <v>2442</v>
      </c>
      <c r="P177" s="4" t="s">
        <v>2443</v>
      </c>
      <c r="Q177" s="4" t="s">
        <v>2444</v>
      </c>
      <c r="R177" s="4" t="s">
        <v>1279</v>
      </c>
      <c r="S177" s="4" t="s">
        <v>1280</v>
      </c>
      <c r="T177" s="4" t="s">
        <v>1444</v>
      </c>
      <c r="U177" s="4" t="s">
        <v>1572</v>
      </c>
      <c r="W177" s="4" t="s">
        <v>1283</v>
      </c>
      <c r="X177" s="4" t="s">
        <v>1315</v>
      </c>
      <c r="Y177" s="4" t="s">
        <v>1302</v>
      </c>
      <c r="Z177" s="4" t="s">
        <v>1286</v>
      </c>
      <c r="AB177" s="4" t="s">
        <v>1286</v>
      </c>
      <c r="AC177" s="4" t="s">
        <v>2362</v>
      </c>
      <c r="AE177" s="4" t="s">
        <v>1346</v>
      </c>
      <c r="AF177" s="4" t="s">
        <v>1346</v>
      </c>
      <c r="AG177" s="4" t="s">
        <v>1288</v>
      </c>
      <c r="AH177" s="4" t="s">
        <v>1346</v>
      </c>
      <c r="AI177" s="4" t="s">
        <v>1288</v>
      </c>
      <c r="AJ177" s="4" t="s">
        <v>1288</v>
      </c>
      <c r="AK177" s="4" t="s">
        <v>1290</v>
      </c>
      <c r="AL177" s="4" t="s">
        <v>1288</v>
      </c>
      <c r="AM177" s="4" t="s">
        <v>1346</v>
      </c>
      <c r="AN177" s="4" t="s">
        <v>1288</v>
      </c>
      <c r="AO177" s="4" t="s">
        <v>1346</v>
      </c>
      <c r="AP177" s="4" t="s">
        <v>1288</v>
      </c>
      <c r="AQ177" s="4" t="s">
        <v>1288</v>
      </c>
      <c r="AS177" s="4" t="s">
        <v>1861</v>
      </c>
      <c r="AT177" s="4" t="s">
        <v>1519</v>
      </c>
    </row>
    <row r="178" spans="1:46" x14ac:dyDescent="0.25">
      <c r="A178" s="4" t="s">
        <v>674</v>
      </c>
      <c r="B178" s="4">
        <v>0</v>
      </c>
      <c r="D178" s="4" t="s">
        <v>1272</v>
      </c>
      <c r="E178" s="4" t="s">
        <v>1614</v>
      </c>
      <c r="F178" s="4" t="s">
        <v>2445</v>
      </c>
      <c r="G178" s="4" t="s">
        <v>1614</v>
      </c>
      <c r="H178" s="4" t="s">
        <v>2446</v>
      </c>
      <c r="J178" s="4" t="s">
        <v>2447</v>
      </c>
      <c r="P178" s="4" t="s">
        <v>2448</v>
      </c>
      <c r="Q178" s="4" t="s">
        <v>2449</v>
      </c>
      <c r="R178" s="4" t="s">
        <v>1279</v>
      </c>
      <c r="S178" s="4" t="s">
        <v>1280</v>
      </c>
      <c r="T178" s="4" t="s">
        <v>2099</v>
      </c>
      <c r="U178" s="4" t="s">
        <v>126</v>
      </c>
      <c r="W178" s="4" t="s">
        <v>1283</v>
      </c>
      <c r="X178" s="4" t="s">
        <v>1315</v>
      </c>
      <c r="Y178" s="4" t="s">
        <v>1302</v>
      </c>
      <c r="Z178" s="4" t="s">
        <v>1286</v>
      </c>
      <c r="AB178" s="4" t="s">
        <v>1286</v>
      </c>
      <c r="AC178" s="4" t="s">
        <v>2368</v>
      </c>
      <c r="AE178" s="4" t="s">
        <v>1346</v>
      </c>
      <c r="AF178" s="4" t="s">
        <v>1346</v>
      </c>
      <c r="AG178" s="4" t="s">
        <v>1288</v>
      </c>
      <c r="AH178" s="4" t="s">
        <v>1346</v>
      </c>
      <c r="AI178" s="4" t="s">
        <v>1288</v>
      </c>
      <c r="AJ178" s="4" t="s">
        <v>1288</v>
      </c>
      <c r="AK178" s="4" t="s">
        <v>1290</v>
      </c>
      <c r="AL178" s="4" t="s">
        <v>1288</v>
      </c>
      <c r="AM178" s="4" t="s">
        <v>1346</v>
      </c>
      <c r="AN178" s="4" t="s">
        <v>1288</v>
      </c>
      <c r="AO178" s="4" t="s">
        <v>1346</v>
      </c>
      <c r="AP178" s="4" t="s">
        <v>1288</v>
      </c>
      <c r="AQ178" s="4" t="s">
        <v>1288</v>
      </c>
      <c r="AS178" s="4" t="s">
        <v>1861</v>
      </c>
      <c r="AT178" s="4" t="s">
        <v>1582</v>
      </c>
    </row>
    <row r="179" spans="1:46" x14ac:dyDescent="0.25">
      <c r="A179" s="4" t="s">
        <v>675</v>
      </c>
      <c r="B179" s="4">
        <v>0</v>
      </c>
      <c r="D179" s="4" t="s">
        <v>1272</v>
      </c>
      <c r="E179" s="4" t="s">
        <v>1614</v>
      </c>
      <c r="F179" s="4" t="s">
        <v>2450</v>
      </c>
      <c r="G179" s="4" t="s">
        <v>1614</v>
      </c>
      <c r="H179" s="4" t="s">
        <v>2451</v>
      </c>
      <c r="J179" s="4" t="s">
        <v>2452</v>
      </c>
      <c r="P179" s="4" t="s">
        <v>2453</v>
      </c>
      <c r="Q179" s="4" t="s">
        <v>2454</v>
      </c>
      <c r="R179" s="4" t="s">
        <v>1279</v>
      </c>
      <c r="S179" s="4" t="s">
        <v>1298</v>
      </c>
      <c r="T179" s="4" t="s">
        <v>1516</v>
      </c>
      <c r="U179" s="4" t="s">
        <v>1473</v>
      </c>
      <c r="W179" s="4" t="s">
        <v>1337</v>
      </c>
      <c r="X179" s="4" t="s">
        <v>1315</v>
      </c>
      <c r="Y179" s="4" t="s">
        <v>1302</v>
      </c>
      <c r="Z179" s="4" t="s">
        <v>1286</v>
      </c>
      <c r="AB179" s="4" t="s">
        <v>1286</v>
      </c>
      <c r="AC179" s="4" t="s">
        <v>2455</v>
      </c>
      <c r="AE179" s="4" t="s">
        <v>1289</v>
      </c>
      <c r="AF179" s="4" t="s">
        <v>1288</v>
      </c>
      <c r="AG179" s="4" t="s">
        <v>1288</v>
      </c>
      <c r="AH179" s="4" t="s">
        <v>1288</v>
      </c>
      <c r="AI179" s="4" t="s">
        <v>1288</v>
      </c>
      <c r="AJ179" s="4" t="s">
        <v>1288</v>
      </c>
      <c r="AK179" s="4" t="s">
        <v>1288</v>
      </c>
      <c r="AL179" s="4" t="s">
        <v>1288</v>
      </c>
      <c r="AM179" s="4" t="s">
        <v>1288</v>
      </c>
      <c r="AN179" s="4" t="s">
        <v>1288</v>
      </c>
      <c r="AO179" s="4" t="s">
        <v>1288</v>
      </c>
      <c r="AP179" s="4" t="s">
        <v>1289</v>
      </c>
      <c r="AQ179" s="4" t="s">
        <v>1288</v>
      </c>
      <c r="AS179" s="4" t="s">
        <v>2456</v>
      </c>
      <c r="AT179" s="4" t="s">
        <v>2457</v>
      </c>
    </row>
    <row r="180" spans="1:46" x14ac:dyDescent="0.25">
      <c r="A180" s="4" t="s">
        <v>677</v>
      </c>
      <c r="B180" s="4">
        <v>0</v>
      </c>
      <c r="D180" s="4" t="s">
        <v>1272</v>
      </c>
      <c r="E180" s="4" t="s">
        <v>1614</v>
      </c>
      <c r="F180" s="4" t="s">
        <v>2458</v>
      </c>
      <c r="G180" s="4" t="s">
        <v>1614</v>
      </c>
      <c r="H180" s="4" t="s">
        <v>2459</v>
      </c>
      <c r="J180" s="4" t="s">
        <v>2460</v>
      </c>
      <c r="P180" s="4" t="s">
        <v>2460</v>
      </c>
      <c r="Q180" s="4" t="s">
        <v>2461</v>
      </c>
      <c r="R180" s="4" t="s">
        <v>1279</v>
      </c>
      <c r="S180" s="4" t="s">
        <v>1280</v>
      </c>
      <c r="T180" s="4" t="s">
        <v>1620</v>
      </c>
      <c r="U180" s="4" t="s">
        <v>1572</v>
      </c>
      <c r="W180" s="4" t="s">
        <v>1283</v>
      </c>
      <c r="X180" s="4" t="s">
        <v>1315</v>
      </c>
      <c r="Y180" s="4" t="s">
        <v>1382</v>
      </c>
      <c r="Z180" s="4" t="s">
        <v>1286</v>
      </c>
      <c r="AB180" s="4" t="s">
        <v>1286</v>
      </c>
      <c r="AC180" s="4" t="s">
        <v>2368</v>
      </c>
      <c r="AE180" s="4" t="s">
        <v>1346</v>
      </c>
      <c r="AF180" s="4" t="s">
        <v>1346</v>
      </c>
      <c r="AG180" s="4" t="s">
        <v>1288</v>
      </c>
      <c r="AH180" s="4" t="s">
        <v>1346</v>
      </c>
      <c r="AI180" s="4" t="s">
        <v>1288</v>
      </c>
      <c r="AJ180" s="4" t="s">
        <v>1288</v>
      </c>
      <c r="AK180" s="4" t="s">
        <v>1290</v>
      </c>
      <c r="AL180" s="4" t="s">
        <v>1288</v>
      </c>
      <c r="AM180" s="4" t="s">
        <v>1346</v>
      </c>
      <c r="AN180" s="4" t="s">
        <v>1288</v>
      </c>
      <c r="AO180" s="4" t="s">
        <v>1346</v>
      </c>
      <c r="AP180" s="4" t="s">
        <v>1288</v>
      </c>
      <c r="AQ180" s="4" t="s">
        <v>1288</v>
      </c>
      <c r="AS180" s="4" t="s">
        <v>1861</v>
      </c>
      <c r="AT180" s="4" t="s">
        <v>1582</v>
      </c>
    </row>
    <row r="181" spans="1:46" x14ac:dyDescent="0.25">
      <c r="A181" s="4" t="s">
        <v>678</v>
      </c>
      <c r="B181" s="4">
        <v>0</v>
      </c>
      <c r="D181" s="4" t="s">
        <v>1272</v>
      </c>
      <c r="E181" s="4" t="s">
        <v>1614</v>
      </c>
      <c r="F181" s="4" t="s">
        <v>2462</v>
      </c>
      <c r="G181" s="4" t="s">
        <v>1614</v>
      </c>
      <c r="H181" s="4" t="s">
        <v>2463</v>
      </c>
      <c r="J181" s="4" t="s">
        <v>2464</v>
      </c>
      <c r="P181" s="4" t="s">
        <v>2464</v>
      </c>
      <c r="Q181" s="4" t="s">
        <v>2465</v>
      </c>
      <c r="R181" s="4" t="s">
        <v>1361</v>
      </c>
      <c r="S181" s="4" t="s">
        <v>2084</v>
      </c>
      <c r="T181" s="4" t="s">
        <v>1666</v>
      </c>
      <c r="U181" s="4" t="s">
        <v>126</v>
      </c>
      <c r="W181" s="4" t="s">
        <v>1283</v>
      </c>
      <c r="X181" s="4" t="s">
        <v>1446</v>
      </c>
      <c r="Y181" s="4" t="s">
        <v>1302</v>
      </c>
      <c r="Z181" s="4" t="s">
        <v>1286</v>
      </c>
      <c r="AB181" s="4" t="s">
        <v>1316</v>
      </c>
      <c r="AE181" s="4" t="s">
        <v>1288</v>
      </c>
      <c r="AF181" s="4" t="s">
        <v>1288</v>
      </c>
      <c r="AG181" s="4" t="s">
        <v>1288</v>
      </c>
      <c r="AH181" s="4" t="s">
        <v>1289</v>
      </c>
      <c r="AI181" s="4" t="s">
        <v>1288</v>
      </c>
      <c r="AJ181" s="4" t="s">
        <v>1288</v>
      </c>
      <c r="AK181" s="4" t="s">
        <v>1288</v>
      </c>
      <c r="AL181" s="4" t="s">
        <v>1289</v>
      </c>
      <c r="AM181" s="4" t="s">
        <v>1288</v>
      </c>
      <c r="AN181" s="4" t="s">
        <v>1328</v>
      </c>
      <c r="AO181" s="4" t="s">
        <v>1346</v>
      </c>
      <c r="AP181" s="4" t="s">
        <v>1288</v>
      </c>
      <c r="AQ181" s="4" t="s">
        <v>1288</v>
      </c>
      <c r="AS181" s="4" t="s">
        <v>1363</v>
      </c>
      <c r="AT181" s="4" t="s">
        <v>1778</v>
      </c>
    </row>
    <row r="182" spans="1:46" x14ac:dyDescent="0.25">
      <c r="A182" s="4" t="s">
        <v>680</v>
      </c>
      <c r="B182" s="4">
        <v>0</v>
      </c>
      <c r="D182" s="4" t="s">
        <v>1272</v>
      </c>
      <c r="E182" s="4" t="s">
        <v>1614</v>
      </c>
      <c r="F182" s="4" t="s">
        <v>2466</v>
      </c>
      <c r="G182" s="4" t="s">
        <v>1614</v>
      </c>
      <c r="H182" s="4" t="s">
        <v>2467</v>
      </c>
      <c r="J182" s="4" t="s">
        <v>2468</v>
      </c>
      <c r="P182" s="4" t="s">
        <v>2468</v>
      </c>
      <c r="Q182" s="4" t="s">
        <v>2469</v>
      </c>
      <c r="R182" s="4" t="s">
        <v>1279</v>
      </c>
      <c r="S182" s="4" t="s">
        <v>1280</v>
      </c>
      <c r="T182" s="4" t="s">
        <v>1389</v>
      </c>
      <c r="U182" s="4" t="s">
        <v>126</v>
      </c>
      <c r="W182" s="4" t="s">
        <v>1283</v>
      </c>
      <c r="X182" s="4" t="s">
        <v>1315</v>
      </c>
      <c r="Y182" s="4" t="s">
        <v>1302</v>
      </c>
      <c r="Z182" s="4" t="s">
        <v>1286</v>
      </c>
      <c r="AB182" s="4" t="s">
        <v>1286</v>
      </c>
      <c r="AC182" s="4" t="s">
        <v>1888</v>
      </c>
      <c r="AE182" s="4" t="s">
        <v>1346</v>
      </c>
      <c r="AF182" s="4" t="s">
        <v>1346</v>
      </c>
      <c r="AG182" s="4" t="s">
        <v>1288</v>
      </c>
      <c r="AH182" s="4" t="s">
        <v>1346</v>
      </c>
      <c r="AI182" s="4" t="s">
        <v>1288</v>
      </c>
      <c r="AJ182" s="4" t="s">
        <v>1288</v>
      </c>
      <c r="AK182" s="4" t="s">
        <v>1290</v>
      </c>
      <c r="AL182" s="4" t="s">
        <v>1288</v>
      </c>
      <c r="AM182" s="4" t="s">
        <v>1346</v>
      </c>
      <c r="AN182" s="4" t="s">
        <v>1288</v>
      </c>
      <c r="AO182" s="4" t="s">
        <v>1346</v>
      </c>
      <c r="AP182" s="4" t="s">
        <v>1288</v>
      </c>
      <c r="AQ182" s="4" t="s">
        <v>1288</v>
      </c>
      <c r="AS182" s="4" t="s">
        <v>1861</v>
      </c>
      <c r="AT182" s="4" t="s">
        <v>1519</v>
      </c>
    </row>
    <row r="183" spans="1:46" x14ac:dyDescent="0.25">
      <c r="A183" s="4" t="s">
        <v>681</v>
      </c>
      <c r="B183" s="4">
        <v>0</v>
      </c>
      <c r="D183" s="4" t="s">
        <v>1272</v>
      </c>
      <c r="E183" s="4" t="s">
        <v>1614</v>
      </c>
      <c r="F183" s="4" t="s">
        <v>2470</v>
      </c>
      <c r="G183" s="4" t="s">
        <v>1614</v>
      </c>
      <c r="H183" s="4" t="s">
        <v>2471</v>
      </c>
      <c r="J183" s="4" t="s">
        <v>2472</v>
      </c>
      <c r="P183" s="4" t="s">
        <v>2473</v>
      </c>
      <c r="Q183" s="4" t="s">
        <v>2474</v>
      </c>
      <c r="R183" s="4" t="s">
        <v>1279</v>
      </c>
      <c r="S183" s="4" t="s">
        <v>1280</v>
      </c>
      <c r="T183" s="4" t="s">
        <v>1598</v>
      </c>
      <c r="U183" s="4" t="s">
        <v>1390</v>
      </c>
      <c r="W183" s="4" t="s">
        <v>1283</v>
      </c>
      <c r="X183" s="4" t="s">
        <v>1315</v>
      </c>
      <c r="Y183" s="4" t="s">
        <v>1302</v>
      </c>
      <c r="Z183" s="4" t="s">
        <v>1286</v>
      </c>
      <c r="AB183" s="4" t="s">
        <v>1286</v>
      </c>
      <c r="AC183" s="4" t="s">
        <v>2368</v>
      </c>
      <c r="AE183" s="4" t="s">
        <v>1346</v>
      </c>
      <c r="AF183" s="4" t="s">
        <v>1346</v>
      </c>
      <c r="AG183" s="4" t="s">
        <v>1288</v>
      </c>
      <c r="AH183" s="4" t="s">
        <v>1346</v>
      </c>
      <c r="AI183" s="4" t="s">
        <v>1288</v>
      </c>
      <c r="AJ183" s="4" t="s">
        <v>1288</v>
      </c>
      <c r="AK183" s="4" t="s">
        <v>1290</v>
      </c>
      <c r="AL183" s="4" t="s">
        <v>1288</v>
      </c>
      <c r="AM183" s="4" t="s">
        <v>1346</v>
      </c>
      <c r="AN183" s="4" t="s">
        <v>1288</v>
      </c>
      <c r="AO183" s="4" t="s">
        <v>1346</v>
      </c>
      <c r="AP183" s="4" t="s">
        <v>1288</v>
      </c>
      <c r="AQ183" s="4" t="s">
        <v>1288</v>
      </c>
      <c r="AS183" s="4" t="s">
        <v>1861</v>
      </c>
      <c r="AT183" s="4" t="s">
        <v>1519</v>
      </c>
    </row>
    <row r="184" spans="1:46" x14ac:dyDescent="0.25">
      <c r="A184" s="4" t="s">
        <v>682</v>
      </c>
      <c r="B184" s="4">
        <v>0</v>
      </c>
      <c r="D184" s="4" t="s">
        <v>1272</v>
      </c>
      <c r="E184" s="4" t="s">
        <v>1614</v>
      </c>
      <c r="F184" s="4" t="s">
        <v>2475</v>
      </c>
      <c r="G184" s="4" t="s">
        <v>1614</v>
      </c>
      <c r="H184" s="4" t="s">
        <v>2476</v>
      </c>
      <c r="J184" s="4" t="s">
        <v>2477</v>
      </c>
      <c r="P184" s="4" t="s">
        <v>2477</v>
      </c>
      <c r="Q184" s="4" t="s">
        <v>2478</v>
      </c>
      <c r="R184" s="4" t="s">
        <v>1279</v>
      </c>
      <c r="S184" s="4" t="s">
        <v>1280</v>
      </c>
      <c r="T184" s="4" t="s">
        <v>1542</v>
      </c>
      <c r="U184" s="4" t="s">
        <v>126</v>
      </c>
      <c r="W184" s="4" t="s">
        <v>1283</v>
      </c>
      <c r="X184" s="4" t="s">
        <v>1446</v>
      </c>
      <c r="Y184" s="4" t="s">
        <v>1302</v>
      </c>
      <c r="Z184" s="4" t="s">
        <v>1286</v>
      </c>
      <c r="AB184" s="4" t="s">
        <v>1286</v>
      </c>
      <c r="AC184" s="4" t="s">
        <v>2368</v>
      </c>
      <c r="AE184" s="4" t="s">
        <v>1346</v>
      </c>
      <c r="AF184" s="4" t="s">
        <v>1346</v>
      </c>
      <c r="AG184" s="4" t="s">
        <v>1288</v>
      </c>
      <c r="AH184" s="4" t="s">
        <v>1346</v>
      </c>
      <c r="AI184" s="4" t="s">
        <v>1288</v>
      </c>
      <c r="AJ184" s="4" t="s">
        <v>1288</v>
      </c>
      <c r="AK184" s="4" t="s">
        <v>1290</v>
      </c>
      <c r="AL184" s="4" t="s">
        <v>1288</v>
      </c>
      <c r="AM184" s="4" t="s">
        <v>1346</v>
      </c>
      <c r="AN184" s="4" t="s">
        <v>1288</v>
      </c>
      <c r="AO184" s="4" t="s">
        <v>1346</v>
      </c>
      <c r="AP184" s="4" t="s">
        <v>1288</v>
      </c>
      <c r="AQ184" s="4" t="s">
        <v>1288</v>
      </c>
      <c r="AS184" s="4" t="s">
        <v>1861</v>
      </c>
      <c r="AT184" s="4" t="s">
        <v>1519</v>
      </c>
    </row>
    <row r="185" spans="1:46" x14ac:dyDescent="0.25">
      <c r="A185" s="4" t="s">
        <v>683</v>
      </c>
      <c r="B185" s="4">
        <v>0</v>
      </c>
      <c r="D185" s="4" t="s">
        <v>1272</v>
      </c>
      <c r="E185" s="4" t="s">
        <v>1614</v>
      </c>
      <c r="F185" s="4" t="s">
        <v>2479</v>
      </c>
      <c r="G185" s="4" t="s">
        <v>1614</v>
      </c>
      <c r="H185" s="4" t="s">
        <v>2480</v>
      </c>
      <c r="J185" s="4" t="s">
        <v>2481</v>
      </c>
      <c r="P185" s="4" t="s">
        <v>2481</v>
      </c>
      <c r="Q185" s="4" t="s">
        <v>2482</v>
      </c>
      <c r="R185" s="4" t="s">
        <v>1279</v>
      </c>
      <c r="S185" s="4" t="s">
        <v>1280</v>
      </c>
      <c r="T185" s="4" t="s">
        <v>1556</v>
      </c>
      <c r="U185" s="4" t="s">
        <v>1572</v>
      </c>
      <c r="W185" s="4" t="s">
        <v>1337</v>
      </c>
      <c r="X185" s="4" t="s">
        <v>1315</v>
      </c>
      <c r="Y185" s="4" t="s">
        <v>1302</v>
      </c>
      <c r="Z185" s="4" t="s">
        <v>1286</v>
      </c>
      <c r="AB185" s="4" t="s">
        <v>1286</v>
      </c>
      <c r="AC185" s="4" t="s">
        <v>1888</v>
      </c>
      <c r="AE185" s="4" t="s">
        <v>1346</v>
      </c>
      <c r="AF185" s="4" t="s">
        <v>1346</v>
      </c>
      <c r="AG185" s="4" t="s">
        <v>1288</v>
      </c>
      <c r="AH185" s="4" t="s">
        <v>1346</v>
      </c>
      <c r="AI185" s="4" t="s">
        <v>1288</v>
      </c>
      <c r="AJ185" s="4" t="s">
        <v>1288</v>
      </c>
      <c r="AK185" s="4" t="s">
        <v>1290</v>
      </c>
      <c r="AL185" s="4" t="s">
        <v>1288</v>
      </c>
      <c r="AM185" s="4" t="s">
        <v>1346</v>
      </c>
      <c r="AN185" s="4" t="s">
        <v>1288</v>
      </c>
      <c r="AO185" s="4" t="s">
        <v>1346</v>
      </c>
      <c r="AP185" s="4" t="s">
        <v>1288</v>
      </c>
      <c r="AQ185" s="4" t="s">
        <v>1288</v>
      </c>
      <c r="AS185" s="4" t="s">
        <v>1861</v>
      </c>
      <c r="AT185" s="4" t="s">
        <v>1519</v>
      </c>
    </row>
    <row r="186" spans="1:46" x14ac:dyDescent="0.25">
      <c r="A186" s="4" t="s">
        <v>684</v>
      </c>
      <c r="B186" s="4">
        <v>0</v>
      </c>
      <c r="D186" s="4" t="s">
        <v>1272</v>
      </c>
      <c r="E186" s="4" t="s">
        <v>1614</v>
      </c>
      <c r="F186" s="4" t="s">
        <v>2483</v>
      </c>
      <c r="G186" s="4" t="s">
        <v>1614</v>
      </c>
      <c r="H186" s="4" t="s">
        <v>2484</v>
      </c>
      <c r="J186" s="4" t="s">
        <v>2485</v>
      </c>
      <c r="P186" s="4" t="s">
        <v>2485</v>
      </c>
      <c r="Q186" s="4" t="s">
        <v>2486</v>
      </c>
      <c r="R186" s="4" t="s">
        <v>1279</v>
      </c>
      <c r="S186" s="4" t="s">
        <v>1280</v>
      </c>
      <c r="T186" s="4" t="s">
        <v>1325</v>
      </c>
      <c r="U186" s="4" t="s">
        <v>1572</v>
      </c>
      <c r="W186" s="4" t="s">
        <v>1337</v>
      </c>
      <c r="X186" s="4" t="s">
        <v>1315</v>
      </c>
      <c r="Y186" s="4" t="s">
        <v>1302</v>
      </c>
      <c r="Z186" s="4" t="s">
        <v>1286</v>
      </c>
      <c r="AB186" s="4" t="s">
        <v>1286</v>
      </c>
      <c r="AC186" s="4" t="s">
        <v>2362</v>
      </c>
      <c r="AE186" s="4" t="s">
        <v>1346</v>
      </c>
      <c r="AF186" s="4" t="s">
        <v>1346</v>
      </c>
      <c r="AG186" s="4" t="s">
        <v>1288</v>
      </c>
      <c r="AH186" s="4" t="s">
        <v>1346</v>
      </c>
      <c r="AI186" s="4" t="s">
        <v>1288</v>
      </c>
      <c r="AJ186" s="4" t="s">
        <v>1288</v>
      </c>
      <c r="AK186" s="4" t="s">
        <v>1290</v>
      </c>
      <c r="AL186" s="4" t="s">
        <v>1288</v>
      </c>
      <c r="AM186" s="4" t="s">
        <v>1346</v>
      </c>
      <c r="AN186" s="4" t="s">
        <v>1288</v>
      </c>
      <c r="AO186" s="4" t="s">
        <v>1346</v>
      </c>
      <c r="AP186" s="4" t="s">
        <v>1288</v>
      </c>
      <c r="AQ186" s="4" t="s">
        <v>1288</v>
      </c>
      <c r="AS186" s="4" t="s">
        <v>1861</v>
      </c>
      <c r="AT186" s="4" t="s">
        <v>1519</v>
      </c>
    </row>
    <row r="187" spans="1:46" x14ac:dyDescent="0.25">
      <c r="A187" s="4" t="s">
        <v>685</v>
      </c>
      <c r="B187" s="4">
        <v>0</v>
      </c>
      <c r="D187" s="4" t="s">
        <v>1272</v>
      </c>
      <c r="E187" s="4" t="s">
        <v>1614</v>
      </c>
      <c r="F187" s="4" t="s">
        <v>2487</v>
      </c>
      <c r="G187" s="4" t="s">
        <v>1614</v>
      </c>
      <c r="H187" s="4" t="s">
        <v>2488</v>
      </c>
      <c r="J187" s="4" t="s">
        <v>2489</v>
      </c>
      <c r="P187" s="4" t="s">
        <v>2489</v>
      </c>
      <c r="Q187" s="4" t="s">
        <v>2490</v>
      </c>
      <c r="R187" s="4" t="s">
        <v>1279</v>
      </c>
      <c r="S187" s="4" t="s">
        <v>1280</v>
      </c>
      <c r="T187" s="4" t="s">
        <v>1381</v>
      </c>
      <c r="U187" s="4" t="s">
        <v>1572</v>
      </c>
      <c r="W187" s="4" t="s">
        <v>1283</v>
      </c>
      <c r="X187" s="4" t="s">
        <v>1315</v>
      </c>
      <c r="Y187" s="4" t="s">
        <v>1302</v>
      </c>
      <c r="Z187" s="4" t="s">
        <v>1286</v>
      </c>
      <c r="AB187" s="4" t="s">
        <v>1286</v>
      </c>
      <c r="AC187" s="4" t="s">
        <v>2368</v>
      </c>
      <c r="AE187" s="4" t="s">
        <v>1346</v>
      </c>
      <c r="AF187" s="4" t="s">
        <v>1346</v>
      </c>
      <c r="AG187" s="4" t="s">
        <v>1288</v>
      </c>
      <c r="AH187" s="4" t="s">
        <v>1346</v>
      </c>
      <c r="AI187" s="4" t="s">
        <v>1288</v>
      </c>
      <c r="AJ187" s="4" t="s">
        <v>1288</v>
      </c>
      <c r="AK187" s="4" t="s">
        <v>1290</v>
      </c>
      <c r="AL187" s="4" t="s">
        <v>1288</v>
      </c>
      <c r="AM187" s="4" t="s">
        <v>1346</v>
      </c>
      <c r="AN187" s="4" t="s">
        <v>1346</v>
      </c>
      <c r="AO187" s="4" t="s">
        <v>1346</v>
      </c>
      <c r="AP187" s="4" t="s">
        <v>1288</v>
      </c>
      <c r="AQ187" s="4" t="s">
        <v>1288</v>
      </c>
      <c r="AS187" s="4" t="s">
        <v>1861</v>
      </c>
      <c r="AT187" s="4" t="s">
        <v>1582</v>
      </c>
    </row>
    <row r="188" spans="1:46" x14ac:dyDescent="0.25">
      <c r="A188" s="4" t="s">
        <v>686</v>
      </c>
      <c r="B188" s="4">
        <v>0</v>
      </c>
      <c r="D188" s="4" t="s">
        <v>1272</v>
      </c>
      <c r="E188" s="4" t="s">
        <v>1614</v>
      </c>
      <c r="F188" s="4" t="s">
        <v>2491</v>
      </c>
      <c r="G188" s="4" t="s">
        <v>1614</v>
      </c>
      <c r="H188" s="4" t="s">
        <v>2492</v>
      </c>
      <c r="J188" s="4" t="s">
        <v>2493</v>
      </c>
      <c r="P188" s="4" t="s">
        <v>2494</v>
      </c>
      <c r="Q188" s="4" t="s">
        <v>2495</v>
      </c>
      <c r="R188" s="4" t="s">
        <v>1279</v>
      </c>
      <c r="S188" s="4" t="s">
        <v>1280</v>
      </c>
      <c r="T188" s="4" t="s">
        <v>1312</v>
      </c>
      <c r="U188" s="4" t="s">
        <v>1473</v>
      </c>
      <c r="W188" s="4" t="s">
        <v>1337</v>
      </c>
      <c r="X188" s="4" t="s">
        <v>1315</v>
      </c>
      <c r="Y188" s="4" t="s">
        <v>1302</v>
      </c>
      <c r="Z188" s="4" t="s">
        <v>1286</v>
      </c>
      <c r="AB188" s="4" t="s">
        <v>1286</v>
      </c>
      <c r="AC188" s="4" t="s">
        <v>2368</v>
      </c>
      <c r="AE188" s="4" t="s">
        <v>1346</v>
      </c>
      <c r="AF188" s="4" t="s">
        <v>1346</v>
      </c>
      <c r="AG188" s="4" t="s">
        <v>1288</v>
      </c>
      <c r="AH188" s="4" t="s">
        <v>1346</v>
      </c>
      <c r="AI188" s="4" t="s">
        <v>1288</v>
      </c>
      <c r="AJ188" s="4" t="s">
        <v>1288</v>
      </c>
      <c r="AK188" s="4" t="s">
        <v>1290</v>
      </c>
      <c r="AL188" s="4" t="s">
        <v>1288</v>
      </c>
      <c r="AM188" s="4" t="s">
        <v>1346</v>
      </c>
      <c r="AN188" s="4" t="s">
        <v>1288</v>
      </c>
      <c r="AO188" s="4" t="s">
        <v>1346</v>
      </c>
      <c r="AP188" s="4" t="s">
        <v>1288</v>
      </c>
      <c r="AQ188" s="4" t="s">
        <v>1288</v>
      </c>
      <c r="AS188" s="4" t="s">
        <v>1861</v>
      </c>
      <c r="AT188" s="4" t="s">
        <v>1519</v>
      </c>
    </row>
    <row r="189" spans="1:46" x14ac:dyDescent="0.25">
      <c r="A189" s="4" t="s">
        <v>687</v>
      </c>
      <c r="B189" s="4">
        <v>0</v>
      </c>
      <c r="D189" s="4" t="s">
        <v>1272</v>
      </c>
      <c r="E189" s="4" t="s">
        <v>1614</v>
      </c>
      <c r="F189" s="4" t="s">
        <v>2496</v>
      </c>
      <c r="G189" s="4" t="s">
        <v>1614</v>
      </c>
      <c r="H189" s="4" t="s">
        <v>2497</v>
      </c>
      <c r="J189" s="4" t="s">
        <v>2498</v>
      </c>
      <c r="P189" s="4" t="s">
        <v>2499</v>
      </c>
      <c r="Q189" s="4" t="s">
        <v>2500</v>
      </c>
      <c r="R189" s="4" t="s">
        <v>1279</v>
      </c>
      <c r="S189" s="4" t="s">
        <v>1280</v>
      </c>
      <c r="T189" s="4" t="s">
        <v>1542</v>
      </c>
      <c r="U189" s="4" t="s">
        <v>1572</v>
      </c>
      <c r="W189" s="4" t="s">
        <v>1283</v>
      </c>
      <c r="X189" s="4" t="s">
        <v>1315</v>
      </c>
      <c r="Y189" s="4" t="s">
        <v>1302</v>
      </c>
      <c r="Z189" s="4" t="s">
        <v>1286</v>
      </c>
      <c r="AB189" s="4" t="s">
        <v>1286</v>
      </c>
      <c r="AC189" s="4" t="s">
        <v>2368</v>
      </c>
      <c r="AE189" s="4" t="s">
        <v>1346</v>
      </c>
      <c r="AF189" s="4" t="s">
        <v>1346</v>
      </c>
      <c r="AG189" s="4" t="s">
        <v>1288</v>
      </c>
      <c r="AH189" s="4" t="s">
        <v>1346</v>
      </c>
      <c r="AI189" s="4" t="s">
        <v>1288</v>
      </c>
      <c r="AJ189" s="4" t="s">
        <v>1288</v>
      </c>
      <c r="AK189" s="4" t="s">
        <v>1290</v>
      </c>
      <c r="AL189" s="4" t="s">
        <v>1288</v>
      </c>
      <c r="AM189" s="4" t="s">
        <v>1346</v>
      </c>
      <c r="AN189" s="4" t="s">
        <v>1288</v>
      </c>
      <c r="AO189" s="4" t="s">
        <v>1346</v>
      </c>
      <c r="AP189" s="4" t="s">
        <v>1288</v>
      </c>
      <c r="AQ189" s="4" t="s">
        <v>1288</v>
      </c>
      <c r="AS189" s="4" t="s">
        <v>1861</v>
      </c>
      <c r="AT189" s="4" t="s">
        <v>1582</v>
      </c>
    </row>
    <row r="190" spans="1:46" x14ac:dyDescent="0.25">
      <c r="A190" s="4" t="s">
        <v>689</v>
      </c>
      <c r="B190" s="4">
        <v>0</v>
      </c>
      <c r="D190" s="4" t="s">
        <v>1272</v>
      </c>
      <c r="E190" s="4" t="s">
        <v>1614</v>
      </c>
      <c r="F190" s="4" t="s">
        <v>2501</v>
      </c>
      <c r="G190" s="4" t="s">
        <v>1614</v>
      </c>
      <c r="H190" s="4" t="s">
        <v>2502</v>
      </c>
      <c r="J190" s="4" t="s">
        <v>2503</v>
      </c>
      <c r="P190" s="4" t="s">
        <v>2504</v>
      </c>
      <c r="Q190" s="4" t="s">
        <v>2505</v>
      </c>
      <c r="R190" s="4" t="s">
        <v>1279</v>
      </c>
      <c r="S190" s="4" t="s">
        <v>1298</v>
      </c>
      <c r="T190" s="4" t="s">
        <v>1556</v>
      </c>
      <c r="U190" s="4" t="s">
        <v>126</v>
      </c>
      <c r="W190" s="4" t="s">
        <v>2506</v>
      </c>
      <c r="X190" s="4" t="s">
        <v>1400</v>
      </c>
      <c r="Y190" s="4" t="s">
        <v>1302</v>
      </c>
      <c r="Z190" s="4" t="s">
        <v>1286</v>
      </c>
      <c r="AB190" s="4" t="s">
        <v>1316</v>
      </c>
      <c r="AE190" s="4" t="s">
        <v>1288</v>
      </c>
      <c r="AF190" s="4" t="s">
        <v>1288</v>
      </c>
      <c r="AG190" s="4" t="s">
        <v>1288</v>
      </c>
      <c r="AH190" s="4" t="s">
        <v>1288</v>
      </c>
      <c r="AI190" s="4" t="s">
        <v>1288</v>
      </c>
      <c r="AJ190" s="4" t="s">
        <v>1288</v>
      </c>
      <c r="AK190" s="4" t="s">
        <v>1288</v>
      </c>
      <c r="AL190" s="4" t="s">
        <v>1288</v>
      </c>
      <c r="AM190" s="4" t="s">
        <v>1288</v>
      </c>
      <c r="AN190" s="4" t="s">
        <v>1288</v>
      </c>
      <c r="AO190" s="4" t="s">
        <v>1288</v>
      </c>
      <c r="AP190" s="4" t="s">
        <v>1288</v>
      </c>
      <c r="AQ190" s="4" t="s">
        <v>1288</v>
      </c>
      <c r="AS190" s="4" t="s">
        <v>1304</v>
      </c>
      <c r="AT190" s="4" t="s">
        <v>2507</v>
      </c>
    </row>
    <row r="191" spans="1:46" x14ac:dyDescent="0.25">
      <c r="A191" s="4" t="s">
        <v>691</v>
      </c>
      <c r="B191" s="4">
        <v>0</v>
      </c>
      <c r="D191" s="4" t="s">
        <v>1272</v>
      </c>
      <c r="E191" s="4" t="s">
        <v>1614</v>
      </c>
      <c r="F191" s="4" t="s">
        <v>2508</v>
      </c>
      <c r="G191" s="4" t="s">
        <v>1614</v>
      </c>
      <c r="H191" s="4" t="s">
        <v>2509</v>
      </c>
      <c r="J191" s="4" t="s">
        <v>2510</v>
      </c>
      <c r="P191" s="4" t="s">
        <v>2510</v>
      </c>
      <c r="Q191" s="4" t="s">
        <v>2511</v>
      </c>
      <c r="R191" s="4" t="s">
        <v>1279</v>
      </c>
      <c r="S191" s="4" t="s">
        <v>1471</v>
      </c>
      <c r="T191" s="4" t="s">
        <v>1299</v>
      </c>
      <c r="U191" s="4" t="s">
        <v>1371</v>
      </c>
      <c r="W191" s="4" t="s">
        <v>1337</v>
      </c>
      <c r="X191" s="4" t="s">
        <v>1315</v>
      </c>
      <c r="Y191" s="4" t="s">
        <v>1382</v>
      </c>
      <c r="Z191" s="4" t="s">
        <v>1286</v>
      </c>
      <c r="AB191" s="4" t="s">
        <v>1316</v>
      </c>
      <c r="AE191" s="4" t="s">
        <v>1346</v>
      </c>
      <c r="AF191" s="4" t="s">
        <v>1346</v>
      </c>
      <c r="AG191" s="4" t="s">
        <v>1288</v>
      </c>
      <c r="AH191" s="4" t="s">
        <v>1346</v>
      </c>
      <c r="AI191" s="4" t="s">
        <v>1288</v>
      </c>
      <c r="AJ191" s="4" t="s">
        <v>1288</v>
      </c>
      <c r="AK191" s="4" t="s">
        <v>1290</v>
      </c>
      <c r="AL191" s="4" t="s">
        <v>1288</v>
      </c>
      <c r="AM191" s="4" t="s">
        <v>1346</v>
      </c>
      <c r="AN191" s="4" t="s">
        <v>1288</v>
      </c>
      <c r="AO191" s="4" t="s">
        <v>1346</v>
      </c>
      <c r="AP191" s="4" t="s">
        <v>1288</v>
      </c>
      <c r="AQ191" s="4" t="s">
        <v>1288</v>
      </c>
      <c r="AS191" s="4" t="s">
        <v>1861</v>
      </c>
      <c r="AT191" s="4" t="s">
        <v>1519</v>
      </c>
    </row>
    <row r="192" spans="1:46" x14ac:dyDescent="0.25">
      <c r="A192" s="4" t="s">
        <v>692</v>
      </c>
      <c r="B192" s="4">
        <v>0</v>
      </c>
      <c r="D192" s="4" t="s">
        <v>1272</v>
      </c>
      <c r="E192" s="4" t="s">
        <v>1614</v>
      </c>
      <c r="F192" s="4" t="s">
        <v>2512</v>
      </c>
      <c r="G192" s="4" t="s">
        <v>1614</v>
      </c>
      <c r="H192" s="4" t="s">
        <v>2513</v>
      </c>
      <c r="J192" s="4" t="s">
        <v>2514</v>
      </c>
      <c r="P192" s="4" t="s">
        <v>2515</v>
      </c>
      <c r="Q192" s="4" t="s">
        <v>2516</v>
      </c>
      <c r="R192" s="4" t="s">
        <v>1279</v>
      </c>
      <c r="S192" s="4" t="s">
        <v>1380</v>
      </c>
      <c r="T192" s="4" t="s">
        <v>1472</v>
      </c>
      <c r="U192" s="4" t="s">
        <v>1860</v>
      </c>
      <c r="W192" s="4" t="s">
        <v>1283</v>
      </c>
      <c r="X192" s="4" t="s">
        <v>1315</v>
      </c>
      <c r="Y192" s="4" t="s">
        <v>1285</v>
      </c>
      <c r="Z192" s="4" t="s">
        <v>1286</v>
      </c>
      <c r="AB192" s="4" t="s">
        <v>1316</v>
      </c>
      <c r="AE192" s="4" t="s">
        <v>1346</v>
      </c>
      <c r="AF192" s="4" t="s">
        <v>1346</v>
      </c>
      <c r="AG192" s="4" t="s">
        <v>1288</v>
      </c>
      <c r="AH192" s="4" t="s">
        <v>1346</v>
      </c>
      <c r="AI192" s="4" t="s">
        <v>1288</v>
      </c>
      <c r="AJ192" s="4" t="s">
        <v>1288</v>
      </c>
      <c r="AK192" s="4" t="s">
        <v>1290</v>
      </c>
      <c r="AL192" s="4" t="s">
        <v>1288</v>
      </c>
      <c r="AM192" s="4" t="s">
        <v>1346</v>
      </c>
      <c r="AN192" s="4" t="s">
        <v>1288</v>
      </c>
      <c r="AO192" s="4" t="s">
        <v>1346</v>
      </c>
      <c r="AP192" s="4" t="s">
        <v>1288</v>
      </c>
      <c r="AQ192" s="4" t="s">
        <v>1288</v>
      </c>
      <c r="AS192" s="4" t="s">
        <v>1861</v>
      </c>
      <c r="AT192" s="4" t="s">
        <v>1519</v>
      </c>
    </row>
    <row r="193" spans="1:46" x14ac:dyDescent="0.25">
      <c r="A193" s="4" t="s">
        <v>694</v>
      </c>
      <c r="B193" s="4">
        <v>0</v>
      </c>
      <c r="D193" s="4" t="s">
        <v>1272</v>
      </c>
      <c r="E193" s="4" t="s">
        <v>1614</v>
      </c>
      <c r="F193" s="4" t="s">
        <v>2517</v>
      </c>
      <c r="G193" s="4" t="s">
        <v>1614</v>
      </c>
      <c r="H193" s="4" t="s">
        <v>2518</v>
      </c>
      <c r="J193" s="4" t="s">
        <v>2519</v>
      </c>
      <c r="P193" s="4" t="s">
        <v>2520</v>
      </c>
      <c r="Q193" s="4" t="s">
        <v>2521</v>
      </c>
      <c r="R193" s="4" t="s">
        <v>1279</v>
      </c>
      <c r="S193" s="4" t="s">
        <v>1471</v>
      </c>
      <c r="T193" s="4" t="s">
        <v>1312</v>
      </c>
      <c r="U193" s="4" t="s">
        <v>1860</v>
      </c>
      <c r="W193" s="4" t="s">
        <v>1337</v>
      </c>
      <c r="X193" s="4" t="s">
        <v>1315</v>
      </c>
      <c r="Y193" s="4" t="s">
        <v>1302</v>
      </c>
      <c r="Z193" s="4" t="s">
        <v>1286</v>
      </c>
      <c r="AB193" s="4" t="s">
        <v>1316</v>
      </c>
      <c r="AE193" s="4" t="s">
        <v>1346</v>
      </c>
      <c r="AF193" s="4" t="s">
        <v>1346</v>
      </c>
      <c r="AG193" s="4" t="s">
        <v>1288</v>
      </c>
      <c r="AH193" s="4" t="s">
        <v>1346</v>
      </c>
      <c r="AI193" s="4" t="s">
        <v>1288</v>
      </c>
      <c r="AJ193" s="4" t="s">
        <v>1288</v>
      </c>
      <c r="AK193" s="4" t="s">
        <v>1290</v>
      </c>
      <c r="AL193" s="4" t="s">
        <v>1288</v>
      </c>
      <c r="AM193" s="4" t="s">
        <v>1346</v>
      </c>
      <c r="AN193" s="4" t="s">
        <v>1288</v>
      </c>
      <c r="AO193" s="4" t="s">
        <v>1346</v>
      </c>
      <c r="AP193" s="4" t="s">
        <v>1288</v>
      </c>
      <c r="AQ193" s="4" t="s">
        <v>1288</v>
      </c>
      <c r="AS193" s="4" t="s">
        <v>1861</v>
      </c>
      <c r="AT193" s="4" t="s">
        <v>1519</v>
      </c>
    </row>
    <row r="194" spans="1:46" x14ac:dyDescent="0.25">
      <c r="A194" s="4" t="s">
        <v>695</v>
      </c>
      <c r="B194" s="4">
        <v>0</v>
      </c>
      <c r="D194" s="4" t="s">
        <v>1272</v>
      </c>
      <c r="E194" s="4" t="s">
        <v>1614</v>
      </c>
      <c r="F194" s="4" t="s">
        <v>2522</v>
      </c>
      <c r="G194" s="4" t="s">
        <v>1614</v>
      </c>
      <c r="H194" s="4" t="s">
        <v>2523</v>
      </c>
      <c r="J194" s="4" t="s">
        <v>2524</v>
      </c>
      <c r="P194" s="4" t="s">
        <v>2525</v>
      </c>
      <c r="Q194" s="4" t="s">
        <v>2526</v>
      </c>
      <c r="R194" s="4" t="s">
        <v>1279</v>
      </c>
      <c r="S194" s="4" t="s">
        <v>1280</v>
      </c>
      <c r="T194" s="4" t="s">
        <v>2099</v>
      </c>
      <c r="U194" s="4" t="s">
        <v>1860</v>
      </c>
      <c r="W194" s="4" t="s">
        <v>1283</v>
      </c>
      <c r="X194" s="4" t="s">
        <v>1315</v>
      </c>
      <c r="Y194" s="4" t="s">
        <v>1302</v>
      </c>
      <c r="Z194" s="4" t="s">
        <v>1286</v>
      </c>
      <c r="AB194" s="4" t="s">
        <v>1286</v>
      </c>
      <c r="AC194" s="4" t="s">
        <v>1994</v>
      </c>
      <c r="AE194" s="4" t="s">
        <v>1346</v>
      </c>
      <c r="AF194" s="4" t="s">
        <v>1346</v>
      </c>
      <c r="AG194" s="4" t="s">
        <v>1288</v>
      </c>
      <c r="AH194" s="4" t="s">
        <v>1346</v>
      </c>
      <c r="AI194" s="4" t="s">
        <v>1288</v>
      </c>
      <c r="AJ194" s="4" t="s">
        <v>1288</v>
      </c>
      <c r="AK194" s="4" t="s">
        <v>1290</v>
      </c>
      <c r="AL194" s="4" t="s">
        <v>1288</v>
      </c>
      <c r="AM194" s="4" t="s">
        <v>1346</v>
      </c>
      <c r="AN194" s="4" t="s">
        <v>1288</v>
      </c>
      <c r="AO194" s="4" t="s">
        <v>1288</v>
      </c>
      <c r="AP194" s="4" t="s">
        <v>1288</v>
      </c>
      <c r="AQ194" s="4" t="s">
        <v>1288</v>
      </c>
      <c r="AS194" s="4" t="s">
        <v>1861</v>
      </c>
      <c r="AT194" s="4" t="s">
        <v>1582</v>
      </c>
    </row>
    <row r="195" spans="1:46" x14ac:dyDescent="0.25">
      <c r="A195" s="4" t="s">
        <v>696</v>
      </c>
      <c r="B195" s="4">
        <v>0</v>
      </c>
      <c r="D195" s="4" t="s">
        <v>1272</v>
      </c>
      <c r="E195" s="4" t="s">
        <v>1614</v>
      </c>
      <c r="F195" s="4" t="s">
        <v>2527</v>
      </c>
      <c r="G195" s="4" t="s">
        <v>1614</v>
      </c>
      <c r="H195" s="4" t="s">
        <v>2528</v>
      </c>
      <c r="J195" s="4" t="s">
        <v>2529</v>
      </c>
      <c r="P195" s="4" t="s">
        <v>2530</v>
      </c>
      <c r="Q195" s="4" t="s">
        <v>2531</v>
      </c>
      <c r="R195" s="4" t="s">
        <v>1279</v>
      </c>
      <c r="S195" s="4" t="s">
        <v>1280</v>
      </c>
      <c r="T195" s="4" t="s">
        <v>2274</v>
      </c>
      <c r="U195" s="4" t="s">
        <v>1572</v>
      </c>
      <c r="W195" s="4" t="s">
        <v>1283</v>
      </c>
      <c r="X195" s="4" t="s">
        <v>1446</v>
      </c>
      <c r="Y195" s="4" t="s">
        <v>1285</v>
      </c>
      <c r="Z195" s="4" t="s">
        <v>1286</v>
      </c>
      <c r="AB195" s="4" t="s">
        <v>1316</v>
      </c>
      <c r="AE195" s="4" t="s">
        <v>1346</v>
      </c>
      <c r="AF195" s="4" t="s">
        <v>1346</v>
      </c>
      <c r="AG195" s="4" t="s">
        <v>1288</v>
      </c>
      <c r="AH195" s="4" t="s">
        <v>1346</v>
      </c>
      <c r="AI195" s="4" t="s">
        <v>1288</v>
      </c>
      <c r="AJ195" s="4" t="s">
        <v>1288</v>
      </c>
      <c r="AK195" s="4" t="s">
        <v>1290</v>
      </c>
      <c r="AL195" s="4" t="s">
        <v>1288</v>
      </c>
      <c r="AM195" s="4" t="s">
        <v>1346</v>
      </c>
      <c r="AN195" s="4" t="s">
        <v>1288</v>
      </c>
      <c r="AO195" s="4" t="s">
        <v>1346</v>
      </c>
      <c r="AP195" s="4" t="s">
        <v>1288</v>
      </c>
      <c r="AQ195" s="4" t="s">
        <v>1288</v>
      </c>
      <c r="AS195" s="4" t="s">
        <v>1861</v>
      </c>
      <c r="AT195" s="4" t="s">
        <v>1582</v>
      </c>
    </row>
    <row r="196" spans="1:46" x14ac:dyDescent="0.25">
      <c r="A196" s="4" t="s">
        <v>697</v>
      </c>
      <c r="B196" s="4">
        <v>0</v>
      </c>
      <c r="D196" s="4" t="s">
        <v>1272</v>
      </c>
      <c r="E196" s="4" t="s">
        <v>1614</v>
      </c>
      <c r="F196" s="4" t="s">
        <v>2532</v>
      </c>
      <c r="G196" s="4" t="s">
        <v>1614</v>
      </c>
      <c r="H196" s="4" t="s">
        <v>2533</v>
      </c>
      <c r="J196" s="4" t="s">
        <v>2534</v>
      </c>
      <c r="P196" s="4" t="s">
        <v>2535</v>
      </c>
      <c r="Q196" s="4" t="s">
        <v>2536</v>
      </c>
      <c r="R196" s="4" t="s">
        <v>1279</v>
      </c>
      <c r="S196" s="4" t="s">
        <v>1280</v>
      </c>
      <c r="T196" s="4" t="s">
        <v>2110</v>
      </c>
      <c r="U196" s="4" t="s">
        <v>1860</v>
      </c>
      <c r="W196" s="4" t="s">
        <v>1283</v>
      </c>
      <c r="X196" s="4" t="s">
        <v>1315</v>
      </c>
      <c r="Y196" s="4" t="s">
        <v>1382</v>
      </c>
      <c r="Z196" s="4" t="s">
        <v>1286</v>
      </c>
      <c r="AB196" s="4" t="s">
        <v>1316</v>
      </c>
      <c r="AE196" s="4" t="s">
        <v>1346</v>
      </c>
      <c r="AF196" s="4" t="s">
        <v>1346</v>
      </c>
      <c r="AG196" s="4" t="s">
        <v>1288</v>
      </c>
      <c r="AH196" s="4" t="s">
        <v>1346</v>
      </c>
      <c r="AI196" s="4" t="s">
        <v>1288</v>
      </c>
      <c r="AJ196" s="4" t="s">
        <v>1288</v>
      </c>
      <c r="AK196" s="4" t="s">
        <v>1290</v>
      </c>
      <c r="AL196" s="4" t="s">
        <v>1288</v>
      </c>
      <c r="AM196" s="4" t="s">
        <v>1346</v>
      </c>
      <c r="AN196" s="4" t="s">
        <v>1288</v>
      </c>
      <c r="AO196" s="4" t="s">
        <v>1346</v>
      </c>
      <c r="AP196" s="4" t="s">
        <v>1288</v>
      </c>
      <c r="AQ196" s="4" t="s">
        <v>1288</v>
      </c>
      <c r="AS196" s="4" t="s">
        <v>1861</v>
      </c>
      <c r="AT196" s="4" t="s">
        <v>1519</v>
      </c>
    </row>
    <row r="197" spans="1:46" x14ac:dyDescent="0.25">
      <c r="A197" s="4" t="s">
        <v>699</v>
      </c>
      <c r="B197" s="4">
        <v>0</v>
      </c>
      <c r="D197" s="4" t="s">
        <v>1272</v>
      </c>
      <c r="E197" s="4" t="s">
        <v>1614</v>
      </c>
      <c r="F197" s="4" t="s">
        <v>2537</v>
      </c>
      <c r="G197" s="4" t="s">
        <v>1614</v>
      </c>
      <c r="H197" s="4" t="s">
        <v>2538</v>
      </c>
      <c r="J197" s="4" t="s">
        <v>2539</v>
      </c>
      <c r="P197" s="4" t="s">
        <v>2539</v>
      </c>
      <c r="Q197" s="4" t="s">
        <v>2540</v>
      </c>
      <c r="R197" s="4" t="s">
        <v>1279</v>
      </c>
      <c r="S197" s="4" t="s">
        <v>1280</v>
      </c>
      <c r="T197" s="4" t="s">
        <v>1381</v>
      </c>
      <c r="U197" s="4" t="s">
        <v>1860</v>
      </c>
      <c r="W197" s="4" t="s">
        <v>1283</v>
      </c>
      <c r="X197" s="4" t="s">
        <v>1315</v>
      </c>
      <c r="Y197" s="4" t="s">
        <v>1382</v>
      </c>
      <c r="Z197" s="4" t="s">
        <v>1286</v>
      </c>
      <c r="AB197" s="4" t="s">
        <v>1316</v>
      </c>
      <c r="AE197" s="4" t="s">
        <v>1346</v>
      </c>
      <c r="AF197" s="4" t="s">
        <v>1346</v>
      </c>
      <c r="AG197" s="4" t="s">
        <v>1288</v>
      </c>
      <c r="AH197" s="4" t="s">
        <v>1346</v>
      </c>
      <c r="AI197" s="4" t="s">
        <v>1288</v>
      </c>
      <c r="AJ197" s="4" t="s">
        <v>1288</v>
      </c>
      <c r="AK197" s="4" t="s">
        <v>1290</v>
      </c>
      <c r="AL197" s="4" t="s">
        <v>1288</v>
      </c>
      <c r="AM197" s="4" t="s">
        <v>1346</v>
      </c>
      <c r="AN197" s="4" t="s">
        <v>1288</v>
      </c>
      <c r="AO197" s="4" t="s">
        <v>1346</v>
      </c>
      <c r="AP197" s="4" t="s">
        <v>1288</v>
      </c>
      <c r="AQ197" s="4" t="s">
        <v>1288</v>
      </c>
      <c r="AS197" s="4" t="s">
        <v>1861</v>
      </c>
      <c r="AT197" s="4" t="s">
        <v>1519</v>
      </c>
    </row>
    <row r="198" spans="1:46" x14ac:dyDescent="0.25">
      <c r="A198" s="4" t="s">
        <v>700</v>
      </c>
      <c r="B198" s="4">
        <v>0</v>
      </c>
      <c r="D198" s="4" t="s">
        <v>1272</v>
      </c>
      <c r="E198" s="4" t="s">
        <v>1614</v>
      </c>
      <c r="F198" s="4" t="s">
        <v>2541</v>
      </c>
      <c r="G198" s="4" t="s">
        <v>1614</v>
      </c>
      <c r="H198" s="4" t="s">
        <v>2542</v>
      </c>
      <c r="J198" s="4" t="s">
        <v>2543</v>
      </c>
      <c r="P198" s="4" t="s">
        <v>2543</v>
      </c>
      <c r="Q198" s="4" t="s">
        <v>2544</v>
      </c>
      <c r="R198" s="4" t="s">
        <v>1279</v>
      </c>
      <c r="S198" s="4" t="s">
        <v>1280</v>
      </c>
      <c r="T198" s="4" t="s">
        <v>1534</v>
      </c>
      <c r="U198" s="4" t="s">
        <v>1860</v>
      </c>
      <c r="W198" s="4" t="s">
        <v>1283</v>
      </c>
      <c r="X198" s="4" t="s">
        <v>1315</v>
      </c>
      <c r="Y198" s="4" t="s">
        <v>1382</v>
      </c>
      <c r="Z198" s="4" t="s">
        <v>1286</v>
      </c>
      <c r="AB198" s="4" t="s">
        <v>1286</v>
      </c>
      <c r="AC198" s="4" t="s">
        <v>1994</v>
      </c>
      <c r="AE198" s="4" t="s">
        <v>1346</v>
      </c>
      <c r="AF198" s="4" t="s">
        <v>1346</v>
      </c>
      <c r="AG198" s="4" t="s">
        <v>1288</v>
      </c>
      <c r="AH198" s="4" t="s">
        <v>1346</v>
      </c>
      <c r="AI198" s="4" t="s">
        <v>1288</v>
      </c>
      <c r="AJ198" s="4" t="s">
        <v>1288</v>
      </c>
      <c r="AK198" s="4" t="s">
        <v>1290</v>
      </c>
      <c r="AL198" s="4" t="s">
        <v>1288</v>
      </c>
      <c r="AM198" s="4" t="s">
        <v>1346</v>
      </c>
      <c r="AN198" s="4" t="s">
        <v>1288</v>
      </c>
      <c r="AO198" s="4" t="s">
        <v>1346</v>
      </c>
      <c r="AP198" s="4" t="s">
        <v>1288</v>
      </c>
      <c r="AQ198" s="4" t="s">
        <v>1288</v>
      </c>
      <c r="AS198" s="4" t="s">
        <v>1861</v>
      </c>
      <c r="AT198" s="4" t="s">
        <v>1519</v>
      </c>
    </row>
    <row r="199" spans="1:46" x14ac:dyDescent="0.25">
      <c r="A199" s="4" t="s">
        <v>701</v>
      </c>
      <c r="B199" s="4">
        <v>0</v>
      </c>
      <c r="D199" s="4" t="s">
        <v>1272</v>
      </c>
      <c r="E199" s="4" t="s">
        <v>1614</v>
      </c>
      <c r="F199" s="4" t="s">
        <v>2545</v>
      </c>
      <c r="G199" s="4" t="s">
        <v>1614</v>
      </c>
      <c r="H199" s="4" t="s">
        <v>2546</v>
      </c>
      <c r="J199" s="4" t="s">
        <v>2547</v>
      </c>
      <c r="P199" s="4" t="s">
        <v>2548</v>
      </c>
      <c r="Q199" s="4" t="s">
        <v>2549</v>
      </c>
      <c r="R199" s="4" t="s">
        <v>1279</v>
      </c>
      <c r="S199" s="4" t="s">
        <v>1280</v>
      </c>
      <c r="T199" s="4" t="s">
        <v>1825</v>
      </c>
      <c r="U199" s="4" t="s">
        <v>1860</v>
      </c>
      <c r="W199" s="4" t="s">
        <v>1283</v>
      </c>
      <c r="X199" s="4" t="s">
        <v>1315</v>
      </c>
      <c r="Y199" s="4" t="s">
        <v>1302</v>
      </c>
      <c r="Z199" s="4" t="s">
        <v>1286</v>
      </c>
      <c r="AB199" s="4" t="s">
        <v>1286</v>
      </c>
      <c r="AC199" s="4" t="s">
        <v>1994</v>
      </c>
      <c r="AE199" s="4" t="s">
        <v>1346</v>
      </c>
      <c r="AF199" s="4" t="s">
        <v>1346</v>
      </c>
      <c r="AG199" s="4" t="s">
        <v>1288</v>
      </c>
      <c r="AH199" s="4" t="s">
        <v>1346</v>
      </c>
      <c r="AI199" s="4" t="s">
        <v>1288</v>
      </c>
      <c r="AJ199" s="4" t="s">
        <v>1288</v>
      </c>
      <c r="AK199" s="4" t="s">
        <v>1290</v>
      </c>
      <c r="AL199" s="4" t="s">
        <v>1288</v>
      </c>
      <c r="AM199" s="4" t="s">
        <v>1346</v>
      </c>
      <c r="AN199" s="4" t="s">
        <v>1288</v>
      </c>
      <c r="AO199" s="4" t="s">
        <v>1346</v>
      </c>
      <c r="AP199" s="4" t="s">
        <v>1288</v>
      </c>
      <c r="AQ199" s="4" t="s">
        <v>1288</v>
      </c>
      <c r="AS199" s="4" t="s">
        <v>1861</v>
      </c>
      <c r="AT199" s="4" t="s">
        <v>1519</v>
      </c>
    </row>
    <row r="200" spans="1:46" x14ac:dyDescent="0.25">
      <c r="A200" s="4" t="s">
        <v>702</v>
      </c>
      <c r="B200" s="4">
        <v>0</v>
      </c>
      <c r="D200" s="4" t="s">
        <v>1272</v>
      </c>
      <c r="E200" s="4" t="s">
        <v>1614</v>
      </c>
      <c r="F200" s="4" t="s">
        <v>2550</v>
      </c>
      <c r="G200" s="4" t="s">
        <v>1614</v>
      </c>
      <c r="H200" s="4" t="s">
        <v>2551</v>
      </c>
      <c r="J200" s="4" t="s">
        <v>2552</v>
      </c>
      <c r="P200" s="4" t="s">
        <v>2552</v>
      </c>
      <c r="Q200" s="4" t="s">
        <v>2553</v>
      </c>
      <c r="R200" s="4" t="s">
        <v>1279</v>
      </c>
      <c r="S200" s="4" t="s">
        <v>1280</v>
      </c>
      <c r="T200" s="4" t="s">
        <v>1825</v>
      </c>
      <c r="U200" s="4" t="s">
        <v>1860</v>
      </c>
      <c r="W200" s="4" t="s">
        <v>1337</v>
      </c>
      <c r="X200" s="4" t="s">
        <v>1315</v>
      </c>
      <c r="Y200" s="4" t="s">
        <v>1382</v>
      </c>
      <c r="Z200" s="4" t="s">
        <v>1286</v>
      </c>
      <c r="AB200" s="4" t="s">
        <v>1286</v>
      </c>
      <c r="AC200" s="4" t="s">
        <v>1994</v>
      </c>
      <c r="AE200" s="4" t="s">
        <v>1346</v>
      </c>
      <c r="AF200" s="4" t="s">
        <v>1346</v>
      </c>
      <c r="AG200" s="4" t="s">
        <v>1288</v>
      </c>
      <c r="AH200" s="4" t="s">
        <v>1346</v>
      </c>
      <c r="AI200" s="4" t="s">
        <v>1288</v>
      </c>
      <c r="AJ200" s="4" t="s">
        <v>1288</v>
      </c>
      <c r="AK200" s="4" t="s">
        <v>1290</v>
      </c>
      <c r="AL200" s="4" t="s">
        <v>1288</v>
      </c>
      <c r="AM200" s="4" t="s">
        <v>1346</v>
      </c>
      <c r="AN200" s="4" t="s">
        <v>1288</v>
      </c>
      <c r="AO200" s="4" t="s">
        <v>1346</v>
      </c>
      <c r="AP200" s="4" t="s">
        <v>1288</v>
      </c>
      <c r="AQ200" s="4" t="s">
        <v>1288</v>
      </c>
      <c r="AS200" s="4" t="s">
        <v>1861</v>
      </c>
      <c r="AT200" s="4" t="s">
        <v>1519</v>
      </c>
    </row>
    <row r="201" spans="1:46" x14ac:dyDescent="0.25">
      <c r="A201" s="4" t="s">
        <v>704</v>
      </c>
      <c r="B201" s="4">
        <v>0</v>
      </c>
      <c r="D201" s="4" t="s">
        <v>1272</v>
      </c>
      <c r="E201" s="4" t="s">
        <v>1614</v>
      </c>
      <c r="F201" s="4" t="s">
        <v>2554</v>
      </c>
      <c r="G201" s="4" t="s">
        <v>1614</v>
      </c>
      <c r="H201" s="4" t="s">
        <v>2555</v>
      </c>
      <c r="J201" s="4" t="s">
        <v>2556</v>
      </c>
      <c r="P201" s="4" t="s">
        <v>2557</v>
      </c>
      <c r="Q201" s="4" t="s">
        <v>2558</v>
      </c>
      <c r="R201" s="4" t="s">
        <v>1279</v>
      </c>
      <c r="S201" s="4" t="s">
        <v>1280</v>
      </c>
      <c r="T201" s="4" t="s">
        <v>1444</v>
      </c>
      <c r="U201" s="4" t="s">
        <v>1300</v>
      </c>
      <c r="W201" s="4" t="s">
        <v>1337</v>
      </c>
      <c r="X201" s="4" t="s">
        <v>1315</v>
      </c>
      <c r="Y201" s="4" t="s">
        <v>1285</v>
      </c>
      <c r="Z201" s="4" t="s">
        <v>1286</v>
      </c>
      <c r="AB201" s="4" t="s">
        <v>1372</v>
      </c>
      <c r="AE201" s="4" t="s">
        <v>1288</v>
      </c>
      <c r="AF201" s="4" t="s">
        <v>1288</v>
      </c>
      <c r="AG201" s="4" t="s">
        <v>1328</v>
      </c>
      <c r="AH201" s="4" t="s">
        <v>1288</v>
      </c>
      <c r="AI201" s="4" t="s">
        <v>1328</v>
      </c>
      <c r="AJ201" s="4" t="s">
        <v>1328</v>
      </c>
      <c r="AK201" s="4" t="s">
        <v>1328</v>
      </c>
      <c r="AL201" s="4" t="s">
        <v>1288</v>
      </c>
      <c r="AM201" s="4" t="s">
        <v>1289</v>
      </c>
      <c r="AN201" s="4" t="s">
        <v>1288</v>
      </c>
      <c r="AO201" s="4" t="s">
        <v>1328</v>
      </c>
      <c r="AP201" s="4" t="s">
        <v>1346</v>
      </c>
      <c r="AQ201" s="4" t="s">
        <v>1328</v>
      </c>
      <c r="AS201" s="4" t="s">
        <v>2559</v>
      </c>
      <c r="AT201" s="4" t="s">
        <v>1905</v>
      </c>
    </row>
    <row r="202" spans="1:46" x14ac:dyDescent="0.25">
      <c r="A202" s="4" t="s">
        <v>709</v>
      </c>
      <c r="B202" s="4">
        <v>0</v>
      </c>
      <c r="D202" s="4" t="s">
        <v>1272</v>
      </c>
      <c r="E202" s="4" t="s">
        <v>1614</v>
      </c>
      <c r="F202" s="4" t="s">
        <v>2560</v>
      </c>
      <c r="G202" s="4" t="s">
        <v>1614</v>
      </c>
      <c r="H202" s="4" t="s">
        <v>2561</v>
      </c>
      <c r="J202" s="4" t="s">
        <v>2562</v>
      </c>
      <c r="P202" s="4" t="s">
        <v>2562</v>
      </c>
      <c r="Q202" s="4" t="s">
        <v>2563</v>
      </c>
      <c r="R202" s="4" t="s">
        <v>1279</v>
      </c>
      <c r="S202" s="4" t="s">
        <v>1471</v>
      </c>
      <c r="T202" s="4" t="s">
        <v>1620</v>
      </c>
      <c r="U202" s="4" t="s">
        <v>1860</v>
      </c>
      <c r="W202" s="4" t="s">
        <v>1283</v>
      </c>
      <c r="X202" s="4" t="s">
        <v>1315</v>
      </c>
      <c r="Y202" s="4" t="s">
        <v>1382</v>
      </c>
      <c r="Z202" s="4" t="s">
        <v>1286</v>
      </c>
      <c r="AB202" s="4" t="s">
        <v>1286</v>
      </c>
      <c r="AC202" s="4" t="s">
        <v>2564</v>
      </c>
      <c r="AE202" s="4" t="s">
        <v>1346</v>
      </c>
      <c r="AF202" s="4" t="s">
        <v>1346</v>
      </c>
      <c r="AG202" s="4" t="s">
        <v>1288</v>
      </c>
      <c r="AH202" s="4" t="s">
        <v>1346</v>
      </c>
      <c r="AI202" s="4" t="s">
        <v>1288</v>
      </c>
      <c r="AJ202" s="4" t="s">
        <v>1288</v>
      </c>
      <c r="AK202" s="4" t="s">
        <v>1290</v>
      </c>
      <c r="AL202" s="4" t="s">
        <v>1288</v>
      </c>
      <c r="AM202" s="4" t="s">
        <v>1346</v>
      </c>
      <c r="AN202" s="4" t="s">
        <v>1288</v>
      </c>
      <c r="AO202" s="4" t="s">
        <v>1346</v>
      </c>
      <c r="AP202" s="4" t="s">
        <v>1288</v>
      </c>
      <c r="AQ202" s="4" t="s">
        <v>1288</v>
      </c>
      <c r="AS202" s="4" t="s">
        <v>1861</v>
      </c>
      <c r="AT202" s="4" t="s">
        <v>1519</v>
      </c>
    </row>
    <row r="203" spans="1:46" x14ac:dyDescent="0.25">
      <c r="A203" s="4" t="s">
        <v>710</v>
      </c>
      <c r="B203" s="4">
        <v>0</v>
      </c>
      <c r="D203" s="4" t="s">
        <v>1272</v>
      </c>
      <c r="E203" s="4" t="s">
        <v>1614</v>
      </c>
      <c r="F203" s="4" t="s">
        <v>2565</v>
      </c>
      <c r="G203" s="4" t="s">
        <v>1614</v>
      </c>
      <c r="H203" s="4" t="s">
        <v>2566</v>
      </c>
      <c r="J203" s="4" t="s">
        <v>2567</v>
      </c>
      <c r="P203" s="4" t="s">
        <v>2567</v>
      </c>
      <c r="Q203" s="4" t="s">
        <v>2568</v>
      </c>
      <c r="R203" s="4" t="s">
        <v>1279</v>
      </c>
      <c r="S203" s="4" t="s">
        <v>1471</v>
      </c>
      <c r="T203" s="4" t="s">
        <v>2125</v>
      </c>
      <c r="U203" s="4" t="s">
        <v>1860</v>
      </c>
      <c r="W203" s="4" t="s">
        <v>1283</v>
      </c>
      <c r="X203" s="4" t="s">
        <v>1315</v>
      </c>
      <c r="Y203" s="4" t="s">
        <v>1382</v>
      </c>
      <c r="Z203" s="4" t="s">
        <v>1286</v>
      </c>
      <c r="AB203" s="4" t="s">
        <v>1286</v>
      </c>
      <c r="AC203" s="4" t="s">
        <v>2564</v>
      </c>
      <c r="AE203" s="4" t="s">
        <v>1346</v>
      </c>
      <c r="AF203" s="4" t="s">
        <v>1346</v>
      </c>
      <c r="AG203" s="4" t="s">
        <v>1288</v>
      </c>
      <c r="AH203" s="4" t="s">
        <v>1346</v>
      </c>
      <c r="AI203" s="4" t="s">
        <v>1288</v>
      </c>
      <c r="AJ203" s="4" t="s">
        <v>1288</v>
      </c>
      <c r="AK203" s="4" t="s">
        <v>1290</v>
      </c>
      <c r="AL203" s="4" t="s">
        <v>1288</v>
      </c>
      <c r="AM203" s="4" t="s">
        <v>1346</v>
      </c>
      <c r="AN203" s="4" t="s">
        <v>1288</v>
      </c>
      <c r="AO203" s="4" t="s">
        <v>1346</v>
      </c>
      <c r="AP203" s="4" t="s">
        <v>1288</v>
      </c>
      <c r="AQ203" s="4" t="s">
        <v>1288</v>
      </c>
      <c r="AS203" s="4" t="s">
        <v>1861</v>
      </c>
      <c r="AT203" s="4" t="s">
        <v>1519</v>
      </c>
    </row>
    <row r="204" spans="1:46" x14ac:dyDescent="0.25">
      <c r="A204" s="4" t="s">
        <v>711</v>
      </c>
      <c r="B204" s="4">
        <v>0</v>
      </c>
      <c r="D204" s="4" t="s">
        <v>1272</v>
      </c>
      <c r="E204" s="4" t="s">
        <v>1614</v>
      </c>
      <c r="F204" s="4" t="s">
        <v>2569</v>
      </c>
      <c r="G204" s="4" t="s">
        <v>1614</v>
      </c>
      <c r="H204" s="4" t="s">
        <v>2570</v>
      </c>
      <c r="J204" s="4" t="s">
        <v>2571</v>
      </c>
      <c r="P204" s="4" t="s">
        <v>2571</v>
      </c>
      <c r="Q204" s="4" t="s">
        <v>2572</v>
      </c>
      <c r="R204" s="4" t="s">
        <v>1279</v>
      </c>
      <c r="S204" s="4" t="s">
        <v>1280</v>
      </c>
      <c r="T204" s="4" t="s">
        <v>1966</v>
      </c>
      <c r="U204" s="4" t="s">
        <v>1860</v>
      </c>
      <c r="W204" s="4" t="s">
        <v>1337</v>
      </c>
      <c r="X204" s="4" t="s">
        <v>1315</v>
      </c>
      <c r="Y204" s="4" t="s">
        <v>1302</v>
      </c>
      <c r="Z204" s="4" t="s">
        <v>1286</v>
      </c>
      <c r="AB204" s="4" t="s">
        <v>1286</v>
      </c>
      <c r="AC204" s="4" t="s">
        <v>2564</v>
      </c>
      <c r="AE204" s="4" t="s">
        <v>1346</v>
      </c>
      <c r="AF204" s="4" t="s">
        <v>1346</v>
      </c>
      <c r="AG204" s="4" t="s">
        <v>1288</v>
      </c>
      <c r="AH204" s="4" t="s">
        <v>1346</v>
      </c>
      <c r="AI204" s="4" t="s">
        <v>1288</v>
      </c>
      <c r="AJ204" s="4" t="s">
        <v>1288</v>
      </c>
      <c r="AK204" s="4" t="s">
        <v>1290</v>
      </c>
      <c r="AL204" s="4" t="s">
        <v>1288</v>
      </c>
      <c r="AM204" s="4" t="s">
        <v>1346</v>
      </c>
      <c r="AN204" s="4" t="s">
        <v>1288</v>
      </c>
      <c r="AO204" s="4" t="s">
        <v>1346</v>
      </c>
      <c r="AP204" s="4" t="s">
        <v>1288</v>
      </c>
      <c r="AQ204" s="4" t="s">
        <v>1288</v>
      </c>
      <c r="AS204" s="4" t="s">
        <v>1861</v>
      </c>
      <c r="AT204" s="4" t="s">
        <v>1519</v>
      </c>
    </row>
    <row r="205" spans="1:46" x14ac:dyDescent="0.25">
      <c r="A205" s="4" t="s">
        <v>712</v>
      </c>
      <c r="B205" s="4">
        <v>0</v>
      </c>
      <c r="D205" s="4" t="s">
        <v>1272</v>
      </c>
      <c r="E205" s="4" t="s">
        <v>1614</v>
      </c>
      <c r="F205" s="4" t="s">
        <v>2573</v>
      </c>
      <c r="G205" s="4" t="s">
        <v>1614</v>
      </c>
      <c r="H205" s="4" t="s">
        <v>2574</v>
      </c>
      <c r="J205" s="4" t="s">
        <v>2575</v>
      </c>
      <c r="P205" s="4" t="s">
        <v>2576</v>
      </c>
      <c r="Q205" s="4" t="s">
        <v>2577</v>
      </c>
      <c r="R205" s="4" t="s">
        <v>1279</v>
      </c>
      <c r="S205" s="4" t="s">
        <v>1280</v>
      </c>
      <c r="T205" s="4" t="s">
        <v>1825</v>
      </c>
      <c r="U205" s="4" t="s">
        <v>1860</v>
      </c>
      <c r="W205" s="4" t="s">
        <v>1283</v>
      </c>
      <c r="X205" s="4" t="s">
        <v>1315</v>
      </c>
      <c r="Y205" s="4" t="s">
        <v>1302</v>
      </c>
      <c r="Z205" s="4" t="s">
        <v>1286</v>
      </c>
      <c r="AB205" s="4" t="s">
        <v>1286</v>
      </c>
      <c r="AC205" s="4" t="s">
        <v>2564</v>
      </c>
      <c r="AE205" s="4" t="s">
        <v>1346</v>
      </c>
      <c r="AF205" s="4" t="s">
        <v>1346</v>
      </c>
      <c r="AG205" s="4" t="s">
        <v>1288</v>
      </c>
      <c r="AH205" s="4" t="s">
        <v>1346</v>
      </c>
      <c r="AI205" s="4" t="s">
        <v>1288</v>
      </c>
      <c r="AJ205" s="4" t="s">
        <v>1288</v>
      </c>
      <c r="AK205" s="4" t="s">
        <v>1290</v>
      </c>
      <c r="AL205" s="4" t="s">
        <v>1288</v>
      </c>
      <c r="AM205" s="4" t="s">
        <v>1346</v>
      </c>
      <c r="AN205" s="4" t="s">
        <v>1288</v>
      </c>
      <c r="AO205" s="4" t="s">
        <v>1346</v>
      </c>
      <c r="AP205" s="4" t="s">
        <v>1288</v>
      </c>
      <c r="AQ205" s="4" t="s">
        <v>1288</v>
      </c>
      <c r="AS205" s="4" t="s">
        <v>1861</v>
      </c>
      <c r="AT205" s="4" t="s">
        <v>1519</v>
      </c>
    </row>
    <row r="206" spans="1:46" x14ac:dyDescent="0.25">
      <c r="A206" s="4" t="s">
        <v>713</v>
      </c>
      <c r="B206" s="4">
        <v>0</v>
      </c>
      <c r="D206" s="4" t="s">
        <v>1272</v>
      </c>
      <c r="E206" s="4" t="s">
        <v>1614</v>
      </c>
      <c r="F206" s="4" t="s">
        <v>2578</v>
      </c>
      <c r="G206" s="4" t="s">
        <v>1614</v>
      </c>
      <c r="H206" s="4" t="s">
        <v>2579</v>
      </c>
      <c r="J206" s="4" t="s">
        <v>2580</v>
      </c>
      <c r="P206" s="4" t="s">
        <v>2580</v>
      </c>
      <c r="Q206" s="4" t="s">
        <v>2581</v>
      </c>
      <c r="R206" s="4" t="s">
        <v>1279</v>
      </c>
      <c r="S206" s="4" t="s">
        <v>1471</v>
      </c>
      <c r="T206" s="4" t="s">
        <v>2125</v>
      </c>
      <c r="U206" s="4" t="s">
        <v>1860</v>
      </c>
      <c r="W206" s="4" t="s">
        <v>1283</v>
      </c>
      <c r="X206" s="4" t="s">
        <v>1315</v>
      </c>
      <c r="Y206" s="4" t="s">
        <v>1302</v>
      </c>
      <c r="Z206" s="4" t="s">
        <v>1286</v>
      </c>
      <c r="AB206" s="4" t="s">
        <v>1316</v>
      </c>
      <c r="AE206" s="4" t="s">
        <v>1346</v>
      </c>
      <c r="AF206" s="4" t="s">
        <v>1346</v>
      </c>
      <c r="AG206" s="4" t="s">
        <v>1288</v>
      </c>
      <c r="AH206" s="4" t="s">
        <v>1346</v>
      </c>
      <c r="AI206" s="4" t="s">
        <v>1288</v>
      </c>
      <c r="AJ206" s="4" t="s">
        <v>1288</v>
      </c>
      <c r="AK206" s="4" t="s">
        <v>1290</v>
      </c>
      <c r="AL206" s="4" t="s">
        <v>1288</v>
      </c>
      <c r="AM206" s="4" t="s">
        <v>1346</v>
      </c>
      <c r="AN206" s="4" t="s">
        <v>1288</v>
      </c>
      <c r="AO206" s="4" t="s">
        <v>1346</v>
      </c>
      <c r="AP206" s="4" t="s">
        <v>1288</v>
      </c>
      <c r="AQ206" s="4" t="s">
        <v>1288</v>
      </c>
      <c r="AS206" s="4" t="s">
        <v>1861</v>
      </c>
      <c r="AT206" s="4" t="s">
        <v>1519</v>
      </c>
    </row>
    <row r="207" spans="1:46" x14ac:dyDescent="0.25">
      <c r="A207" s="4" t="s">
        <v>714</v>
      </c>
      <c r="B207" s="4">
        <v>0</v>
      </c>
      <c r="D207" s="4" t="s">
        <v>1272</v>
      </c>
      <c r="E207" s="4" t="s">
        <v>1614</v>
      </c>
      <c r="F207" s="4" t="s">
        <v>2582</v>
      </c>
      <c r="G207" s="4" t="s">
        <v>1614</v>
      </c>
      <c r="H207" s="4" t="s">
        <v>2583</v>
      </c>
      <c r="J207" s="4" t="s">
        <v>2584</v>
      </c>
      <c r="P207" s="4" t="s">
        <v>2585</v>
      </c>
      <c r="Q207" s="4" t="s">
        <v>2586</v>
      </c>
      <c r="R207" s="4" t="s">
        <v>1494</v>
      </c>
      <c r="S207" s="4" t="s">
        <v>2257</v>
      </c>
      <c r="T207" s="4" t="s">
        <v>2013</v>
      </c>
      <c r="U207" s="4" t="s">
        <v>126</v>
      </c>
      <c r="W207" s="4" t="s">
        <v>1283</v>
      </c>
      <c r="X207" s="4" t="s">
        <v>1315</v>
      </c>
      <c r="Y207" s="4" t="s">
        <v>1285</v>
      </c>
      <c r="Z207" s="4" t="s">
        <v>1286</v>
      </c>
      <c r="AB207" s="4" t="s">
        <v>1286</v>
      </c>
      <c r="AC207" s="4" t="s">
        <v>2587</v>
      </c>
      <c r="AE207" s="4" t="s">
        <v>1289</v>
      </c>
      <c r="AF207" s="4" t="s">
        <v>1289</v>
      </c>
      <c r="AG207" s="4" t="s">
        <v>1289</v>
      </c>
      <c r="AH207" s="4" t="s">
        <v>1289</v>
      </c>
      <c r="AI207" s="4" t="s">
        <v>1289</v>
      </c>
      <c r="AJ207" s="4" t="s">
        <v>1289</v>
      </c>
      <c r="AK207" s="4" t="s">
        <v>1289</v>
      </c>
      <c r="AL207" s="4" t="s">
        <v>1289</v>
      </c>
      <c r="AM207" s="4" t="s">
        <v>1289</v>
      </c>
      <c r="AN207" s="4" t="s">
        <v>1289</v>
      </c>
      <c r="AO207" s="4" t="s">
        <v>1289</v>
      </c>
      <c r="AP207" s="4" t="s">
        <v>1289</v>
      </c>
      <c r="AQ207" s="4" t="s">
        <v>1289</v>
      </c>
      <c r="AS207" s="4" t="s">
        <v>2588</v>
      </c>
      <c r="AT207" s="4" t="s">
        <v>1305</v>
      </c>
    </row>
    <row r="208" spans="1:46" x14ac:dyDescent="0.25">
      <c r="A208" s="4" t="s">
        <v>716</v>
      </c>
      <c r="B208" s="4">
        <v>0</v>
      </c>
      <c r="D208" s="4" t="s">
        <v>1272</v>
      </c>
      <c r="E208" s="4" t="s">
        <v>1614</v>
      </c>
      <c r="F208" s="4" t="s">
        <v>2589</v>
      </c>
      <c r="G208" s="4" t="s">
        <v>1614</v>
      </c>
      <c r="H208" s="4" t="s">
        <v>2590</v>
      </c>
      <c r="J208" s="4" t="s">
        <v>2591</v>
      </c>
      <c r="P208" s="4" t="s">
        <v>2592</v>
      </c>
      <c r="Q208" s="4" t="s">
        <v>2593</v>
      </c>
      <c r="R208" s="4" t="s">
        <v>1323</v>
      </c>
      <c r="S208" s="4" t="s">
        <v>2594</v>
      </c>
      <c r="T208" s="4" t="s">
        <v>1299</v>
      </c>
      <c r="U208" s="4" t="s">
        <v>1580</v>
      </c>
      <c r="W208" s="4" t="s">
        <v>1283</v>
      </c>
      <c r="X208" s="4" t="s">
        <v>1284</v>
      </c>
      <c r="Y208" s="4" t="s">
        <v>1302</v>
      </c>
      <c r="Z208" s="4" t="s">
        <v>1286</v>
      </c>
      <c r="AB208" s="4" t="s">
        <v>1286</v>
      </c>
      <c r="AC208" s="4" t="s">
        <v>2595</v>
      </c>
      <c r="AE208" s="4" t="s">
        <v>1289</v>
      </c>
      <c r="AF208" s="4" t="s">
        <v>1288</v>
      </c>
      <c r="AG208" s="4" t="s">
        <v>1288</v>
      </c>
      <c r="AH208" s="4" t="s">
        <v>1288</v>
      </c>
      <c r="AI208" s="4" t="s">
        <v>1288</v>
      </c>
      <c r="AJ208" s="4" t="s">
        <v>1288</v>
      </c>
      <c r="AK208" s="4" t="s">
        <v>1288</v>
      </c>
      <c r="AL208" s="4" t="s">
        <v>1288</v>
      </c>
      <c r="AM208" s="4" t="s">
        <v>1289</v>
      </c>
      <c r="AN208" s="4" t="s">
        <v>1288</v>
      </c>
      <c r="AO208" s="4" t="s">
        <v>1288</v>
      </c>
      <c r="AP208" s="4" t="s">
        <v>1288</v>
      </c>
      <c r="AQ208" s="4" t="s">
        <v>1288</v>
      </c>
      <c r="AS208" s="4" t="s">
        <v>1304</v>
      </c>
      <c r="AT208" s="4" t="s">
        <v>2596</v>
      </c>
    </row>
    <row r="209" spans="1:46" x14ac:dyDescent="0.25">
      <c r="A209" s="4" t="s">
        <v>724</v>
      </c>
      <c r="B209" s="4">
        <v>0</v>
      </c>
      <c r="D209" s="4" t="s">
        <v>1272</v>
      </c>
      <c r="E209" s="4" t="s">
        <v>1614</v>
      </c>
      <c r="F209" s="4" t="s">
        <v>2597</v>
      </c>
      <c r="G209" s="4" t="s">
        <v>1614</v>
      </c>
      <c r="H209" s="4" t="s">
        <v>2598</v>
      </c>
      <c r="J209" s="4" t="s">
        <v>2599</v>
      </c>
      <c r="P209" s="4" t="s">
        <v>2600</v>
      </c>
      <c r="Q209" s="4" t="s">
        <v>2601</v>
      </c>
      <c r="R209" s="4" t="s">
        <v>1361</v>
      </c>
      <c r="S209" s="4" t="s">
        <v>1588</v>
      </c>
      <c r="T209" s="4" t="s">
        <v>1389</v>
      </c>
      <c r="U209" s="4" t="s">
        <v>1455</v>
      </c>
      <c r="W209" s="4" t="s">
        <v>1283</v>
      </c>
      <c r="X209" s="4" t="s">
        <v>1315</v>
      </c>
      <c r="Y209" s="4" t="s">
        <v>1302</v>
      </c>
      <c r="Z209" s="4" t="s">
        <v>1286</v>
      </c>
      <c r="AB209" s="4" t="s">
        <v>1316</v>
      </c>
      <c r="AE209" s="4" t="s">
        <v>1288</v>
      </c>
      <c r="AF209" s="4" t="s">
        <v>1288</v>
      </c>
      <c r="AG209" s="4" t="s">
        <v>1288</v>
      </c>
      <c r="AH209" s="4" t="s">
        <v>1288</v>
      </c>
      <c r="AI209" s="4" t="s">
        <v>1288</v>
      </c>
      <c r="AJ209" s="4" t="s">
        <v>1288</v>
      </c>
      <c r="AK209" s="4" t="s">
        <v>1288</v>
      </c>
      <c r="AL209" s="4" t="s">
        <v>1288</v>
      </c>
      <c r="AM209" s="4" t="s">
        <v>1288</v>
      </c>
      <c r="AN209" s="4" t="s">
        <v>1288</v>
      </c>
      <c r="AO209" s="4" t="s">
        <v>1288</v>
      </c>
      <c r="AP209" s="4" t="s">
        <v>1288</v>
      </c>
      <c r="AQ209" s="4" t="s">
        <v>1288</v>
      </c>
      <c r="AS209" s="4" t="s">
        <v>1304</v>
      </c>
      <c r="AT209" s="4" t="s">
        <v>1305</v>
      </c>
    </row>
    <row r="210" spans="1:46" x14ac:dyDescent="0.25">
      <c r="A210" s="4" t="s">
        <v>726</v>
      </c>
      <c r="B210" s="4">
        <v>0</v>
      </c>
      <c r="D210" s="4" t="s">
        <v>1272</v>
      </c>
      <c r="E210" s="4" t="s">
        <v>1840</v>
      </c>
      <c r="F210" s="4" t="s">
        <v>2602</v>
      </c>
      <c r="G210" s="4" t="s">
        <v>1614</v>
      </c>
      <c r="H210" s="4" t="s">
        <v>2603</v>
      </c>
      <c r="J210" s="4" t="s">
        <v>2604</v>
      </c>
      <c r="P210" s="4" t="s">
        <v>2605</v>
      </c>
      <c r="Q210" s="4" t="s">
        <v>2606</v>
      </c>
      <c r="R210" s="4" t="s">
        <v>1361</v>
      </c>
      <c r="S210" s="4" t="s">
        <v>2084</v>
      </c>
      <c r="T210" s="4" t="s">
        <v>1353</v>
      </c>
      <c r="U210" s="4" t="s">
        <v>1282</v>
      </c>
      <c r="W210" s="4" t="s">
        <v>1283</v>
      </c>
      <c r="X210" s="4" t="s">
        <v>1315</v>
      </c>
      <c r="Y210" s="4" t="s">
        <v>1400</v>
      </c>
      <c r="Z210" s="4" t="s">
        <v>1286</v>
      </c>
      <c r="AB210" s="4" t="s">
        <v>1372</v>
      </c>
      <c r="AE210" s="4" t="s">
        <v>1289</v>
      </c>
      <c r="AF210" s="4" t="s">
        <v>1289</v>
      </c>
      <c r="AG210" s="4" t="s">
        <v>1288</v>
      </c>
      <c r="AH210" s="4" t="s">
        <v>1289</v>
      </c>
      <c r="AI210" s="4" t="s">
        <v>1288</v>
      </c>
      <c r="AJ210" s="4" t="s">
        <v>1288</v>
      </c>
      <c r="AK210" s="4" t="s">
        <v>1288</v>
      </c>
      <c r="AL210" s="4" t="s">
        <v>1288</v>
      </c>
      <c r="AM210" s="4" t="s">
        <v>1288</v>
      </c>
      <c r="AN210" s="4" t="s">
        <v>1288</v>
      </c>
      <c r="AO210" s="4" t="s">
        <v>1288</v>
      </c>
      <c r="AP210" s="4" t="s">
        <v>1289</v>
      </c>
      <c r="AQ210" s="4" t="s">
        <v>1288</v>
      </c>
      <c r="AS210" s="4" t="s">
        <v>2607</v>
      </c>
      <c r="AT210" s="4" t="s">
        <v>2608</v>
      </c>
    </row>
    <row r="211" spans="1:46" x14ac:dyDescent="0.25">
      <c r="A211" s="4" t="s">
        <v>728</v>
      </c>
      <c r="B211" s="4">
        <v>0</v>
      </c>
      <c r="D211" s="4" t="s">
        <v>1272</v>
      </c>
      <c r="E211" s="4" t="s">
        <v>1614</v>
      </c>
      <c r="F211" s="4" t="s">
        <v>2609</v>
      </c>
      <c r="G211" s="4" t="s">
        <v>1614</v>
      </c>
      <c r="H211" s="4" t="s">
        <v>2610</v>
      </c>
      <c r="J211" s="4" t="s">
        <v>2611</v>
      </c>
      <c r="P211" s="4" t="s">
        <v>2612</v>
      </c>
      <c r="Q211" s="4" t="s">
        <v>2613</v>
      </c>
      <c r="R211" s="4" t="s">
        <v>1494</v>
      </c>
      <c r="S211" s="4" t="s">
        <v>2614</v>
      </c>
      <c r="T211" s="4" t="s">
        <v>1589</v>
      </c>
      <c r="U211" s="4" t="s">
        <v>1300</v>
      </c>
      <c r="W211" s="4" t="s">
        <v>1283</v>
      </c>
      <c r="X211" s="4" t="s">
        <v>1315</v>
      </c>
      <c r="Y211" s="4" t="s">
        <v>1285</v>
      </c>
      <c r="Z211" s="4" t="s">
        <v>1286</v>
      </c>
      <c r="AB211" s="4" t="s">
        <v>1316</v>
      </c>
      <c r="AE211" s="4" t="s">
        <v>1289</v>
      </c>
      <c r="AF211" s="4" t="s">
        <v>1289</v>
      </c>
      <c r="AG211" s="4" t="s">
        <v>1288</v>
      </c>
      <c r="AH211" s="4" t="s">
        <v>1288</v>
      </c>
      <c r="AI211" s="4" t="s">
        <v>1288</v>
      </c>
      <c r="AJ211" s="4" t="s">
        <v>1289</v>
      </c>
      <c r="AK211" s="4" t="s">
        <v>1288</v>
      </c>
      <c r="AL211" s="4" t="s">
        <v>1289</v>
      </c>
      <c r="AM211" s="4" t="s">
        <v>1346</v>
      </c>
      <c r="AN211" s="4" t="s">
        <v>1288</v>
      </c>
      <c r="AO211" s="4" t="s">
        <v>1288</v>
      </c>
      <c r="AP211" s="4" t="s">
        <v>1289</v>
      </c>
      <c r="AQ211" s="4" t="s">
        <v>1288</v>
      </c>
      <c r="AS211" s="4" t="s">
        <v>2615</v>
      </c>
      <c r="AT211" s="4" t="s">
        <v>1330</v>
      </c>
    </row>
    <row r="212" spans="1:46" x14ac:dyDescent="0.25">
      <c r="A212" s="4" t="s">
        <v>732</v>
      </c>
      <c r="B212" s="4">
        <v>0</v>
      </c>
      <c r="D212" s="4" t="s">
        <v>1272</v>
      </c>
      <c r="E212" s="4" t="s">
        <v>1614</v>
      </c>
      <c r="F212" s="4" t="s">
        <v>2616</v>
      </c>
      <c r="G212" s="4" t="s">
        <v>1614</v>
      </c>
      <c r="H212" s="4" t="s">
        <v>2617</v>
      </c>
      <c r="J212" s="4" t="s">
        <v>2618</v>
      </c>
      <c r="P212" s="4" t="s">
        <v>2618</v>
      </c>
      <c r="Q212" s="4" t="s">
        <v>2619</v>
      </c>
      <c r="R212" s="4" t="s">
        <v>1279</v>
      </c>
      <c r="S212" s="4" t="s">
        <v>1471</v>
      </c>
      <c r="T212" s="4" t="s">
        <v>1620</v>
      </c>
      <c r="U212" s="4" t="s">
        <v>1282</v>
      </c>
      <c r="W212" s="4" t="s">
        <v>1283</v>
      </c>
      <c r="X212" s="4" t="s">
        <v>1315</v>
      </c>
      <c r="Y212" s="4" t="s">
        <v>1302</v>
      </c>
      <c r="Z212" s="4" t="s">
        <v>1286</v>
      </c>
      <c r="AB212" s="4" t="s">
        <v>1286</v>
      </c>
      <c r="AC212" s="4" t="s">
        <v>2620</v>
      </c>
      <c r="AE212" s="4" t="s">
        <v>1288</v>
      </c>
      <c r="AF212" s="4" t="s">
        <v>1288</v>
      </c>
      <c r="AG212" s="4" t="s">
        <v>1288</v>
      </c>
      <c r="AH212" s="4" t="s">
        <v>1288</v>
      </c>
      <c r="AI212" s="4" t="s">
        <v>1288</v>
      </c>
      <c r="AJ212" s="4" t="s">
        <v>1288</v>
      </c>
      <c r="AK212" s="4" t="s">
        <v>1288</v>
      </c>
      <c r="AL212" s="4" t="s">
        <v>1288</v>
      </c>
      <c r="AM212" s="4" t="s">
        <v>1288</v>
      </c>
      <c r="AN212" s="4" t="s">
        <v>1288</v>
      </c>
      <c r="AO212" s="4" t="s">
        <v>1288</v>
      </c>
      <c r="AP212" s="4" t="s">
        <v>1288</v>
      </c>
      <c r="AQ212" s="4" t="s">
        <v>1288</v>
      </c>
      <c r="AS212" s="4" t="s">
        <v>1304</v>
      </c>
      <c r="AT212" s="4" t="s">
        <v>1305</v>
      </c>
    </row>
    <row r="213" spans="1:46" x14ac:dyDescent="0.25">
      <c r="A213" s="4" t="s">
        <v>734</v>
      </c>
      <c r="B213" s="4">
        <v>0</v>
      </c>
      <c r="D213" s="4" t="s">
        <v>1272</v>
      </c>
      <c r="E213" s="4" t="s">
        <v>1614</v>
      </c>
      <c r="F213" s="4" t="s">
        <v>2621</v>
      </c>
      <c r="G213" s="4" t="s">
        <v>1614</v>
      </c>
      <c r="H213" s="4" t="s">
        <v>2622</v>
      </c>
      <c r="J213" s="4" t="s">
        <v>2623</v>
      </c>
      <c r="P213" s="4" t="s">
        <v>2624</v>
      </c>
      <c r="Q213" s="4" t="s">
        <v>2625</v>
      </c>
      <c r="R213" s="4" t="s">
        <v>1361</v>
      </c>
      <c r="S213" s="4" t="s">
        <v>2084</v>
      </c>
      <c r="T213" s="4" t="s">
        <v>1353</v>
      </c>
      <c r="U213" s="4" t="s">
        <v>1300</v>
      </c>
      <c r="W213" s="4" t="s">
        <v>1283</v>
      </c>
      <c r="X213" s="4" t="s">
        <v>1315</v>
      </c>
      <c r="Y213" s="4" t="s">
        <v>1382</v>
      </c>
      <c r="Z213" s="4" t="s">
        <v>1286</v>
      </c>
      <c r="AB213" s="4" t="s">
        <v>1316</v>
      </c>
      <c r="AE213" s="4" t="s">
        <v>1346</v>
      </c>
      <c r="AF213" s="4" t="s">
        <v>1289</v>
      </c>
      <c r="AG213" s="4" t="s">
        <v>1289</v>
      </c>
      <c r="AH213" s="4" t="s">
        <v>1289</v>
      </c>
      <c r="AI213" s="4" t="s">
        <v>1288</v>
      </c>
      <c r="AJ213" s="4" t="s">
        <v>1288</v>
      </c>
      <c r="AK213" s="4" t="s">
        <v>1346</v>
      </c>
      <c r="AL213" s="4" t="s">
        <v>1288</v>
      </c>
      <c r="AM213" s="4" t="s">
        <v>1288</v>
      </c>
      <c r="AN213" s="4" t="s">
        <v>1288</v>
      </c>
      <c r="AO213" s="4" t="s">
        <v>1328</v>
      </c>
      <c r="AP213" s="4" t="s">
        <v>1288</v>
      </c>
      <c r="AQ213" s="4" t="s">
        <v>1290</v>
      </c>
      <c r="AS213" s="4" t="s">
        <v>2626</v>
      </c>
      <c r="AT213" s="4" t="s">
        <v>1622</v>
      </c>
    </row>
    <row r="214" spans="1:46" x14ac:dyDescent="0.25">
      <c r="A214" s="4" t="s">
        <v>735</v>
      </c>
      <c r="B214" s="4">
        <v>0</v>
      </c>
      <c r="D214" s="4" t="s">
        <v>1272</v>
      </c>
      <c r="E214" s="4" t="s">
        <v>1614</v>
      </c>
      <c r="F214" s="4" t="s">
        <v>2627</v>
      </c>
      <c r="G214" s="4" t="s">
        <v>1614</v>
      </c>
      <c r="H214" s="4" t="s">
        <v>2628</v>
      </c>
      <c r="J214" s="4" t="s">
        <v>2629</v>
      </c>
      <c r="P214" s="4" t="s">
        <v>2630</v>
      </c>
      <c r="Q214" s="4" t="s">
        <v>2631</v>
      </c>
      <c r="R214" s="4" t="s">
        <v>1361</v>
      </c>
      <c r="S214" s="4" t="s">
        <v>2084</v>
      </c>
      <c r="T214" s="4" t="s">
        <v>1534</v>
      </c>
      <c r="U214" s="4" t="s">
        <v>1860</v>
      </c>
      <c r="W214" s="4" t="s">
        <v>1337</v>
      </c>
      <c r="X214" s="4" t="s">
        <v>1315</v>
      </c>
      <c r="Y214" s="4" t="s">
        <v>1382</v>
      </c>
      <c r="Z214" s="4" t="s">
        <v>1286</v>
      </c>
      <c r="AB214" s="4" t="s">
        <v>1286</v>
      </c>
      <c r="AC214" s="4" t="s">
        <v>2368</v>
      </c>
      <c r="AE214" s="4" t="s">
        <v>1289</v>
      </c>
      <c r="AF214" s="4" t="s">
        <v>1289</v>
      </c>
      <c r="AG214" s="4" t="s">
        <v>1288</v>
      </c>
      <c r="AH214" s="4" t="s">
        <v>1288</v>
      </c>
      <c r="AI214" s="4" t="s">
        <v>1288</v>
      </c>
      <c r="AJ214" s="4" t="s">
        <v>1289</v>
      </c>
      <c r="AK214" s="4" t="s">
        <v>1288</v>
      </c>
      <c r="AL214" s="4" t="s">
        <v>1288</v>
      </c>
      <c r="AM214" s="4" t="s">
        <v>1289</v>
      </c>
      <c r="AN214" s="4" t="s">
        <v>1288</v>
      </c>
      <c r="AO214" s="4" t="s">
        <v>1289</v>
      </c>
      <c r="AP214" s="4" t="s">
        <v>1289</v>
      </c>
      <c r="AQ214" s="4" t="s">
        <v>1289</v>
      </c>
      <c r="AS214" s="4" t="s">
        <v>2632</v>
      </c>
      <c r="AT214" s="4" t="s">
        <v>1536</v>
      </c>
    </row>
    <row r="215" spans="1:46" x14ac:dyDescent="0.25">
      <c r="A215" s="4" t="s">
        <v>736</v>
      </c>
      <c r="B215" s="4">
        <v>0</v>
      </c>
      <c r="D215" s="4" t="s">
        <v>1272</v>
      </c>
      <c r="E215" s="4" t="s">
        <v>2218</v>
      </c>
      <c r="F215" s="4" t="s">
        <v>2633</v>
      </c>
      <c r="G215" s="4" t="s">
        <v>2218</v>
      </c>
      <c r="H215" s="4" t="s">
        <v>2634</v>
      </c>
      <c r="J215" s="4" t="s">
        <v>2635</v>
      </c>
      <c r="P215" s="4" t="s">
        <v>2636</v>
      </c>
      <c r="Q215" s="4" t="s">
        <v>2637</v>
      </c>
      <c r="R215" s="4" t="s">
        <v>1361</v>
      </c>
      <c r="S215" s="4" t="s">
        <v>2638</v>
      </c>
      <c r="T215" s="4" t="s">
        <v>1418</v>
      </c>
      <c r="U215" s="4" t="s">
        <v>1300</v>
      </c>
      <c r="W215" s="4" t="s">
        <v>1283</v>
      </c>
      <c r="X215" s="4" t="s">
        <v>1315</v>
      </c>
      <c r="Y215" s="4" t="s">
        <v>1302</v>
      </c>
      <c r="Z215" s="4" t="s">
        <v>1286</v>
      </c>
      <c r="AB215" s="4" t="s">
        <v>1316</v>
      </c>
      <c r="AE215" s="4" t="s">
        <v>1288</v>
      </c>
      <c r="AF215" s="4" t="s">
        <v>1288</v>
      </c>
      <c r="AG215" s="4" t="s">
        <v>1288</v>
      </c>
      <c r="AH215" s="4" t="s">
        <v>1288</v>
      </c>
      <c r="AI215" s="4" t="s">
        <v>1328</v>
      </c>
      <c r="AJ215" s="4" t="s">
        <v>1328</v>
      </c>
      <c r="AK215" s="4" t="s">
        <v>1289</v>
      </c>
      <c r="AL215" s="4" t="s">
        <v>1288</v>
      </c>
      <c r="AM215" s="4" t="s">
        <v>1289</v>
      </c>
      <c r="AN215" s="4" t="s">
        <v>1346</v>
      </c>
      <c r="AO215" s="4" t="s">
        <v>1288</v>
      </c>
      <c r="AP215" s="4" t="s">
        <v>1289</v>
      </c>
      <c r="AQ215" s="4" t="s">
        <v>1289</v>
      </c>
      <c r="AS215" s="4" t="s">
        <v>2639</v>
      </c>
      <c r="AT215" s="4" t="s">
        <v>2640</v>
      </c>
    </row>
    <row r="216" spans="1:46" x14ac:dyDescent="0.25">
      <c r="A216" s="4" t="s">
        <v>740</v>
      </c>
      <c r="B216" s="4">
        <v>0</v>
      </c>
      <c r="D216" s="4" t="s">
        <v>1272</v>
      </c>
      <c r="E216" s="4" t="s">
        <v>2218</v>
      </c>
      <c r="F216" s="4" t="s">
        <v>2641</v>
      </c>
      <c r="G216" s="4" t="s">
        <v>2218</v>
      </c>
      <c r="H216" s="4" t="s">
        <v>2642</v>
      </c>
      <c r="J216" s="4" t="s">
        <v>2643</v>
      </c>
      <c r="P216" s="4" t="s">
        <v>2644</v>
      </c>
      <c r="Q216" s="4" t="s">
        <v>2645</v>
      </c>
      <c r="R216" s="4" t="s">
        <v>1279</v>
      </c>
      <c r="S216" s="4" t="s">
        <v>2646</v>
      </c>
      <c r="T216" s="4" t="s">
        <v>1589</v>
      </c>
      <c r="U216" s="4" t="s">
        <v>1580</v>
      </c>
      <c r="W216" s="4" t="s">
        <v>1283</v>
      </c>
      <c r="X216" s="4" t="s">
        <v>1400</v>
      </c>
      <c r="Y216" s="4" t="s">
        <v>1382</v>
      </c>
      <c r="Z216" s="4" t="s">
        <v>1286</v>
      </c>
      <c r="AB216" s="4" t="s">
        <v>1316</v>
      </c>
      <c r="AE216" s="4" t="s">
        <v>1288</v>
      </c>
      <c r="AF216" s="4" t="s">
        <v>1288</v>
      </c>
      <c r="AG216" s="4" t="s">
        <v>1288</v>
      </c>
      <c r="AH216" s="4" t="s">
        <v>1288</v>
      </c>
      <c r="AI216" s="4" t="s">
        <v>1289</v>
      </c>
      <c r="AJ216" s="4" t="s">
        <v>1288</v>
      </c>
      <c r="AK216" s="4" t="s">
        <v>1328</v>
      </c>
      <c r="AL216" s="4" t="s">
        <v>1346</v>
      </c>
      <c r="AM216" s="4" t="s">
        <v>1346</v>
      </c>
      <c r="AN216" s="4" t="s">
        <v>1328</v>
      </c>
      <c r="AO216" s="4" t="s">
        <v>1290</v>
      </c>
      <c r="AP216" s="4" t="s">
        <v>1288</v>
      </c>
      <c r="AQ216" s="4" t="s">
        <v>1288</v>
      </c>
      <c r="AS216" s="4" t="s">
        <v>2647</v>
      </c>
      <c r="AT216" s="4" t="s">
        <v>1421</v>
      </c>
    </row>
    <row r="217" spans="1:46" x14ac:dyDescent="0.25">
      <c r="A217" s="4" t="s">
        <v>742</v>
      </c>
      <c r="B217" s="4">
        <v>0</v>
      </c>
      <c r="D217" s="4" t="s">
        <v>1272</v>
      </c>
      <c r="E217" s="4" t="s">
        <v>2218</v>
      </c>
      <c r="F217" s="4" t="s">
        <v>2648</v>
      </c>
      <c r="G217" s="4" t="s">
        <v>2218</v>
      </c>
      <c r="H217" s="4" t="s">
        <v>2649</v>
      </c>
      <c r="J217" s="4" t="s">
        <v>2650</v>
      </c>
      <c r="P217" s="4" t="s">
        <v>2650</v>
      </c>
      <c r="Q217" s="4" t="s">
        <v>2651</v>
      </c>
      <c r="R217" s="4" t="s">
        <v>1279</v>
      </c>
      <c r="S217" s="4" t="s">
        <v>1280</v>
      </c>
      <c r="T217" s="4" t="s">
        <v>1853</v>
      </c>
      <c r="U217" s="4" t="s">
        <v>1300</v>
      </c>
      <c r="W217" s="4" t="s">
        <v>2506</v>
      </c>
      <c r="X217" s="4" t="s">
        <v>1315</v>
      </c>
      <c r="Y217" s="4" t="s">
        <v>1302</v>
      </c>
      <c r="Z217" s="4" t="s">
        <v>1286</v>
      </c>
      <c r="AB217" s="4" t="s">
        <v>1316</v>
      </c>
      <c r="AE217" s="4" t="s">
        <v>1289</v>
      </c>
      <c r="AF217" s="4" t="s">
        <v>1289</v>
      </c>
      <c r="AG217" s="4" t="s">
        <v>1288</v>
      </c>
      <c r="AH217" s="4" t="s">
        <v>1328</v>
      </c>
      <c r="AI217" s="4" t="s">
        <v>1328</v>
      </c>
      <c r="AJ217" s="4" t="s">
        <v>1289</v>
      </c>
      <c r="AK217" s="4" t="s">
        <v>1288</v>
      </c>
      <c r="AL217" s="4" t="s">
        <v>1328</v>
      </c>
      <c r="AM217" s="4" t="s">
        <v>1346</v>
      </c>
      <c r="AN217" s="4" t="s">
        <v>1346</v>
      </c>
      <c r="AO217" s="4" t="s">
        <v>1289</v>
      </c>
      <c r="AP217" s="4" t="s">
        <v>1328</v>
      </c>
      <c r="AQ217" s="4" t="s">
        <v>1328</v>
      </c>
      <c r="AS217" s="4" t="s">
        <v>2652</v>
      </c>
      <c r="AT217" s="4" t="s">
        <v>2151</v>
      </c>
    </row>
    <row r="218" spans="1:46" x14ac:dyDescent="0.25">
      <c r="A218" s="4" t="s">
        <v>755</v>
      </c>
      <c r="B218" s="4">
        <v>0</v>
      </c>
      <c r="D218" s="4" t="s">
        <v>1272</v>
      </c>
      <c r="E218" s="4" t="s">
        <v>2218</v>
      </c>
      <c r="F218" s="4" t="s">
        <v>2653</v>
      </c>
      <c r="G218" s="4" t="s">
        <v>2218</v>
      </c>
      <c r="H218" s="4" t="s">
        <v>2654</v>
      </c>
      <c r="J218" s="4" t="s">
        <v>2655</v>
      </c>
      <c r="P218" s="4" t="s">
        <v>2656</v>
      </c>
      <c r="Q218" s="4" t="s">
        <v>2657</v>
      </c>
      <c r="R218" s="4" t="s">
        <v>1279</v>
      </c>
      <c r="S218" s="4" t="s">
        <v>1407</v>
      </c>
      <c r="T218" s="4" t="s">
        <v>1620</v>
      </c>
      <c r="U218" s="4" t="s">
        <v>126</v>
      </c>
      <c r="W218" s="4" t="s">
        <v>1283</v>
      </c>
      <c r="X218" s="4" t="s">
        <v>1400</v>
      </c>
      <c r="Y218" s="4" t="s">
        <v>1285</v>
      </c>
      <c r="Z218" s="4" t="s">
        <v>1286</v>
      </c>
      <c r="AB218" s="4" t="s">
        <v>1286</v>
      </c>
      <c r="AC218" s="4" t="s">
        <v>2658</v>
      </c>
      <c r="AE218" s="4" t="s">
        <v>1289</v>
      </c>
      <c r="AF218" s="4" t="s">
        <v>1288</v>
      </c>
      <c r="AG218" s="4" t="s">
        <v>1288</v>
      </c>
      <c r="AH218" s="4" t="s">
        <v>1288</v>
      </c>
      <c r="AI218" s="4" t="s">
        <v>1289</v>
      </c>
      <c r="AJ218" s="4" t="s">
        <v>1288</v>
      </c>
      <c r="AK218" s="4" t="s">
        <v>1288</v>
      </c>
      <c r="AL218" s="4" t="s">
        <v>1288</v>
      </c>
      <c r="AM218" s="4" t="s">
        <v>1289</v>
      </c>
      <c r="AN218" s="4" t="s">
        <v>1288</v>
      </c>
      <c r="AO218" s="4" t="s">
        <v>1288</v>
      </c>
      <c r="AP218" s="4" t="s">
        <v>1289</v>
      </c>
      <c r="AQ218" s="4" t="s">
        <v>1289</v>
      </c>
      <c r="AS218" s="4" t="s">
        <v>2659</v>
      </c>
      <c r="AT218" s="4" t="s">
        <v>1457</v>
      </c>
    </row>
    <row r="219" spans="1:46" x14ac:dyDescent="0.25">
      <c r="A219" s="4" t="s">
        <v>757</v>
      </c>
      <c r="B219" s="4">
        <v>0</v>
      </c>
      <c r="D219" s="4" t="s">
        <v>1272</v>
      </c>
      <c r="E219" s="4" t="s">
        <v>2218</v>
      </c>
      <c r="F219" s="4" t="s">
        <v>2660</v>
      </c>
      <c r="G219" s="4" t="s">
        <v>2218</v>
      </c>
      <c r="H219" s="4" t="s">
        <v>2661</v>
      </c>
      <c r="J219" s="4" t="s">
        <v>2662</v>
      </c>
      <c r="P219" s="4" t="s">
        <v>2663</v>
      </c>
      <c r="Q219" s="4" t="s">
        <v>2664</v>
      </c>
      <c r="R219" s="4" t="s">
        <v>1361</v>
      </c>
      <c r="S219" s="4" t="s">
        <v>1588</v>
      </c>
      <c r="T219" s="4" t="s">
        <v>1381</v>
      </c>
      <c r="U219" s="4" t="s">
        <v>1300</v>
      </c>
      <c r="W219" s="4" t="s">
        <v>2506</v>
      </c>
      <c r="X219" s="4" t="s">
        <v>2665</v>
      </c>
      <c r="Y219" s="4" t="s">
        <v>2666</v>
      </c>
      <c r="Z219" s="4" t="s">
        <v>1286</v>
      </c>
      <c r="AB219" s="4" t="s">
        <v>1316</v>
      </c>
      <c r="AE219" s="4" t="s">
        <v>1288</v>
      </c>
      <c r="AF219" s="4" t="s">
        <v>1288</v>
      </c>
      <c r="AG219" s="4" t="s">
        <v>1288</v>
      </c>
      <c r="AH219" s="4" t="s">
        <v>1288</v>
      </c>
      <c r="AI219" s="4" t="s">
        <v>1288</v>
      </c>
      <c r="AJ219" s="4" t="s">
        <v>1288</v>
      </c>
      <c r="AK219" s="4" t="s">
        <v>1288</v>
      </c>
      <c r="AL219" s="4" t="s">
        <v>1288</v>
      </c>
      <c r="AM219" s="4" t="s">
        <v>1288</v>
      </c>
      <c r="AN219" s="4" t="s">
        <v>1288</v>
      </c>
      <c r="AO219" s="4" t="s">
        <v>1288</v>
      </c>
      <c r="AP219" s="4" t="s">
        <v>1288</v>
      </c>
      <c r="AQ219" s="4" t="s">
        <v>1288</v>
      </c>
      <c r="AS219" s="4" t="s">
        <v>1304</v>
      </c>
      <c r="AT219" s="4" t="s">
        <v>1305</v>
      </c>
    </row>
    <row r="220" spans="1:46" x14ac:dyDescent="0.25">
      <c r="A220" s="4" t="s">
        <v>760</v>
      </c>
      <c r="B220" s="4">
        <v>0</v>
      </c>
      <c r="D220" s="4" t="s">
        <v>1272</v>
      </c>
      <c r="E220" s="4" t="s">
        <v>2218</v>
      </c>
      <c r="F220" s="4" t="s">
        <v>2667</v>
      </c>
      <c r="G220" s="4" t="s">
        <v>2218</v>
      </c>
      <c r="H220" s="4" t="s">
        <v>2668</v>
      </c>
      <c r="J220" s="4" t="s">
        <v>2669</v>
      </c>
      <c r="P220" s="4" t="s">
        <v>2670</v>
      </c>
      <c r="Q220" s="4" t="s">
        <v>2671</v>
      </c>
      <c r="R220" s="4" t="s">
        <v>1323</v>
      </c>
      <c r="S220" s="4" t="s">
        <v>1718</v>
      </c>
      <c r="T220" s="4" t="s">
        <v>2672</v>
      </c>
      <c r="U220" s="4" t="s">
        <v>1580</v>
      </c>
      <c r="W220" s="4" t="s">
        <v>1283</v>
      </c>
      <c r="X220" s="4" t="s">
        <v>1315</v>
      </c>
      <c r="Y220" s="4" t="s">
        <v>1302</v>
      </c>
      <c r="Z220" s="4" t="s">
        <v>1286</v>
      </c>
      <c r="AB220" s="4" t="s">
        <v>1286</v>
      </c>
      <c r="AC220" s="4" t="s">
        <v>2673</v>
      </c>
      <c r="AE220" s="4" t="s">
        <v>1288</v>
      </c>
      <c r="AF220" s="4" t="s">
        <v>1288</v>
      </c>
      <c r="AG220" s="4" t="s">
        <v>1288</v>
      </c>
      <c r="AH220" s="4" t="s">
        <v>1288</v>
      </c>
      <c r="AI220" s="4" t="s">
        <v>1288</v>
      </c>
      <c r="AJ220" s="4" t="s">
        <v>1288</v>
      </c>
      <c r="AK220" s="4" t="s">
        <v>1288</v>
      </c>
      <c r="AL220" s="4" t="s">
        <v>1288</v>
      </c>
      <c r="AM220" s="4" t="s">
        <v>1288</v>
      </c>
      <c r="AN220" s="4" t="s">
        <v>1288</v>
      </c>
      <c r="AO220" s="4" t="s">
        <v>1288</v>
      </c>
      <c r="AP220" s="4" t="s">
        <v>1288</v>
      </c>
      <c r="AQ220" s="4" t="s">
        <v>1288</v>
      </c>
      <c r="AS220" s="4" t="s">
        <v>2674</v>
      </c>
      <c r="AT220" s="4" t="s">
        <v>2675</v>
      </c>
    </row>
    <row r="221" spans="1:46" x14ac:dyDescent="0.25">
      <c r="A221" s="4" t="s">
        <v>762</v>
      </c>
      <c r="B221" s="4">
        <v>0</v>
      </c>
      <c r="D221" s="4" t="s">
        <v>1272</v>
      </c>
      <c r="E221" s="4" t="s">
        <v>2138</v>
      </c>
      <c r="F221" s="4" t="s">
        <v>2676</v>
      </c>
      <c r="G221" s="4" t="s">
        <v>2218</v>
      </c>
      <c r="H221" s="4" t="s">
        <v>2677</v>
      </c>
      <c r="J221" s="4" t="s">
        <v>2678</v>
      </c>
      <c r="P221" s="4" t="s">
        <v>2679</v>
      </c>
      <c r="Q221" s="4" t="s">
        <v>2680</v>
      </c>
      <c r="R221" s="4" t="s">
        <v>1323</v>
      </c>
      <c r="S221" s="4" t="s">
        <v>1612</v>
      </c>
      <c r="T221" s="4" t="s">
        <v>1418</v>
      </c>
      <c r="U221" s="4" t="s">
        <v>1455</v>
      </c>
      <c r="W221" s="4" t="s">
        <v>2506</v>
      </c>
      <c r="X221" s="4" t="s">
        <v>1315</v>
      </c>
      <c r="Y221" s="4" t="s">
        <v>1302</v>
      </c>
      <c r="Z221" s="4" t="s">
        <v>1286</v>
      </c>
      <c r="AB221" s="4" t="s">
        <v>1286</v>
      </c>
      <c r="AC221" s="4" t="s">
        <v>2681</v>
      </c>
      <c r="AE221" s="4" t="s">
        <v>1288</v>
      </c>
      <c r="AF221" s="4" t="s">
        <v>1288</v>
      </c>
      <c r="AG221" s="4" t="s">
        <v>1288</v>
      </c>
      <c r="AH221" s="4" t="s">
        <v>1288</v>
      </c>
      <c r="AI221" s="4" t="s">
        <v>1289</v>
      </c>
      <c r="AJ221" s="4" t="s">
        <v>1289</v>
      </c>
      <c r="AK221" s="4" t="s">
        <v>1288</v>
      </c>
      <c r="AL221" s="4" t="s">
        <v>1289</v>
      </c>
      <c r="AM221" s="4" t="s">
        <v>1289</v>
      </c>
      <c r="AN221" s="4" t="s">
        <v>1288</v>
      </c>
      <c r="AO221" s="4" t="s">
        <v>1288</v>
      </c>
      <c r="AP221" s="4" t="s">
        <v>1289</v>
      </c>
      <c r="AQ221" s="4" t="s">
        <v>1289</v>
      </c>
      <c r="AS221" s="4" t="s">
        <v>2682</v>
      </c>
      <c r="AT221" s="4" t="s">
        <v>2151</v>
      </c>
    </row>
    <row r="222" spans="1:46" x14ac:dyDescent="0.25">
      <c r="A222" s="4" t="s">
        <v>763</v>
      </c>
      <c r="B222" s="4">
        <v>0</v>
      </c>
      <c r="D222" s="4" t="s">
        <v>1272</v>
      </c>
      <c r="E222" s="4" t="s">
        <v>2218</v>
      </c>
      <c r="F222" s="4" t="s">
        <v>2683</v>
      </c>
      <c r="G222" s="4" t="s">
        <v>2218</v>
      </c>
      <c r="H222" s="4" t="s">
        <v>2684</v>
      </c>
      <c r="J222" s="4" t="s">
        <v>2685</v>
      </c>
      <c r="P222" s="4" t="s">
        <v>2686</v>
      </c>
      <c r="Q222" s="4" t="s">
        <v>2687</v>
      </c>
      <c r="R222" s="4" t="s">
        <v>1323</v>
      </c>
      <c r="S222" s="4" t="s">
        <v>1352</v>
      </c>
      <c r="T222" s="4" t="s">
        <v>1534</v>
      </c>
      <c r="U222" s="4" t="s">
        <v>126</v>
      </c>
      <c r="W222" s="4" t="s">
        <v>1283</v>
      </c>
      <c r="X222" s="4" t="s">
        <v>1345</v>
      </c>
      <c r="Y222" s="4" t="s">
        <v>1285</v>
      </c>
      <c r="Z222" s="4" t="s">
        <v>1286</v>
      </c>
      <c r="AB222" s="4" t="s">
        <v>1372</v>
      </c>
      <c r="AE222" s="4" t="s">
        <v>1288</v>
      </c>
      <c r="AF222" s="4" t="s">
        <v>1289</v>
      </c>
      <c r="AG222" s="4" t="s">
        <v>1288</v>
      </c>
      <c r="AH222" s="4" t="s">
        <v>1288</v>
      </c>
      <c r="AI222" s="4" t="s">
        <v>1288</v>
      </c>
      <c r="AJ222" s="4" t="s">
        <v>1289</v>
      </c>
      <c r="AK222" s="4" t="s">
        <v>1288</v>
      </c>
      <c r="AL222" s="4" t="s">
        <v>1289</v>
      </c>
      <c r="AM222" s="4" t="s">
        <v>1289</v>
      </c>
      <c r="AN222" s="4" t="s">
        <v>1288</v>
      </c>
      <c r="AO222" s="4" t="s">
        <v>1288</v>
      </c>
      <c r="AP222" s="4" t="s">
        <v>1288</v>
      </c>
      <c r="AQ222" s="4" t="s">
        <v>1288</v>
      </c>
      <c r="AS222" s="4" t="s">
        <v>2688</v>
      </c>
      <c r="AT222" s="4" t="s">
        <v>2689</v>
      </c>
    </row>
    <row r="223" spans="1:46" x14ac:dyDescent="0.25">
      <c r="A223" s="4" t="s">
        <v>765</v>
      </c>
      <c r="B223" s="4">
        <v>0</v>
      </c>
      <c r="D223" s="4" t="s">
        <v>1272</v>
      </c>
      <c r="E223" s="4" t="s">
        <v>2218</v>
      </c>
      <c r="F223" s="4" t="s">
        <v>2690</v>
      </c>
      <c r="G223" s="4" t="s">
        <v>2218</v>
      </c>
      <c r="H223" s="4" t="s">
        <v>2691</v>
      </c>
      <c r="J223" s="4" t="s">
        <v>2692</v>
      </c>
      <c r="P223" s="4" t="s">
        <v>2693</v>
      </c>
      <c r="Q223" s="4" t="s">
        <v>2694</v>
      </c>
      <c r="R223" s="4" t="s">
        <v>1361</v>
      </c>
      <c r="S223" s="4" t="s">
        <v>2695</v>
      </c>
      <c r="T223" s="4" t="s">
        <v>1534</v>
      </c>
      <c r="U223" s="4" t="s">
        <v>126</v>
      </c>
      <c r="W223" s="4" t="s">
        <v>1283</v>
      </c>
      <c r="X223" s="4" t="s">
        <v>1315</v>
      </c>
      <c r="Y223" s="4" t="s">
        <v>1302</v>
      </c>
      <c r="Z223" s="4" t="s">
        <v>1286</v>
      </c>
      <c r="AB223" s="4" t="s">
        <v>1316</v>
      </c>
      <c r="AE223" s="4" t="s">
        <v>1288</v>
      </c>
      <c r="AF223" s="4" t="s">
        <v>1346</v>
      </c>
      <c r="AG223" s="4" t="s">
        <v>1288</v>
      </c>
      <c r="AH223" s="4" t="s">
        <v>1288</v>
      </c>
      <c r="AI223" s="4" t="s">
        <v>1289</v>
      </c>
      <c r="AJ223" s="4" t="s">
        <v>1289</v>
      </c>
      <c r="AK223" s="4" t="s">
        <v>1288</v>
      </c>
      <c r="AL223" s="4" t="s">
        <v>1289</v>
      </c>
      <c r="AM223" s="4" t="s">
        <v>1289</v>
      </c>
      <c r="AN223" s="4" t="s">
        <v>1346</v>
      </c>
      <c r="AO223" s="4" t="s">
        <v>1289</v>
      </c>
      <c r="AP223" s="4" t="s">
        <v>1328</v>
      </c>
      <c r="AQ223" s="4" t="s">
        <v>1328</v>
      </c>
      <c r="AS223" s="4" t="s">
        <v>2696</v>
      </c>
      <c r="AT223" s="4" t="s">
        <v>2697</v>
      </c>
    </row>
    <row r="224" spans="1:46" x14ac:dyDescent="0.25">
      <c r="A224" s="4" t="s">
        <v>767</v>
      </c>
      <c r="B224" s="4">
        <v>0</v>
      </c>
      <c r="D224" s="4" t="s">
        <v>1272</v>
      </c>
      <c r="E224" s="4" t="s">
        <v>2218</v>
      </c>
      <c r="F224" s="4" t="s">
        <v>2698</v>
      </c>
      <c r="G224" s="4" t="s">
        <v>2218</v>
      </c>
      <c r="H224" s="4" t="s">
        <v>2699</v>
      </c>
      <c r="J224" s="4" t="s">
        <v>2700</v>
      </c>
      <c r="P224" s="4" t="s">
        <v>2701</v>
      </c>
      <c r="Q224" s="4" t="s">
        <v>2702</v>
      </c>
      <c r="R224" s="4" t="s">
        <v>1323</v>
      </c>
      <c r="S224" s="4" t="s">
        <v>2703</v>
      </c>
      <c r="T224" s="4" t="s">
        <v>1534</v>
      </c>
      <c r="U224" s="4" t="s">
        <v>1455</v>
      </c>
      <c r="W224" s="4" t="s">
        <v>1337</v>
      </c>
      <c r="X224" s="4" t="s">
        <v>1315</v>
      </c>
      <c r="Y224" s="4" t="s">
        <v>1382</v>
      </c>
      <c r="Z224" s="4" t="s">
        <v>1286</v>
      </c>
      <c r="AB224" s="4" t="s">
        <v>1316</v>
      </c>
      <c r="AE224" s="4" t="s">
        <v>1346</v>
      </c>
      <c r="AF224" s="4" t="s">
        <v>1346</v>
      </c>
      <c r="AG224" s="4" t="s">
        <v>1288</v>
      </c>
      <c r="AH224" s="4" t="s">
        <v>1289</v>
      </c>
      <c r="AI224" s="4" t="s">
        <v>1288</v>
      </c>
      <c r="AJ224" s="4" t="s">
        <v>1289</v>
      </c>
      <c r="AK224" s="4" t="s">
        <v>1288</v>
      </c>
      <c r="AL224" s="4" t="s">
        <v>1288</v>
      </c>
      <c r="AM224" s="4" t="s">
        <v>1288</v>
      </c>
      <c r="AN224" s="4" t="s">
        <v>1288</v>
      </c>
      <c r="AO224" s="4" t="s">
        <v>1288</v>
      </c>
      <c r="AP224" s="4" t="s">
        <v>1289</v>
      </c>
      <c r="AQ224" s="4" t="s">
        <v>1289</v>
      </c>
      <c r="AS224" s="4" t="s">
        <v>2704</v>
      </c>
      <c r="AT224" s="4" t="s">
        <v>1592</v>
      </c>
    </row>
    <row r="225" spans="1:46" x14ac:dyDescent="0.25">
      <c r="A225" s="4" t="s">
        <v>770</v>
      </c>
      <c r="B225" s="4">
        <v>0</v>
      </c>
      <c r="D225" s="4" t="s">
        <v>1272</v>
      </c>
      <c r="E225" s="4" t="s">
        <v>2078</v>
      </c>
      <c r="F225" s="4" t="s">
        <v>2705</v>
      </c>
      <c r="G225" s="4" t="s">
        <v>2078</v>
      </c>
      <c r="H225" s="4" t="s">
        <v>2706</v>
      </c>
      <c r="J225" s="4" t="s">
        <v>2707</v>
      </c>
      <c r="P225" s="4" t="s">
        <v>2708</v>
      </c>
      <c r="Q225" s="4" t="s">
        <v>2709</v>
      </c>
      <c r="R225" s="4" t="s">
        <v>1323</v>
      </c>
      <c r="S225" s="4" t="s">
        <v>1352</v>
      </c>
      <c r="T225" s="4" t="s">
        <v>1312</v>
      </c>
      <c r="U225" s="4" t="s">
        <v>1390</v>
      </c>
      <c r="W225" s="4" t="s">
        <v>1283</v>
      </c>
      <c r="X225" s="4" t="s">
        <v>1315</v>
      </c>
      <c r="Y225" s="4" t="s">
        <v>1382</v>
      </c>
      <c r="Z225" s="4" t="s">
        <v>1286</v>
      </c>
      <c r="AB225" s="4" t="s">
        <v>1316</v>
      </c>
      <c r="AE225" s="4" t="s">
        <v>1328</v>
      </c>
      <c r="AF225" s="4" t="s">
        <v>1289</v>
      </c>
      <c r="AG225" s="4" t="s">
        <v>1288</v>
      </c>
      <c r="AH225" s="4" t="s">
        <v>1328</v>
      </c>
      <c r="AI225" s="4" t="s">
        <v>1288</v>
      </c>
      <c r="AJ225" s="4" t="s">
        <v>1289</v>
      </c>
      <c r="AK225" s="4" t="s">
        <v>1288</v>
      </c>
      <c r="AL225" s="4" t="s">
        <v>1288</v>
      </c>
      <c r="AM225" s="4" t="s">
        <v>1289</v>
      </c>
      <c r="AN225" s="4" t="s">
        <v>1289</v>
      </c>
      <c r="AO225" s="4" t="s">
        <v>1328</v>
      </c>
      <c r="AP225" s="4" t="s">
        <v>1328</v>
      </c>
      <c r="AQ225" s="4" t="s">
        <v>1328</v>
      </c>
      <c r="AS225" s="4" t="s">
        <v>2710</v>
      </c>
      <c r="AT225" s="4" t="s">
        <v>1622</v>
      </c>
    </row>
    <row r="226" spans="1:46" x14ac:dyDescent="0.25">
      <c r="A226" s="4" t="s">
        <v>772</v>
      </c>
      <c r="B226" s="4">
        <v>0</v>
      </c>
      <c r="D226" s="4" t="s">
        <v>1272</v>
      </c>
      <c r="E226" s="4" t="s">
        <v>2078</v>
      </c>
      <c r="F226" s="4" t="s">
        <v>2711</v>
      </c>
      <c r="G226" s="4" t="s">
        <v>2078</v>
      </c>
      <c r="H226" s="4" t="s">
        <v>2712</v>
      </c>
      <c r="J226" s="4" t="s">
        <v>2713</v>
      </c>
      <c r="P226" s="4" t="s">
        <v>2713</v>
      </c>
      <c r="Q226" s="4" t="s">
        <v>2714</v>
      </c>
      <c r="R226" s="4" t="s">
        <v>1323</v>
      </c>
      <c r="S226" s="4" t="s">
        <v>2715</v>
      </c>
      <c r="T226" s="4" t="s">
        <v>1299</v>
      </c>
      <c r="U226" s="4" t="s">
        <v>1580</v>
      </c>
      <c r="W226" s="4" t="s">
        <v>1337</v>
      </c>
      <c r="X226" s="4" t="s">
        <v>1315</v>
      </c>
      <c r="Y226" s="4" t="s">
        <v>1285</v>
      </c>
      <c r="Z226" s="4" t="s">
        <v>1286</v>
      </c>
      <c r="AB226" s="4" t="s">
        <v>1372</v>
      </c>
      <c r="AE226" s="4" t="s">
        <v>1289</v>
      </c>
      <c r="AF226" s="4" t="s">
        <v>1289</v>
      </c>
      <c r="AG226" s="4" t="s">
        <v>1289</v>
      </c>
      <c r="AH226" s="4" t="s">
        <v>1289</v>
      </c>
      <c r="AI226" s="4" t="s">
        <v>1328</v>
      </c>
      <c r="AJ226" s="4" t="s">
        <v>1288</v>
      </c>
      <c r="AK226" s="4" t="s">
        <v>1289</v>
      </c>
      <c r="AL226" s="4" t="s">
        <v>1288</v>
      </c>
      <c r="AM226" s="4" t="s">
        <v>1289</v>
      </c>
      <c r="AN226" s="4" t="s">
        <v>1288</v>
      </c>
      <c r="AO226" s="4" t="s">
        <v>1328</v>
      </c>
      <c r="AP226" s="4" t="s">
        <v>1328</v>
      </c>
      <c r="AQ226" s="4" t="s">
        <v>1289</v>
      </c>
      <c r="AS226" s="4" t="s">
        <v>2716</v>
      </c>
      <c r="AT226" s="4" t="s">
        <v>1622</v>
      </c>
    </row>
    <row r="227" spans="1:46" x14ac:dyDescent="0.25">
      <c r="A227" s="4" t="s">
        <v>773</v>
      </c>
      <c r="B227" s="4">
        <v>0</v>
      </c>
      <c r="D227" s="4" t="s">
        <v>1272</v>
      </c>
      <c r="E227" s="4" t="s">
        <v>2078</v>
      </c>
      <c r="F227" s="4" t="s">
        <v>2717</v>
      </c>
      <c r="G227" s="4" t="s">
        <v>2078</v>
      </c>
      <c r="H227" s="4" t="s">
        <v>2718</v>
      </c>
      <c r="J227" s="4" t="s">
        <v>2719</v>
      </c>
      <c r="P227" s="4" t="s">
        <v>2720</v>
      </c>
      <c r="Q227" s="4" t="s">
        <v>2721</v>
      </c>
      <c r="R227" s="4" t="s">
        <v>1323</v>
      </c>
      <c r="S227" s="4" t="s">
        <v>1352</v>
      </c>
      <c r="T227" s="4" t="s">
        <v>1418</v>
      </c>
      <c r="U227" s="4" t="s">
        <v>1580</v>
      </c>
      <c r="W227" s="4" t="s">
        <v>1283</v>
      </c>
      <c r="X227" s="4" t="s">
        <v>1315</v>
      </c>
      <c r="Y227" s="4" t="s">
        <v>1382</v>
      </c>
      <c r="Z227" s="4" t="s">
        <v>1286</v>
      </c>
      <c r="AB227" s="4" t="s">
        <v>1316</v>
      </c>
      <c r="AE227" s="4" t="s">
        <v>1328</v>
      </c>
      <c r="AF227" s="4" t="s">
        <v>1328</v>
      </c>
      <c r="AG227" s="4" t="s">
        <v>1289</v>
      </c>
      <c r="AH227" s="4" t="s">
        <v>1289</v>
      </c>
      <c r="AI227" s="4" t="s">
        <v>1288</v>
      </c>
      <c r="AJ227" s="4" t="s">
        <v>1289</v>
      </c>
      <c r="AK227" s="4" t="s">
        <v>1328</v>
      </c>
      <c r="AL227" s="4" t="s">
        <v>1288</v>
      </c>
      <c r="AM227" s="4" t="s">
        <v>1289</v>
      </c>
      <c r="AN227" s="4" t="s">
        <v>1289</v>
      </c>
      <c r="AO227" s="4" t="s">
        <v>1328</v>
      </c>
      <c r="AP227" s="4" t="s">
        <v>1328</v>
      </c>
      <c r="AQ227" s="4" t="s">
        <v>1328</v>
      </c>
      <c r="AS227" s="4" t="s">
        <v>2722</v>
      </c>
      <c r="AT227" s="4" t="s">
        <v>1622</v>
      </c>
    </row>
    <row r="228" spans="1:46" x14ac:dyDescent="0.25">
      <c r="A228" s="4" t="s">
        <v>774</v>
      </c>
      <c r="B228" s="4">
        <v>0</v>
      </c>
      <c r="D228" s="4" t="s">
        <v>1272</v>
      </c>
      <c r="E228" s="4" t="s">
        <v>2078</v>
      </c>
      <c r="F228" s="4" t="s">
        <v>2723</v>
      </c>
      <c r="G228" s="4" t="s">
        <v>2078</v>
      </c>
      <c r="H228" s="4" t="s">
        <v>2724</v>
      </c>
      <c r="J228" s="4" t="s">
        <v>2725</v>
      </c>
      <c r="P228" s="4" t="s">
        <v>2725</v>
      </c>
      <c r="Q228" s="4" t="s">
        <v>2726</v>
      </c>
      <c r="R228" s="4" t="s">
        <v>1323</v>
      </c>
      <c r="S228" s="4" t="s">
        <v>1352</v>
      </c>
      <c r="T228" s="4" t="s">
        <v>1556</v>
      </c>
      <c r="U228" s="4" t="s">
        <v>1371</v>
      </c>
      <c r="W228" s="4" t="s">
        <v>1337</v>
      </c>
      <c r="X228" s="4" t="s">
        <v>1315</v>
      </c>
      <c r="Y228" s="4" t="s">
        <v>1382</v>
      </c>
      <c r="Z228" s="4" t="s">
        <v>1316</v>
      </c>
      <c r="AA228" s="4" t="s">
        <v>1327</v>
      </c>
      <c r="AB228" s="4" t="s">
        <v>1316</v>
      </c>
      <c r="AE228" s="4" t="s">
        <v>1289</v>
      </c>
      <c r="AF228" s="4" t="s">
        <v>1289</v>
      </c>
      <c r="AG228" s="4" t="s">
        <v>1289</v>
      </c>
      <c r="AH228" s="4" t="s">
        <v>1289</v>
      </c>
      <c r="AI228" s="4" t="s">
        <v>1289</v>
      </c>
      <c r="AJ228" s="4" t="s">
        <v>1289</v>
      </c>
      <c r="AK228" s="4" t="s">
        <v>1328</v>
      </c>
      <c r="AL228" s="4" t="s">
        <v>1288</v>
      </c>
      <c r="AM228" s="4" t="s">
        <v>1328</v>
      </c>
      <c r="AN228" s="4" t="s">
        <v>1328</v>
      </c>
      <c r="AO228" s="4" t="s">
        <v>1289</v>
      </c>
      <c r="AP228" s="4" t="s">
        <v>1328</v>
      </c>
      <c r="AQ228" s="4" t="s">
        <v>1328</v>
      </c>
      <c r="AS228" s="4" t="s">
        <v>2727</v>
      </c>
      <c r="AT228" s="4" t="s">
        <v>1622</v>
      </c>
    </row>
    <row r="229" spans="1:46" x14ac:dyDescent="0.25">
      <c r="A229" s="4" t="s">
        <v>775</v>
      </c>
      <c r="B229" s="4">
        <v>0</v>
      </c>
      <c r="D229" s="4" t="s">
        <v>1272</v>
      </c>
      <c r="E229" s="4" t="s">
        <v>2078</v>
      </c>
      <c r="F229" s="4" t="s">
        <v>2728</v>
      </c>
      <c r="G229" s="4" t="s">
        <v>2078</v>
      </c>
      <c r="H229" s="4" t="s">
        <v>2729</v>
      </c>
      <c r="J229" s="4" t="s">
        <v>2730</v>
      </c>
      <c r="P229" s="4" t="s">
        <v>2730</v>
      </c>
      <c r="Q229" s="4" t="s">
        <v>2731</v>
      </c>
      <c r="R229" s="4" t="s">
        <v>1323</v>
      </c>
      <c r="S229" s="4" t="s">
        <v>1352</v>
      </c>
      <c r="T229" s="4" t="s">
        <v>1534</v>
      </c>
      <c r="U229" s="4" t="s">
        <v>1636</v>
      </c>
      <c r="W229" s="4" t="s">
        <v>1337</v>
      </c>
      <c r="X229" s="4" t="s">
        <v>1315</v>
      </c>
      <c r="Y229" s="4" t="s">
        <v>1302</v>
      </c>
      <c r="Z229" s="4" t="s">
        <v>1286</v>
      </c>
      <c r="AB229" s="4" t="s">
        <v>1372</v>
      </c>
      <c r="AE229" s="4" t="s">
        <v>1328</v>
      </c>
      <c r="AF229" s="4" t="s">
        <v>1328</v>
      </c>
      <c r="AG229" s="4" t="s">
        <v>1289</v>
      </c>
      <c r="AH229" s="4" t="s">
        <v>1328</v>
      </c>
      <c r="AI229" s="4" t="s">
        <v>1288</v>
      </c>
      <c r="AJ229" s="4" t="s">
        <v>1288</v>
      </c>
      <c r="AK229" s="4" t="s">
        <v>1289</v>
      </c>
      <c r="AL229" s="4" t="s">
        <v>1288</v>
      </c>
      <c r="AM229" s="4" t="s">
        <v>1289</v>
      </c>
      <c r="AN229" s="4" t="s">
        <v>1288</v>
      </c>
      <c r="AO229" s="4" t="s">
        <v>1328</v>
      </c>
      <c r="AP229" s="4" t="s">
        <v>1328</v>
      </c>
      <c r="AQ229" s="4" t="s">
        <v>1328</v>
      </c>
      <c r="AS229" s="4" t="s">
        <v>2732</v>
      </c>
      <c r="AT229" s="4" t="s">
        <v>1793</v>
      </c>
    </row>
    <row r="230" spans="1:46" x14ac:dyDescent="0.25">
      <c r="A230" s="4" t="s">
        <v>776</v>
      </c>
      <c r="B230" s="4">
        <v>0</v>
      </c>
      <c r="D230" s="4" t="s">
        <v>1272</v>
      </c>
      <c r="E230" s="4" t="s">
        <v>2078</v>
      </c>
      <c r="F230" s="4" t="s">
        <v>2733</v>
      </c>
      <c r="G230" s="4" t="s">
        <v>2078</v>
      </c>
      <c r="H230" s="4" t="s">
        <v>2734</v>
      </c>
      <c r="J230" s="4" t="s">
        <v>2735</v>
      </c>
      <c r="P230" s="4" t="s">
        <v>2736</v>
      </c>
      <c r="Q230" s="4" t="s">
        <v>2737</v>
      </c>
      <c r="R230" s="4" t="s">
        <v>1323</v>
      </c>
      <c r="S230" s="4" t="s">
        <v>1352</v>
      </c>
      <c r="T230" s="4" t="s">
        <v>1635</v>
      </c>
      <c r="U230" s="4" t="s">
        <v>1371</v>
      </c>
      <c r="W230" s="4" t="s">
        <v>1283</v>
      </c>
      <c r="X230" s="4" t="s">
        <v>1315</v>
      </c>
      <c r="Y230" s="4" t="s">
        <v>1302</v>
      </c>
      <c r="Z230" s="4" t="s">
        <v>1286</v>
      </c>
      <c r="AB230" s="4" t="s">
        <v>1372</v>
      </c>
      <c r="AE230" s="4" t="s">
        <v>1289</v>
      </c>
      <c r="AF230" s="4" t="s">
        <v>1328</v>
      </c>
      <c r="AG230" s="4" t="s">
        <v>1289</v>
      </c>
      <c r="AH230" s="4" t="s">
        <v>1328</v>
      </c>
      <c r="AI230" s="4" t="s">
        <v>1288</v>
      </c>
      <c r="AJ230" s="4" t="s">
        <v>1289</v>
      </c>
      <c r="AK230" s="4" t="s">
        <v>1328</v>
      </c>
      <c r="AL230" s="4" t="s">
        <v>1288</v>
      </c>
      <c r="AM230" s="4" t="s">
        <v>1289</v>
      </c>
      <c r="AN230" s="4" t="s">
        <v>1289</v>
      </c>
      <c r="AO230" s="4" t="s">
        <v>1328</v>
      </c>
      <c r="AP230" s="4" t="s">
        <v>1328</v>
      </c>
      <c r="AQ230" s="4" t="s">
        <v>1328</v>
      </c>
      <c r="AS230" s="4" t="s">
        <v>2738</v>
      </c>
      <c r="AT230" s="4" t="s">
        <v>1793</v>
      </c>
    </row>
    <row r="231" spans="1:46" x14ac:dyDescent="0.25">
      <c r="A231" s="4" t="s">
        <v>777</v>
      </c>
      <c r="B231" s="4">
        <v>0</v>
      </c>
      <c r="D231" s="4" t="s">
        <v>1272</v>
      </c>
      <c r="E231" s="4" t="s">
        <v>2078</v>
      </c>
      <c r="F231" s="4" t="s">
        <v>2739</v>
      </c>
      <c r="G231" s="4" t="s">
        <v>2078</v>
      </c>
      <c r="H231" s="4" t="s">
        <v>2740</v>
      </c>
      <c r="J231" s="4" t="s">
        <v>2741</v>
      </c>
      <c r="P231" s="4" t="s">
        <v>2742</v>
      </c>
      <c r="Q231" s="4" t="s">
        <v>2743</v>
      </c>
      <c r="R231" s="4" t="s">
        <v>1323</v>
      </c>
      <c r="S231" s="4" t="s">
        <v>2744</v>
      </c>
      <c r="T231" s="4" t="s">
        <v>1299</v>
      </c>
      <c r="U231" s="4" t="s">
        <v>1300</v>
      </c>
      <c r="W231" s="4" t="s">
        <v>1337</v>
      </c>
      <c r="X231" s="4" t="s">
        <v>1315</v>
      </c>
      <c r="Y231" s="4" t="s">
        <v>1302</v>
      </c>
      <c r="Z231" s="4" t="s">
        <v>1316</v>
      </c>
      <c r="AA231" s="4" t="s">
        <v>2317</v>
      </c>
      <c r="AB231" s="4" t="s">
        <v>1316</v>
      </c>
      <c r="AE231" s="4" t="s">
        <v>1289</v>
      </c>
      <c r="AF231" s="4" t="s">
        <v>1288</v>
      </c>
      <c r="AG231" s="4" t="s">
        <v>1288</v>
      </c>
      <c r="AH231" s="4" t="s">
        <v>1290</v>
      </c>
      <c r="AI231" s="4" t="s">
        <v>1288</v>
      </c>
      <c r="AJ231" s="4" t="s">
        <v>1288</v>
      </c>
      <c r="AK231" s="4" t="s">
        <v>1290</v>
      </c>
      <c r="AL231" s="4" t="s">
        <v>1288</v>
      </c>
      <c r="AM231" s="4" t="s">
        <v>1328</v>
      </c>
      <c r="AN231" s="4" t="s">
        <v>1288</v>
      </c>
      <c r="AO231" s="4" t="s">
        <v>1289</v>
      </c>
      <c r="AP231" s="4" t="s">
        <v>1289</v>
      </c>
      <c r="AQ231" s="4" t="s">
        <v>1288</v>
      </c>
      <c r="AS231" s="4" t="s">
        <v>2745</v>
      </c>
      <c r="AT231" s="4" t="s">
        <v>2746</v>
      </c>
    </row>
    <row r="232" spans="1:46" x14ac:dyDescent="0.25">
      <c r="A232" s="4" t="s">
        <v>779</v>
      </c>
      <c r="B232" s="4">
        <v>0</v>
      </c>
      <c r="D232" s="4" t="s">
        <v>1272</v>
      </c>
      <c r="E232" s="4" t="s">
        <v>2078</v>
      </c>
      <c r="F232" s="4" t="s">
        <v>2747</v>
      </c>
      <c r="G232" s="4" t="s">
        <v>2078</v>
      </c>
      <c r="H232" s="4" t="s">
        <v>2748</v>
      </c>
      <c r="J232" s="4" t="s">
        <v>2749</v>
      </c>
      <c r="P232" s="4" t="s">
        <v>2750</v>
      </c>
      <c r="Q232" s="4" t="s">
        <v>2751</v>
      </c>
      <c r="R232" s="4" t="s">
        <v>1323</v>
      </c>
      <c r="S232" s="4" t="s">
        <v>1352</v>
      </c>
      <c r="T232" s="4" t="s">
        <v>1312</v>
      </c>
      <c r="U232" s="4" t="s">
        <v>1572</v>
      </c>
      <c r="W232" s="4" t="s">
        <v>1337</v>
      </c>
      <c r="X232" s="4" t="s">
        <v>1315</v>
      </c>
      <c r="Y232" s="4" t="s">
        <v>1382</v>
      </c>
      <c r="Z232" s="4" t="s">
        <v>1286</v>
      </c>
      <c r="AB232" s="4" t="s">
        <v>1372</v>
      </c>
      <c r="AE232" s="4" t="s">
        <v>1289</v>
      </c>
      <c r="AF232" s="4" t="s">
        <v>1288</v>
      </c>
      <c r="AG232" s="4" t="s">
        <v>1289</v>
      </c>
      <c r="AH232" s="4" t="s">
        <v>1328</v>
      </c>
      <c r="AI232" s="4" t="s">
        <v>1289</v>
      </c>
      <c r="AJ232" s="4" t="s">
        <v>1288</v>
      </c>
      <c r="AK232" s="4" t="s">
        <v>1289</v>
      </c>
      <c r="AL232" s="4" t="s">
        <v>1288</v>
      </c>
      <c r="AM232" s="4" t="s">
        <v>1289</v>
      </c>
      <c r="AN232" s="4" t="s">
        <v>1289</v>
      </c>
      <c r="AO232" s="4" t="s">
        <v>1328</v>
      </c>
      <c r="AP232" s="4" t="s">
        <v>1289</v>
      </c>
      <c r="AQ232" s="4" t="s">
        <v>1289</v>
      </c>
      <c r="AS232" s="4" t="s">
        <v>2752</v>
      </c>
      <c r="AT232" s="4" t="s">
        <v>2753</v>
      </c>
    </row>
    <row r="233" spans="1:46" x14ac:dyDescent="0.25">
      <c r="A233" s="4" t="s">
        <v>780</v>
      </c>
      <c r="B233" s="4">
        <v>0</v>
      </c>
      <c r="D233" s="4" t="s">
        <v>1272</v>
      </c>
      <c r="E233" s="4" t="s">
        <v>2078</v>
      </c>
      <c r="F233" s="4" t="s">
        <v>2754</v>
      </c>
      <c r="G233" s="4" t="s">
        <v>2078</v>
      </c>
      <c r="H233" s="4" t="s">
        <v>2755</v>
      </c>
      <c r="J233" s="4" t="s">
        <v>2756</v>
      </c>
      <c r="P233" s="4" t="s">
        <v>2757</v>
      </c>
      <c r="Q233" s="4" t="s">
        <v>2758</v>
      </c>
      <c r="R233" s="4" t="s">
        <v>1323</v>
      </c>
      <c r="S233" s="4" t="s">
        <v>1352</v>
      </c>
      <c r="T233" s="4" t="s">
        <v>1312</v>
      </c>
      <c r="U233" s="4" t="s">
        <v>1390</v>
      </c>
      <c r="W233" s="4" t="s">
        <v>1337</v>
      </c>
      <c r="X233" s="4" t="s">
        <v>2665</v>
      </c>
      <c r="Y233" s="4" t="s">
        <v>2666</v>
      </c>
      <c r="Z233" s="4" t="s">
        <v>1286</v>
      </c>
      <c r="AB233" s="4" t="s">
        <v>1372</v>
      </c>
      <c r="AE233" s="4" t="s">
        <v>1289</v>
      </c>
      <c r="AF233" s="4" t="s">
        <v>1289</v>
      </c>
      <c r="AG233" s="4" t="s">
        <v>1288</v>
      </c>
      <c r="AH233" s="4" t="s">
        <v>1346</v>
      </c>
      <c r="AI233" s="4" t="s">
        <v>1328</v>
      </c>
      <c r="AJ233" s="4" t="s">
        <v>1288</v>
      </c>
      <c r="AK233" s="4" t="s">
        <v>1289</v>
      </c>
      <c r="AL233" s="4" t="s">
        <v>1288</v>
      </c>
      <c r="AM233" s="4" t="s">
        <v>1289</v>
      </c>
      <c r="AN233" s="4" t="s">
        <v>1289</v>
      </c>
      <c r="AO233" s="4" t="s">
        <v>1328</v>
      </c>
      <c r="AP233" s="4" t="s">
        <v>1289</v>
      </c>
      <c r="AQ233" s="4" t="s">
        <v>1289</v>
      </c>
      <c r="AS233" s="4" t="s">
        <v>2759</v>
      </c>
      <c r="AT233" s="4" t="s">
        <v>1793</v>
      </c>
    </row>
    <row r="234" spans="1:46" x14ac:dyDescent="0.25">
      <c r="A234" s="4" t="s">
        <v>781</v>
      </c>
      <c r="B234" s="4">
        <v>0</v>
      </c>
      <c r="D234" s="4" t="s">
        <v>1272</v>
      </c>
      <c r="E234" s="4" t="s">
        <v>2078</v>
      </c>
      <c r="F234" s="4" t="s">
        <v>2760</v>
      </c>
      <c r="G234" s="4" t="s">
        <v>2078</v>
      </c>
      <c r="H234" s="4" t="s">
        <v>2761</v>
      </c>
      <c r="J234" s="4" t="s">
        <v>2762</v>
      </c>
      <c r="P234" s="4" t="s">
        <v>2763</v>
      </c>
      <c r="Q234" s="4" t="s">
        <v>2764</v>
      </c>
      <c r="R234" s="4" t="s">
        <v>1323</v>
      </c>
      <c r="S234" s="4" t="s">
        <v>1352</v>
      </c>
      <c r="T234" s="4" t="s">
        <v>1635</v>
      </c>
      <c r="U234" s="4" t="s">
        <v>2765</v>
      </c>
      <c r="W234" s="4" t="s">
        <v>1337</v>
      </c>
      <c r="X234" s="4" t="s">
        <v>1315</v>
      </c>
      <c r="Y234" s="4" t="s">
        <v>1302</v>
      </c>
      <c r="Z234" s="4" t="s">
        <v>1286</v>
      </c>
      <c r="AB234" s="4" t="s">
        <v>1316</v>
      </c>
      <c r="AE234" s="4" t="s">
        <v>1289</v>
      </c>
      <c r="AF234" s="4" t="s">
        <v>1289</v>
      </c>
      <c r="AG234" s="4" t="s">
        <v>1288</v>
      </c>
      <c r="AH234" s="4" t="s">
        <v>1328</v>
      </c>
      <c r="AI234" s="4" t="s">
        <v>1289</v>
      </c>
      <c r="AJ234" s="4" t="s">
        <v>1288</v>
      </c>
      <c r="AK234" s="4" t="s">
        <v>1289</v>
      </c>
      <c r="AL234" s="4" t="s">
        <v>1288</v>
      </c>
      <c r="AM234" s="4" t="s">
        <v>1289</v>
      </c>
      <c r="AN234" s="4" t="s">
        <v>1289</v>
      </c>
      <c r="AO234" s="4" t="s">
        <v>1328</v>
      </c>
      <c r="AP234" s="4" t="s">
        <v>1289</v>
      </c>
      <c r="AQ234" s="4" t="s">
        <v>1289</v>
      </c>
      <c r="AS234" s="4" t="s">
        <v>2766</v>
      </c>
      <c r="AT234" s="4" t="s">
        <v>1793</v>
      </c>
    </row>
    <row r="235" spans="1:46" x14ac:dyDescent="0.25">
      <c r="A235" s="4" t="s">
        <v>782</v>
      </c>
      <c r="B235" s="4">
        <v>0</v>
      </c>
      <c r="D235" s="4" t="s">
        <v>1272</v>
      </c>
      <c r="E235" s="4" t="s">
        <v>2078</v>
      </c>
      <c r="F235" s="4" t="s">
        <v>2767</v>
      </c>
      <c r="G235" s="4" t="s">
        <v>2078</v>
      </c>
      <c r="H235" s="4" t="s">
        <v>2768</v>
      </c>
      <c r="J235" s="4" t="s">
        <v>2769</v>
      </c>
      <c r="P235" s="4" t="s">
        <v>2770</v>
      </c>
      <c r="Q235" s="4" t="s">
        <v>2771</v>
      </c>
      <c r="R235" s="4" t="s">
        <v>1323</v>
      </c>
      <c r="S235" s="4" t="s">
        <v>1352</v>
      </c>
      <c r="T235" s="4" t="s">
        <v>1666</v>
      </c>
      <c r="U235" s="4" t="s">
        <v>2765</v>
      </c>
      <c r="W235" s="4" t="s">
        <v>1337</v>
      </c>
      <c r="X235" s="4" t="s">
        <v>1315</v>
      </c>
      <c r="Y235" s="4" t="s">
        <v>1382</v>
      </c>
      <c r="Z235" s="4" t="s">
        <v>1286</v>
      </c>
      <c r="AB235" s="4" t="s">
        <v>1286</v>
      </c>
      <c r="AC235" s="4" t="s">
        <v>2772</v>
      </c>
      <c r="AE235" s="4" t="s">
        <v>1289</v>
      </c>
      <c r="AF235" s="4" t="s">
        <v>1289</v>
      </c>
      <c r="AG235" s="4" t="s">
        <v>1288</v>
      </c>
      <c r="AH235" s="4" t="s">
        <v>1328</v>
      </c>
      <c r="AI235" s="4" t="s">
        <v>1289</v>
      </c>
      <c r="AJ235" s="4" t="s">
        <v>1288</v>
      </c>
      <c r="AK235" s="4" t="s">
        <v>1289</v>
      </c>
      <c r="AL235" s="4" t="s">
        <v>1288</v>
      </c>
      <c r="AM235" s="4" t="s">
        <v>1328</v>
      </c>
      <c r="AN235" s="4" t="s">
        <v>1289</v>
      </c>
      <c r="AO235" s="4" t="s">
        <v>1328</v>
      </c>
      <c r="AP235" s="4" t="s">
        <v>1328</v>
      </c>
      <c r="AQ235" s="4" t="s">
        <v>1328</v>
      </c>
      <c r="AS235" s="4" t="s">
        <v>1777</v>
      </c>
      <c r="AT235" s="4" t="s">
        <v>1793</v>
      </c>
    </row>
    <row r="236" spans="1:46" x14ac:dyDescent="0.25">
      <c r="A236" s="4" t="s">
        <v>783</v>
      </c>
      <c r="B236" s="4">
        <v>0</v>
      </c>
      <c r="D236" s="4" t="s">
        <v>1272</v>
      </c>
      <c r="E236" s="4" t="s">
        <v>2078</v>
      </c>
      <c r="F236" s="4" t="s">
        <v>2773</v>
      </c>
      <c r="G236" s="4" t="s">
        <v>2078</v>
      </c>
      <c r="H236" s="4" t="s">
        <v>2774</v>
      </c>
      <c r="J236" s="4" t="s">
        <v>2775</v>
      </c>
      <c r="P236" s="4" t="s">
        <v>2776</v>
      </c>
      <c r="Q236" s="4" t="s">
        <v>2777</v>
      </c>
      <c r="R236" s="4" t="s">
        <v>1323</v>
      </c>
      <c r="S236" s="4" t="s">
        <v>1352</v>
      </c>
      <c r="T236" s="4" t="s">
        <v>1666</v>
      </c>
      <c r="U236" s="4" t="s">
        <v>1636</v>
      </c>
      <c r="W236" s="4" t="s">
        <v>1337</v>
      </c>
      <c r="X236" s="4" t="s">
        <v>1315</v>
      </c>
      <c r="Y236" s="4" t="s">
        <v>1302</v>
      </c>
      <c r="Z236" s="4" t="s">
        <v>1286</v>
      </c>
      <c r="AB236" s="4" t="s">
        <v>1372</v>
      </c>
      <c r="AE236" s="4" t="s">
        <v>1288</v>
      </c>
      <c r="AF236" s="4" t="s">
        <v>1289</v>
      </c>
      <c r="AG236" s="4" t="s">
        <v>1289</v>
      </c>
      <c r="AH236" s="4" t="s">
        <v>1328</v>
      </c>
      <c r="AI236" s="4" t="s">
        <v>1289</v>
      </c>
      <c r="AJ236" s="4" t="s">
        <v>1289</v>
      </c>
      <c r="AK236" s="4" t="s">
        <v>1289</v>
      </c>
      <c r="AL236" s="4" t="s">
        <v>1288</v>
      </c>
      <c r="AM236" s="4" t="s">
        <v>1289</v>
      </c>
      <c r="AN236" s="4" t="s">
        <v>1288</v>
      </c>
      <c r="AO236" s="4" t="s">
        <v>1328</v>
      </c>
      <c r="AP236" s="4" t="s">
        <v>1289</v>
      </c>
      <c r="AQ236" s="4" t="s">
        <v>1328</v>
      </c>
      <c r="AS236" s="4" t="s">
        <v>2778</v>
      </c>
      <c r="AT236" s="4" t="s">
        <v>1793</v>
      </c>
    </row>
    <row r="237" spans="1:46" x14ac:dyDescent="0.25">
      <c r="A237" s="4" t="s">
        <v>784</v>
      </c>
      <c r="B237" s="4">
        <v>0</v>
      </c>
      <c r="D237" s="4" t="s">
        <v>1272</v>
      </c>
      <c r="E237" s="4" t="s">
        <v>2078</v>
      </c>
      <c r="F237" s="4" t="s">
        <v>2779</v>
      </c>
      <c r="G237" s="4" t="s">
        <v>2078</v>
      </c>
      <c r="H237" s="4" t="s">
        <v>2780</v>
      </c>
      <c r="J237" s="4" t="s">
        <v>2781</v>
      </c>
      <c r="P237" s="4" t="s">
        <v>2782</v>
      </c>
      <c r="Q237" s="4" t="s">
        <v>2783</v>
      </c>
      <c r="R237" s="4" t="s">
        <v>1323</v>
      </c>
      <c r="S237" s="4" t="s">
        <v>1352</v>
      </c>
      <c r="T237" s="4" t="s">
        <v>1353</v>
      </c>
      <c r="U237" s="4" t="s">
        <v>1445</v>
      </c>
      <c r="W237" s="4" t="s">
        <v>1337</v>
      </c>
      <c r="X237" s="4" t="s">
        <v>1315</v>
      </c>
      <c r="Y237" s="4" t="s">
        <v>1382</v>
      </c>
      <c r="Z237" s="4" t="s">
        <v>1286</v>
      </c>
      <c r="AB237" s="4" t="s">
        <v>1316</v>
      </c>
      <c r="AE237" s="4" t="s">
        <v>1288</v>
      </c>
      <c r="AF237" s="4" t="s">
        <v>1289</v>
      </c>
      <c r="AG237" s="4" t="s">
        <v>1289</v>
      </c>
      <c r="AH237" s="4" t="s">
        <v>1288</v>
      </c>
      <c r="AI237" s="4" t="s">
        <v>1289</v>
      </c>
      <c r="AJ237" s="4" t="s">
        <v>1289</v>
      </c>
      <c r="AK237" s="4" t="s">
        <v>1289</v>
      </c>
      <c r="AL237" s="4" t="s">
        <v>1288</v>
      </c>
      <c r="AM237" s="4" t="s">
        <v>1288</v>
      </c>
      <c r="AN237" s="4" t="s">
        <v>1289</v>
      </c>
      <c r="AO237" s="4" t="s">
        <v>1288</v>
      </c>
      <c r="AP237" s="4" t="s">
        <v>1328</v>
      </c>
      <c r="AQ237" s="4" t="s">
        <v>1289</v>
      </c>
      <c r="AS237" s="4" t="s">
        <v>2784</v>
      </c>
      <c r="AT237" s="4" t="s">
        <v>1793</v>
      </c>
    </row>
    <row r="238" spans="1:46" x14ac:dyDescent="0.25">
      <c r="A238" s="4" t="s">
        <v>785</v>
      </c>
      <c r="B238" s="4">
        <v>0</v>
      </c>
      <c r="D238" s="4" t="s">
        <v>1272</v>
      </c>
      <c r="E238" s="4" t="s">
        <v>2078</v>
      </c>
      <c r="F238" s="4" t="s">
        <v>2785</v>
      </c>
      <c r="G238" s="4" t="s">
        <v>2078</v>
      </c>
      <c r="H238" s="4" t="s">
        <v>2786</v>
      </c>
      <c r="J238" s="4" t="s">
        <v>2787</v>
      </c>
      <c r="P238" s="4" t="s">
        <v>2787</v>
      </c>
      <c r="Q238" s="4" t="s">
        <v>2788</v>
      </c>
      <c r="R238" s="4" t="s">
        <v>1323</v>
      </c>
      <c r="S238" s="4" t="s">
        <v>1352</v>
      </c>
      <c r="T238" s="4" t="s">
        <v>2672</v>
      </c>
      <c r="U238" s="4" t="s">
        <v>1636</v>
      </c>
      <c r="W238" s="4" t="s">
        <v>1337</v>
      </c>
      <c r="X238" s="4" t="s">
        <v>1315</v>
      </c>
      <c r="Y238" s="4" t="s">
        <v>1302</v>
      </c>
      <c r="Z238" s="4" t="s">
        <v>1286</v>
      </c>
      <c r="AB238" s="4" t="s">
        <v>1286</v>
      </c>
      <c r="AC238" s="4" t="s">
        <v>2789</v>
      </c>
      <c r="AE238" s="4" t="s">
        <v>1288</v>
      </c>
      <c r="AF238" s="4" t="s">
        <v>1289</v>
      </c>
      <c r="AG238" s="4" t="s">
        <v>1288</v>
      </c>
      <c r="AH238" s="4" t="s">
        <v>1328</v>
      </c>
      <c r="AI238" s="4" t="s">
        <v>1289</v>
      </c>
      <c r="AJ238" s="4" t="s">
        <v>1289</v>
      </c>
      <c r="AK238" s="4" t="s">
        <v>1289</v>
      </c>
      <c r="AL238" s="4" t="s">
        <v>1288</v>
      </c>
      <c r="AM238" s="4" t="s">
        <v>1289</v>
      </c>
      <c r="AN238" s="4" t="s">
        <v>1288</v>
      </c>
      <c r="AO238" s="4" t="s">
        <v>1328</v>
      </c>
      <c r="AP238" s="4" t="s">
        <v>1328</v>
      </c>
      <c r="AQ238" s="4" t="s">
        <v>1289</v>
      </c>
      <c r="AS238" s="4" t="s">
        <v>2790</v>
      </c>
      <c r="AT238" s="4" t="s">
        <v>1793</v>
      </c>
    </row>
    <row r="239" spans="1:46" x14ac:dyDescent="0.25">
      <c r="A239" s="4" t="s">
        <v>786</v>
      </c>
      <c r="B239" s="4">
        <v>0</v>
      </c>
      <c r="D239" s="4" t="s">
        <v>1272</v>
      </c>
      <c r="E239" s="4" t="s">
        <v>2078</v>
      </c>
      <c r="F239" s="4" t="s">
        <v>2791</v>
      </c>
      <c r="G239" s="4" t="s">
        <v>2078</v>
      </c>
      <c r="H239" s="4" t="s">
        <v>2792</v>
      </c>
      <c r="J239" s="4" t="s">
        <v>2793</v>
      </c>
      <c r="P239" s="4" t="s">
        <v>2793</v>
      </c>
      <c r="Q239" s="4" t="s">
        <v>2794</v>
      </c>
      <c r="R239" s="4" t="s">
        <v>1323</v>
      </c>
      <c r="S239" s="4" t="s">
        <v>1352</v>
      </c>
      <c r="T239" s="4" t="s">
        <v>1418</v>
      </c>
      <c r="U239" s="4" t="s">
        <v>1572</v>
      </c>
      <c r="W239" s="4" t="s">
        <v>1283</v>
      </c>
      <c r="X239" s="4" t="s">
        <v>1315</v>
      </c>
      <c r="Y239" s="4" t="s">
        <v>1302</v>
      </c>
      <c r="Z239" s="4" t="s">
        <v>1286</v>
      </c>
      <c r="AB239" s="4" t="s">
        <v>1372</v>
      </c>
      <c r="AE239" s="4" t="s">
        <v>1289</v>
      </c>
      <c r="AF239" s="4" t="s">
        <v>1288</v>
      </c>
      <c r="AG239" s="4" t="s">
        <v>1288</v>
      </c>
      <c r="AH239" s="4" t="s">
        <v>1328</v>
      </c>
      <c r="AI239" s="4" t="s">
        <v>1289</v>
      </c>
      <c r="AJ239" s="4" t="s">
        <v>1289</v>
      </c>
      <c r="AK239" s="4" t="s">
        <v>1289</v>
      </c>
      <c r="AL239" s="4" t="s">
        <v>1288</v>
      </c>
      <c r="AM239" s="4" t="s">
        <v>1289</v>
      </c>
      <c r="AN239" s="4" t="s">
        <v>1289</v>
      </c>
      <c r="AO239" s="4" t="s">
        <v>1328</v>
      </c>
      <c r="AP239" s="4" t="s">
        <v>1328</v>
      </c>
      <c r="AQ239" s="4" t="s">
        <v>1328</v>
      </c>
      <c r="AS239" s="4" t="s">
        <v>2795</v>
      </c>
      <c r="AT239" s="4" t="s">
        <v>1793</v>
      </c>
    </row>
    <row r="240" spans="1:46" x14ac:dyDescent="0.25">
      <c r="A240" s="4" t="s">
        <v>787</v>
      </c>
      <c r="B240" s="4">
        <v>0</v>
      </c>
      <c r="D240" s="4" t="s">
        <v>1272</v>
      </c>
      <c r="E240" s="4" t="s">
        <v>2078</v>
      </c>
      <c r="F240" s="4" t="s">
        <v>2796</v>
      </c>
      <c r="G240" s="4" t="s">
        <v>2078</v>
      </c>
      <c r="H240" s="4" t="s">
        <v>2797</v>
      </c>
      <c r="J240" s="4" t="s">
        <v>2798</v>
      </c>
      <c r="P240" s="4" t="s">
        <v>2799</v>
      </c>
      <c r="Q240" s="4" t="s">
        <v>2800</v>
      </c>
      <c r="R240" s="4" t="s">
        <v>1323</v>
      </c>
      <c r="S240" s="4" t="s">
        <v>1352</v>
      </c>
      <c r="T240" s="4" t="s">
        <v>1281</v>
      </c>
      <c r="U240" s="4" t="s">
        <v>1503</v>
      </c>
      <c r="W240" s="4" t="s">
        <v>1283</v>
      </c>
      <c r="X240" s="4" t="s">
        <v>1315</v>
      </c>
      <c r="Y240" s="4" t="s">
        <v>1302</v>
      </c>
      <c r="Z240" s="4" t="s">
        <v>1286</v>
      </c>
      <c r="AB240" s="4" t="s">
        <v>1316</v>
      </c>
      <c r="AE240" s="4" t="s">
        <v>1289</v>
      </c>
      <c r="AF240" s="4" t="s">
        <v>1289</v>
      </c>
      <c r="AG240" s="4" t="s">
        <v>1288</v>
      </c>
      <c r="AH240" s="4" t="s">
        <v>1328</v>
      </c>
      <c r="AI240" s="4" t="s">
        <v>1288</v>
      </c>
      <c r="AJ240" s="4" t="s">
        <v>1288</v>
      </c>
      <c r="AK240" s="4" t="s">
        <v>1289</v>
      </c>
      <c r="AL240" s="4" t="s">
        <v>1288</v>
      </c>
      <c r="AM240" s="4" t="s">
        <v>1289</v>
      </c>
      <c r="AN240" s="4" t="s">
        <v>1289</v>
      </c>
      <c r="AO240" s="4" t="s">
        <v>1328</v>
      </c>
      <c r="AP240" s="4" t="s">
        <v>1328</v>
      </c>
      <c r="AQ240" s="4" t="s">
        <v>1328</v>
      </c>
      <c r="AS240" s="4" t="s">
        <v>2682</v>
      </c>
      <c r="AT240" s="4" t="s">
        <v>1793</v>
      </c>
    </row>
    <row r="241" spans="1:46" x14ac:dyDescent="0.25">
      <c r="A241" s="4" t="s">
        <v>788</v>
      </c>
      <c r="B241" s="4">
        <v>0</v>
      </c>
      <c r="D241" s="4" t="s">
        <v>1272</v>
      </c>
      <c r="E241" s="4" t="s">
        <v>2078</v>
      </c>
      <c r="F241" s="4" t="s">
        <v>2801</v>
      </c>
      <c r="G241" s="4" t="s">
        <v>2078</v>
      </c>
      <c r="H241" s="4" t="s">
        <v>2802</v>
      </c>
      <c r="J241" s="4" t="s">
        <v>2803</v>
      </c>
      <c r="P241" s="4" t="s">
        <v>2804</v>
      </c>
      <c r="Q241" s="4" t="s">
        <v>2805</v>
      </c>
      <c r="R241" s="4" t="s">
        <v>1323</v>
      </c>
      <c r="S241" s="4" t="s">
        <v>1352</v>
      </c>
      <c r="T241" s="4" t="s">
        <v>1542</v>
      </c>
      <c r="U241" s="4" t="s">
        <v>1390</v>
      </c>
      <c r="W241" s="4" t="s">
        <v>1283</v>
      </c>
      <c r="X241" s="4" t="s">
        <v>2665</v>
      </c>
      <c r="Y241" s="4" t="s">
        <v>2666</v>
      </c>
      <c r="Z241" s="4" t="s">
        <v>1286</v>
      </c>
      <c r="AB241" s="4" t="s">
        <v>1316</v>
      </c>
      <c r="AE241" s="4" t="s">
        <v>1289</v>
      </c>
      <c r="AF241" s="4" t="s">
        <v>1289</v>
      </c>
      <c r="AG241" s="4" t="s">
        <v>1288</v>
      </c>
      <c r="AH241" s="4" t="s">
        <v>1328</v>
      </c>
      <c r="AI241" s="4" t="s">
        <v>1288</v>
      </c>
      <c r="AJ241" s="4" t="s">
        <v>1288</v>
      </c>
      <c r="AK241" s="4" t="s">
        <v>1289</v>
      </c>
      <c r="AL241" s="4" t="s">
        <v>1288</v>
      </c>
      <c r="AM241" s="4" t="s">
        <v>1289</v>
      </c>
      <c r="AN241" s="4" t="s">
        <v>1328</v>
      </c>
      <c r="AO241" s="4" t="s">
        <v>1328</v>
      </c>
      <c r="AP241" s="4" t="s">
        <v>1328</v>
      </c>
      <c r="AQ241" s="4" t="s">
        <v>1328</v>
      </c>
      <c r="AS241" s="4" t="s">
        <v>2806</v>
      </c>
      <c r="AT241" s="4" t="s">
        <v>1793</v>
      </c>
    </row>
    <row r="242" spans="1:46" x14ac:dyDescent="0.25">
      <c r="A242" s="4" t="s">
        <v>789</v>
      </c>
      <c r="B242" s="4">
        <v>0</v>
      </c>
      <c r="D242" s="4" t="s">
        <v>1272</v>
      </c>
      <c r="E242" s="4" t="s">
        <v>2078</v>
      </c>
      <c r="F242" s="4" t="s">
        <v>2807</v>
      </c>
      <c r="G242" s="4" t="s">
        <v>2078</v>
      </c>
      <c r="H242" s="4" t="s">
        <v>2808</v>
      </c>
      <c r="J242" s="4" t="s">
        <v>2809</v>
      </c>
      <c r="P242" s="4" t="s">
        <v>2810</v>
      </c>
      <c r="Q242" s="4" t="s">
        <v>2811</v>
      </c>
      <c r="R242" s="4" t="s">
        <v>1323</v>
      </c>
      <c r="S242" s="4" t="s">
        <v>1352</v>
      </c>
      <c r="T242" s="4" t="s">
        <v>2274</v>
      </c>
      <c r="U242" s="4" t="s">
        <v>1390</v>
      </c>
      <c r="W242" s="4" t="s">
        <v>1283</v>
      </c>
      <c r="X242" s="4" t="s">
        <v>2665</v>
      </c>
      <c r="Y242" s="4" t="s">
        <v>2666</v>
      </c>
      <c r="Z242" s="4" t="s">
        <v>1286</v>
      </c>
      <c r="AB242" s="4" t="s">
        <v>1372</v>
      </c>
      <c r="AE242" s="4" t="s">
        <v>1289</v>
      </c>
      <c r="AF242" s="4" t="s">
        <v>1288</v>
      </c>
      <c r="AG242" s="4" t="s">
        <v>1289</v>
      </c>
      <c r="AH242" s="4" t="s">
        <v>1328</v>
      </c>
      <c r="AI242" s="4" t="s">
        <v>1288</v>
      </c>
      <c r="AJ242" s="4" t="s">
        <v>1288</v>
      </c>
      <c r="AK242" s="4" t="s">
        <v>1289</v>
      </c>
      <c r="AL242" s="4" t="s">
        <v>1288</v>
      </c>
      <c r="AM242" s="4" t="s">
        <v>1289</v>
      </c>
      <c r="AN242" s="4" t="s">
        <v>1289</v>
      </c>
      <c r="AO242" s="4" t="s">
        <v>1328</v>
      </c>
      <c r="AP242" s="4" t="s">
        <v>1328</v>
      </c>
      <c r="AQ242" s="4" t="s">
        <v>1328</v>
      </c>
      <c r="AS242" s="4" t="s">
        <v>2812</v>
      </c>
      <c r="AT242" s="4" t="s">
        <v>1793</v>
      </c>
    </row>
    <row r="243" spans="1:46" x14ac:dyDescent="0.25">
      <c r="A243" s="4" t="s">
        <v>790</v>
      </c>
      <c r="B243" s="4">
        <v>0</v>
      </c>
      <c r="D243" s="4" t="s">
        <v>1272</v>
      </c>
      <c r="E243" s="4" t="s">
        <v>2078</v>
      </c>
      <c r="F243" s="4" t="s">
        <v>2813</v>
      </c>
      <c r="G243" s="4" t="s">
        <v>2078</v>
      </c>
      <c r="H243" s="4" t="s">
        <v>2814</v>
      </c>
      <c r="J243" s="4" t="s">
        <v>2815</v>
      </c>
      <c r="P243" s="4" t="s">
        <v>2816</v>
      </c>
      <c r="Q243" s="4" t="s">
        <v>2817</v>
      </c>
      <c r="R243" s="4" t="s">
        <v>1323</v>
      </c>
      <c r="S243" s="4" t="s">
        <v>1352</v>
      </c>
      <c r="T243" s="4" t="s">
        <v>1312</v>
      </c>
      <c r="U243" s="4" t="s">
        <v>1455</v>
      </c>
      <c r="W243" s="4" t="s">
        <v>1283</v>
      </c>
      <c r="X243" s="4" t="s">
        <v>2665</v>
      </c>
      <c r="Y243" s="4" t="s">
        <v>2666</v>
      </c>
      <c r="Z243" s="4" t="s">
        <v>1286</v>
      </c>
      <c r="AB243" s="4" t="s">
        <v>1372</v>
      </c>
      <c r="AE243" s="4" t="s">
        <v>1289</v>
      </c>
      <c r="AF243" s="4" t="s">
        <v>1289</v>
      </c>
      <c r="AG243" s="4" t="s">
        <v>1288</v>
      </c>
      <c r="AH243" s="4" t="s">
        <v>1328</v>
      </c>
      <c r="AI243" s="4" t="s">
        <v>1289</v>
      </c>
      <c r="AJ243" s="4" t="s">
        <v>1288</v>
      </c>
      <c r="AK243" s="4" t="s">
        <v>1288</v>
      </c>
      <c r="AL243" s="4" t="s">
        <v>1288</v>
      </c>
      <c r="AM243" s="4" t="s">
        <v>1289</v>
      </c>
      <c r="AN243" s="4" t="s">
        <v>1328</v>
      </c>
      <c r="AO243" s="4" t="s">
        <v>1328</v>
      </c>
      <c r="AP243" s="4" t="s">
        <v>1328</v>
      </c>
      <c r="AQ243" s="4" t="s">
        <v>1289</v>
      </c>
      <c r="AS243" s="4" t="s">
        <v>2812</v>
      </c>
      <c r="AT243" s="4" t="s">
        <v>1793</v>
      </c>
    </row>
    <row r="244" spans="1:46" x14ac:dyDescent="0.25">
      <c r="A244" s="4" t="s">
        <v>791</v>
      </c>
      <c r="B244" s="4">
        <v>0</v>
      </c>
      <c r="D244" s="4" t="s">
        <v>1272</v>
      </c>
      <c r="E244" s="4" t="s">
        <v>2078</v>
      </c>
      <c r="F244" s="4" t="s">
        <v>2818</v>
      </c>
      <c r="G244" s="4" t="s">
        <v>2078</v>
      </c>
      <c r="H244" s="4" t="s">
        <v>2819</v>
      </c>
      <c r="J244" s="4" t="s">
        <v>2820</v>
      </c>
      <c r="P244" s="4" t="s">
        <v>2821</v>
      </c>
      <c r="Q244" s="4" t="s">
        <v>2822</v>
      </c>
      <c r="R244" s="4" t="s">
        <v>1323</v>
      </c>
      <c r="S244" s="4" t="s">
        <v>1352</v>
      </c>
      <c r="T244" s="4" t="s">
        <v>1542</v>
      </c>
      <c r="U244" s="4" t="s">
        <v>1390</v>
      </c>
      <c r="W244" s="4" t="s">
        <v>1283</v>
      </c>
      <c r="X244" s="4" t="s">
        <v>1315</v>
      </c>
      <c r="Y244" s="4" t="s">
        <v>1382</v>
      </c>
      <c r="Z244" s="4" t="s">
        <v>1286</v>
      </c>
      <c r="AB244" s="4" t="s">
        <v>1372</v>
      </c>
      <c r="AE244" s="4" t="s">
        <v>1289</v>
      </c>
      <c r="AF244" s="4" t="s">
        <v>1289</v>
      </c>
      <c r="AG244" s="4" t="s">
        <v>1288</v>
      </c>
      <c r="AH244" s="4" t="s">
        <v>1328</v>
      </c>
      <c r="AI244" s="4" t="s">
        <v>1288</v>
      </c>
      <c r="AJ244" s="4" t="s">
        <v>1288</v>
      </c>
      <c r="AK244" s="4" t="s">
        <v>1289</v>
      </c>
      <c r="AL244" s="4" t="s">
        <v>1288</v>
      </c>
      <c r="AM244" s="4" t="s">
        <v>1289</v>
      </c>
      <c r="AN244" s="4" t="s">
        <v>1289</v>
      </c>
      <c r="AO244" s="4" t="s">
        <v>1328</v>
      </c>
      <c r="AP244" s="4" t="s">
        <v>1328</v>
      </c>
      <c r="AQ244" s="4" t="s">
        <v>1328</v>
      </c>
      <c r="AS244" s="4" t="s">
        <v>2682</v>
      </c>
      <c r="AT244" s="4" t="s">
        <v>2823</v>
      </c>
    </row>
    <row r="245" spans="1:46" x14ac:dyDescent="0.25">
      <c r="A245" s="4" t="s">
        <v>792</v>
      </c>
      <c r="B245" s="4">
        <v>0</v>
      </c>
      <c r="D245" s="4" t="s">
        <v>1272</v>
      </c>
      <c r="E245" s="4" t="s">
        <v>2078</v>
      </c>
      <c r="F245" s="4" t="s">
        <v>2824</v>
      </c>
      <c r="G245" s="4" t="s">
        <v>2078</v>
      </c>
      <c r="H245" s="4" t="s">
        <v>2825</v>
      </c>
      <c r="J245" s="4" t="s">
        <v>2826</v>
      </c>
      <c r="P245" s="4" t="s">
        <v>2827</v>
      </c>
      <c r="Q245" s="4" t="s">
        <v>2828</v>
      </c>
      <c r="R245" s="4" t="s">
        <v>1323</v>
      </c>
      <c r="S245" s="4" t="s">
        <v>1352</v>
      </c>
      <c r="T245" s="4" t="s">
        <v>1370</v>
      </c>
      <c r="U245" s="4" t="s">
        <v>1390</v>
      </c>
      <c r="W245" s="4" t="s">
        <v>1283</v>
      </c>
      <c r="X245" s="4" t="s">
        <v>1315</v>
      </c>
      <c r="Y245" s="4" t="s">
        <v>1302</v>
      </c>
      <c r="Z245" s="4" t="s">
        <v>1286</v>
      </c>
      <c r="AB245" s="4" t="s">
        <v>1286</v>
      </c>
      <c r="AC245" s="4" t="s">
        <v>2789</v>
      </c>
      <c r="AE245" s="4" t="s">
        <v>1289</v>
      </c>
      <c r="AF245" s="4" t="s">
        <v>1289</v>
      </c>
      <c r="AG245" s="4" t="s">
        <v>1288</v>
      </c>
      <c r="AH245" s="4" t="s">
        <v>1328</v>
      </c>
      <c r="AI245" s="4" t="s">
        <v>1289</v>
      </c>
      <c r="AJ245" s="4" t="s">
        <v>1288</v>
      </c>
      <c r="AK245" s="4" t="s">
        <v>1288</v>
      </c>
      <c r="AL245" s="4" t="s">
        <v>1288</v>
      </c>
      <c r="AM245" s="4" t="s">
        <v>1289</v>
      </c>
      <c r="AN245" s="4" t="s">
        <v>1328</v>
      </c>
      <c r="AO245" s="4" t="s">
        <v>1328</v>
      </c>
      <c r="AP245" s="4" t="s">
        <v>1328</v>
      </c>
      <c r="AQ245" s="4" t="s">
        <v>1328</v>
      </c>
      <c r="AS245" s="4" t="s">
        <v>2812</v>
      </c>
      <c r="AT245" s="4" t="s">
        <v>1793</v>
      </c>
    </row>
    <row r="246" spans="1:46" x14ac:dyDescent="0.25">
      <c r="A246" s="4" t="s">
        <v>793</v>
      </c>
      <c r="B246" s="4">
        <v>0</v>
      </c>
      <c r="D246" s="4" t="s">
        <v>1272</v>
      </c>
      <c r="E246" s="4" t="s">
        <v>2078</v>
      </c>
      <c r="F246" s="4" t="s">
        <v>2829</v>
      </c>
      <c r="G246" s="4" t="s">
        <v>2078</v>
      </c>
      <c r="H246" s="4" t="s">
        <v>2830</v>
      </c>
      <c r="J246" s="4" t="s">
        <v>2831</v>
      </c>
      <c r="P246" s="4" t="s">
        <v>2832</v>
      </c>
      <c r="Q246" s="4" t="s">
        <v>2833</v>
      </c>
      <c r="R246" s="4" t="s">
        <v>1279</v>
      </c>
      <c r="S246" s="4" t="s">
        <v>1380</v>
      </c>
      <c r="T246" s="4" t="s">
        <v>1381</v>
      </c>
      <c r="U246" s="4" t="s">
        <v>1860</v>
      </c>
      <c r="W246" s="4" t="s">
        <v>1283</v>
      </c>
      <c r="X246" s="4" t="s">
        <v>1301</v>
      </c>
      <c r="Y246" s="4" t="s">
        <v>1302</v>
      </c>
      <c r="Z246" s="4" t="s">
        <v>1286</v>
      </c>
      <c r="AB246" s="4" t="s">
        <v>1372</v>
      </c>
      <c r="AE246" s="4" t="s">
        <v>1288</v>
      </c>
      <c r="AF246" s="4" t="s">
        <v>1288</v>
      </c>
      <c r="AG246" s="4" t="s">
        <v>1288</v>
      </c>
      <c r="AH246" s="4" t="s">
        <v>1288</v>
      </c>
      <c r="AI246" s="4" t="s">
        <v>1288</v>
      </c>
      <c r="AJ246" s="4" t="s">
        <v>1288</v>
      </c>
      <c r="AK246" s="4" t="s">
        <v>1288</v>
      </c>
      <c r="AL246" s="4" t="s">
        <v>1288</v>
      </c>
      <c r="AM246" s="4" t="s">
        <v>1288</v>
      </c>
      <c r="AN246" s="4" t="s">
        <v>1288</v>
      </c>
      <c r="AO246" s="4" t="s">
        <v>1288</v>
      </c>
      <c r="AP246" s="4" t="s">
        <v>1288</v>
      </c>
      <c r="AQ246" s="4" t="s">
        <v>1288</v>
      </c>
      <c r="AS246" s="4" t="s">
        <v>1304</v>
      </c>
      <c r="AT246" s="4" t="s">
        <v>1383</v>
      </c>
    </row>
    <row r="247" spans="1:46" x14ac:dyDescent="0.25">
      <c r="A247" s="4" t="s">
        <v>795</v>
      </c>
      <c r="B247" s="4">
        <v>0</v>
      </c>
      <c r="D247" s="4" t="s">
        <v>1272</v>
      </c>
      <c r="E247" s="4" t="s">
        <v>2078</v>
      </c>
      <c r="F247" s="4" t="s">
        <v>2834</v>
      </c>
      <c r="G247" s="4" t="s">
        <v>2078</v>
      </c>
      <c r="H247" s="4" t="s">
        <v>2835</v>
      </c>
      <c r="J247" s="4" t="s">
        <v>2836</v>
      </c>
      <c r="P247" s="4" t="s">
        <v>2836</v>
      </c>
      <c r="Q247" s="4" t="s">
        <v>2837</v>
      </c>
      <c r="R247" s="4" t="s">
        <v>1323</v>
      </c>
      <c r="S247" s="4" t="s">
        <v>1352</v>
      </c>
      <c r="T247" s="4" t="s">
        <v>2099</v>
      </c>
      <c r="U247" s="4" t="s">
        <v>1455</v>
      </c>
      <c r="W247" s="4" t="s">
        <v>1283</v>
      </c>
      <c r="X247" s="4" t="s">
        <v>1315</v>
      </c>
      <c r="Y247" s="4" t="s">
        <v>1285</v>
      </c>
      <c r="Z247" s="4" t="s">
        <v>1286</v>
      </c>
      <c r="AB247" s="4" t="s">
        <v>1372</v>
      </c>
      <c r="AE247" s="4" t="s">
        <v>1289</v>
      </c>
      <c r="AF247" s="4" t="s">
        <v>1288</v>
      </c>
      <c r="AG247" s="4" t="s">
        <v>1288</v>
      </c>
      <c r="AH247" s="4" t="s">
        <v>1328</v>
      </c>
      <c r="AI247" s="4" t="s">
        <v>1289</v>
      </c>
      <c r="AJ247" s="4" t="s">
        <v>1288</v>
      </c>
      <c r="AK247" s="4" t="s">
        <v>1289</v>
      </c>
      <c r="AL247" s="4" t="s">
        <v>1288</v>
      </c>
      <c r="AM247" s="4" t="s">
        <v>1289</v>
      </c>
      <c r="AN247" s="4" t="s">
        <v>1328</v>
      </c>
      <c r="AO247" s="4" t="s">
        <v>1328</v>
      </c>
      <c r="AP247" s="4" t="s">
        <v>1328</v>
      </c>
      <c r="AQ247" s="4" t="s">
        <v>1328</v>
      </c>
      <c r="AS247" s="4" t="s">
        <v>2682</v>
      </c>
      <c r="AT247" s="4" t="s">
        <v>1793</v>
      </c>
    </row>
    <row r="248" spans="1:46" x14ac:dyDescent="0.25">
      <c r="A248" s="4" t="s">
        <v>796</v>
      </c>
      <c r="B248" s="4">
        <v>0</v>
      </c>
      <c r="D248" s="4" t="s">
        <v>1272</v>
      </c>
      <c r="E248" s="4" t="s">
        <v>2078</v>
      </c>
      <c r="F248" s="4" t="s">
        <v>2838</v>
      </c>
      <c r="G248" s="4" t="s">
        <v>2078</v>
      </c>
      <c r="H248" s="4" t="s">
        <v>2839</v>
      </c>
      <c r="J248" s="4" t="s">
        <v>2840</v>
      </c>
      <c r="P248" s="4" t="s">
        <v>2841</v>
      </c>
      <c r="Q248" s="4" t="s">
        <v>2842</v>
      </c>
      <c r="R248" s="4" t="s">
        <v>1323</v>
      </c>
      <c r="S248" s="4" t="s">
        <v>1352</v>
      </c>
      <c r="T248" s="4" t="s">
        <v>1299</v>
      </c>
      <c r="U248" s="4" t="s">
        <v>1371</v>
      </c>
      <c r="W248" s="4" t="s">
        <v>1283</v>
      </c>
      <c r="X248" s="4" t="s">
        <v>1315</v>
      </c>
      <c r="Y248" s="4" t="s">
        <v>1382</v>
      </c>
      <c r="Z248" s="4" t="s">
        <v>1286</v>
      </c>
      <c r="AB248" s="4" t="s">
        <v>1316</v>
      </c>
      <c r="AE248" s="4" t="s">
        <v>1289</v>
      </c>
      <c r="AF248" s="4" t="s">
        <v>1289</v>
      </c>
      <c r="AG248" s="4" t="s">
        <v>1288</v>
      </c>
      <c r="AH248" s="4" t="s">
        <v>1328</v>
      </c>
      <c r="AI248" s="4" t="s">
        <v>1288</v>
      </c>
      <c r="AJ248" s="4" t="s">
        <v>1289</v>
      </c>
      <c r="AK248" s="4" t="s">
        <v>1289</v>
      </c>
      <c r="AL248" s="4" t="s">
        <v>1288</v>
      </c>
      <c r="AM248" s="4" t="s">
        <v>1328</v>
      </c>
      <c r="AN248" s="4" t="s">
        <v>1289</v>
      </c>
      <c r="AO248" s="4" t="s">
        <v>1328</v>
      </c>
      <c r="AP248" s="4" t="s">
        <v>1328</v>
      </c>
      <c r="AQ248" s="4" t="s">
        <v>1328</v>
      </c>
      <c r="AS248" s="4" t="s">
        <v>2682</v>
      </c>
      <c r="AT248" s="4" t="s">
        <v>1793</v>
      </c>
    </row>
    <row r="249" spans="1:46" x14ac:dyDescent="0.25">
      <c r="A249" s="4" t="s">
        <v>797</v>
      </c>
      <c r="B249" s="4">
        <v>0</v>
      </c>
      <c r="D249" s="4" t="s">
        <v>1272</v>
      </c>
      <c r="E249" s="4" t="s">
        <v>2078</v>
      </c>
      <c r="F249" s="4" t="s">
        <v>2843</v>
      </c>
      <c r="G249" s="4" t="s">
        <v>2078</v>
      </c>
      <c r="H249" s="4" t="s">
        <v>2844</v>
      </c>
      <c r="J249" s="4" t="s">
        <v>2845</v>
      </c>
      <c r="P249" s="4" t="s">
        <v>2846</v>
      </c>
      <c r="Q249" s="4" t="s">
        <v>2847</v>
      </c>
      <c r="R249" s="4" t="s">
        <v>1279</v>
      </c>
      <c r="S249" s="4" t="s">
        <v>1280</v>
      </c>
      <c r="T249" s="4" t="s">
        <v>2848</v>
      </c>
      <c r="U249" s="4" t="s">
        <v>1390</v>
      </c>
      <c r="W249" s="4" t="s">
        <v>1283</v>
      </c>
      <c r="X249" s="4" t="s">
        <v>1315</v>
      </c>
      <c r="Y249" s="4" t="s">
        <v>1382</v>
      </c>
      <c r="Z249" s="4" t="s">
        <v>1286</v>
      </c>
      <c r="AB249" s="4" t="s">
        <v>1286</v>
      </c>
      <c r="AC249" s="4" t="s">
        <v>2849</v>
      </c>
      <c r="AE249" s="4" t="s">
        <v>1288</v>
      </c>
      <c r="AF249" s="4" t="s">
        <v>1288</v>
      </c>
      <c r="AG249" s="4" t="s">
        <v>1288</v>
      </c>
      <c r="AH249" s="4" t="s">
        <v>1288</v>
      </c>
      <c r="AI249" s="4" t="s">
        <v>1288</v>
      </c>
      <c r="AJ249" s="4" t="s">
        <v>1288</v>
      </c>
      <c r="AK249" s="4" t="s">
        <v>1288</v>
      </c>
      <c r="AL249" s="4" t="s">
        <v>1288</v>
      </c>
      <c r="AM249" s="4" t="s">
        <v>1288</v>
      </c>
      <c r="AN249" s="4" t="s">
        <v>1288</v>
      </c>
      <c r="AO249" s="4" t="s">
        <v>1288</v>
      </c>
      <c r="AP249" s="4" t="s">
        <v>1288</v>
      </c>
      <c r="AQ249" s="4" t="s">
        <v>1290</v>
      </c>
      <c r="AS249" s="4" t="s">
        <v>1304</v>
      </c>
      <c r="AT249" s="4" t="s">
        <v>1622</v>
      </c>
    </row>
    <row r="250" spans="1:46" x14ac:dyDescent="0.25">
      <c r="A250" s="4" t="s">
        <v>799</v>
      </c>
      <c r="B250" s="4">
        <v>0</v>
      </c>
      <c r="D250" s="4" t="s">
        <v>1272</v>
      </c>
      <c r="E250" s="4" t="s">
        <v>2078</v>
      </c>
      <c r="F250" s="4" t="s">
        <v>2850</v>
      </c>
      <c r="G250" s="4" t="s">
        <v>2078</v>
      </c>
      <c r="H250" s="4" t="s">
        <v>2851</v>
      </c>
      <c r="J250" s="4" t="s">
        <v>2852</v>
      </c>
      <c r="P250" s="4" t="s">
        <v>2853</v>
      </c>
      <c r="Q250" s="4" t="s">
        <v>2854</v>
      </c>
      <c r="R250" s="4" t="s">
        <v>1323</v>
      </c>
      <c r="S250" s="4" t="s">
        <v>1718</v>
      </c>
      <c r="T250" s="4" t="s">
        <v>2214</v>
      </c>
      <c r="U250" s="4" t="s">
        <v>1399</v>
      </c>
      <c r="W250" s="4" t="s">
        <v>1283</v>
      </c>
      <c r="X250" s="4" t="s">
        <v>1315</v>
      </c>
      <c r="Y250" s="4" t="s">
        <v>1302</v>
      </c>
      <c r="Z250" s="4" t="s">
        <v>1316</v>
      </c>
      <c r="AA250" s="4" t="s">
        <v>1400</v>
      </c>
      <c r="AB250" s="4" t="s">
        <v>1286</v>
      </c>
      <c r="AC250" s="4" t="s">
        <v>2855</v>
      </c>
      <c r="AE250" s="4" t="s">
        <v>1288</v>
      </c>
      <c r="AF250" s="4" t="s">
        <v>1288</v>
      </c>
      <c r="AG250" s="4" t="s">
        <v>1288</v>
      </c>
      <c r="AH250" s="4" t="s">
        <v>1288</v>
      </c>
      <c r="AI250" s="4" t="s">
        <v>1288</v>
      </c>
      <c r="AJ250" s="4" t="s">
        <v>1288</v>
      </c>
      <c r="AK250" s="4" t="s">
        <v>1288</v>
      </c>
      <c r="AL250" s="4" t="s">
        <v>1288</v>
      </c>
      <c r="AM250" s="4" t="s">
        <v>1288</v>
      </c>
      <c r="AN250" s="4" t="s">
        <v>1288</v>
      </c>
      <c r="AO250" s="4" t="s">
        <v>1288</v>
      </c>
      <c r="AP250" s="4" t="s">
        <v>1288</v>
      </c>
      <c r="AQ250" s="4" t="s">
        <v>1288</v>
      </c>
      <c r="AS250" s="4" t="s">
        <v>2856</v>
      </c>
      <c r="AT250" s="4" t="s">
        <v>2857</v>
      </c>
    </row>
    <row r="251" spans="1:46" x14ac:dyDescent="0.25">
      <c r="A251" s="4" t="s">
        <v>800</v>
      </c>
      <c r="B251" s="4">
        <v>0</v>
      </c>
      <c r="D251" s="4" t="s">
        <v>1272</v>
      </c>
      <c r="E251" s="4" t="s">
        <v>2078</v>
      </c>
      <c r="F251" s="4" t="s">
        <v>2858</v>
      </c>
      <c r="G251" s="4" t="s">
        <v>2078</v>
      </c>
      <c r="H251" s="4" t="s">
        <v>2859</v>
      </c>
      <c r="J251" s="4" t="s">
        <v>2860</v>
      </c>
      <c r="P251" s="4" t="s">
        <v>2861</v>
      </c>
      <c r="Q251" s="4" t="s">
        <v>2862</v>
      </c>
      <c r="R251" s="4" t="s">
        <v>1323</v>
      </c>
      <c r="S251" s="4" t="s">
        <v>2863</v>
      </c>
      <c r="T251" s="4" t="s">
        <v>1542</v>
      </c>
      <c r="U251" s="4" t="s">
        <v>1636</v>
      </c>
      <c r="W251" s="4" t="s">
        <v>1283</v>
      </c>
      <c r="X251" s="4" t="s">
        <v>1315</v>
      </c>
      <c r="Y251" s="4" t="s">
        <v>1302</v>
      </c>
      <c r="Z251" s="4" t="s">
        <v>1286</v>
      </c>
      <c r="AB251" s="4" t="s">
        <v>1286</v>
      </c>
      <c r="AC251" s="4" t="s">
        <v>2864</v>
      </c>
      <c r="AE251" s="4" t="s">
        <v>1288</v>
      </c>
      <c r="AF251" s="4" t="s">
        <v>1289</v>
      </c>
      <c r="AG251" s="4" t="s">
        <v>1288</v>
      </c>
      <c r="AH251" s="4" t="s">
        <v>1288</v>
      </c>
      <c r="AI251" s="4" t="s">
        <v>1289</v>
      </c>
      <c r="AJ251" s="4" t="s">
        <v>1289</v>
      </c>
      <c r="AK251" s="4" t="s">
        <v>1289</v>
      </c>
      <c r="AL251" s="4" t="s">
        <v>1288</v>
      </c>
      <c r="AM251" s="4" t="s">
        <v>1288</v>
      </c>
      <c r="AN251" s="4" t="s">
        <v>1288</v>
      </c>
      <c r="AO251" s="4" t="s">
        <v>1288</v>
      </c>
      <c r="AP251" s="4" t="s">
        <v>1289</v>
      </c>
      <c r="AQ251" s="4" t="s">
        <v>1289</v>
      </c>
      <c r="AS251" s="4" t="s">
        <v>2865</v>
      </c>
      <c r="AT251" s="4" t="s">
        <v>2866</v>
      </c>
    </row>
    <row r="252" spans="1:46" x14ac:dyDescent="0.25">
      <c r="A252" s="4" t="s">
        <v>801</v>
      </c>
      <c r="B252" s="4">
        <v>0</v>
      </c>
      <c r="D252" s="4" t="s">
        <v>1272</v>
      </c>
      <c r="E252" s="4" t="s">
        <v>2078</v>
      </c>
      <c r="F252" s="4" t="s">
        <v>2867</v>
      </c>
      <c r="G252" s="4" t="s">
        <v>2078</v>
      </c>
      <c r="H252" s="4" t="s">
        <v>2868</v>
      </c>
      <c r="J252" s="4" t="s">
        <v>2869</v>
      </c>
      <c r="P252" s="4" t="s">
        <v>2870</v>
      </c>
      <c r="Q252" s="4" t="s">
        <v>2871</v>
      </c>
      <c r="R252" s="4" t="s">
        <v>1279</v>
      </c>
      <c r="S252" s="4" t="s">
        <v>1660</v>
      </c>
      <c r="T252" s="4" t="s">
        <v>2672</v>
      </c>
      <c r="U252" s="4" t="s">
        <v>1455</v>
      </c>
      <c r="W252" s="4" t="s">
        <v>1283</v>
      </c>
      <c r="X252" s="4" t="s">
        <v>1284</v>
      </c>
      <c r="Y252" s="4" t="s">
        <v>1382</v>
      </c>
      <c r="Z252" s="4" t="s">
        <v>1286</v>
      </c>
      <c r="AB252" s="4" t="s">
        <v>1372</v>
      </c>
      <c r="AE252" s="4" t="s">
        <v>1289</v>
      </c>
      <c r="AF252" s="4" t="s">
        <v>1289</v>
      </c>
      <c r="AG252" s="4" t="s">
        <v>1289</v>
      </c>
      <c r="AH252" s="4" t="s">
        <v>1289</v>
      </c>
      <c r="AI252" s="4" t="s">
        <v>1289</v>
      </c>
      <c r="AJ252" s="4" t="s">
        <v>1289</v>
      </c>
      <c r="AK252" s="4" t="s">
        <v>1289</v>
      </c>
      <c r="AL252" s="4" t="s">
        <v>1289</v>
      </c>
      <c r="AM252" s="4" t="s">
        <v>1289</v>
      </c>
      <c r="AN252" s="4" t="s">
        <v>1289</v>
      </c>
      <c r="AO252" s="4" t="s">
        <v>1289</v>
      </c>
      <c r="AP252" s="4" t="s">
        <v>1289</v>
      </c>
      <c r="AQ252" s="4" t="s">
        <v>1288</v>
      </c>
      <c r="AS252" s="4" t="s">
        <v>1304</v>
      </c>
      <c r="AT252" s="4" t="s">
        <v>1305</v>
      </c>
    </row>
    <row r="253" spans="1:46" x14ac:dyDescent="0.25">
      <c r="A253" s="4" t="s">
        <v>803</v>
      </c>
      <c r="B253" s="4">
        <v>0</v>
      </c>
      <c r="D253" s="4" t="s">
        <v>1272</v>
      </c>
      <c r="E253" s="4" t="s">
        <v>1699</v>
      </c>
      <c r="F253" s="4" t="s">
        <v>2872</v>
      </c>
      <c r="G253" s="4" t="s">
        <v>1840</v>
      </c>
      <c r="H253" s="4" t="s">
        <v>2873</v>
      </c>
      <c r="J253" s="4" t="s">
        <v>2874</v>
      </c>
      <c r="P253" s="4" t="s">
        <v>2875</v>
      </c>
      <c r="Q253" s="4" t="s">
        <v>2876</v>
      </c>
      <c r="R253" s="4" t="s">
        <v>1361</v>
      </c>
      <c r="S253" s="4" t="s">
        <v>2084</v>
      </c>
      <c r="T253" s="4" t="s">
        <v>1389</v>
      </c>
      <c r="U253" s="4" t="s">
        <v>1300</v>
      </c>
      <c r="W253" s="4" t="s">
        <v>1337</v>
      </c>
      <c r="X253" s="4" t="s">
        <v>1315</v>
      </c>
      <c r="Y253" s="4" t="s">
        <v>1382</v>
      </c>
      <c r="Z253" s="4" t="s">
        <v>1286</v>
      </c>
      <c r="AB253" s="4" t="s">
        <v>1316</v>
      </c>
      <c r="AE253" s="4" t="s">
        <v>1328</v>
      </c>
      <c r="AF253" s="4" t="s">
        <v>1289</v>
      </c>
      <c r="AG253" s="4" t="s">
        <v>1288</v>
      </c>
      <c r="AH253" s="4" t="s">
        <v>1288</v>
      </c>
      <c r="AI253" s="4" t="s">
        <v>1288</v>
      </c>
      <c r="AJ253" s="4" t="s">
        <v>1288</v>
      </c>
      <c r="AK253" s="4" t="s">
        <v>1289</v>
      </c>
      <c r="AL253" s="4" t="s">
        <v>1288</v>
      </c>
      <c r="AM253" s="4" t="s">
        <v>1288</v>
      </c>
      <c r="AN253" s="4" t="s">
        <v>1288</v>
      </c>
      <c r="AO253" s="4" t="s">
        <v>1289</v>
      </c>
      <c r="AP253" s="4" t="s">
        <v>1328</v>
      </c>
      <c r="AQ253" s="4" t="s">
        <v>1289</v>
      </c>
      <c r="AS253" s="4" t="s">
        <v>2877</v>
      </c>
      <c r="AT253" s="4" t="s">
        <v>2878</v>
      </c>
    </row>
    <row r="254" spans="1:46" x14ac:dyDescent="0.25">
      <c r="A254" s="4" t="s">
        <v>804</v>
      </c>
      <c r="B254" s="4">
        <v>0</v>
      </c>
      <c r="D254" s="4" t="s">
        <v>1272</v>
      </c>
      <c r="E254" s="4" t="s">
        <v>1840</v>
      </c>
      <c r="F254" s="4" t="s">
        <v>2879</v>
      </c>
      <c r="G254" s="4" t="s">
        <v>1840</v>
      </c>
      <c r="H254" s="4" t="s">
        <v>2880</v>
      </c>
      <c r="J254" s="4" t="s">
        <v>2881</v>
      </c>
      <c r="P254" s="4" t="s">
        <v>2882</v>
      </c>
      <c r="Q254" s="4" t="s">
        <v>1910</v>
      </c>
      <c r="R254" s="4" t="s">
        <v>1323</v>
      </c>
      <c r="S254" s="4" t="s">
        <v>2863</v>
      </c>
      <c r="T254" s="4" t="s">
        <v>1418</v>
      </c>
      <c r="U254" s="4" t="s">
        <v>1636</v>
      </c>
      <c r="W254" s="4" t="s">
        <v>1337</v>
      </c>
      <c r="X254" s="4" t="s">
        <v>1315</v>
      </c>
      <c r="Y254" s="4" t="s">
        <v>1382</v>
      </c>
      <c r="Z254" s="4" t="s">
        <v>1316</v>
      </c>
      <c r="AA254" s="4" t="s">
        <v>2883</v>
      </c>
      <c r="AB254" s="4" t="s">
        <v>1372</v>
      </c>
      <c r="AE254" s="4" t="s">
        <v>1288</v>
      </c>
      <c r="AF254" s="4" t="s">
        <v>1288</v>
      </c>
      <c r="AG254" s="4" t="s">
        <v>1288</v>
      </c>
      <c r="AH254" s="4" t="s">
        <v>1288</v>
      </c>
      <c r="AI254" s="4" t="s">
        <v>1288</v>
      </c>
      <c r="AJ254" s="4" t="s">
        <v>1288</v>
      </c>
      <c r="AK254" s="4" t="s">
        <v>1288</v>
      </c>
      <c r="AL254" s="4" t="s">
        <v>1288</v>
      </c>
      <c r="AM254" s="4" t="s">
        <v>1288</v>
      </c>
      <c r="AN254" s="4" t="s">
        <v>1288</v>
      </c>
      <c r="AO254" s="4" t="s">
        <v>1288</v>
      </c>
      <c r="AP254" s="4" t="s">
        <v>1288</v>
      </c>
      <c r="AQ254" s="4" t="s">
        <v>1288</v>
      </c>
      <c r="AS254" s="4" t="s">
        <v>1304</v>
      </c>
      <c r="AT254" s="4" t="s">
        <v>2884</v>
      </c>
    </row>
    <row r="255" spans="1:46" x14ac:dyDescent="0.25">
      <c r="A255" s="4" t="s">
        <v>810</v>
      </c>
      <c r="B255" s="4">
        <v>0</v>
      </c>
      <c r="D255" s="4" t="s">
        <v>1272</v>
      </c>
      <c r="E255" s="4" t="s">
        <v>1840</v>
      </c>
      <c r="F255" s="4" t="s">
        <v>2885</v>
      </c>
      <c r="G255" s="4" t="s">
        <v>1840</v>
      </c>
      <c r="H255" s="4" t="s">
        <v>2886</v>
      </c>
      <c r="J255" s="4" t="s">
        <v>2887</v>
      </c>
      <c r="P255" s="4" t="s">
        <v>2888</v>
      </c>
      <c r="Q255" s="4" t="s">
        <v>2889</v>
      </c>
      <c r="R255" s="4" t="s">
        <v>1323</v>
      </c>
      <c r="S255" s="4" t="s">
        <v>1324</v>
      </c>
      <c r="T255" s="4" t="s">
        <v>1534</v>
      </c>
      <c r="U255" s="4" t="s">
        <v>1399</v>
      </c>
      <c r="W255" s="4" t="s">
        <v>1283</v>
      </c>
      <c r="X255" s="4" t="s">
        <v>1400</v>
      </c>
      <c r="Y255" s="4" t="s">
        <v>1302</v>
      </c>
      <c r="Z255" s="4" t="s">
        <v>1286</v>
      </c>
      <c r="AB255" s="4" t="s">
        <v>1316</v>
      </c>
      <c r="AE255" s="4" t="s">
        <v>1289</v>
      </c>
      <c r="AF255" s="4" t="s">
        <v>1289</v>
      </c>
      <c r="AG255" s="4" t="s">
        <v>1289</v>
      </c>
      <c r="AH255" s="4" t="s">
        <v>1289</v>
      </c>
      <c r="AI255" s="4" t="s">
        <v>1328</v>
      </c>
      <c r="AJ255" s="4" t="s">
        <v>1288</v>
      </c>
      <c r="AK255" s="4" t="s">
        <v>1288</v>
      </c>
      <c r="AL255" s="4" t="s">
        <v>1328</v>
      </c>
      <c r="AM255" s="4" t="s">
        <v>1288</v>
      </c>
      <c r="AN255" s="4" t="s">
        <v>1288</v>
      </c>
      <c r="AO255" s="4" t="s">
        <v>1288</v>
      </c>
      <c r="AP255" s="4" t="s">
        <v>1328</v>
      </c>
      <c r="AQ255" s="4" t="s">
        <v>1328</v>
      </c>
      <c r="AS255" s="4" t="s">
        <v>1304</v>
      </c>
      <c r="AT255" s="4" t="s">
        <v>1305</v>
      </c>
    </row>
    <row r="256" spans="1:46" x14ac:dyDescent="0.25">
      <c r="A256" s="4" t="s">
        <v>812</v>
      </c>
      <c r="B256" s="4">
        <v>0</v>
      </c>
      <c r="D256" s="4" t="s">
        <v>1272</v>
      </c>
      <c r="E256" s="4" t="s">
        <v>1840</v>
      </c>
      <c r="F256" s="4" t="s">
        <v>2890</v>
      </c>
      <c r="G256" s="4" t="s">
        <v>1840</v>
      </c>
      <c r="H256" s="4" t="s">
        <v>2891</v>
      </c>
      <c r="J256" s="4" t="s">
        <v>2892</v>
      </c>
      <c r="P256" s="4" t="s">
        <v>2893</v>
      </c>
      <c r="Q256" s="4" t="s">
        <v>2894</v>
      </c>
      <c r="R256" s="4" t="s">
        <v>1279</v>
      </c>
      <c r="S256" s="4" t="s">
        <v>1651</v>
      </c>
      <c r="T256" s="4" t="s">
        <v>1534</v>
      </c>
      <c r="U256" s="4" t="s">
        <v>1572</v>
      </c>
      <c r="W256" s="4" t="s">
        <v>1283</v>
      </c>
      <c r="X256" s="4" t="s">
        <v>1315</v>
      </c>
      <c r="Y256" s="4" t="s">
        <v>1285</v>
      </c>
      <c r="Z256" s="4" t="s">
        <v>1286</v>
      </c>
      <c r="AB256" s="4" t="s">
        <v>1316</v>
      </c>
      <c r="AE256" s="4" t="s">
        <v>1289</v>
      </c>
      <c r="AF256" s="4" t="s">
        <v>1288</v>
      </c>
      <c r="AG256" s="4" t="s">
        <v>1288</v>
      </c>
      <c r="AH256" s="4" t="s">
        <v>1328</v>
      </c>
      <c r="AI256" s="4" t="s">
        <v>1289</v>
      </c>
      <c r="AJ256" s="4" t="s">
        <v>1289</v>
      </c>
      <c r="AK256" s="4" t="s">
        <v>1288</v>
      </c>
      <c r="AL256" s="4" t="s">
        <v>1289</v>
      </c>
      <c r="AM256" s="4" t="s">
        <v>1289</v>
      </c>
      <c r="AN256" s="4" t="s">
        <v>1288</v>
      </c>
      <c r="AO256" s="4" t="s">
        <v>1328</v>
      </c>
      <c r="AP256" s="4" t="s">
        <v>1328</v>
      </c>
      <c r="AQ256" s="4" t="s">
        <v>1289</v>
      </c>
      <c r="AS256" s="4" t="s">
        <v>1304</v>
      </c>
      <c r="AT256" s="4" t="s">
        <v>1421</v>
      </c>
    </row>
    <row r="257" spans="1:46" x14ac:dyDescent="0.25">
      <c r="A257" s="4" t="s">
        <v>814</v>
      </c>
      <c r="B257" s="4">
        <v>0</v>
      </c>
      <c r="D257" s="4" t="s">
        <v>1272</v>
      </c>
      <c r="E257" s="4" t="s">
        <v>1840</v>
      </c>
      <c r="F257" s="4" t="s">
        <v>2895</v>
      </c>
      <c r="G257" s="4" t="s">
        <v>1840</v>
      </c>
      <c r="H257" s="4" t="s">
        <v>2896</v>
      </c>
      <c r="J257" s="4" t="s">
        <v>2897</v>
      </c>
      <c r="P257" s="4" t="s">
        <v>2898</v>
      </c>
      <c r="Q257" s="4" t="s">
        <v>2899</v>
      </c>
      <c r="R257" s="4" t="s">
        <v>1323</v>
      </c>
      <c r="S257" s="4" t="s">
        <v>2900</v>
      </c>
      <c r="T257" s="4" t="s">
        <v>1336</v>
      </c>
      <c r="U257" s="4" t="s">
        <v>1300</v>
      </c>
      <c r="W257" s="4" t="s">
        <v>1337</v>
      </c>
      <c r="X257" s="4" t="s">
        <v>1315</v>
      </c>
      <c r="Y257" s="4" t="s">
        <v>1302</v>
      </c>
      <c r="Z257" s="4" t="s">
        <v>1286</v>
      </c>
      <c r="AB257" s="4" t="s">
        <v>1286</v>
      </c>
      <c r="AC257" s="4" t="s">
        <v>2901</v>
      </c>
      <c r="AE257" s="4" t="s">
        <v>1289</v>
      </c>
      <c r="AF257" s="4" t="s">
        <v>1289</v>
      </c>
      <c r="AG257" s="4" t="s">
        <v>1288</v>
      </c>
      <c r="AH257" s="4" t="s">
        <v>1288</v>
      </c>
      <c r="AI257" s="4" t="s">
        <v>1289</v>
      </c>
      <c r="AJ257" s="4" t="s">
        <v>1288</v>
      </c>
      <c r="AK257" s="4" t="s">
        <v>1289</v>
      </c>
      <c r="AL257" s="4" t="s">
        <v>1289</v>
      </c>
      <c r="AM257" s="4" t="s">
        <v>1288</v>
      </c>
      <c r="AN257" s="4" t="s">
        <v>1328</v>
      </c>
      <c r="AO257" s="4" t="s">
        <v>1328</v>
      </c>
      <c r="AP257" s="4" t="s">
        <v>1328</v>
      </c>
      <c r="AQ257" s="4" t="s">
        <v>1288</v>
      </c>
      <c r="AS257" s="4" t="s">
        <v>1363</v>
      </c>
      <c r="AT257" s="4" t="s">
        <v>1383</v>
      </c>
    </row>
    <row r="258" spans="1:46" x14ac:dyDescent="0.25">
      <c r="A258" s="4" t="s">
        <v>816</v>
      </c>
      <c r="B258" s="4">
        <v>0</v>
      </c>
      <c r="D258" s="4" t="s">
        <v>1272</v>
      </c>
      <c r="E258" s="4" t="s">
        <v>1840</v>
      </c>
      <c r="F258" s="4" t="s">
        <v>2902</v>
      </c>
      <c r="G258" s="4" t="s">
        <v>1840</v>
      </c>
      <c r="H258" s="4" t="s">
        <v>2903</v>
      </c>
      <c r="J258" s="4" t="s">
        <v>2904</v>
      </c>
      <c r="P258" s="4" t="s">
        <v>2905</v>
      </c>
      <c r="Q258" s="4" t="s">
        <v>2906</v>
      </c>
      <c r="R258" s="4" t="s">
        <v>1323</v>
      </c>
      <c r="S258" s="4" t="s">
        <v>1352</v>
      </c>
      <c r="T258" s="4" t="s">
        <v>2672</v>
      </c>
      <c r="U258" s="4" t="s">
        <v>1390</v>
      </c>
      <c r="W258" s="4" t="s">
        <v>1283</v>
      </c>
      <c r="X258" s="4" t="s">
        <v>1315</v>
      </c>
      <c r="Y258" s="4" t="s">
        <v>2666</v>
      </c>
      <c r="Z258" s="4" t="s">
        <v>1286</v>
      </c>
      <c r="AB258" s="4" t="s">
        <v>1286</v>
      </c>
      <c r="AC258" s="4" t="s">
        <v>2907</v>
      </c>
      <c r="AE258" s="4" t="s">
        <v>1288</v>
      </c>
      <c r="AF258" s="4" t="s">
        <v>1288</v>
      </c>
      <c r="AG258" s="4" t="s">
        <v>1288</v>
      </c>
      <c r="AH258" s="4" t="s">
        <v>1288</v>
      </c>
      <c r="AI258" s="4" t="s">
        <v>1288</v>
      </c>
      <c r="AJ258" s="4" t="s">
        <v>1288</v>
      </c>
      <c r="AK258" s="4" t="s">
        <v>1288</v>
      </c>
      <c r="AL258" s="4" t="s">
        <v>1288</v>
      </c>
      <c r="AM258" s="4" t="s">
        <v>1288</v>
      </c>
      <c r="AN258" s="4" t="s">
        <v>1288</v>
      </c>
      <c r="AO258" s="4" t="s">
        <v>1288</v>
      </c>
      <c r="AP258" s="4" t="s">
        <v>1288</v>
      </c>
      <c r="AQ258" s="4" t="s">
        <v>1288</v>
      </c>
      <c r="AS258" s="4" t="s">
        <v>2908</v>
      </c>
      <c r="AT258" s="4" t="s">
        <v>2296</v>
      </c>
    </row>
    <row r="259" spans="1:46" x14ac:dyDescent="0.25">
      <c r="A259" s="4" t="s">
        <v>818</v>
      </c>
      <c r="B259" s="4">
        <v>0</v>
      </c>
      <c r="D259" s="4" t="s">
        <v>1272</v>
      </c>
      <c r="E259" s="4" t="s">
        <v>1840</v>
      </c>
      <c r="F259" s="4" t="s">
        <v>2909</v>
      </c>
      <c r="G259" s="4" t="s">
        <v>1840</v>
      </c>
      <c r="H259" s="4" t="s">
        <v>2910</v>
      </c>
      <c r="J259" s="4" t="s">
        <v>2911</v>
      </c>
      <c r="P259" s="4" t="s">
        <v>2912</v>
      </c>
      <c r="Q259" s="4" t="s">
        <v>2913</v>
      </c>
      <c r="R259" s="4" t="s">
        <v>1279</v>
      </c>
      <c r="S259" s="4" t="s">
        <v>1280</v>
      </c>
      <c r="T259" s="4" t="s">
        <v>1620</v>
      </c>
      <c r="U259" s="4" t="s">
        <v>126</v>
      </c>
      <c r="W259" s="4" t="s">
        <v>1283</v>
      </c>
      <c r="X259" s="4" t="s">
        <v>1315</v>
      </c>
      <c r="Y259" s="4" t="s">
        <v>1382</v>
      </c>
      <c r="Z259" s="4" t="s">
        <v>1286</v>
      </c>
      <c r="AB259" s="4" t="s">
        <v>1316</v>
      </c>
      <c r="AE259" s="4" t="s">
        <v>1288</v>
      </c>
      <c r="AF259" s="4" t="s">
        <v>1290</v>
      </c>
      <c r="AG259" s="4" t="s">
        <v>1288</v>
      </c>
      <c r="AH259" s="4" t="s">
        <v>1290</v>
      </c>
      <c r="AI259" s="4" t="s">
        <v>1288</v>
      </c>
      <c r="AJ259" s="4" t="s">
        <v>1289</v>
      </c>
      <c r="AK259" s="4" t="s">
        <v>1288</v>
      </c>
      <c r="AL259" s="4" t="s">
        <v>1288</v>
      </c>
      <c r="AM259" s="4" t="s">
        <v>1289</v>
      </c>
      <c r="AN259" s="4" t="s">
        <v>1290</v>
      </c>
      <c r="AO259" s="4" t="s">
        <v>1289</v>
      </c>
      <c r="AP259" s="4" t="s">
        <v>1289</v>
      </c>
      <c r="AQ259" s="4" t="s">
        <v>1288</v>
      </c>
      <c r="AS259" s="4" t="s">
        <v>2914</v>
      </c>
      <c r="AT259" s="4" t="s">
        <v>1383</v>
      </c>
    </row>
    <row r="260" spans="1:46" x14ac:dyDescent="0.25">
      <c r="A260" s="4" t="s">
        <v>823</v>
      </c>
      <c r="B260" s="4">
        <v>0</v>
      </c>
      <c r="D260" s="4" t="s">
        <v>1272</v>
      </c>
      <c r="E260" s="4" t="s">
        <v>1840</v>
      </c>
      <c r="F260" s="4" t="s">
        <v>2915</v>
      </c>
      <c r="G260" s="4" t="s">
        <v>1840</v>
      </c>
      <c r="H260" s="4" t="s">
        <v>2916</v>
      </c>
      <c r="J260" s="4" t="s">
        <v>2917</v>
      </c>
      <c r="P260" s="4" t="s">
        <v>2918</v>
      </c>
      <c r="Q260" s="4" t="s">
        <v>2919</v>
      </c>
      <c r="R260" s="4" t="s">
        <v>1323</v>
      </c>
      <c r="S260" s="4" t="s">
        <v>1352</v>
      </c>
      <c r="T260" s="4" t="s">
        <v>1312</v>
      </c>
      <c r="U260" s="4" t="s">
        <v>1371</v>
      </c>
      <c r="W260" s="4" t="s">
        <v>1283</v>
      </c>
      <c r="X260" s="4" t="s">
        <v>2665</v>
      </c>
      <c r="Y260" s="4" t="s">
        <v>2666</v>
      </c>
      <c r="Z260" s="4" t="s">
        <v>1286</v>
      </c>
      <c r="AB260" s="4" t="s">
        <v>1372</v>
      </c>
      <c r="AE260" s="4" t="s">
        <v>1289</v>
      </c>
      <c r="AF260" s="4" t="s">
        <v>1288</v>
      </c>
      <c r="AG260" s="4" t="s">
        <v>1289</v>
      </c>
      <c r="AH260" s="4" t="s">
        <v>1328</v>
      </c>
      <c r="AI260" s="4" t="s">
        <v>1288</v>
      </c>
      <c r="AJ260" s="4" t="s">
        <v>1288</v>
      </c>
      <c r="AK260" s="4" t="s">
        <v>1289</v>
      </c>
      <c r="AL260" s="4" t="s">
        <v>1288</v>
      </c>
      <c r="AM260" s="4" t="s">
        <v>1289</v>
      </c>
      <c r="AN260" s="4" t="s">
        <v>1328</v>
      </c>
      <c r="AO260" s="4" t="s">
        <v>1328</v>
      </c>
      <c r="AP260" s="4" t="s">
        <v>1289</v>
      </c>
      <c r="AQ260" s="4" t="s">
        <v>1289</v>
      </c>
      <c r="AS260" s="4" t="s">
        <v>2682</v>
      </c>
      <c r="AT260" s="4" t="s">
        <v>1793</v>
      </c>
    </row>
    <row r="261" spans="1:46" x14ac:dyDescent="0.25">
      <c r="A261" s="4" t="s">
        <v>824</v>
      </c>
      <c r="B261" s="4">
        <v>0</v>
      </c>
      <c r="D261" s="4" t="s">
        <v>1272</v>
      </c>
      <c r="E261" s="4" t="s">
        <v>1840</v>
      </c>
      <c r="F261" s="4" t="s">
        <v>2920</v>
      </c>
      <c r="G261" s="4" t="s">
        <v>1840</v>
      </c>
      <c r="H261" s="4" t="s">
        <v>2921</v>
      </c>
      <c r="J261" s="4" t="s">
        <v>2922</v>
      </c>
      <c r="P261" s="4" t="s">
        <v>2923</v>
      </c>
      <c r="Q261" s="4" t="s">
        <v>2924</v>
      </c>
      <c r="R261" s="4" t="s">
        <v>1361</v>
      </c>
      <c r="S261" s="4" t="s">
        <v>2084</v>
      </c>
      <c r="T261" s="4" t="s">
        <v>1516</v>
      </c>
      <c r="U261" s="4" t="s">
        <v>1455</v>
      </c>
      <c r="W261" s="4" t="s">
        <v>2506</v>
      </c>
      <c r="X261" s="4" t="s">
        <v>1315</v>
      </c>
      <c r="Y261" s="4" t="s">
        <v>1382</v>
      </c>
      <c r="Z261" s="4" t="s">
        <v>1286</v>
      </c>
      <c r="AB261" s="4" t="s">
        <v>1316</v>
      </c>
      <c r="AE261" s="4" t="s">
        <v>1288</v>
      </c>
      <c r="AF261" s="4" t="s">
        <v>1288</v>
      </c>
      <c r="AG261" s="4" t="s">
        <v>1288</v>
      </c>
      <c r="AH261" s="4" t="s">
        <v>1288</v>
      </c>
      <c r="AI261" s="4" t="s">
        <v>1288</v>
      </c>
      <c r="AJ261" s="4" t="s">
        <v>1288</v>
      </c>
      <c r="AK261" s="4" t="s">
        <v>1288</v>
      </c>
      <c r="AL261" s="4" t="s">
        <v>1288</v>
      </c>
      <c r="AM261" s="4" t="s">
        <v>1288</v>
      </c>
      <c r="AN261" s="4" t="s">
        <v>1288</v>
      </c>
      <c r="AO261" s="4" t="s">
        <v>1288</v>
      </c>
      <c r="AP261" s="4" t="s">
        <v>1288</v>
      </c>
      <c r="AQ261" s="4" t="s">
        <v>1288</v>
      </c>
      <c r="AS261" s="4" t="s">
        <v>1304</v>
      </c>
      <c r="AT261" s="4" t="s">
        <v>1305</v>
      </c>
    </row>
    <row r="262" spans="1:46" x14ac:dyDescent="0.25">
      <c r="A262" s="4" t="s">
        <v>826</v>
      </c>
      <c r="B262" s="4">
        <v>0</v>
      </c>
      <c r="D262" s="4" t="s">
        <v>1272</v>
      </c>
      <c r="E262" s="4" t="s">
        <v>1840</v>
      </c>
      <c r="F262" s="4" t="s">
        <v>2925</v>
      </c>
      <c r="G262" s="4" t="s">
        <v>1840</v>
      </c>
      <c r="H262" s="4" t="s">
        <v>2926</v>
      </c>
      <c r="J262" s="4" t="s">
        <v>2927</v>
      </c>
      <c r="P262" s="4" t="s">
        <v>2928</v>
      </c>
      <c r="Q262" s="4" t="s">
        <v>2929</v>
      </c>
      <c r="R262" s="4" t="s">
        <v>1279</v>
      </c>
      <c r="S262" s="4" t="s">
        <v>1280</v>
      </c>
      <c r="T262" s="4" t="s">
        <v>1299</v>
      </c>
      <c r="U262" s="4" t="s">
        <v>1313</v>
      </c>
      <c r="V262" s="4" t="s">
        <v>2930</v>
      </c>
      <c r="W262" s="4" t="s">
        <v>1337</v>
      </c>
      <c r="X262" s="4" t="s">
        <v>1315</v>
      </c>
      <c r="Y262" s="4" t="s">
        <v>1382</v>
      </c>
      <c r="Z262" s="4" t="s">
        <v>1286</v>
      </c>
      <c r="AB262" s="4" t="s">
        <v>1316</v>
      </c>
      <c r="AE262" s="4" t="s">
        <v>1288</v>
      </c>
      <c r="AF262" s="4" t="s">
        <v>1289</v>
      </c>
      <c r="AG262" s="4" t="s">
        <v>1288</v>
      </c>
      <c r="AH262" s="4" t="s">
        <v>1288</v>
      </c>
      <c r="AI262" s="4" t="s">
        <v>1288</v>
      </c>
      <c r="AJ262" s="4" t="s">
        <v>1288</v>
      </c>
      <c r="AK262" s="4" t="s">
        <v>1288</v>
      </c>
      <c r="AL262" s="4" t="s">
        <v>1288</v>
      </c>
      <c r="AM262" s="4" t="s">
        <v>1288</v>
      </c>
      <c r="AN262" s="4" t="s">
        <v>1288</v>
      </c>
      <c r="AO262" s="4" t="s">
        <v>1288</v>
      </c>
      <c r="AP262" s="4" t="s">
        <v>1288</v>
      </c>
      <c r="AQ262" s="4" t="s">
        <v>1288</v>
      </c>
      <c r="AS262" s="4" t="s">
        <v>2931</v>
      </c>
      <c r="AT262" s="4" t="s">
        <v>2932</v>
      </c>
    </row>
    <row r="263" spans="1:46" x14ac:dyDescent="0.25">
      <c r="A263" s="4" t="s">
        <v>828</v>
      </c>
      <c r="B263" s="4">
        <v>0</v>
      </c>
      <c r="D263" s="4" t="s">
        <v>1272</v>
      </c>
      <c r="E263" s="4" t="s">
        <v>1840</v>
      </c>
      <c r="F263" s="4" t="s">
        <v>2933</v>
      </c>
      <c r="G263" s="4" t="s">
        <v>1840</v>
      </c>
      <c r="H263" s="4" t="s">
        <v>2934</v>
      </c>
      <c r="J263" s="4" t="s">
        <v>2935</v>
      </c>
      <c r="P263" s="4" t="s">
        <v>2936</v>
      </c>
      <c r="Q263" s="4" t="s">
        <v>2937</v>
      </c>
      <c r="R263" s="4" t="s">
        <v>1323</v>
      </c>
      <c r="S263" s="4" t="s">
        <v>1718</v>
      </c>
      <c r="T263" s="4" t="s">
        <v>1381</v>
      </c>
      <c r="U263" s="4" t="s">
        <v>1399</v>
      </c>
      <c r="W263" s="4" t="s">
        <v>1283</v>
      </c>
      <c r="X263" s="4" t="s">
        <v>1315</v>
      </c>
      <c r="Y263" s="4" t="s">
        <v>1302</v>
      </c>
      <c r="Z263" s="4" t="s">
        <v>1286</v>
      </c>
      <c r="AB263" s="4" t="s">
        <v>1316</v>
      </c>
      <c r="AE263" s="4" t="s">
        <v>1288</v>
      </c>
      <c r="AF263" s="4" t="s">
        <v>1288</v>
      </c>
      <c r="AG263" s="4" t="s">
        <v>1288</v>
      </c>
      <c r="AH263" s="4" t="s">
        <v>1288</v>
      </c>
      <c r="AI263" s="4" t="s">
        <v>1288</v>
      </c>
      <c r="AJ263" s="4" t="s">
        <v>1288</v>
      </c>
      <c r="AK263" s="4" t="s">
        <v>1288</v>
      </c>
      <c r="AL263" s="4" t="s">
        <v>1288</v>
      </c>
      <c r="AM263" s="4" t="s">
        <v>1288</v>
      </c>
      <c r="AN263" s="4" t="s">
        <v>1288</v>
      </c>
      <c r="AO263" s="4" t="s">
        <v>1288</v>
      </c>
      <c r="AP263" s="4" t="s">
        <v>1288</v>
      </c>
      <c r="AQ263" s="4" t="s">
        <v>1328</v>
      </c>
      <c r="AS263" s="4" t="s">
        <v>2938</v>
      </c>
      <c r="AT263" s="4" t="s">
        <v>1305</v>
      </c>
    </row>
    <row r="264" spans="1:46" x14ac:dyDescent="0.25">
      <c r="A264" s="4" t="s">
        <v>830</v>
      </c>
      <c r="B264" s="4">
        <v>0</v>
      </c>
      <c r="D264" s="4" t="s">
        <v>1272</v>
      </c>
      <c r="E264" s="4" t="s">
        <v>1840</v>
      </c>
      <c r="F264" s="4" t="s">
        <v>2939</v>
      </c>
      <c r="G264" s="4" t="s">
        <v>1840</v>
      </c>
      <c r="H264" s="4" t="s">
        <v>2940</v>
      </c>
      <c r="J264" s="4" t="s">
        <v>1617</v>
      </c>
      <c r="P264" s="4" t="s">
        <v>2941</v>
      </c>
      <c r="Q264" s="4" t="s">
        <v>1619</v>
      </c>
      <c r="R264" s="4" t="s">
        <v>1279</v>
      </c>
      <c r="S264" s="4" t="s">
        <v>1280</v>
      </c>
      <c r="T264" s="4" t="s">
        <v>1620</v>
      </c>
      <c r="U264" s="4" t="s">
        <v>126</v>
      </c>
      <c r="W264" s="4" t="s">
        <v>2506</v>
      </c>
      <c r="X264" s="4" t="s">
        <v>1301</v>
      </c>
      <c r="Y264" s="4" t="s">
        <v>1302</v>
      </c>
      <c r="Z264" s="4" t="s">
        <v>1286</v>
      </c>
      <c r="AB264" s="4" t="s">
        <v>1316</v>
      </c>
      <c r="AE264" s="4" t="s">
        <v>1288</v>
      </c>
      <c r="AF264" s="4" t="s">
        <v>1289</v>
      </c>
      <c r="AG264" s="4" t="s">
        <v>1288</v>
      </c>
      <c r="AH264" s="4" t="s">
        <v>1288</v>
      </c>
      <c r="AI264" s="4" t="s">
        <v>1289</v>
      </c>
      <c r="AJ264" s="4" t="s">
        <v>1288</v>
      </c>
      <c r="AK264" s="4" t="s">
        <v>1288</v>
      </c>
      <c r="AL264" s="4" t="s">
        <v>1288</v>
      </c>
      <c r="AM264" s="4" t="s">
        <v>1288</v>
      </c>
      <c r="AN264" s="4" t="s">
        <v>1288</v>
      </c>
      <c r="AO264" s="4" t="s">
        <v>1288</v>
      </c>
      <c r="AP264" s="4" t="s">
        <v>1288</v>
      </c>
      <c r="AQ264" s="4" t="s">
        <v>1288</v>
      </c>
      <c r="AS264" s="4" t="s">
        <v>2942</v>
      </c>
      <c r="AT264" s="4" t="s">
        <v>2943</v>
      </c>
    </row>
    <row r="265" spans="1:46" x14ac:dyDescent="0.25">
      <c r="A265" s="4" t="s">
        <v>832</v>
      </c>
      <c r="B265" s="4">
        <v>0</v>
      </c>
      <c r="D265" s="4" t="s">
        <v>1272</v>
      </c>
      <c r="E265" s="4" t="s">
        <v>1840</v>
      </c>
      <c r="F265" s="4" t="s">
        <v>2944</v>
      </c>
      <c r="G265" s="4" t="s">
        <v>1840</v>
      </c>
      <c r="H265" s="4" t="s">
        <v>2945</v>
      </c>
      <c r="J265" s="4" t="s">
        <v>2946</v>
      </c>
      <c r="P265" s="4" t="s">
        <v>2947</v>
      </c>
      <c r="Q265" s="4" t="s">
        <v>2948</v>
      </c>
      <c r="R265" s="4" t="s">
        <v>1361</v>
      </c>
      <c r="S265" s="4" t="s">
        <v>2084</v>
      </c>
      <c r="T265" s="4" t="s">
        <v>1381</v>
      </c>
      <c r="U265" s="4" t="s">
        <v>1473</v>
      </c>
      <c r="W265" s="4" t="s">
        <v>1283</v>
      </c>
      <c r="X265" s="4" t="s">
        <v>1315</v>
      </c>
      <c r="Y265" s="4" t="s">
        <v>1285</v>
      </c>
      <c r="Z265" s="4" t="s">
        <v>1286</v>
      </c>
      <c r="AB265" s="4" t="s">
        <v>1316</v>
      </c>
      <c r="AE265" s="4" t="s">
        <v>1289</v>
      </c>
      <c r="AF265" s="4" t="s">
        <v>1288</v>
      </c>
      <c r="AG265" s="4" t="s">
        <v>1288</v>
      </c>
      <c r="AH265" s="4" t="s">
        <v>1288</v>
      </c>
      <c r="AI265" s="4" t="s">
        <v>1289</v>
      </c>
      <c r="AJ265" s="4" t="s">
        <v>1289</v>
      </c>
      <c r="AK265" s="4" t="s">
        <v>1289</v>
      </c>
      <c r="AL265" s="4" t="s">
        <v>1288</v>
      </c>
      <c r="AM265" s="4" t="s">
        <v>1289</v>
      </c>
      <c r="AN265" s="4" t="s">
        <v>1288</v>
      </c>
      <c r="AO265" s="4" t="s">
        <v>1288</v>
      </c>
      <c r="AP265" s="4" t="s">
        <v>1289</v>
      </c>
      <c r="AQ265" s="4" t="s">
        <v>1288</v>
      </c>
      <c r="AS265" s="4" t="s">
        <v>1654</v>
      </c>
      <c r="AT265" s="4" t="s">
        <v>1449</v>
      </c>
    </row>
    <row r="266" spans="1:46" x14ac:dyDescent="0.25">
      <c r="A266" s="4" t="s">
        <v>834</v>
      </c>
      <c r="B266" s="4">
        <v>0</v>
      </c>
      <c r="D266" s="4" t="s">
        <v>1272</v>
      </c>
      <c r="E266" s="4" t="s">
        <v>1840</v>
      </c>
      <c r="F266" s="4" t="s">
        <v>2949</v>
      </c>
      <c r="G266" s="4" t="s">
        <v>1840</v>
      </c>
      <c r="H266" s="4" t="s">
        <v>2950</v>
      </c>
      <c r="J266" s="4" t="s">
        <v>2951</v>
      </c>
      <c r="P266" s="4" t="s">
        <v>2952</v>
      </c>
      <c r="Q266" s="4" t="s">
        <v>2953</v>
      </c>
      <c r="R266" s="4" t="s">
        <v>1494</v>
      </c>
      <c r="S266" s="4" t="s">
        <v>1495</v>
      </c>
      <c r="T266" s="4" t="s">
        <v>1556</v>
      </c>
      <c r="U266" s="4" t="s">
        <v>1473</v>
      </c>
      <c r="W266" s="4" t="s">
        <v>1283</v>
      </c>
      <c r="X266" s="4" t="s">
        <v>1315</v>
      </c>
      <c r="Y266" s="4" t="s">
        <v>1302</v>
      </c>
      <c r="Z266" s="4" t="s">
        <v>1286</v>
      </c>
      <c r="AB266" s="4" t="s">
        <v>1316</v>
      </c>
      <c r="AE266" s="4" t="s">
        <v>1288</v>
      </c>
      <c r="AF266" s="4" t="s">
        <v>1288</v>
      </c>
      <c r="AG266" s="4" t="s">
        <v>1288</v>
      </c>
      <c r="AH266" s="4" t="s">
        <v>1288</v>
      </c>
      <c r="AI266" s="4" t="s">
        <v>1288</v>
      </c>
      <c r="AJ266" s="4" t="s">
        <v>1288</v>
      </c>
      <c r="AK266" s="4" t="s">
        <v>1288</v>
      </c>
      <c r="AL266" s="4" t="s">
        <v>1288</v>
      </c>
      <c r="AM266" s="4" t="s">
        <v>1288</v>
      </c>
      <c r="AN266" s="4" t="s">
        <v>1288</v>
      </c>
      <c r="AO266" s="4" t="s">
        <v>1288</v>
      </c>
      <c r="AP266" s="4" t="s">
        <v>1288</v>
      </c>
      <c r="AQ266" s="4" t="s">
        <v>1288</v>
      </c>
      <c r="AS266" s="4" t="s">
        <v>2954</v>
      </c>
      <c r="AT266" s="4" t="s">
        <v>2955</v>
      </c>
    </row>
    <row r="267" spans="1:46" x14ac:dyDescent="0.25">
      <c r="A267" s="4" t="s">
        <v>836</v>
      </c>
      <c r="B267" s="4">
        <v>0</v>
      </c>
      <c r="D267" s="4" t="s">
        <v>1272</v>
      </c>
      <c r="E267" s="4" t="s">
        <v>1840</v>
      </c>
      <c r="F267" s="4" t="s">
        <v>2956</v>
      </c>
      <c r="G267" s="4" t="s">
        <v>1840</v>
      </c>
      <c r="H267" s="4" t="s">
        <v>2957</v>
      </c>
      <c r="J267" s="4" t="s">
        <v>2958</v>
      </c>
      <c r="P267" s="4" t="s">
        <v>2959</v>
      </c>
      <c r="Q267" s="4" t="s">
        <v>2960</v>
      </c>
      <c r="R267" s="4" t="s">
        <v>1279</v>
      </c>
      <c r="S267" s="4" t="s">
        <v>1280</v>
      </c>
      <c r="T267" s="4" t="s">
        <v>1325</v>
      </c>
      <c r="U267" s="4" t="s">
        <v>126</v>
      </c>
      <c r="W267" s="4" t="s">
        <v>1283</v>
      </c>
      <c r="X267" s="4" t="s">
        <v>1400</v>
      </c>
      <c r="Y267" s="4" t="s">
        <v>1285</v>
      </c>
      <c r="Z267" s="4" t="s">
        <v>1286</v>
      </c>
      <c r="AB267" s="4" t="s">
        <v>1316</v>
      </c>
      <c r="AE267" s="4" t="s">
        <v>1288</v>
      </c>
      <c r="AF267" s="4" t="s">
        <v>1288</v>
      </c>
      <c r="AG267" s="4" t="s">
        <v>1288</v>
      </c>
      <c r="AH267" s="4" t="s">
        <v>1288</v>
      </c>
      <c r="AI267" s="4" t="s">
        <v>1288</v>
      </c>
      <c r="AJ267" s="4" t="s">
        <v>1288</v>
      </c>
      <c r="AK267" s="4" t="s">
        <v>1288</v>
      </c>
      <c r="AL267" s="4" t="s">
        <v>1288</v>
      </c>
      <c r="AM267" s="4" t="s">
        <v>1288</v>
      </c>
      <c r="AN267" s="4" t="s">
        <v>1288</v>
      </c>
      <c r="AO267" s="4" t="s">
        <v>1288</v>
      </c>
      <c r="AP267" s="4" t="s">
        <v>1288</v>
      </c>
      <c r="AQ267" s="4" t="s">
        <v>1288</v>
      </c>
      <c r="AS267" s="4" t="s">
        <v>1304</v>
      </c>
      <c r="AT267" s="4" t="s">
        <v>1305</v>
      </c>
    </row>
    <row r="268" spans="1:46" x14ac:dyDescent="0.25">
      <c r="A268" s="4" t="s">
        <v>838</v>
      </c>
      <c r="B268" s="4">
        <v>0</v>
      </c>
      <c r="D268" s="4" t="s">
        <v>1272</v>
      </c>
      <c r="E268" s="4" t="s">
        <v>1840</v>
      </c>
      <c r="F268" s="4" t="s">
        <v>2961</v>
      </c>
      <c r="G268" s="4" t="s">
        <v>1840</v>
      </c>
      <c r="H268" s="4" t="s">
        <v>2962</v>
      </c>
      <c r="J268" s="4" t="s">
        <v>2963</v>
      </c>
      <c r="P268" s="4" t="s">
        <v>2963</v>
      </c>
      <c r="Q268" s="4" t="s">
        <v>2964</v>
      </c>
      <c r="R268" s="4" t="s">
        <v>1279</v>
      </c>
      <c r="S268" s="4" t="s">
        <v>1280</v>
      </c>
      <c r="T268" s="4" t="s">
        <v>2110</v>
      </c>
      <c r="U268" s="4" t="s">
        <v>1860</v>
      </c>
      <c r="W268" s="4" t="s">
        <v>1283</v>
      </c>
      <c r="X268" s="4" t="s">
        <v>1315</v>
      </c>
      <c r="Y268" s="4" t="s">
        <v>1285</v>
      </c>
      <c r="Z268" s="4" t="s">
        <v>1286</v>
      </c>
      <c r="AB268" s="4" t="s">
        <v>1286</v>
      </c>
      <c r="AC268" s="4" t="s">
        <v>1994</v>
      </c>
      <c r="AE268" s="4" t="s">
        <v>1346</v>
      </c>
      <c r="AF268" s="4" t="s">
        <v>1346</v>
      </c>
      <c r="AG268" s="4" t="s">
        <v>1288</v>
      </c>
      <c r="AH268" s="4" t="s">
        <v>1346</v>
      </c>
      <c r="AI268" s="4" t="s">
        <v>1288</v>
      </c>
      <c r="AJ268" s="4" t="s">
        <v>1288</v>
      </c>
      <c r="AK268" s="4" t="s">
        <v>1290</v>
      </c>
      <c r="AL268" s="4" t="s">
        <v>1288</v>
      </c>
      <c r="AM268" s="4" t="s">
        <v>1346</v>
      </c>
      <c r="AN268" s="4" t="s">
        <v>1288</v>
      </c>
      <c r="AO268" s="4" t="s">
        <v>1346</v>
      </c>
      <c r="AP268" s="4" t="s">
        <v>1288</v>
      </c>
      <c r="AQ268" s="4" t="s">
        <v>1288</v>
      </c>
      <c r="AS268" s="4" t="s">
        <v>1861</v>
      </c>
      <c r="AT268" s="4" t="s">
        <v>1519</v>
      </c>
    </row>
    <row r="269" spans="1:46" x14ac:dyDescent="0.25">
      <c r="A269" s="4" t="s">
        <v>840</v>
      </c>
      <c r="B269" s="4">
        <v>0</v>
      </c>
      <c r="D269" s="4" t="s">
        <v>1272</v>
      </c>
      <c r="E269" s="4" t="s">
        <v>1840</v>
      </c>
      <c r="F269" s="4" t="s">
        <v>2965</v>
      </c>
      <c r="G269" s="4" t="s">
        <v>1840</v>
      </c>
      <c r="H269" s="4" t="s">
        <v>2966</v>
      </c>
      <c r="J269" s="4" t="s">
        <v>2967</v>
      </c>
      <c r="P269" s="4" t="s">
        <v>2967</v>
      </c>
      <c r="Q269" s="4" t="s">
        <v>2968</v>
      </c>
      <c r="R269" s="4" t="s">
        <v>1279</v>
      </c>
      <c r="S269" s="4" t="s">
        <v>1280</v>
      </c>
      <c r="T269" s="4" t="s">
        <v>1966</v>
      </c>
      <c r="U269" s="4" t="s">
        <v>1860</v>
      </c>
      <c r="W269" s="4" t="s">
        <v>1337</v>
      </c>
      <c r="X269" s="4" t="s">
        <v>1315</v>
      </c>
      <c r="Y269" s="4" t="s">
        <v>1302</v>
      </c>
      <c r="Z269" s="4" t="s">
        <v>1286</v>
      </c>
      <c r="AB269" s="4" t="s">
        <v>1286</v>
      </c>
      <c r="AC269" s="4" t="s">
        <v>1994</v>
      </c>
      <c r="AE269" s="4" t="s">
        <v>1346</v>
      </c>
      <c r="AF269" s="4" t="s">
        <v>1346</v>
      </c>
      <c r="AG269" s="4" t="s">
        <v>1288</v>
      </c>
      <c r="AH269" s="4" t="s">
        <v>1346</v>
      </c>
      <c r="AI269" s="4" t="s">
        <v>1288</v>
      </c>
      <c r="AJ269" s="4" t="s">
        <v>1288</v>
      </c>
      <c r="AK269" s="4" t="s">
        <v>1290</v>
      </c>
      <c r="AL269" s="4" t="s">
        <v>1288</v>
      </c>
      <c r="AM269" s="4" t="s">
        <v>1346</v>
      </c>
      <c r="AN269" s="4" t="s">
        <v>1288</v>
      </c>
      <c r="AO269" s="4" t="s">
        <v>1346</v>
      </c>
      <c r="AP269" s="4" t="s">
        <v>1288</v>
      </c>
      <c r="AQ269" s="4" t="s">
        <v>1288</v>
      </c>
      <c r="AS269" s="4" t="s">
        <v>1861</v>
      </c>
      <c r="AT269" s="4" t="s">
        <v>1519</v>
      </c>
    </row>
    <row r="270" spans="1:46" x14ac:dyDescent="0.25">
      <c r="A270" s="4" t="s">
        <v>841</v>
      </c>
      <c r="B270" s="4">
        <v>0</v>
      </c>
      <c r="D270" s="4" t="s">
        <v>1272</v>
      </c>
      <c r="E270" s="4" t="s">
        <v>1840</v>
      </c>
      <c r="F270" s="4" t="s">
        <v>2969</v>
      </c>
      <c r="G270" s="4" t="s">
        <v>1840</v>
      </c>
      <c r="H270" s="4" t="s">
        <v>2970</v>
      </c>
      <c r="J270" s="4" t="s">
        <v>2971</v>
      </c>
      <c r="P270" s="4" t="s">
        <v>2971</v>
      </c>
      <c r="Q270" s="4" t="s">
        <v>2972</v>
      </c>
      <c r="R270" s="4" t="s">
        <v>1279</v>
      </c>
      <c r="S270" s="4" t="s">
        <v>1280</v>
      </c>
      <c r="T270" s="4" t="s">
        <v>2099</v>
      </c>
      <c r="U270" s="4" t="s">
        <v>1860</v>
      </c>
      <c r="W270" s="4" t="s">
        <v>1283</v>
      </c>
      <c r="X270" s="4" t="s">
        <v>1315</v>
      </c>
      <c r="Y270" s="4" t="s">
        <v>1382</v>
      </c>
      <c r="Z270" s="4" t="s">
        <v>1286</v>
      </c>
      <c r="AB270" s="4" t="s">
        <v>1286</v>
      </c>
      <c r="AC270" s="4" t="s">
        <v>1994</v>
      </c>
      <c r="AE270" s="4" t="s">
        <v>1346</v>
      </c>
      <c r="AF270" s="4" t="s">
        <v>1346</v>
      </c>
      <c r="AG270" s="4" t="s">
        <v>1288</v>
      </c>
      <c r="AH270" s="4" t="s">
        <v>1346</v>
      </c>
      <c r="AI270" s="4" t="s">
        <v>1288</v>
      </c>
      <c r="AJ270" s="4" t="s">
        <v>1288</v>
      </c>
      <c r="AK270" s="4" t="s">
        <v>1290</v>
      </c>
      <c r="AL270" s="4" t="s">
        <v>1288</v>
      </c>
      <c r="AM270" s="4" t="s">
        <v>1346</v>
      </c>
      <c r="AN270" s="4" t="s">
        <v>1288</v>
      </c>
      <c r="AO270" s="4" t="s">
        <v>1346</v>
      </c>
      <c r="AP270" s="4" t="s">
        <v>1288</v>
      </c>
      <c r="AQ270" s="4" t="s">
        <v>1288</v>
      </c>
      <c r="AS270" s="4" t="s">
        <v>1861</v>
      </c>
      <c r="AT270" s="4" t="s">
        <v>1519</v>
      </c>
    </row>
    <row r="271" spans="1:46" x14ac:dyDescent="0.25">
      <c r="A271" s="4" t="s">
        <v>843</v>
      </c>
      <c r="B271" s="4">
        <v>0</v>
      </c>
      <c r="D271" s="4" t="s">
        <v>1272</v>
      </c>
      <c r="E271" s="4" t="s">
        <v>1840</v>
      </c>
      <c r="F271" s="4" t="s">
        <v>2973</v>
      </c>
      <c r="G271" s="4" t="s">
        <v>1840</v>
      </c>
      <c r="H271" s="4" t="s">
        <v>2974</v>
      </c>
      <c r="J271" s="4" t="s">
        <v>2975</v>
      </c>
      <c r="P271" s="4" t="s">
        <v>2975</v>
      </c>
      <c r="Q271" s="4" t="s">
        <v>2976</v>
      </c>
      <c r="R271" s="4" t="s">
        <v>1323</v>
      </c>
      <c r="S271" s="4" t="s">
        <v>1718</v>
      </c>
      <c r="T271" s="4" t="s">
        <v>1556</v>
      </c>
      <c r="U271" s="4" t="s">
        <v>1580</v>
      </c>
      <c r="W271" s="4" t="s">
        <v>1283</v>
      </c>
      <c r="X271" s="4" t="s">
        <v>1315</v>
      </c>
      <c r="Y271" s="4" t="s">
        <v>1302</v>
      </c>
      <c r="Z271" s="4" t="s">
        <v>1286</v>
      </c>
      <c r="AB271" s="4" t="s">
        <v>1316</v>
      </c>
      <c r="AE271" s="4" t="s">
        <v>1288</v>
      </c>
      <c r="AF271" s="4" t="s">
        <v>1288</v>
      </c>
      <c r="AG271" s="4" t="s">
        <v>1288</v>
      </c>
      <c r="AH271" s="4" t="s">
        <v>1288</v>
      </c>
      <c r="AI271" s="4" t="s">
        <v>1288</v>
      </c>
      <c r="AJ271" s="4" t="s">
        <v>1288</v>
      </c>
      <c r="AK271" s="4" t="s">
        <v>1288</v>
      </c>
      <c r="AL271" s="4" t="s">
        <v>1288</v>
      </c>
      <c r="AM271" s="4" t="s">
        <v>1288</v>
      </c>
      <c r="AN271" s="4" t="s">
        <v>1288</v>
      </c>
      <c r="AO271" s="4" t="s">
        <v>1288</v>
      </c>
      <c r="AP271" s="4" t="s">
        <v>1288</v>
      </c>
      <c r="AQ271" s="4" t="s">
        <v>1288</v>
      </c>
      <c r="AS271" s="4" t="s">
        <v>1304</v>
      </c>
      <c r="AT271" s="4" t="s">
        <v>1305</v>
      </c>
    </row>
    <row r="272" spans="1:46" x14ac:dyDescent="0.25">
      <c r="A272" s="4" t="s">
        <v>847</v>
      </c>
      <c r="B272" s="4">
        <v>0</v>
      </c>
      <c r="D272" s="4" t="s">
        <v>1272</v>
      </c>
      <c r="E272" s="4" t="s">
        <v>1840</v>
      </c>
      <c r="F272" s="4" t="s">
        <v>2977</v>
      </c>
      <c r="G272" s="4" t="s">
        <v>1840</v>
      </c>
      <c r="H272" s="4" t="s">
        <v>2978</v>
      </c>
      <c r="J272" s="4" t="s">
        <v>2979</v>
      </c>
      <c r="P272" s="4" t="s">
        <v>2980</v>
      </c>
      <c r="Q272" s="4" t="s">
        <v>2981</v>
      </c>
      <c r="R272" s="4" t="s">
        <v>1279</v>
      </c>
      <c r="S272" s="4" t="s">
        <v>1280</v>
      </c>
      <c r="T272" s="4" t="s">
        <v>1299</v>
      </c>
      <c r="U272" s="4" t="s">
        <v>1300</v>
      </c>
      <c r="W272" s="4" t="s">
        <v>1283</v>
      </c>
      <c r="X272" s="4" t="s">
        <v>1400</v>
      </c>
      <c r="Y272" s="4" t="s">
        <v>1285</v>
      </c>
      <c r="Z272" s="4" t="s">
        <v>1286</v>
      </c>
      <c r="AB272" s="4" t="s">
        <v>1316</v>
      </c>
      <c r="AE272" s="4" t="s">
        <v>1288</v>
      </c>
      <c r="AF272" s="4" t="s">
        <v>1288</v>
      </c>
      <c r="AG272" s="4" t="s">
        <v>1288</v>
      </c>
      <c r="AH272" s="4" t="s">
        <v>1288</v>
      </c>
      <c r="AI272" s="4" t="s">
        <v>1288</v>
      </c>
      <c r="AJ272" s="4" t="s">
        <v>1288</v>
      </c>
      <c r="AK272" s="4" t="s">
        <v>1288</v>
      </c>
      <c r="AL272" s="4" t="s">
        <v>1289</v>
      </c>
      <c r="AM272" s="4" t="s">
        <v>1288</v>
      </c>
      <c r="AN272" s="4" t="s">
        <v>1288</v>
      </c>
      <c r="AO272" s="4" t="s">
        <v>1289</v>
      </c>
      <c r="AP272" s="4" t="s">
        <v>1288</v>
      </c>
      <c r="AQ272" s="4" t="s">
        <v>1288</v>
      </c>
      <c r="AS272" s="4" t="s">
        <v>2982</v>
      </c>
      <c r="AT272" s="4" t="s">
        <v>2983</v>
      </c>
    </row>
    <row r="273" spans="1:46" x14ac:dyDescent="0.25">
      <c r="A273" s="4" t="s">
        <v>849</v>
      </c>
      <c r="B273" s="4">
        <v>0</v>
      </c>
      <c r="D273" s="4" t="s">
        <v>1272</v>
      </c>
      <c r="E273" s="4" t="s">
        <v>1840</v>
      </c>
      <c r="F273" s="4" t="s">
        <v>2984</v>
      </c>
      <c r="G273" s="4" t="s">
        <v>1840</v>
      </c>
      <c r="H273" s="4" t="s">
        <v>2985</v>
      </c>
      <c r="J273" s="4" t="s">
        <v>2986</v>
      </c>
      <c r="P273" s="4" t="s">
        <v>2987</v>
      </c>
      <c r="Q273" s="4" t="s">
        <v>1343</v>
      </c>
      <c r="R273" s="4" t="s">
        <v>1361</v>
      </c>
      <c r="S273" s="4" t="s">
        <v>2988</v>
      </c>
      <c r="T273" s="4" t="s">
        <v>1666</v>
      </c>
      <c r="U273" s="4" t="s">
        <v>126</v>
      </c>
      <c r="W273" s="4" t="s">
        <v>1283</v>
      </c>
      <c r="X273" s="4" t="s">
        <v>1315</v>
      </c>
      <c r="Y273" s="4" t="s">
        <v>1302</v>
      </c>
      <c r="Z273" s="4" t="s">
        <v>1286</v>
      </c>
      <c r="AB273" s="4" t="s">
        <v>1316</v>
      </c>
      <c r="AE273" s="4" t="s">
        <v>1288</v>
      </c>
      <c r="AF273" s="4" t="s">
        <v>1288</v>
      </c>
      <c r="AG273" s="4" t="s">
        <v>1288</v>
      </c>
      <c r="AH273" s="4" t="s">
        <v>1288</v>
      </c>
      <c r="AI273" s="4" t="s">
        <v>1288</v>
      </c>
      <c r="AJ273" s="4" t="s">
        <v>1289</v>
      </c>
      <c r="AK273" s="4" t="s">
        <v>1288</v>
      </c>
      <c r="AL273" s="4" t="s">
        <v>1288</v>
      </c>
      <c r="AM273" s="4" t="s">
        <v>1289</v>
      </c>
      <c r="AN273" s="4" t="s">
        <v>1288</v>
      </c>
      <c r="AO273" s="4" t="s">
        <v>1288</v>
      </c>
      <c r="AP273" s="4" t="s">
        <v>1289</v>
      </c>
      <c r="AQ273" s="4" t="s">
        <v>1289</v>
      </c>
      <c r="AS273" s="4" t="s">
        <v>2287</v>
      </c>
      <c r="AT273" s="4" t="s">
        <v>1330</v>
      </c>
    </row>
    <row r="274" spans="1:46" x14ac:dyDescent="0.25">
      <c r="A274" s="4" t="s">
        <v>856</v>
      </c>
      <c r="B274" s="4">
        <v>0</v>
      </c>
      <c r="D274" s="4" t="s">
        <v>1272</v>
      </c>
      <c r="E274" s="4" t="s">
        <v>1840</v>
      </c>
      <c r="F274" s="4" t="s">
        <v>2989</v>
      </c>
      <c r="G274" s="4" t="s">
        <v>1840</v>
      </c>
      <c r="H274" s="4" t="s">
        <v>2990</v>
      </c>
      <c r="J274" s="4" t="s">
        <v>2991</v>
      </c>
      <c r="P274" s="4" t="s">
        <v>2991</v>
      </c>
      <c r="Q274" s="4" t="s">
        <v>2992</v>
      </c>
      <c r="R274" s="4" t="s">
        <v>1279</v>
      </c>
      <c r="S274" s="4" t="s">
        <v>1280</v>
      </c>
      <c r="T274" s="4" t="s">
        <v>1534</v>
      </c>
      <c r="U274" s="4" t="s">
        <v>1860</v>
      </c>
      <c r="W274" s="4" t="s">
        <v>1283</v>
      </c>
      <c r="X274" s="4" t="s">
        <v>1315</v>
      </c>
      <c r="Y274" s="4" t="s">
        <v>1302</v>
      </c>
      <c r="Z274" s="4" t="s">
        <v>1286</v>
      </c>
      <c r="AB274" s="4" t="s">
        <v>1286</v>
      </c>
      <c r="AC274" s="4" t="s">
        <v>1994</v>
      </c>
      <c r="AE274" s="4" t="s">
        <v>1346</v>
      </c>
      <c r="AF274" s="4" t="s">
        <v>1346</v>
      </c>
      <c r="AG274" s="4" t="s">
        <v>1288</v>
      </c>
      <c r="AH274" s="4" t="s">
        <v>1346</v>
      </c>
      <c r="AI274" s="4" t="s">
        <v>1288</v>
      </c>
      <c r="AJ274" s="4" t="s">
        <v>1288</v>
      </c>
      <c r="AK274" s="4" t="s">
        <v>1346</v>
      </c>
      <c r="AL274" s="4" t="s">
        <v>1288</v>
      </c>
      <c r="AM274" s="4" t="s">
        <v>1346</v>
      </c>
      <c r="AN274" s="4" t="s">
        <v>1288</v>
      </c>
      <c r="AO274" s="4" t="s">
        <v>1346</v>
      </c>
      <c r="AP274" s="4" t="s">
        <v>1288</v>
      </c>
      <c r="AQ274" s="4" t="s">
        <v>1288</v>
      </c>
      <c r="AS274" s="4" t="s">
        <v>1861</v>
      </c>
      <c r="AT274" s="4" t="s">
        <v>1519</v>
      </c>
    </row>
    <row r="275" spans="1:46" x14ac:dyDescent="0.25">
      <c r="A275" s="4" t="s">
        <v>858</v>
      </c>
      <c r="B275" s="4">
        <v>0</v>
      </c>
      <c r="D275" s="4" t="s">
        <v>1272</v>
      </c>
      <c r="E275" s="4" t="s">
        <v>1840</v>
      </c>
      <c r="F275" s="4" t="s">
        <v>2993</v>
      </c>
      <c r="G275" s="4" t="s">
        <v>1840</v>
      </c>
      <c r="H275" s="4" t="s">
        <v>2994</v>
      </c>
      <c r="J275" s="4" t="s">
        <v>2995</v>
      </c>
      <c r="P275" s="4" t="s">
        <v>2995</v>
      </c>
      <c r="Q275" s="4" t="s">
        <v>2996</v>
      </c>
      <c r="R275" s="4" t="s">
        <v>1279</v>
      </c>
      <c r="S275" s="4" t="s">
        <v>1280</v>
      </c>
      <c r="T275" s="4" t="s">
        <v>1336</v>
      </c>
      <c r="U275" s="4" t="s">
        <v>1860</v>
      </c>
      <c r="W275" s="4" t="s">
        <v>1337</v>
      </c>
      <c r="X275" s="4" t="s">
        <v>1315</v>
      </c>
      <c r="Y275" s="4" t="s">
        <v>1302</v>
      </c>
      <c r="Z275" s="4" t="s">
        <v>1286</v>
      </c>
      <c r="AB275" s="4" t="s">
        <v>1286</v>
      </c>
      <c r="AC275" s="4" t="s">
        <v>1994</v>
      </c>
      <c r="AE275" s="4" t="s">
        <v>1346</v>
      </c>
      <c r="AF275" s="4" t="s">
        <v>1346</v>
      </c>
      <c r="AG275" s="4" t="s">
        <v>1288</v>
      </c>
      <c r="AH275" s="4" t="s">
        <v>1346</v>
      </c>
      <c r="AI275" s="4" t="s">
        <v>1288</v>
      </c>
      <c r="AJ275" s="4" t="s">
        <v>1288</v>
      </c>
      <c r="AK275" s="4" t="s">
        <v>1290</v>
      </c>
      <c r="AL275" s="4" t="s">
        <v>1288</v>
      </c>
      <c r="AM275" s="4" t="s">
        <v>1346</v>
      </c>
      <c r="AN275" s="4" t="s">
        <v>1288</v>
      </c>
      <c r="AO275" s="4" t="s">
        <v>1346</v>
      </c>
      <c r="AP275" s="4" t="s">
        <v>1288</v>
      </c>
      <c r="AQ275" s="4" t="s">
        <v>1288</v>
      </c>
      <c r="AS275" s="4" t="s">
        <v>1861</v>
      </c>
      <c r="AT275" s="4" t="s">
        <v>1519</v>
      </c>
    </row>
    <row r="276" spans="1:46" x14ac:dyDescent="0.25">
      <c r="A276" s="4" t="s">
        <v>859</v>
      </c>
      <c r="B276" s="4">
        <v>0</v>
      </c>
      <c r="D276" s="4" t="s">
        <v>1272</v>
      </c>
      <c r="E276" s="4" t="s">
        <v>1840</v>
      </c>
      <c r="F276" s="4" t="s">
        <v>2997</v>
      </c>
      <c r="G276" s="4" t="s">
        <v>1840</v>
      </c>
      <c r="H276" s="4" t="s">
        <v>2998</v>
      </c>
      <c r="J276" s="4" t="s">
        <v>2999</v>
      </c>
      <c r="P276" s="4" t="s">
        <v>2999</v>
      </c>
      <c r="Q276" s="4" t="s">
        <v>3000</v>
      </c>
      <c r="R276" s="4" t="s">
        <v>1279</v>
      </c>
      <c r="S276" s="4" t="s">
        <v>1471</v>
      </c>
      <c r="T276" s="4" t="s">
        <v>2013</v>
      </c>
      <c r="U276" s="4" t="s">
        <v>1860</v>
      </c>
      <c r="W276" s="4" t="s">
        <v>1283</v>
      </c>
      <c r="X276" s="4" t="s">
        <v>1315</v>
      </c>
      <c r="Y276" s="4" t="s">
        <v>1302</v>
      </c>
      <c r="Z276" s="4" t="s">
        <v>1286</v>
      </c>
      <c r="AB276" s="4" t="s">
        <v>1286</v>
      </c>
      <c r="AC276" s="4" t="s">
        <v>1994</v>
      </c>
      <c r="AE276" s="4" t="s">
        <v>1346</v>
      </c>
      <c r="AF276" s="4" t="s">
        <v>1346</v>
      </c>
      <c r="AG276" s="4" t="s">
        <v>1288</v>
      </c>
      <c r="AH276" s="4" t="s">
        <v>1346</v>
      </c>
      <c r="AI276" s="4" t="s">
        <v>1288</v>
      </c>
      <c r="AJ276" s="4" t="s">
        <v>1288</v>
      </c>
      <c r="AK276" s="4" t="s">
        <v>1290</v>
      </c>
      <c r="AL276" s="4" t="s">
        <v>1346</v>
      </c>
      <c r="AM276" s="4" t="s">
        <v>1346</v>
      </c>
      <c r="AN276" s="4" t="s">
        <v>1288</v>
      </c>
      <c r="AO276" s="4" t="s">
        <v>1346</v>
      </c>
      <c r="AP276" s="4" t="s">
        <v>1288</v>
      </c>
      <c r="AQ276" s="4" t="s">
        <v>1288</v>
      </c>
      <c r="AS276" s="4" t="s">
        <v>1861</v>
      </c>
      <c r="AT276" s="4" t="s">
        <v>1519</v>
      </c>
    </row>
    <row r="277" spans="1:46" x14ac:dyDescent="0.25">
      <c r="A277" s="4" t="s">
        <v>860</v>
      </c>
      <c r="B277" s="4">
        <v>0</v>
      </c>
      <c r="D277" s="4" t="s">
        <v>1272</v>
      </c>
      <c r="E277" s="4" t="s">
        <v>1840</v>
      </c>
      <c r="F277" s="4" t="s">
        <v>3001</v>
      </c>
      <c r="G277" s="4" t="s">
        <v>1840</v>
      </c>
      <c r="H277" s="4" t="s">
        <v>3002</v>
      </c>
      <c r="J277" s="4" t="s">
        <v>3003</v>
      </c>
      <c r="P277" s="4" t="s">
        <v>3004</v>
      </c>
      <c r="Q277" s="4" t="s">
        <v>3005</v>
      </c>
      <c r="R277" s="4" t="s">
        <v>1494</v>
      </c>
      <c r="S277" s="4" t="s">
        <v>1660</v>
      </c>
      <c r="T277" s="4" t="s">
        <v>1428</v>
      </c>
      <c r="U277" s="4" t="s">
        <v>1636</v>
      </c>
      <c r="W277" s="4" t="s">
        <v>1337</v>
      </c>
      <c r="X277" s="4" t="s">
        <v>1315</v>
      </c>
      <c r="Y277" s="4" t="s">
        <v>1285</v>
      </c>
      <c r="Z277" s="4" t="s">
        <v>1286</v>
      </c>
      <c r="AB277" s="4" t="s">
        <v>1286</v>
      </c>
      <c r="AC277" s="4" t="s">
        <v>3006</v>
      </c>
      <c r="AE277" s="4" t="s">
        <v>1288</v>
      </c>
      <c r="AF277" s="4" t="s">
        <v>1289</v>
      </c>
      <c r="AG277" s="4" t="s">
        <v>1289</v>
      </c>
      <c r="AH277" s="4" t="s">
        <v>1288</v>
      </c>
      <c r="AI277" s="4" t="s">
        <v>1289</v>
      </c>
      <c r="AJ277" s="4" t="s">
        <v>1288</v>
      </c>
      <c r="AK277" s="4" t="s">
        <v>1289</v>
      </c>
      <c r="AL277" s="4" t="s">
        <v>1288</v>
      </c>
      <c r="AM277" s="4" t="s">
        <v>1288</v>
      </c>
      <c r="AN277" s="4" t="s">
        <v>1288</v>
      </c>
      <c r="AO277" s="4" t="s">
        <v>1288</v>
      </c>
      <c r="AP277" s="4" t="s">
        <v>1288</v>
      </c>
      <c r="AQ277" s="4" t="s">
        <v>1289</v>
      </c>
      <c r="AS277" s="4" t="s">
        <v>3007</v>
      </c>
      <c r="AT277" s="4" t="s">
        <v>3008</v>
      </c>
    </row>
    <row r="278" spans="1:46" x14ac:dyDescent="0.25">
      <c r="A278" s="4" t="s">
        <v>862</v>
      </c>
      <c r="B278" s="4">
        <v>0</v>
      </c>
      <c r="D278" s="4" t="s">
        <v>1272</v>
      </c>
      <c r="E278" s="4" t="s">
        <v>1840</v>
      </c>
      <c r="F278" s="4" t="s">
        <v>3009</v>
      </c>
      <c r="G278" s="4" t="s">
        <v>1840</v>
      </c>
      <c r="H278" s="4" t="s">
        <v>3010</v>
      </c>
      <c r="J278" s="4" t="s">
        <v>3011</v>
      </c>
      <c r="P278" s="4" t="s">
        <v>3012</v>
      </c>
      <c r="Q278" s="4" t="s">
        <v>3013</v>
      </c>
      <c r="R278" s="4" t="s">
        <v>1279</v>
      </c>
      <c r="S278" s="4" t="s">
        <v>1407</v>
      </c>
      <c r="T278" s="4" t="s">
        <v>1299</v>
      </c>
      <c r="U278" s="4" t="s">
        <v>1390</v>
      </c>
      <c r="W278" s="4" t="s">
        <v>1283</v>
      </c>
      <c r="X278" s="4" t="s">
        <v>1315</v>
      </c>
      <c r="Y278" s="4" t="s">
        <v>1302</v>
      </c>
      <c r="Z278" s="4" t="s">
        <v>1316</v>
      </c>
      <c r="AA278" s="4" t="s">
        <v>1327</v>
      </c>
      <c r="AB278" s="4" t="s">
        <v>1316</v>
      </c>
      <c r="AE278" s="4" t="s">
        <v>1288</v>
      </c>
      <c r="AF278" s="4" t="s">
        <v>1289</v>
      </c>
      <c r="AG278" s="4" t="s">
        <v>1288</v>
      </c>
      <c r="AH278" s="4" t="s">
        <v>1288</v>
      </c>
      <c r="AI278" s="4" t="s">
        <v>1288</v>
      </c>
      <c r="AJ278" s="4" t="s">
        <v>1288</v>
      </c>
      <c r="AK278" s="4" t="s">
        <v>1288</v>
      </c>
      <c r="AL278" s="4" t="s">
        <v>1289</v>
      </c>
      <c r="AM278" s="4" t="s">
        <v>1288</v>
      </c>
      <c r="AN278" s="4" t="s">
        <v>1288</v>
      </c>
      <c r="AO278" s="4" t="s">
        <v>1288</v>
      </c>
      <c r="AP278" s="4" t="s">
        <v>1289</v>
      </c>
      <c r="AQ278" s="4" t="s">
        <v>1288</v>
      </c>
      <c r="AS278" s="4" t="s">
        <v>3014</v>
      </c>
      <c r="AT278" s="4" t="s">
        <v>1305</v>
      </c>
    </row>
    <row r="279" spans="1:46" x14ac:dyDescent="0.25">
      <c r="A279" s="4" t="s">
        <v>864</v>
      </c>
      <c r="B279" s="4">
        <v>0</v>
      </c>
      <c r="D279" s="4" t="s">
        <v>1272</v>
      </c>
      <c r="E279" s="4" t="s">
        <v>1840</v>
      </c>
      <c r="F279" s="4" t="s">
        <v>3015</v>
      </c>
      <c r="G279" s="4" t="s">
        <v>1840</v>
      </c>
      <c r="H279" s="4" t="s">
        <v>3016</v>
      </c>
      <c r="J279" s="4" t="s">
        <v>3017</v>
      </c>
      <c r="P279" s="4" t="s">
        <v>3018</v>
      </c>
      <c r="Q279" s="4" t="s">
        <v>3019</v>
      </c>
      <c r="R279" s="4" t="s">
        <v>1279</v>
      </c>
      <c r="S279" s="4" t="s">
        <v>1380</v>
      </c>
      <c r="T279" s="4" t="s">
        <v>1381</v>
      </c>
      <c r="U279" s="4" t="s">
        <v>1636</v>
      </c>
      <c r="W279" s="4" t="s">
        <v>1337</v>
      </c>
      <c r="X279" s="4" t="s">
        <v>1315</v>
      </c>
      <c r="Y279" s="4" t="s">
        <v>1382</v>
      </c>
      <c r="Z279" s="4" t="s">
        <v>1286</v>
      </c>
      <c r="AB279" s="4" t="s">
        <v>1286</v>
      </c>
      <c r="AC279" s="4" t="s">
        <v>3020</v>
      </c>
      <c r="AE279" s="4" t="s">
        <v>1288</v>
      </c>
      <c r="AF279" s="4" t="s">
        <v>1288</v>
      </c>
      <c r="AG279" s="4" t="s">
        <v>1288</v>
      </c>
      <c r="AH279" s="4" t="s">
        <v>1288</v>
      </c>
      <c r="AI279" s="4" t="s">
        <v>1288</v>
      </c>
      <c r="AJ279" s="4" t="s">
        <v>1288</v>
      </c>
      <c r="AK279" s="4" t="s">
        <v>1288</v>
      </c>
      <c r="AL279" s="4" t="s">
        <v>1289</v>
      </c>
      <c r="AM279" s="4" t="s">
        <v>1288</v>
      </c>
      <c r="AN279" s="4" t="s">
        <v>1288</v>
      </c>
      <c r="AO279" s="4" t="s">
        <v>1288</v>
      </c>
      <c r="AP279" s="4" t="s">
        <v>1289</v>
      </c>
      <c r="AQ279" s="4" t="s">
        <v>1289</v>
      </c>
      <c r="AS279" s="4" t="s">
        <v>3021</v>
      </c>
      <c r="AT279" s="4" t="s">
        <v>3022</v>
      </c>
    </row>
    <row r="280" spans="1:46" x14ac:dyDescent="0.25">
      <c r="A280" s="4" t="s">
        <v>866</v>
      </c>
      <c r="B280" s="4">
        <v>0</v>
      </c>
      <c r="D280" s="4" t="s">
        <v>1272</v>
      </c>
      <c r="E280" s="4" t="s">
        <v>1840</v>
      </c>
      <c r="F280" s="4" t="s">
        <v>3023</v>
      </c>
      <c r="G280" s="4" t="s">
        <v>1840</v>
      </c>
      <c r="H280" s="4" t="s">
        <v>3024</v>
      </c>
      <c r="J280" s="4" t="s">
        <v>3025</v>
      </c>
      <c r="P280" s="4" t="s">
        <v>3026</v>
      </c>
      <c r="Q280" s="4" t="s">
        <v>2482</v>
      </c>
      <c r="R280" s="4" t="s">
        <v>1494</v>
      </c>
      <c r="S280" s="4" t="s">
        <v>3027</v>
      </c>
      <c r="T280" s="4" t="s">
        <v>1534</v>
      </c>
      <c r="U280" s="4" t="s">
        <v>1860</v>
      </c>
      <c r="W280" s="4" t="s">
        <v>1337</v>
      </c>
      <c r="X280" s="4" t="s">
        <v>1315</v>
      </c>
      <c r="Y280" s="4" t="s">
        <v>1285</v>
      </c>
      <c r="Z280" s="4" t="s">
        <v>1286</v>
      </c>
      <c r="AB280" s="4" t="s">
        <v>1286</v>
      </c>
      <c r="AC280" s="4" t="s">
        <v>1994</v>
      </c>
      <c r="AE280" s="4" t="s">
        <v>1346</v>
      </c>
      <c r="AF280" s="4" t="s">
        <v>1346</v>
      </c>
      <c r="AG280" s="4" t="s">
        <v>1288</v>
      </c>
      <c r="AH280" s="4" t="s">
        <v>1346</v>
      </c>
      <c r="AI280" s="4" t="s">
        <v>1288</v>
      </c>
      <c r="AJ280" s="4" t="s">
        <v>1288</v>
      </c>
      <c r="AK280" s="4" t="s">
        <v>1290</v>
      </c>
      <c r="AL280" s="4" t="s">
        <v>1288</v>
      </c>
      <c r="AM280" s="4" t="s">
        <v>1346</v>
      </c>
      <c r="AN280" s="4" t="s">
        <v>1288</v>
      </c>
      <c r="AO280" s="4" t="s">
        <v>1346</v>
      </c>
      <c r="AP280" s="4" t="s">
        <v>1288</v>
      </c>
      <c r="AQ280" s="4" t="s">
        <v>1288</v>
      </c>
      <c r="AS280" s="4" t="s">
        <v>1861</v>
      </c>
      <c r="AT280" s="4" t="s">
        <v>1519</v>
      </c>
    </row>
    <row r="281" spans="1:46" x14ac:dyDescent="0.25">
      <c r="A281" s="4" t="s">
        <v>868</v>
      </c>
      <c r="B281" s="4">
        <v>0</v>
      </c>
      <c r="D281" s="4" t="s">
        <v>1272</v>
      </c>
      <c r="E281" s="4" t="s">
        <v>1840</v>
      </c>
      <c r="F281" s="4" t="s">
        <v>3028</v>
      </c>
      <c r="G281" s="4" t="s">
        <v>1840</v>
      </c>
      <c r="H281" s="4" t="s">
        <v>3029</v>
      </c>
      <c r="J281" s="4" t="s">
        <v>3030</v>
      </c>
      <c r="P281" s="4" t="s">
        <v>3030</v>
      </c>
      <c r="Q281" s="4" t="s">
        <v>3031</v>
      </c>
      <c r="R281" s="4" t="s">
        <v>1279</v>
      </c>
      <c r="S281" s="4" t="s">
        <v>1280</v>
      </c>
      <c r="T281" s="4" t="s">
        <v>1635</v>
      </c>
      <c r="U281" s="4" t="s">
        <v>1860</v>
      </c>
      <c r="W281" s="4" t="s">
        <v>1283</v>
      </c>
      <c r="X281" s="4" t="s">
        <v>1315</v>
      </c>
      <c r="Y281" s="4" t="s">
        <v>1285</v>
      </c>
      <c r="Z281" s="4" t="s">
        <v>1286</v>
      </c>
      <c r="AB281" s="4" t="s">
        <v>1286</v>
      </c>
      <c r="AC281" s="4" t="s">
        <v>1994</v>
      </c>
      <c r="AE281" s="4" t="s">
        <v>1346</v>
      </c>
      <c r="AF281" s="4" t="s">
        <v>1346</v>
      </c>
      <c r="AG281" s="4" t="s">
        <v>1288</v>
      </c>
      <c r="AH281" s="4" t="s">
        <v>1346</v>
      </c>
      <c r="AI281" s="4" t="s">
        <v>1288</v>
      </c>
      <c r="AJ281" s="4" t="s">
        <v>1288</v>
      </c>
      <c r="AK281" s="4" t="s">
        <v>1290</v>
      </c>
      <c r="AL281" s="4" t="s">
        <v>1288</v>
      </c>
      <c r="AM281" s="4" t="s">
        <v>1346</v>
      </c>
      <c r="AN281" s="4" t="s">
        <v>1288</v>
      </c>
      <c r="AO281" s="4" t="s">
        <v>1346</v>
      </c>
      <c r="AP281" s="4" t="s">
        <v>1288</v>
      </c>
      <c r="AQ281" s="4" t="s">
        <v>1288</v>
      </c>
      <c r="AS281" s="4" t="s">
        <v>1861</v>
      </c>
      <c r="AT281" s="4" t="s">
        <v>1519</v>
      </c>
    </row>
    <row r="282" spans="1:46" x14ac:dyDescent="0.25">
      <c r="A282" s="4" t="s">
        <v>869</v>
      </c>
      <c r="B282" s="4">
        <v>0</v>
      </c>
      <c r="D282" s="4" t="s">
        <v>1272</v>
      </c>
      <c r="E282" s="4" t="s">
        <v>1840</v>
      </c>
      <c r="F282" s="4" t="s">
        <v>3032</v>
      </c>
      <c r="G282" s="4" t="s">
        <v>1840</v>
      </c>
      <c r="H282" s="4" t="s">
        <v>3033</v>
      </c>
      <c r="J282" s="4" t="s">
        <v>3034</v>
      </c>
      <c r="P282" s="4" t="s">
        <v>3034</v>
      </c>
      <c r="Q282" s="4" t="s">
        <v>3035</v>
      </c>
      <c r="R282" s="4" t="s">
        <v>1279</v>
      </c>
      <c r="S282" s="4" t="s">
        <v>1280</v>
      </c>
      <c r="T282" s="4" t="s">
        <v>1635</v>
      </c>
      <c r="U282" s="4" t="s">
        <v>1860</v>
      </c>
      <c r="W282" s="4" t="s">
        <v>1283</v>
      </c>
      <c r="X282" s="4" t="s">
        <v>1315</v>
      </c>
      <c r="Y282" s="4" t="s">
        <v>1382</v>
      </c>
      <c r="Z282" s="4" t="s">
        <v>1286</v>
      </c>
      <c r="AB282" s="4" t="s">
        <v>1286</v>
      </c>
      <c r="AC282" s="4" t="s">
        <v>1994</v>
      </c>
      <c r="AE282" s="4" t="s">
        <v>1346</v>
      </c>
      <c r="AF282" s="4" t="s">
        <v>1346</v>
      </c>
      <c r="AG282" s="4" t="s">
        <v>1288</v>
      </c>
      <c r="AH282" s="4" t="s">
        <v>1346</v>
      </c>
      <c r="AI282" s="4" t="s">
        <v>1288</v>
      </c>
      <c r="AJ282" s="4" t="s">
        <v>1288</v>
      </c>
      <c r="AK282" s="4" t="s">
        <v>1290</v>
      </c>
      <c r="AL282" s="4" t="s">
        <v>1288</v>
      </c>
      <c r="AM282" s="4" t="s">
        <v>1346</v>
      </c>
      <c r="AN282" s="4" t="s">
        <v>1288</v>
      </c>
      <c r="AO282" s="4" t="s">
        <v>1346</v>
      </c>
      <c r="AP282" s="4" t="s">
        <v>1288</v>
      </c>
      <c r="AQ282" s="4" t="s">
        <v>1288</v>
      </c>
      <c r="AS282" s="4" t="s">
        <v>1861</v>
      </c>
      <c r="AT282" s="4" t="s">
        <v>1519</v>
      </c>
    </row>
    <row r="283" spans="1:46" x14ac:dyDescent="0.25">
      <c r="A283" s="4" t="s">
        <v>870</v>
      </c>
      <c r="B283" s="4">
        <v>0</v>
      </c>
      <c r="D283" s="4" t="s">
        <v>1272</v>
      </c>
      <c r="E283" s="4" t="s">
        <v>1840</v>
      </c>
      <c r="F283" s="4" t="s">
        <v>3036</v>
      </c>
      <c r="G283" s="4" t="s">
        <v>1840</v>
      </c>
      <c r="H283" s="4" t="s">
        <v>3037</v>
      </c>
      <c r="J283" s="4" t="s">
        <v>3038</v>
      </c>
      <c r="P283" s="4" t="s">
        <v>3038</v>
      </c>
      <c r="Q283" s="4" t="s">
        <v>3039</v>
      </c>
      <c r="R283" s="4" t="s">
        <v>1279</v>
      </c>
      <c r="S283" s="4" t="s">
        <v>1280</v>
      </c>
      <c r="T283" s="4" t="s">
        <v>1825</v>
      </c>
      <c r="U283" s="4" t="s">
        <v>1860</v>
      </c>
      <c r="W283" s="4" t="s">
        <v>1337</v>
      </c>
      <c r="X283" s="4" t="s">
        <v>1315</v>
      </c>
      <c r="Y283" s="4" t="s">
        <v>1302</v>
      </c>
      <c r="Z283" s="4" t="s">
        <v>1286</v>
      </c>
      <c r="AB283" s="4" t="s">
        <v>1286</v>
      </c>
      <c r="AC283" s="4" t="s">
        <v>3040</v>
      </c>
      <c r="AE283" s="4" t="s">
        <v>1346</v>
      </c>
      <c r="AF283" s="4" t="s">
        <v>1346</v>
      </c>
      <c r="AG283" s="4" t="s">
        <v>1288</v>
      </c>
      <c r="AH283" s="4" t="s">
        <v>1346</v>
      </c>
      <c r="AI283" s="4" t="s">
        <v>1288</v>
      </c>
      <c r="AJ283" s="4" t="s">
        <v>1288</v>
      </c>
      <c r="AK283" s="4" t="s">
        <v>1290</v>
      </c>
      <c r="AL283" s="4" t="s">
        <v>1288</v>
      </c>
      <c r="AM283" s="4" t="s">
        <v>1346</v>
      </c>
      <c r="AN283" s="4" t="s">
        <v>1288</v>
      </c>
      <c r="AO283" s="4" t="s">
        <v>1346</v>
      </c>
      <c r="AP283" s="4" t="s">
        <v>1288</v>
      </c>
      <c r="AQ283" s="4" t="s">
        <v>1288</v>
      </c>
      <c r="AS283" s="4" t="s">
        <v>1861</v>
      </c>
      <c r="AT283" s="4" t="s">
        <v>1582</v>
      </c>
    </row>
    <row r="284" spans="1:46" x14ac:dyDescent="0.25">
      <c r="A284" s="4" t="s">
        <v>871</v>
      </c>
      <c r="B284" s="4">
        <v>0</v>
      </c>
      <c r="D284" s="4" t="s">
        <v>1272</v>
      </c>
      <c r="E284" s="4" t="s">
        <v>1840</v>
      </c>
      <c r="F284" s="4" t="s">
        <v>3041</v>
      </c>
      <c r="G284" s="4" t="s">
        <v>1840</v>
      </c>
      <c r="H284" s="4" t="s">
        <v>3042</v>
      </c>
      <c r="J284" s="4" t="s">
        <v>3043</v>
      </c>
      <c r="P284" s="4" t="s">
        <v>3043</v>
      </c>
      <c r="Q284" s="4" t="s">
        <v>3044</v>
      </c>
      <c r="R284" s="4" t="s">
        <v>1279</v>
      </c>
      <c r="S284" s="4" t="s">
        <v>1280</v>
      </c>
      <c r="T284" s="4" t="s">
        <v>1542</v>
      </c>
      <c r="U284" s="4" t="s">
        <v>1860</v>
      </c>
      <c r="W284" s="4" t="s">
        <v>1337</v>
      </c>
      <c r="X284" s="4" t="s">
        <v>1315</v>
      </c>
      <c r="Y284" s="4" t="s">
        <v>1382</v>
      </c>
      <c r="Z284" s="4" t="s">
        <v>1286</v>
      </c>
      <c r="AB284" s="4" t="s">
        <v>1286</v>
      </c>
      <c r="AC284" s="4" t="s">
        <v>2362</v>
      </c>
      <c r="AE284" s="4" t="s">
        <v>1346</v>
      </c>
      <c r="AF284" s="4" t="s">
        <v>1346</v>
      </c>
      <c r="AG284" s="4" t="s">
        <v>1288</v>
      </c>
      <c r="AH284" s="4" t="s">
        <v>1346</v>
      </c>
      <c r="AI284" s="4" t="s">
        <v>1288</v>
      </c>
      <c r="AJ284" s="4" t="s">
        <v>1288</v>
      </c>
      <c r="AK284" s="4" t="s">
        <v>1290</v>
      </c>
      <c r="AL284" s="4" t="s">
        <v>1288</v>
      </c>
      <c r="AM284" s="4" t="s">
        <v>1346</v>
      </c>
      <c r="AN284" s="4" t="s">
        <v>1288</v>
      </c>
      <c r="AO284" s="4" t="s">
        <v>1346</v>
      </c>
      <c r="AP284" s="4" t="s">
        <v>1288</v>
      </c>
      <c r="AQ284" s="4" t="s">
        <v>1288</v>
      </c>
      <c r="AS284" s="4" t="s">
        <v>1861</v>
      </c>
      <c r="AT284" s="4" t="s">
        <v>1519</v>
      </c>
    </row>
    <row r="285" spans="1:46" x14ac:dyDescent="0.25">
      <c r="A285" s="4" t="s">
        <v>872</v>
      </c>
      <c r="B285" s="4">
        <v>0</v>
      </c>
      <c r="D285" s="4" t="s">
        <v>1272</v>
      </c>
      <c r="E285" s="4" t="s">
        <v>1840</v>
      </c>
      <c r="F285" s="4" t="s">
        <v>3045</v>
      </c>
      <c r="G285" s="4" t="s">
        <v>1840</v>
      </c>
      <c r="H285" s="4" t="s">
        <v>3046</v>
      </c>
      <c r="J285" s="4" t="s">
        <v>3047</v>
      </c>
      <c r="P285" s="4" t="s">
        <v>3047</v>
      </c>
      <c r="Q285" s="4" t="s">
        <v>3048</v>
      </c>
      <c r="R285" s="4" t="s">
        <v>1279</v>
      </c>
      <c r="S285" s="4" t="s">
        <v>1280</v>
      </c>
      <c r="T285" s="4" t="s">
        <v>1556</v>
      </c>
      <c r="U285" s="4" t="s">
        <v>1860</v>
      </c>
      <c r="W285" s="4" t="s">
        <v>1337</v>
      </c>
      <c r="X285" s="4" t="s">
        <v>1315</v>
      </c>
      <c r="Y285" s="4" t="s">
        <v>1382</v>
      </c>
      <c r="Z285" s="4" t="s">
        <v>1286</v>
      </c>
      <c r="AB285" s="4" t="s">
        <v>1286</v>
      </c>
      <c r="AC285" s="4" t="s">
        <v>3040</v>
      </c>
      <c r="AE285" s="4" t="s">
        <v>1346</v>
      </c>
      <c r="AF285" s="4" t="s">
        <v>1346</v>
      </c>
      <c r="AG285" s="4" t="s">
        <v>1288</v>
      </c>
      <c r="AH285" s="4" t="s">
        <v>1346</v>
      </c>
      <c r="AI285" s="4" t="s">
        <v>1288</v>
      </c>
      <c r="AJ285" s="4" t="s">
        <v>1288</v>
      </c>
      <c r="AK285" s="4" t="s">
        <v>1290</v>
      </c>
      <c r="AL285" s="4" t="s">
        <v>1288</v>
      </c>
      <c r="AM285" s="4" t="s">
        <v>1346</v>
      </c>
      <c r="AN285" s="4" t="s">
        <v>1288</v>
      </c>
      <c r="AO285" s="4" t="s">
        <v>1346</v>
      </c>
      <c r="AP285" s="4" t="s">
        <v>1288</v>
      </c>
      <c r="AQ285" s="4" t="s">
        <v>1288</v>
      </c>
      <c r="AS285" s="4" t="s">
        <v>1861</v>
      </c>
      <c r="AT285" s="4" t="s">
        <v>1519</v>
      </c>
    </row>
    <row r="286" spans="1:46" x14ac:dyDescent="0.25">
      <c r="A286" s="4" t="s">
        <v>873</v>
      </c>
      <c r="B286" s="4">
        <v>0</v>
      </c>
      <c r="D286" s="4" t="s">
        <v>1272</v>
      </c>
      <c r="E286" s="4" t="s">
        <v>1840</v>
      </c>
      <c r="F286" s="4" t="s">
        <v>3049</v>
      </c>
      <c r="G286" s="4" t="s">
        <v>1840</v>
      </c>
      <c r="H286" s="4" t="s">
        <v>3050</v>
      </c>
      <c r="J286" s="4" t="s">
        <v>3051</v>
      </c>
      <c r="P286" s="4" t="s">
        <v>3052</v>
      </c>
      <c r="Q286" s="4" t="s">
        <v>3053</v>
      </c>
      <c r="R286" s="4" t="s">
        <v>1279</v>
      </c>
      <c r="S286" s="4" t="s">
        <v>1471</v>
      </c>
      <c r="T286" s="4" t="s">
        <v>1979</v>
      </c>
      <c r="U286" s="4" t="s">
        <v>1860</v>
      </c>
      <c r="W286" s="4" t="s">
        <v>1283</v>
      </c>
      <c r="X286" s="4" t="s">
        <v>1315</v>
      </c>
      <c r="Y286" s="4" t="s">
        <v>1302</v>
      </c>
      <c r="Z286" s="4" t="s">
        <v>1286</v>
      </c>
      <c r="AB286" s="4" t="s">
        <v>1286</v>
      </c>
      <c r="AC286" s="4" t="s">
        <v>1994</v>
      </c>
      <c r="AE286" s="4" t="s">
        <v>1346</v>
      </c>
      <c r="AF286" s="4" t="s">
        <v>1346</v>
      </c>
      <c r="AG286" s="4" t="s">
        <v>1288</v>
      </c>
      <c r="AH286" s="4" t="s">
        <v>1346</v>
      </c>
      <c r="AI286" s="4" t="s">
        <v>1288</v>
      </c>
      <c r="AJ286" s="4" t="s">
        <v>1288</v>
      </c>
      <c r="AK286" s="4" t="s">
        <v>1290</v>
      </c>
      <c r="AL286" s="4" t="s">
        <v>1288</v>
      </c>
      <c r="AM286" s="4" t="s">
        <v>1346</v>
      </c>
      <c r="AN286" s="4" t="s">
        <v>1288</v>
      </c>
      <c r="AO286" s="4" t="s">
        <v>1346</v>
      </c>
      <c r="AP286" s="4" t="s">
        <v>1288</v>
      </c>
      <c r="AQ286" s="4" t="s">
        <v>1288</v>
      </c>
      <c r="AS286" s="4" t="s">
        <v>1861</v>
      </c>
      <c r="AT286" s="4" t="s">
        <v>1519</v>
      </c>
    </row>
    <row r="287" spans="1:46" x14ac:dyDescent="0.25">
      <c r="A287" s="4" t="s">
        <v>359</v>
      </c>
      <c r="B287" s="4">
        <v>0</v>
      </c>
      <c r="D287" s="4" t="s">
        <v>1272</v>
      </c>
      <c r="E287" s="4" t="s">
        <v>1840</v>
      </c>
      <c r="F287" s="4" t="s">
        <v>3054</v>
      </c>
      <c r="G287" s="4" t="s">
        <v>1840</v>
      </c>
      <c r="H287" s="4" t="s">
        <v>3055</v>
      </c>
      <c r="J287" s="4" t="s">
        <v>3056</v>
      </c>
      <c r="P287" s="4" t="s">
        <v>3057</v>
      </c>
      <c r="Q287" s="4" t="s">
        <v>3058</v>
      </c>
      <c r="R287" s="4" t="s">
        <v>1279</v>
      </c>
      <c r="S287" s="4" t="s">
        <v>1280</v>
      </c>
      <c r="T287" s="4" t="s">
        <v>1408</v>
      </c>
      <c r="U287" s="4" t="s">
        <v>126</v>
      </c>
      <c r="W287" s="4" t="s">
        <v>1283</v>
      </c>
      <c r="X287" s="4" t="s">
        <v>1315</v>
      </c>
      <c r="Y287" s="4" t="s">
        <v>1285</v>
      </c>
      <c r="Z287" s="4" t="s">
        <v>1286</v>
      </c>
      <c r="AB287" s="4" t="s">
        <v>1316</v>
      </c>
      <c r="AE287" s="4" t="s">
        <v>1288</v>
      </c>
      <c r="AF287" s="4" t="s">
        <v>1288</v>
      </c>
      <c r="AG287" s="4" t="s">
        <v>1288</v>
      </c>
      <c r="AH287" s="4" t="s">
        <v>1288</v>
      </c>
      <c r="AI287" s="4" t="s">
        <v>1288</v>
      </c>
      <c r="AJ287" s="4" t="s">
        <v>1288</v>
      </c>
      <c r="AK287" s="4" t="s">
        <v>1288</v>
      </c>
      <c r="AL287" s="4" t="s">
        <v>1288</v>
      </c>
      <c r="AM287" s="4" t="s">
        <v>1288</v>
      </c>
      <c r="AN287" s="4" t="s">
        <v>1288</v>
      </c>
      <c r="AO287" s="4" t="s">
        <v>1288</v>
      </c>
      <c r="AP287" s="4" t="s">
        <v>1288</v>
      </c>
      <c r="AQ287" s="4" t="s">
        <v>1288</v>
      </c>
      <c r="AS287" s="4" t="s">
        <v>1496</v>
      </c>
      <c r="AT287" s="4" t="s">
        <v>1330</v>
      </c>
    </row>
    <row r="288" spans="1:46" x14ac:dyDescent="0.25">
      <c r="A288" s="4" t="s">
        <v>362</v>
      </c>
      <c r="B288" s="4">
        <v>0</v>
      </c>
      <c r="D288" s="4" t="s">
        <v>1272</v>
      </c>
      <c r="E288" s="4" t="s">
        <v>1840</v>
      </c>
      <c r="F288" s="4" t="s">
        <v>3059</v>
      </c>
      <c r="G288" s="4" t="s">
        <v>1840</v>
      </c>
      <c r="H288" s="4" t="s">
        <v>3060</v>
      </c>
      <c r="J288" s="4" t="s">
        <v>3061</v>
      </c>
      <c r="P288" s="4" t="s">
        <v>3062</v>
      </c>
      <c r="Q288" s="4" t="s">
        <v>3063</v>
      </c>
      <c r="R288" s="4" t="s">
        <v>1279</v>
      </c>
      <c r="S288" s="4" t="s">
        <v>1280</v>
      </c>
      <c r="T288" s="4" t="s">
        <v>1825</v>
      </c>
      <c r="U288" s="4" t="s">
        <v>1860</v>
      </c>
      <c r="W288" s="4" t="s">
        <v>1283</v>
      </c>
      <c r="X288" s="4" t="s">
        <v>1315</v>
      </c>
      <c r="Y288" s="4" t="s">
        <v>1302</v>
      </c>
      <c r="Z288" s="4" t="s">
        <v>1286</v>
      </c>
      <c r="AB288" s="4" t="s">
        <v>1286</v>
      </c>
      <c r="AC288" s="4" t="s">
        <v>1994</v>
      </c>
      <c r="AE288" s="4" t="s">
        <v>1346</v>
      </c>
      <c r="AF288" s="4" t="s">
        <v>1346</v>
      </c>
      <c r="AG288" s="4" t="s">
        <v>1288</v>
      </c>
      <c r="AH288" s="4" t="s">
        <v>1346</v>
      </c>
      <c r="AI288" s="4" t="s">
        <v>1288</v>
      </c>
      <c r="AJ288" s="4" t="s">
        <v>1288</v>
      </c>
      <c r="AK288" s="4" t="s">
        <v>1290</v>
      </c>
      <c r="AL288" s="4" t="s">
        <v>1288</v>
      </c>
      <c r="AM288" s="4" t="s">
        <v>1346</v>
      </c>
      <c r="AN288" s="4" t="s">
        <v>1288</v>
      </c>
      <c r="AO288" s="4" t="s">
        <v>1346</v>
      </c>
      <c r="AP288" s="4" t="s">
        <v>1288</v>
      </c>
      <c r="AQ288" s="4" t="s">
        <v>1288</v>
      </c>
      <c r="AS288" s="4" t="s">
        <v>1861</v>
      </c>
      <c r="AT288" s="4" t="s">
        <v>1519</v>
      </c>
    </row>
    <row r="289" spans="1:46" x14ac:dyDescent="0.25">
      <c r="A289" s="4" t="s">
        <v>364</v>
      </c>
      <c r="B289" s="4">
        <v>0</v>
      </c>
      <c r="D289" s="4" t="s">
        <v>1272</v>
      </c>
      <c r="E289" s="4" t="s">
        <v>1840</v>
      </c>
      <c r="F289" s="4" t="s">
        <v>3064</v>
      </c>
      <c r="G289" s="4" t="s">
        <v>1840</v>
      </c>
      <c r="H289" s="4" t="s">
        <v>3065</v>
      </c>
      <c r="J289" s="4" t="s">
        <v>3066</v>
      </c>
      <c r="P289" s="4" t="s">
        <v>3066</v>
      </c>
      <c r="Q289" s="4" t="s">
        <v>3067</v>
      </c>
      <c r="R289" s="4" t="s">
        <v>1494</v>
      </c>
      <c r="S289" s="4" t="s">
        <v>1495</v>
      </c>
      <c r="T289" s="4" t="s">
        <v>1966</v>
      </c>
      <c r="U289" s="4" t="s">
        <v>1300</v>
      </c>
      <c r="W289" s="4" t="s">
        <v>1283</v>
      </c>
      <c r="X289" s="4" t="s">
        <v>1315</v>
      </c>
      <c r="Y289" s="4" t="s">
        <v>1302</v>
      </c>
      <c r="Z289" s="4" t="s">
        <v>1286</v>
      </c>
      <c r="AB289" s="4" t="s">
        <v>1316</v>
      </c>
      <c r="AE289" s="4" t="s">
        <v>1288</v>
      </c>
      <c r="AF289" s="4" t="s">
        <v>1288</v>
      </c>
      <c r="AG289" s="4" t="s">
        <v>1288</v>
      </c>
      <c r="AH289" s="4" t="s">
        <v>1288</v>
      </c>
      <c r="AI289" s="4" t="s">
        <v>1288</v>
      </c>
      <c r="AJ289" s="4" t="s">
        <v>1288</v>
      </c>
      <c r="AK289" s="4" t="s">
        <v>1288</v>
      </c>
      <c r="AL289" s="4" t="s">
        <v>1288</v>
      </c>
      <c r="AM289" s="4" t="s">
        <v>1288</v>
      </c>
      <c r="AN289" s="4" t="s">
        <v>1288</v>
      </c>
      <c r="AO289" s="4" t="s">
        <v>1288</v>
      </c>
      <c r="AP289" s="4" t="s">
        <v>1288</v>
      </c>
      <c r="AQ289" s="4" t="s">
        <v>1288</v>
      </c>
      <c r="AS289" s="4" t="s">
        <v>3068</v>
      </c>
      <c r="AT289" s="4" t="s">
        <v>1683</v>
      </c>
    </row>
    <row r="290" spans="1:46" x14ac:dyDescent="0.25">
      <c r="A290" s="4" t="s">
        <v>371</v>
      </c>
      <c r="B290" s="4">
        <v>0</v>
      </c>
      <c r="D290" s="4" t="s">
        <v>1272</v>
      </c>
      <c r="E290" s="4" t="s">
        <v>1840</v>
      </c>
      <c r="F290" s="4" t="s">
        <v>3069</v>
      </c>
      <c r="G290" s="4" t="s">
        <v>1840</v>
      </c>
      <c r="H290" s="4" t="s">
        <v>3070</v>
      </c>
      <c r="J290" s="4" t="s">
        <v>3071</v>
      </c>
      <c r="P290" s="4" t="s">
        <v>3071</v>
      </c>
      <c r="Q290" s="4" t="s">
        <v>3072</v>
      </c>
      <c r="R290" s="4" t="s">
        <v>1279</v>
      </c>
      <c r="S290" s="4" t="s">
        <v>1280</v>
      </c>
      <c r="T290" s="4" t="s">
        <v>1408</v>
      </c>
      <c r="U290" s="4" t="s">
        <v>1860</v>
      </c>
      <c r="W290" s="4" t="s">
        <v>1337</v>
      </c>
      <c r="X290" s="4" t="s">
        <v>1315</v>
      </c>
      <c r="Y290" s="4" t="s">
        <v>1382</v>
      </c>
      <c r="Z290" s="4" t="s">
        <v>1286</v>
      </c>
      <c r="AB290" s="4" t="s">
        <v>1286</v>
      </c>
      <c r="AC290" s="4" t="s">
        <v>1994</v>
      </c>
      <c r="AE290" s="4" t="s">
        <v>1346</v>
      </c>
      <c r="AF290" s="4" t="s">
        <v>1346</v>
      </c>
      <c r="AG290" s="4" t="s">
        <v>1288</v>
      </c>
      <c r="AH290" s="4" t="s">
        <v>1346</v>
      </c>
      <c r="AI290" s="4" t="s">
        <v>1288</v>
      </c>
      <c r="AJ290" s="4" t="s">
        <v>1288</v>
      </c>
      <c r="AK290" s="4" t="s">
        <v>1290</v>
      </c>
      <c r="AL290" s="4" t="s">
        <v>1288</v>
      </c>
      <c r="AM290" s="4" t="s">
        <v>1346</v>
      </c>
      <c r="AN290" s="4" t="s">
        <v>1288</v>
      </c>
      <c r="AO290" s="4" t="s">
        <v>1346</v>
      </c>
      <c r="AP290" s="4" t="s">
        <v>1288</v>
      </c>
      <c r="AQ290" s="4" t="s">
        <v>1288</v>
      </c>
      <c r="AS290" s="4" t="s">
        <v>1861</v>
      </c>
      <c r="AT290" s="4" t="s">
        <v>1582</v>
      </c>
    </row>
    <row r="291" spans="1:46" x14ac:dyDescent="0.25">
      <c r="A291" s="4" t="s">
        <v>373</v>
      </c>
      <c r="B291" s="4">
        <v>0</v>
      </c>
      <c r="D291" s="4" t="s">
        <v>1272</v>
      </c>
      <c r="E291" s="4" t="s">
        <v>1840</v>
      </c>
      <c r="F291" s="4" t="s">
        <v>3073</v>
      </c>
      <c r="G291" s="4" t="s">
        <v>1840</v>
      </c>
      <c r="H291" s="4" t="s">
        <v>3074</v>
      </c>
      <c r="J291" s="4" t="s">
        <v>3075</v>
      </c>
      <c r="P291" s="4" t="s">
        <v>3075</v>
      </c>
      <c r="Q291" s="4" t="s">
        <v>3076</v>
      </c>
      <c r="R291" s="4" t="s">
        <v>1279</v>
      </c>
      <c r="S291" s="4" t="s">
        <v>1280</v>
      </c>
      <c r="T291" s="4" t="s">
        <v>1825</v>
      </c>
      <c r="U291" s="4" t="s">
        <v>1860</v>
      </c>
      <c r="W291" s="4" t="s">
        <v>1283</v>
      </c>
      <c r="X291" s="4" t="s">
        <v>1315</v>
      </c>
      <c r="Y291" s="4" t="s">
        <v>1382</v>
      </c>
      <c r="Z291" s="4" t="s">
        <v>1286</v>
      </c>
      <c r="AB291" s="4" t="s">
        <v>1286</v>
      </c>
      <c r="AC291" s="4" t="s">
        <v>1994</v>
      </c>
      <c r="AE291" s="4" t="s">
        <v>1346</v>
      </c>
      <c r="AF291" s="4" t="s">
        <v>1346</v>
      </c>
      <c r="AG291" s="4" t="s">
        <v>1288</v>
      </c>
      <c r="AH291" s="4" t="s">
        <v>1346</v>
      </c>
      <c r="AI291" s="4" t="s">
        <v>1288</v>
      </c>
      <c r="AJ291" s="4" t="s">
        <v>1288</v>
      </c>
      <c r="AK291" s="4" t="s">
        <v>1290</v>
      </c>
      <c r="AL291" s="4" t="s">
        <v>1288</v>
      </c>
      <c r="AM291" s="4" t="s">
        <v>1346</v>
      </c>
      <c r="AN291" s="4" t="s">
        <v>1288</v>
      </c>
      <c r="AO291" s="4" t="s">
        <v>1346</v>
      </c>
      <c r="AP291" s="4" t="s">
        <v>1288</v>
      </c>
      <c r="AQ291" s="4" t="s">
        <v>1288</v>
      </c>
      <c r="AS291" s="4" t="s">
        <v>1861</v>
      </c>
      <c r="AT291" s="4" t="s">
        <v>1519</v>
      </c>
    </row>
    <row r="292" spans="1:46" x14ac:dyDescent="0.25">
      <c r="A292" s="4" t="s">
        <v>375</v>
      </c>
      <c r="B292" s="4">
        <v>0</v>
      </c>
      <c r="D292" s="4" t="s">
        <v>1272</v>
      </c>
      <c r="E292" s="4" t="s">
        <v>1840</v>
      </c>
      <c r="F292" s="4" t="s">
        <v>3077</v>
      </c>
      <c r="G292" s="4" t="s">
        <v>1840</v>
      </c>
      <c r="H292" s="4" t="s">
        <v>3078</v>
      </c>
      <c r="J292" s="4" t="s">
        <v>3079</v>
      </c>
      <c r="P292" s="4" t="s">
        <v>3079</v>
      </c>
      <c r="Q292" s="4" t="s">
        <v>3080</v>
      </c>
      <c r="R292" s="4" t="s">
        <v>1279</v>
      </c>
      <c r="S292" s="4" t="s">
        <v>1280</v>
      </c>
      <c r="T292" s="4" t="s">
        <v>1408</v>
      </c>
      <c r="U292" s="4" t="s">
        <v>1860</v>
      </c>
      <c r="W292" s="4" t="s">
        <v>1283</v>
      </c>
      <c r="X292" s="4" t="s">
        <v>1315</v>
      </c>
      <c r="Y292" s="4" t="s">
        <v>1382</v>
      </c>
      <c r="Z292" s="4" t="s">
        <v>1286</v>
      </c>
      <c r="AB292" s="4" t="s">
        <v>1286</v>
      </c>
      <c r="AC292" s="4" t="s">
        <v>1994</v>
      </c>
      <c r="AE292" s="4" t="s">
        <v>1346</v>
      </c>
      <c r="AF292" s="4" t="s">
        <v>1346</v>
      </c>
      <c r="AG292" s="4" t="s">
        <v>1288</v>
      </c>
      <c r="AH292" s="4" t="s">
        <v>1346</v>
      </c>
      <c r="AI292" s="4" t="s">
        <v>1288</v>
      </c>
      <c r="AJ292" s="4" t="s">
        <v>1288</v>
      </c>
      <c r="AK292" s="4" t="s">
        <v>1290</v>
      </c>
      <c r="AL292" s="4" t="s">
        <v>1288</v>
      </c>
      <c r="AM292" s="4" t="s">
        <v>1346</v>
      </c>
      <c r="AN292" s="4" t="s">
        <v>1288</v>
      </c>
      <c r="AO292" s="4" t="s">
        <v>1346</v>
      </c>
      <c r="AP292" s="4" t="s">
        <v>1288</v>
      </c>
      <c r="AQ292" s="4" t="s">
        <v>1288</v>
      </c>
      <c r="AS292" s="4" t="s">
        <v>1861</v>
      </c>
      <c r="AT292" s="4" t="s">
        <v>1519</v>
      </c>
    </row>
    <row r="293" spans="1:46" x14ac:dyDescent="0.25">
      <c r="A293" s="4" t="s">
        <v>376</v>
      </c>
      <c r="B293" s="4">
        <v>0</v>
      </c>
      <c r="D293" s="4" t="s">
        <v>1272</v>
      </c>
      <c r="E293" s="4" t="s">
        <v>1840</v>
      </c>
      <c r="F293" s="4" t="s">
        <v>3081</v>
      </c>
      <c r="G293" s="4" t="s">
        <v>1840</v>
      </c>
      <c r="H293" s="4" t="s">
        <v>3082</v>
      </c>
      <c r="J293" s="4" t="s">
        <v>3083</v>
      </c>
      <c r="P293" s="4" t="s">
        <v>3083</v>
      </c>
      <c r="Q293" s="4" t="s">
        <v>3084</v>
      </c>
      <c r="R293" s="4" t="s">
        <v>1279</v>
      </c>
      <c r="S293" s="4" t="s">
        <v>1280</v>
      </c>
      <c r="T293" s="4" t="s">
        <v>1389</v>
      </c>
      <c r="U293" s="4" t="s">
        <v>1860</v>
      </c>
      <c r="W293" s="4" t="s">
        <v>1283</v>
      </c>
      <c r="X293" s="4" t="s">
        <v>1315</v>
      </c>
      <c r="Y293" s="4" t="s">
        <v>1382</v>
      </c>
      <c r="Z293" s="4" t="s">
        <v>1286</v>
      </c>
      <c r="AB293" s="4" t="s">
        <v>1286</v>
      </c>
      <c r="AC293" s="4" t="s">
        <v>1994</v>
      </c>
      <c r="AE293" s="4" t="s">
        <v>1346</v>
      </c>
      <c r="AF293" s="4" t="s">
        <v>1346</v>
      </c>
      <c r="AG293" s="4" t="s">
        <v>1288</v>
      </c>
      <c r="AH293" s="4" t="s">
        <v>1346</v>
      </c>
      <c r="AI293" s="4" t="s">
        <v>1288</v>
      </c>
      <c r="AJ293" s="4" t="s">
        <v>1288</v>
      </c>
      <c r="AK293" s="4" t="s">
        <v>1290</v>
      </c>
      <c r="AL293" s="4" t="s">
        <v>1288</v>
      </c>
      <c r="AM293" s="4" t="s">
        <v>1346</v>
      </c>
      <c r="AN293" s="4" t="s">
        <v>1288</v>
      </c>
      <c r="AO293" s="4" t="s">
        <v>1346</v>
      </c>
      <c r="AP293" s="4" t="s">
        <v>1288</v>
      </c>
      <c r="AQ293" s="4" t="s">
        <v>1288</v>
      </c>
      <c r="AS293" s="4" t="s">
        <v>1861</v>
      </c>
      <c r="AT293" s="4" t="s">
        <v>1582</v>
      </c>
    </row>
    <row r="294" spans="1:46" x14ac:dyDescent="0.25">
      <c r="A294" s="4" t="s">
        <v>377</v>
      </c>
      <c r="B294" s="4">
        <v>0</v>
      </c>
      <c r="D294" s="4" t="s">
        <v>1272</v>
      </c>
      <c r="E294" s="4" t="s">
        <v>1840</v>
      </c>
      <c r="F294" s="4" t="s">
        <v>3085</v>
      </c>
      <c r="G294" s="4" t="s">
        <v>1840</v>
      </c>
      <c r="H294" s="4" t="s">
        <v>3086</v>
      </c>
      <c r="J294" s="4" t="s">
        <v>3087</v>
      </c>
      <c r="P294" s="4" t="s">
        <v>3088</v>
      </c>
      <c r="Q294" s="4" t="s">
        <v>3089</v>
      </c>
      <c r="R294" s="4" t="s">
        <v>1279</v>
      </c>
      <c r="S294" s="4" t="s">
        <v>1280</v>
      </c>
      <c r="T294" s="4" t="s">
        <v>1389</v>
      </c>
      <c r="U294" s="4" t="s">
        <v>1860</v>
      </c>
      <c r="W294" s="4" t="s">
        <v>2316</v>
      </c>
      <c r="X294" s="4" t="s">
        <v>1315</v>
      </c>
      <c r="Y294" s="4" t="s">
        <v>1285</v>
      </c>
      <c r="Z294" s="4" t="s">
        <v>1286</v>
      </c>
      <c r="AB294" s="4" t="s">
        <v>1286</v>
      </c>
      <c r="AC294" s="4" t="s">
        <v>1994</v>
      </c>
      <c r="AE294" s="4" t="s">
        <v>1346</v>
      </c>
      <c r="AF294" s="4" t="s">
        <v>1346</v>
      </c>
      <c r="AG294" s="4" t="s">
        <v>1288</v>
      </c>
      <c r="AH294" s="4" t="s">
        <v>1346</v>
      </c>
      <c r="AI294" s="4" t="s">
        <v>1288</v>
      </c>
      <c r="AJ294" s="4" t="s">
        <v>1288</v>
      </c>
      <c r="AK294" s="4" t="s">
        <v>1290</v>
      </c>
      <c r="AL294" s="4" t="s">
        <v>1288</v>
      </c>
      <c r="AM294" s="4" t="s">
        <v>1346</v>
      </c>
      <c r="AN294" s="4" t="s">
        <v>1288</v>
      </c>
      <c r="AO294" s="4" t="s">
        <v>1346</v>
      </c>
      <c r="AP294" s="4" t="s">
        <v>1288</v>
      </c>
      <c r="AQ294" s="4" t="s">
        <v>1288</v>
      </c>
      <c r="AS294" s="4" t="s">
        <v>1861</v>
      </c>
      <c r="AT294" s="4" t="s">
        <v>1519</v>
      </c>
    </row>
    <row r="295" spans="1:46" x14ac:dyDescent="0.25">
      <c r="A295" s="4" t="s">
        <v>379</v>
      </c>
      <c r="B295" s="4">
        <v>0</v>
      </c>
      <c r="D295" s="4" t="s">
        <v>1272</v>
      </c>
      <c r="E295" s="4" t="s">
        <v>1840</v>
      </c>
      <c r="F295" s="4" t="s">
        <v>3090</v>
      </c>
      <c r="G295" s="4" t="s">
        <v>1840</v>
      </c>
      <c r="H295" s="4" t="s">
        <v>3091</v>
      </c>
      <c r="J295" s="4" t="s">
        <v>3092</v>
      </c>
      <c r="P295" s="4" t="s">
        <v>3093</v>
      </c>
      <c r="Q295" s="4" t="s">
        <v>3094</v>
      </c>
      <c r="R295" s="4" t="s">
        <v>1279</v>
      </c>
      <c r="S295" s="4" t="s">
        <v>1280</v>
      </c>
      <c r="T295" s="4" t="s">
        <v>1564</v>
      </c>
      <c r="U295" s="4" t="s">
        <v>1860</v>
      </c>
      <c r="W295" s="4" t="s">
        <v>1283</v>
      </c>
      <c r="X295" s="4" t="s">
        <v>1315</v>
      </c>
      <c r="Y295" s="4" t="s">
        <v>1382</v>
      </c>
      <c r="Z295" s="4" t="s">
        <v>1286</v>
      </c>
      <c r="AB295" s="4" t="s">
        <v>1286</v>
      </c>
      <c r="AC295" s="4" t="s">
        <v>3040</v>
      </c>
      <c r="AE295" s="4" t="s">
        <v>1346</v>
      </c>
      <c r="AF295" s="4" t="s">
        <v>1346</v>
      </c>
      <c r="AG295" s="4" t="s">
        <v>1288</v>
      </c>
      <c r="AH295" s="4" t="s">
        <v>1346</v>
      </c>
      <c r="AI295" s="4" t="s">
        <v>1288</v>
      </c>
      <c r="AJ295" s="4" t="s">
        <v>1288</v>
      </c>
      <c r="AK295" s="4" t="s">
        <v>1290</v>
      </c>
      <c r="AL295" s="4" t="s">
        <v>1288</v>
      </c>
      <c r="AM295" s="4" t="s">
        <v>1346</v>
      </c>
      <c r="AN295" s="4" t="s">
        <v>1288</v>
      </c>
      <c r="AO295" s="4" t="s">
        <v>1346</v>
      </c>
      <c r="AP295" s="4" t="s">
        <v>1288</v>
      </c>
      <c r="AQ295" s="4" t="s">
        <v>1288</v>
      </c>
      <c r="AS295" s="4" t="s">
        <v>1861</v>
      </c>
      <c r="AT295" s="4" t="s">
        <v>1582</v>
      </c>
    </row>
    <row r="296" spans="1:46" x14ac:dyDescent="0.25">
      <c r="A296" s="4" t="s">
        <v>380</v>
      </c>
      <c r="B296" s="4">
        <v>0</v>
      </c>
      <c r="D296" s="4" t="s">
        <v>1272</v>
      </c>
      <c r="E296" s="4" t="s">
        <v>1840</v>
      </c>
      <c r="F296" s="4" t="s">
        <v>3095</v>
      </c>
      <c r="G296" s="4" t="s">
        <v>1840</v>
      </c>
      <c r="H296" s="4" t="s">
        <v>3096</v>
      </c>
      <c r="J296" s="4" t="s">
        <v>3097</v>
      </c>
      <c r="P296" s="4" t="s">
        <v>3097</v>
      </c>
      <c r="Q296" s="4" t="s">
        <v>3098</v>
      </c>
      <c r="R296" s="4" t="s">
        <v>1279</v>
      </c>
      <c r="S296" s="4" t="s">
        <v>1280</v>
      </c>
      <c r="T296" s="4" t="s">
        <v>1389</v>
      </c>
      <c r="U296" s="4" t="s">
        <v>1860</v>
      </c>
      <c r="W296" s="4" t="s">
        <v>1283</v>
      </c>
      <c r="X296" s="4" t="s">
        <v>1315</v>
      </c>
      <c r="Y296" s="4" t="s">
        <v>1302</v>
      </c>
      <c r="Z296" s="4" t="s">
        <v>1286</v>
      </c>
      <c r="AB296" s="4" t="s">
        <v>1286</v>
      </c>
      <c r="AC296" s="4" t="s">
        <v>3040</v>
      </c>
      <c r="AE296" s="4" t="s">
        <v>1346</v>
      </c>
      <c r="AF296" s="4" t="s">
        <v>1346</v>
      </c>
      <c r="AG296" s="4" t="s">
        <v>1288</v>
      </c>
      <c r="AH296" s="4" t="s">
        <v>1346</v>
      </c>
      <c r="AI296" s="4" t="s">
        <v>1288</v>
      </c>
      <c r="AJ296" s="4" t="s">
        <v>1288</v>
      </c>
      <c r="AK296" s="4" t="s">
        <v>1290</v>
      </c>
      <c r="AL296" s="4" t="s">
        <v>1288</v>
      </c>
      <c r="AM296" s="4" t="s">
        <v>1346</v>
      </c>
      <c r="AN296" s="4" t="s">
        <v>1288</v>
      </c>
      <c r="AO296" s="4" t="s">
        <v>1346</v>
      </c>
      <c r="AP296" s="4" t="s">
        <v>1288</v>
      </c>
      <c r="AQ296" s="4" t="s">
        <v>1288</v>
      </c>
      <c r="AS296" s="4" t="s">
        <v>1861</v>
      </c>
      <c r="AT296" s="4" t="s">
        <v>1519</v>
      </c>
    </row>
    <row r="297" spans="1:46" x14ac:dyDescent="0.25">
      <c r="A297" s="4" t="s">
        <v>382</v>
      </c>
      <c r="B297" s="4">
        <v>0</v>
      </c>
      <c r="D297" s="4" t="s">
        <v>1272</v>
      </c>
      <c r="E297" s="4" t="s">
        <v>1840</v>
      </c>
      <c r="F297" s="4" t="s">
        <v>3099</v>
      </c>
      <c r="G297" s="4" t="s">
        <v>1840</v>
      </c>
      <c r="H297" s="4" t="s">
        <v>3100</v>
      </c>
      <c r="J297" s="4" t="s">
        <v>3101</v>
      </c>
      <c r="P297" s="4" t="s">
        <v>3102</v>
      </c>
      <c r="Q297" s="4" t="s">
        <v>3103</v>
      </c>
      <c r="R297" s="4" t="s">
        <v>1361</v>
      </c>
      <c r="S297" s="4" t="s">
        <v>3104</v>
      </c>
      <c r="T297" s="4" t="s">
        <v>2672</v>
      </c>
      <c r="U297" s="4" t="s">
        <v>126</v>
      </c>
      <c r="W297" s="4" t="s">
        <v>1283</v>
      </c>
      <c r="X297" s="4" t="s">
        <v>1315</v>
      </c>
      <c r="Y297" s="4" t="s">
        <v>1302</v>
      </c>
      <c r="Z297" s="4" t="s">
        <v>1286</v>
      </c>
      <c r="AB297" s="4" t="s">
        <v>1316</v>
      </c>
      <c r="AE297" s="4" t="s">
        <v>1288</v>
      </c>
      <c r="AF297" s="4" t="s">
        <v>1289</v>
      </c>
      <c r="AG297" s="4" t="s">
        <v>1289</v>
      </c>
      <c r="AH297" s="4" t="s">
        <v>1289</v>
      </c>
      <c r="AI297" s="4" t="s">
        <v>1289</v>
      </c>
      <c r="AJ297" s="4" t="s">
        <v>1289</v>
      </c>
      <c r="AK297" s="4" t="s">
        <v>1289</v>
      </c>
      <c r="AL297" s="4" t="s">
        <v>1288</v>
      </c>
      <c r="AM297" s="4" t="s">
        <v>1289</v>
      </c>
      <c r="AN297" s="4" t="s">
        <v>1288</v>
      </c>
      <c r="AO297" s="4" t="s">
        <v>1289</v>
      </c>
      <c r="AP297" s="4" t="s">
        <v>1289</v>
      </c>
      <c r="AQ297" s="4" t="s">
        <v>1289</v>
      </c>
      <c r="AS297" s="4" t="s">
        <v>3105</v>
      </c>
      <c r="AT297" s="4" t="s">
        <v>1557</v>
      </c>
    </row>
    <row r="298" spans="1:46" x14ac:dyDescent="0.25">
      <c r="A298" s="4" t="s">
        <v>384</v>
      </c>
      <c r="B298" s="4">
        <v>0</v>
      </c>
      <c r="D298" s="4" t="s">
        <v>1272</v>
      </c>
      <c r="E298" s="4" t="s">
        <v>1840</v>
      </c>
      <c r="F298" s="4" t="s">
        <v>3106</v>
      </c>
      <c r="G298" s="4" t="s">
        <v>1840</v>
      </c>
      <c r="H298" s="4" t="s">
        <v>3107</v>
      </c>
      <c r="J298" s="4" t="s">
        <v>3108</v>
      </c>
      <c r="P298" s="4" t="s">
        <v>3108</v>
      </c>
      <c r="Q298" s="4" t="s">
        <v>3109</v>
      </c>
      <c r="R298" s="4" t="s">
        <v>1279</v>
      </c>
      <c r="S298" s="4" t="s">
        <v>1280</v>
      </c>
      <c r="T298" s="4" t="s">
        <v>1564</v>
      </c>
      <c r="U298" s="4" t="s">
        <v>1860</v>
      </c>
      <c r="W298" s="4" t="s">
        <v>1283</v>
      </c>
      <c r="X298" s="4" t="s">
        <v>1315</v>
      </c>
      <c r="Y298" s="4" t="s">
        <v>1302</v>
      </c>
      <c r="Z298" s="4" t="s">
        <v>1286</v>
      </c>
      <c r="AB298" s="4" t="s">
        <v>1286</v>
      </c>
      <c r="AC298" s="4" t="s">
        <v>2368</v>
      </c>
      <c r="AE298" s="4" t="s">
        <v>1346</v>
      </c>
      <c r="AF298" s="4" t="s">
        <v>1346</v>
      </c>
      <c r="AG298" s="4" t="s">
        <v>1288</v>
      </c>
      <c r="AH298" s="4" t="s">
        <v>1346</v>
      </c>
      <c r="AI298" s="4" t="s">
        <v>1288</v>
      </c>
      <c r="AJ298" s="4" t="s">
        <v>1288</v>
      </c>
      <c r="AK298" s="4" t="s">
        <v>1290</v>
      </c>
      <c r="AL298" s="4" t="s">
        <v>1288</v>
      </c>
      <c r="AM298" s="4" t="s">
        <v>1346</v>
      </c>
      <c r="AN298" s="4" t="s">
        <v>1288</v>
      </c>
      <c r="AO298" s="4" t="s">
        <v>1346</v>
      </c>
      <c r="AP298" s="4" t="s">
        <v>1288</v>
      </c>
      <c r="AQ298" s="4" t="s">
        <v>1288</v>
      </c>
      <c r="AS298" s="4" t="s">
        <v>1861</v>
      </c>
      <c r="AT298" s="4" t="s">
        <v>1519</v>
      </c>
    </row>
    <row r="299" spans="1:46" x14ac:dyDescent="0.25">
      <c r="A299" s="4" t="s">
        <v>385</v>
      </c>
      <c r="B299" s="4">
        <v>0</v>
      </c>
      <c r="D299" s="4" t="s">
        <v>1272</v>
      </c>
      <c r="E299" s="4" t="s">
        <v>1840</v>
      </c>
      <c r="F299" s="4" t="s">
        <v>3110</v>
      </c>
      <c r="G299" s="4" t="s">
        <v>1840</v>
      </c>
      <c r="H299" s="4" t="s">
        <v>3111</v>
      </c>
      <c r="J299" s="4" t="s">
        <v>3112</v>
      </c>
      <c r="P299" s="4" t="s">
        <v>3113</v>
      </c>
      <c r="Q299" s="4" t="s">
        <v>3114</v>
      </c>
      <c r="R299" s="4" t="s">
        <v>1279</v>
      </c>
      <c r="S299" s="4" t="s">
        <v>1280</v>
      </c>
      <c r="T299" s="4" t="s">
        <v>1810</v>
      </c>
      <c r="U299" s="4" t="s">
        <v>126</v>
      </c>
      <c r="W299" s="4" t="s">
        <v>1337</v>
      </c>
      <c r="X299" s="4" t="s">
        <v>1400</v>
      </c>
      <c r="Y299" s="4" t="s">
        <v>1285</v>
      </c>
      <c r="Z299" s="4" t="s">
        <v>1286</v>
      </c>
      <c r="AB299" s="4" t="s">
        <v>1316</v>
      </c>
      <c r="AE299" s="4" t="s">
        <v>1289</v>
      </c>
      <c r="AF299" s="4" t="s">
        <v>1288</v>
      </c>
      <c r="AG299" s="4" t="s">
        <v>1288</v>
      </c>
      <c r="AH299" s="4" t="s">
        <v>1288</v>
      </c>
      <c r="AI299" s="4" t="s">
        <v>1288</v>
      </c>
      <c r="AJ299" s="4" t="s">
        <v>1288</v>
      </c>
      <c r="AK299" s="4" t="s">
        <v>1288</v>
      </c>
      <c r="AL299" s="4" t="s">
        <v>1288</v>
      </c>
      <c r="AM299" s="4" t="s">
        <v>1288</v>
      </c>
      <c r="AN299" s="4" t="s">
        <v>1288</v>
      </c>
      <c r="AO299" s="4" t="s">
        <v>1289</v>
      </c>
      <c r="AP299" s="4" t="s">
        <v>1288</v>
      </c>
      <c r="AQ299" s="4" t="s">
        <v>1288</v>
      </c>
      <c r="AS299" s="4" t="s">
        <v>2931</v>
      </c>
      <c r="AT299" s="4" t="s">
        <v>1622</v>
      </c>
    </row>
    <row r="300" spans="1:46" x14ac:dyDescent="0.25">
      <c r="A300" s="4" t="s">
        <v>388</v>
      </c>
      <c r="B300" s="4">
        <v>0</v>
      </c>
      <c r="D300" s="4" t="s">
        <v>1272</v>
      </c>
      <c r="E300" s="4" t="s">
        <v>1840</v>
      </c>
      <c r="F300" s="4" t="s">
        <v>3115</v>
      </c>
      <c r="G300" s="4" t="s">
        <v>1840</v>
      </c>
      <c r="H300" s="4" t="s">
        <v>3116</v>
      </c>
      <c r="J300" s="4" t="s">
        <v>3117</v>
      </c>
      <c r="P300" s="4" t="s">
        <v>3117</v>
      </c>
      <c r="Q300" s="4" t="s">
        <v>3118</v>
      </c>
      <c r="R300" s="4" t="s">
        <v>1279</v>
      </c>
      <c r="S300" s="4" t="s">
        <v>1280</v>
      </c>
      <c r="T300" s="4" t="s">
        <v>1408</v>
      </c>
      <c r="U300" s="4" t="s">
        <v>1313</v>
      </c>
      <c r="V300" s="4" t="s">
        <v>2930</v>
      </c>
      <c r="W300" s="4" t="s">
        <v>1283</v>
      </c>
      <c r="X300" s="4" t="s">
        <v>1301</v>
      </c>
      <c r="Y300" s="4" t="s">
        <v>1302</v>
      </c>
      <c r="Z300" s="4" t="s">
        <v>1286</v>
      </c>
      <c r="AB300" s="4" t="s">
        <v>1316</v>
      </c>
      <c r="AE300" s="4" t="s">
        <v>1346</v>
      </c>
      <c r="AF300" s="4" t="s">
        <v>1346</v>
      </c>
      <c r="AG300" s="4" t="s">
        <v>1288</v>
      </c>
      <c r="AH300" s="4" t="s">
        <v>1346</v>
      </c>
      <c r="AI300" s="4" t="s">
        <v>1346</v>
      </c>
      <c r="AJ300" s="4" t="s">
        <v>1288</v>
      </c>
      <c r="AK300" s="4" t="s">
        <v>1288</v>
      </c>
      <c r="AL300" s="4" t="s">
        <v>1288</v>
      </c>
      <c r="AM300" s="4" t="s">
        <v>1346</v>
      </c>
      <c r="AN300" s="4" t="s">
        <v>1288</v>
      </c>
      <c r="AO300" s="4" t="s">
        <v>1289</v>
      </c>
      <c r="AP300" s="4" t="s">
        <v>1346</v>
      </c>
      <c r="AQ300" s="4" t="s">
        <v>1290</v>
      </c>
      <c r="AS300" s="4" t="s">
        <v>3119</v>
      </c>
      <c r="AT300" s="4" t="s">
        <v>1421</v>
      </c>
    </row>
    <row r="301" spans="1:46" x14ac:dyDescent="0.25">
      <c r="A301" s="4" t="s">
        <v>392</v>
      </c>
      <c r="B301" s="4">
        <v>0</v>
      </c>
      <c r="D301" s="4" t="s">
        <v>1272</v>
      </c>
      <c r="E301" s="4" t="s">
        <v>3120</v>
      </c>
      <c r="F301" s="4" t="s">
        <v>3121</v>
      </c>
      <c r="G301" s="4" t="s">
        <v>3120</v>
      </c>
      <c r="H301" s="4" t="s">
        <v>3122</v>
      </c>
      <c r="J301" s="4" t="s">
        <v>3123</v>
      </c>
      <c r="P301" s="4" t="s">
        <v>3124</v>
      </c>
      <c r="Q301" s="4" t="s">
        <v>3125</v>
      </c>
      <c r="R301" s="4" t="s">
        <v>1279</v>
      </c>
      <c r="S301" s="4" t="s">
        <v>1280</v>
      </c>
      <c r="T301" s="4" t="s">
        <v>1556</v>
      </c>
      <c r="U301" s="4" t="s">
        <v>1371</v>
      </c>
      <c r="W301" s="4" t="s">
        <v>1283</v>
      </c>
      <c r="X301" s="4" t="s">
        <v>1315</v>
      </c>
      <c r="Y301" s="4" t="s">
        <v>1382</v>
      </c>
      <c r="Z301" s="4" t="s">
        <v>1286</v>
      </c>
      <c r="AB301" s="4" t="s">
        <v>1316</v>
      </c>
      <c r="AE301" s="4" t="s">
        <v>1289</v>
      </c>
      <c r="AF301" s="4" t="s">
        <v>1288</v>
      </c>
      <c r="AG301" s="4" t="s">
        <v>1288</v>
      </c>
      <c r="AH301" s="4" t="s">
        <v>1346</v>
      </c>
      <c r="AI301" s="4" t="s">
        <v>1328</v>
      </c>
      <c r="AJ301" s="4" t="s">
        <v>1328</v>
      </c>
      <c r="AK301" s="4" t="s">
        <v>1289</v>
      </c>
      <c r="AL301" s="4" t="s">
        <v>1289</v>
      </c>
      <c r="AM301" s="4" t="s">
        <v>1289</v>
      </c>
      <c r="AN301" s="4" t="s">
        <v>1328</v>
      </c>
      <c r="AO301" s="4" t="s">
        <v>1289</v>
      </c>
      <c r="AP301" s="4" t="s">
        <v>1289</v>
      </c>
      <c r="AQ301" s="4" t="s">
        <v>1289</v>
      </c>
      <c r="AS301" s="4" t="s">
        <v>3126</v>
      </c>
      <c r="AT301" s="4" t="s">
        <v>3127</v>
      </c>
    </row>
    <row r="302" spans="1:46" x14ac:dyDescent="0.25">
      <c r="A302" s="4" t="s">
        <v>393</v>
      </c>
      <c r="B302" s="4">
        <v>0</v>
      </c>
      <c r="D302" s="4" t="s">
        <v>1272</v>
      </c>
      <c r="E302" s="4" t="s">
        <v>3120</v>
      </c>
      <c r="F302" s="4" t="s">
        <v>3128</v>
      </c>
      <c r="G302" s="4" t="s">
        <v>3120</v>
      </c>
      <c r="H302" s="4" t="s">
        <v>3129</v>
      </c>
      <c r="J302" s="4" t="s">
        <v>3130</v>
      </c>
      <c r="P302" s="4" t="s">
        <v>3131</v>
      </c>
      <c r="Q302" s="4" t="s">
        <v>3132</v>
      </c>
      <c r="R302" s="4" t="s">
        <v>1279</v>
      </c>
      <c r="S302" s="4" t="s">
        <v>1298</v>
      </c>
      <c r="T302" s="4" t="s">
        <v>1299</v>
      </c>
      <c r="U302" s="4" t="s">
        <v>1300</v>
      </c>
      <c r="W302" s="4" t="s">
        <v>1337</v>
      </c>
      <c r="X302" s="4" t="s">
        <v>1315</v>
      </c>
      <c r="Y302" s="4" t="s">
        <v>1302</v>
      </c>
      <c r="Z302" s="4" t="s">
        <v>1286</v>
      </c>
      <c r="AB302" s="4" t="s">
        <v>1316</v>
      </c>
      <c r="AE302" s="4" t="s">
        <v>1288</v>
      </c>
      <c r="AF302" s="4" t="s">
        <v>1288</v>
      </c>
      <c r="AG302" s="4" t="s">
        <v>1288</v>
      </c>
      <c r="AH302" s="4" t="s">
        <v>1288</v>
      </c>
      <c r="AI302" s="4" t="s">
        <v>1288</v>
      </c>
      <c r="AJ302" s="4" t="s">
        <v>1288</v>
      </c>
      <c r="AK302" s="4" t="s">
        <v>1288</v>
      </c>
      <c r="AL302" s="4" t="s">
        <v>1288</v>
      </c>
      <c r="AM302" s="4" t="s">
        <v>1288</v>
      </c>
      <c r="AN302" s="4" t="s">
        <v>1288</v>
      </c>
      <c r="AO302" s="4" t="s">
        <v>1288</v>
      </c>
      <c r="AP302" s="4" t="s">
        <v>1288</v>
      </c>
      <c r="AQ302" s="4" t="s">
        <v>1288</v>
      </c>
      <c r="AS302" s="4" t="s">
        <v>3133</v>
      </c>
      <c r="AT302" s="4" t="s">
        <v>1778</v>
      </c>
    </row>
    <row r="303" spans="1:46" x14ac:dyDescent="0.25">
      <c r="A303" s="4" t="s">
        <v>395</v>
      </c>
      <c r="B303" s="4">
        <v>0</v>
      </c>
      <c r="D303" s="4" t="s">
        <v>1272</v>
      </c>
      <c r="E303" s="4" t="s">
        <v>3120</v>
      </c>
      <c r="F303" s="4" t="s">
        <v>3134</v>
      </c>
      <c r="G303" s="4" t="s">
        <v>3120</v>
      </c>
      <c r="H303" s="4" t="s">
        <v>3135</v>
      </c>
      <c r="J303" s="4" t="s">
        <v>3136</v>
      </c>
      <c r="P303" s="4" t="s">
        <v>3137</v>
      </c>
      <c r="Q303" s="4" t="s">
        <v>3138</v>
      </c>
      <c r="R303" s="4" t="s">
        <v>1323</v>
      </c>
      <c r="S303" s="4" t="s">
        <v>1612</v>
      </c>
      <c r="T303" s="4" t="s">
        <v>1437</v>
      </c>
      <c r="U303" s="4" t="s">
        <v>1580</v>
      </c>
      <c r="W303" s="4" t="s">
        <v>1337</v>
      </c>
      <c r="X303" s="4" t="s">
        <v>1446</v>
      </c>
      <c r="Y303" s="4" t="s">
        <v>1302</v>
      </c>
      <c r="Z303" s="4" t="s">
        <v>1286</v>
      </c>
      <c r="AB303" s="4" t="s">
        <v>1286</v>
      </c>
      <c r="AC303" s="4" t="s">
        <v>3139</v>
      </c>
      <c r="AE303" s="4" t="s">
        <v>1288</v>
      </c>
      <c r="AF303" s="4" t="s">
        <v>1288</v>
      </c>
      <c r="AG303" s="4" t="s">
        <v>1288</v>
      </c>
      <c r="AH303" s="4" t="s">
        <v>1288</v>
      </c>
      <c r="AI303" s="4" t="s">
        <v>1288</v>
      </c>
      <c r="AJ303" s="4" t="s">
        <v>1288</v>
      </c>
      <c r="AK303" s="4" t="s">
        <v>1288</v>
      </c>
      <c r="AL303" s="4" t="s">
        <v>1288</v>
      </c>
      <c r="AM303" s="4" t="s">
        <v>1288</v>
      </c>
      <c r="AN303" s="4" t="s">
        <v>1289</v>
      </c>
      <c r="AO303" s="4" t="s">
        <v>1288</v>
      </c>
      <c r="AP303" s="4" t="s">
        <v>1288</v>
      </c>
      <c r="AQ303" s="4" t="s">
        <v>1288</v>
      </c>
      <c r="AS303" s="4" t="s">
        <v>1496</v>
      </c>
      <c r="AT303" s="4" t="s">
        <v>1383</v>
      </c>
    </row>
    <row r="304" spans="1:46" x14ac:dyDescent="0.25">
      <c r="A304" s="4" t="s">
        <v>396</v>
      </c>
      <c r="B304" s="4">
        <v>0</v>
      </c>
      <c r="D304" s="4" t="s">
        <v>1272</v>
      </c>
      <c r="E304" s="4" t="s">
        <v>3120</v>
      </c>
      <c r="F304" s="4" t="s">
        <v>3140</v>
      </c>
      <c r="G304" s="4" t="s">
        <v>3120</v>
      </c>
      <c r="H304" s="4" t="s">
        <v>3141</v>
      </c>
      <c r="J304" s="4" t="s">
        <v>3142</v>
      </c>
      <c r="P304" s="4" t="s">
        <v>3143</v>
      </c>
      <c r="Q304" s="4" t="s">
        <v>3144</v>
      </c>
      <c r="R304" s="4" t="s">
        <v>1494</v>
      </c>
      <c r="S304" s="4" t="s">
        <v>2614</v>
      </c>
      <c r="T304" s="4" t="s">
        <v>1516</v>
      </c>
      <c r="U304" s="4" t="s">
        <v>1371</v>
      </c>
      <c r="W304" s="4" t="s">
        <v>1337</v>
      </c>
      <c r="X304" s="4" t="s">
        <v>1315</v>
      </c>
      <c r="Y304" s="4" t="s">
        <v>1302</v>
      </c>
      <c r="Z304" s="4" t="s">
        <v>1286</v>
      </c>
      <c r="AB304" s="4" t="s">
        <v>1372</v>
      </c>
      <c r="AE304" s="4" t="s">
        <v>1289</v>
      </c>
      <c r="AF304" s="4" t="s">
        <v>1288</v>
      </c>
      <c r="AG304" s="4" t="s">
        <v>1288</v>
      </c>
      <c r="AH304" s="4" t="s">
        <v>1288</v>
      </c>
      <c r="AI304" s="4" t="s">
        <v>1288</v>
      </c>
      <c r="AJ304" s="4" t="s">
        <v>1288</v>
      </c>
      <c r="AK304" s="4" t="s">
        <v>1288</v>
      </c>
      <c r="AL304" s="4" t="s">
        <v>1288</v>
      </c>
      <c r="AM304" s="4" t="s">
        <v>1289</v>
      </c>
      <c r="AN304" s="4" t="s">
        <v>1288</v>
      </c>
      <c r="AO304" s="4" t="s">
        <v>1288</v>
      </c>
      <c r="AP304" s="4" t="s">
        <v>1289</v>
      </c>
      <c r="AQ304" s="4" t="s">
        <v>1289</v>
      </c>
      <c r="AS304" s="4" t="s">
        <v>3145</v>
      </c>
      <c r="AT304" s="4" t="s">
        <v>3146</v>
      </c>
    </row>
    <row r="305" spans="1:46" x14ac:dyDescent="0.25">
      <c r="A305" s="4" t="s">
        <v>400</v>
      </c>
      <c r="B305" s="4">
        <v>0</v>
      </c>
      <c r="D305" s="4" t="s">
        <v>1272</v>
      </c>
      <c r="E305" s="4" t="s">
        <v>3120</v>
      </c>
      <c r="F305" s="4" t="s">
        <v>3147</v>
      </c>
      <c r="G305" s="4" t="s">
        <v>3120</v>
      </c>
      <c r="H305" s="4" t="s">
        <v>3148</v>
      </c>
      <c r="J305" s="4" t="s">
        <v>3149</v>
      </c>
      <c r="P305" s="4" t="s">
        <v>3149</v>
      </c>
      <c r="Q305" s="4" t="s">
        <v>3150</v>
      </c>
      <c r="R305" s="4" t="s">
        <v>1323</v>
      </c>
      <c r="S305" s="4" t="s">
        <v>3151</v>
      </c>
      <c r="T305" s="4" t="s">
        <v>1534</v>
      </c>
      <c r="U305" s="4" t="s">
        <v>1313</v>
      </c>
      <c r="V305" s="4" t="s">
        <v>2930</v>
      </c>
      <c r="W305" s="4" t="s">
        <v>1283</v>
      </c>
      <c r="X305" s="4" t="s">
        <v>1315</v>
      </c>
      <c r="Y305" s="4" t="s">
        <v>1382</v>
      </c>
      <c r="Z305" s="4" t="s">
        <v>1316</v>
      </c>
      <c r="AA305" s="4" t="s">
        <v>3152</v>
      </c>
      <c r="AB305" s="4" t="s">
        <v>1286</v>
      </c>
      <c r="AC305" s="4" t="s">
        <v>3153</v>
      </c>
      <c r="AE305" s="4" t="s">
        <v>1289</v>
      </c>
      <c r="AF305" s="4" t="s">
        <v>1289</v>
      </c>
      <c r="AG305" s="4" t="s">
        <v>1289</v>
      </c>
      <c r="AH305" s="4" t="s">
        <v>1289</v>
      </c>
      <c r="AI305" s="4" t="s">
        <v>1289</v>
      </c>
      <c r="AJ305" s="4" t="s">
        <v>1289</v>
      </c>
      <c r="AK305" s="4" t="s">
        <v>1289</v>
      </c>
      <c r="AL305" s="4" t="s">
        <v>1289</v>
      </c>
      <c r="AM305" s="4" t="s">
        <v>1289</v>
      </c>
      <c r="AN305" s="4" t="s">
        <v>1288</v>
      </c>
      <c r="AO305" s="4" t="s">
        <v>1289</v>
      </c>
      <c r="AP305" s="4" t="s">
        <v>1289</v>
      </c>
      <c r="AQ305" s="4" t="s">
        <v>1288</v>
      </c>
      <c r="AS305" s="4" t="s">
        <v>1770</v>
      </c>
      <c r="AT305" s="4" t="s">
        <v>3154</v>
      </c>
    </row>
    <row r="306" spans="1:46" x14ac:dyDescent="0.25">
      <c r="A306" s="4" t="s">
        <v>403</v>
      </c>
      <c r="B306" s="4">
        <v>0</v>
      </c>
      <c r="D306" s="4" t="s">
        <v>1272</v>
      </c>
      <c r="E306" s="4" t="s">
        <v>3120</v>
      </c>
      <c r="F306" s="4" t="s">
        <v>3155</v>
      </c>
      <c r="G306" s="4" t="s">
        <v>3120</v>
      </c>
      <c r="H306" s="4" t="s">
        <v>3156</v>
      </c>
      <c r="J306" s="4" t="s">
        <v>3157</v>
      </c>
      <c r="P306" s="4" t="s">
        <v>3158</v>
      </c>
      <c r="Q306" s="4" t="s">
        <v>3159</v>
      </c>
      <c r="R306" s="4" t="s">
        <v>1323</v>
      </c>
      <c r="S306" s="4" t="s">
        <v>1718</v>
      </c>
      <c r="T306" s="4" t="s">
        <v>1534</v>
      </c>
      <c r="U306" s="4" t="s">
        <v>1300</v>
      </c>
      <c r="W306" s="4" t="s">
        <v>1283</v>
      </c>
      <c r="X306" s="4" t="s">
        <v>3160</v>
      </c>
      <c r="Y306" s="4" t="s">
        <v>1302</v>
      </c>
      <c r="Z306" s="4" t="s">
        <v>1286</v>
      </c>
      <c r="AB306" s="4" t="s">
        <v>1372</v>
      </c>
      <c r="AE306" s="4" t="s">
        <v>1290</v>
      </c>
      <c r="AF306" s="4" t="s">
        <v>1346</v>
      </c>
      <c r="AG306" s="4" t="s">
        <v>1288</v>
      </c>
      <c r="AH306" s="4" t="s">
        <v>1289</v>
      </c>
      <c r="AI306" s="4" t="s">
        <v>1328</v>
      </c>
      <c r="AJ306" s="4" t="s">
        <v>1288</v>
      </c>
      <c r="AK306" s="4" t="s">
        <v>1288</v>
      </c>
      <c r="AL306" s="4" t="s">
        <v>1328</v>
      </c>
      <c r="AM306" s="4" t="s">
        <v>1288</v>
      </c>
      <c r="AN306" s="4" t="s">
        <v>1328</v>
      </c>
      <c r="AO306" s="4" t="s">
        <v>1328</v>
      </c>
      <c r="AP306" s="4" t="s">
        <v>1328</v>
      </c>
      <c r="AQ306" s="4" t="s">
        <v>1289</v>
      </c>
      <c r="AS306" s="4" t="s">
        <v>1464</v>
      </c>
      <c r="AT306" s="4" t="s">
        <v>1421</v>
      </c>
    </row>
    <row r="307" spans="1:46" x14ac:dyDescent="0.25">
      <c r="A307" s="4" t="s">
        <v>406</v>
      </c>
      <c r="B307" s="4">
        <v>0</v>
      </c>
      <c r="D307" s="4" t="s">
        <v>1272</v>
      </c>
      <c r="E307" s="4" t="s">
        <v>3120</v>
      </c>
      <c r="F307" s="4" t="s">
        <v>3161</v>
      </c>
      <c r="G307" s="4" t="s">
        <v>3120</v>
      </c>
      <c r="H307" s="4" t="s">
        <v>3162</v>
      </c>
      <c r="J307" s="4" t="s">
        <v>3163</v>
      </c>
      <c r="P307" s="4" t="s">
        <v>3163</v>
      </c>
      <c r="Q307" s="4" t="s">
        <v>3164</v>
      </c>
      <c r="R307" s="4" t="s">
        <v>1279</v>
      </c>
      <c r="S307" s="4" t="s">
        <v>1471</v>
      </c>
      <c r="T307" s="4" t="s">
        <v>1336</v>
      </c>
      <c r="U307" s="4" t="s">
        <v>1860</v>
      </c>
      <c r="W307" s="4" t="s">
        <v>1337</v>
      </c>
      <c r="X307" s="4" t="s">
        <v>1315</v>
      </c>
      <c r="Y307" s="4" t="s">
        <v>1382</v>
      </c>
      <c r="Z307" s="4" t="s">
        <v>1286</v>
      </c>
      <c r="AB307" s="4" t="s">
        <v>1286</v>
      </c>
      <c r="AC307" s="4" t="s">
        <v>3040</v>
      </c>
      <c r="AE307" s="4" t="s">
        <v>1346</v>
      </c>
      <c r="AF307" s="4" t="s">
        <v>1346</v>
      </c>
      <c r="AG307" s="4" t="s">
        <v>1288</v>
      </c>
      <c r="AH307" s="4" t="s">
        <v>1346</v>
      </c>
      <c r="AI307" s="4" t="s">
        <v>1288</v>
      </c>
      <c r="AJ307" s="4" t="s">
        <v>1288</v>
      </c>
      <c r="AK307" s="4" t="s">
        <v>1290</v>
      </c>
      <c r="AL307" s="4" t="s">
        <v>1288</v>
      </c>
      <c r="AM307" s="4" t="s">
        <v>1346</v>
      </c>
      <c r="AN307" s="4" t="s">
        <v>1288</v>
      </c>
      <c r="AO307" s="4" t="s">
        <v>1346</v>
      </c>
      <c r="AP307" s="4" t="s">
        <v>1288</v>
      </c>
      <c r="AQ307" s="4" t="s">
        <v>1288</v>
      </c>
      <c r="AS307" s="4" t="s">
        <v>1861</v>
      </c>
      <c r="AT307" s="4" t="s">
        <v>1519</v>
      </c>
    </row>
    <row r="308" spans="1:46" x14ac:dyDescent="0.25">
      <c r="A308" s="4" t="s">
        <v>407</v>
      </c>
      <c r="B308" s="4">
        <v>0</v>
      </c>
      <c r="D308" s="4" t="s">
        <v>1272</v>
      </c>
      <c r="E308" s="4" t="s">
        <v>3120</v>
      </c>
      <c r="F308" s="4" t="s">
        <v>3165</v>
      </c>
      <c r="G308" s="4" t="s">
        <v>3120</v>
      </c>
      <c r="H308" s="4" t="s">
        <v>3166</v>
      </c>
      <c r="J308" s="4" t="s">
        <v>3167</v>
      </c>
      <c r="P308" s="4" t="s">
        <v>3168</v>
      </c>
      <c r="Q308" s="4" t="s">
        <v>3169</v>
      </c>
      <c r="R308" s="4" t="s">
        <v>1279</v>
      </c>
      <c r="S308" s="4" t="s">
        <v>1280</v>
      </c>
      <c r="T308" s="4" t="s">
        <v>2672</v>
      </c>
      <c r="U308" s="4" t="s">
        <v>1390</v>
      </c>
      <c r="W308" s="4" t="s">
        <v>1283</v>
      </c>
      <c r="X308" s="4" t="s">
        <v>1315</v>
      </c>
      <c r="Y308" s="4" t="s">
        <v>1302</v>
      </c>
      <c r="Z308" s="4" t="s">
        <v>1286</v>
      </c>
      <c r="AB308" s="4" t="s">
        <v>1286</v>
      </c>
      <c r="AC308" s="4" t="s">
        <v>3170</v>
      </c>
      <c r="AE308" s="4" t="s">
        <v>1288</v>
      </c>
      <c r="AF308" s="4" t="s">
        <v>1288</v>
      </c>
      <c r="AG308" s="4" t="s">
        <v>1288</v>
      </c>
      <c r="AH308" s="4" t="s">
        <v>1288</v>
      </c>
      <c r="AI308" s="4" t="s">
        <v>1289</v>
      </c>
      <c r="AJ308" s="4" t="s">
        <v>1288</v>
      </c>
      <c r="AK308" s="4" t="s">
        <v>1289</v>
      </c>
      <c r="AL308" s="4" t="s">
        <v>1289</v>
      </c>
      <c r="AM308" s="4" t="s">
        <v>1328</v>
      </c>
      <c r="AN308" s="4" t="s">
        <v>1328</v>
      </c>
      <c r="AO308" s="4" t="s">
        <v>1289</v>
      </c>
      <c r="AP308" s="4" t="s">
        <v>1289</v>
      </c>
      <c r="AQ308" s="4" t="s">
        <v>1289</v>
      </c>
      <c r="AS308" s="4" t="s">
        <v>1304</v>
      </c>
      <c r="AT308" s="4" t="s">
        <v>2697</v>
      </c>
    </row>
    <row r="309" spans="1:46" x14ac:dyDescent="0.25">
      <c r="A309" s="4" t="s">
        <v>409</v>
      </c>
      <c r="B309" s="4">
        <v>0</v>
      </c>
      <c r="D309" s="4" t="s">
        <v>1272</v>
      </c>
      <c r="E309" s="4" t="s">
        <v>3120</v>
      </c>
      <c r="F309" s="4" t="s">
        <v>3171</v>
      </c>
      <c r="G309" s="4" t="s">
        <v>3120</v>
      </c>
      <c r="H309" s="4" t="s">
        <v>3172</v>
      </c>
      <c r="J309" s="4" t="s">
        <v>3173</v>
      </c>
      <c r="P309" s="4" t="s">
        <v>3173</v>
      </c>
      <c r="Q309" s="4" t="s">
        <v>3174</v>
      </c>
      <c r="R309" s="4" t="s">
        <v>1279</v>
      </c>
      <c r="S309" s="4" t="s">
        <v>1471</v>
      </c>
      <c r="T309" s="4" t="s">
        <v>1589</v>
      </c>
      <c r="U309" s="4" t="s">
        <v>1455</v>
      </c>
      <c r="W309" s="4" t="s">
        <v>1337</v>
      </c>
      <c r="X309" s="4" t="s">
        <v>1315</v>
      </c>
      <c r="Y309" s="4" t="s">
        <v>1382</v>
      </c>
      <c r="Z309" s="4" t="s">
        <v>1286</v>
      </c>
      <c r="AB309" s="4" t="s">
        <v>1316</v>
      </c>
      <c r="AE309" s="4" t="s">
        <v>1346</v>
      </c>
      <c r="AF309" s="4" t="s">
        <v>1328</v>
      </c>
      <c r="AG309" s="4" t="s">
        <v>1346</v>
      </c>
      <c r="AH309" s="4" t="s">
        <v>1328</v>
      </c>
      <c r="AI309" s="4" t="s">
        <v>1290</v>
      </c>
      <c r="AJ309" s="4" t="s">
        <v>1346</v>
      </c>
      <c r="AK309" s="4" t="s">
        <v>1328</v>
      </c>
      <c r="AL309" s="4" t="s">
        <v>1288</v>
      </c>
      <c r="AM309" s="4" t="s">
        <v>1289</v>
      </c>
      <c r="AN309" s="4" t="s">
        <v>1328</v>
      </c>
      <c r="AO309" s="4" t="s">
        <v>1290</v>
      </c>
      <c r="AP309" s="4" t="s">
        <v>1328</v>
      </c>
      <c r="AQ309" s="4" t="s">
        <v>1328</v>
      </c>
      <c r="AS309" s="4" t="s">
        <v>3175</v>
      </c>
      <c r="AT309" s="4" t="s">
        <v>3176</v>
      </c>
    </row>
    <row r="310" spans="1:46" x14ac:dyDescent="0.25">
      <c r="A310" s="4" t="s">
        <v>411</v>
      </c>
      <c r="B310" s="4">
        <v>0</v>
      </c>
      <c r="D310" s="4" t="s">
        <v>1272</v>
      </c>
      <c r="E310" s="4" t="s">
        <v>3120</v>
      </c>
      <c r="F310" s="4" t="s">
        <v>3177</v>
      </c>
      <c r="G310" s="4" t="s">
        <v>3120</v>
      </c>
      <c r="H310" s="4" t="s">
        <v>2839</v>
      </c>
      <c r="J310" s="4" t="s">
        <v>3178</v>
      </c>
      <c r="P310" s="4" t="s">
        <v>3178</v>
      </c>
      <c r="Q310" s="4" t="s">
        <v>3179</v>
      </c>
      <c r="R310" s="4" t="s">
        <v>1279</v>
      </c>
      <c r="S310" s="4" t="s">
        <v>1280</v>
      </c>
      <c r="T310" s="4" t="s">
        <v>1966</v>
      </c>
      <c r="U310" s="4" t="s">
        <v>1860</v>
      </c>
      <c r="W310" s="4" t="s">
        <v>1283</v>
      </c>
      <c r="X310" s="4" t="s">
        <v>1315</v>
      </c>
      <c r="Y310" s="4" t="s">
        <v>1382</v>
      </c>
      <c r="Z310" s="4" t="s">
        <v>1286</v>
      </c>
      <c r="AB310" s="4" t="s">
        <v>1286</v>
      </c>
      <c r="AC310" s="4" t="s">
        <v>3040</v>
      </c>
      <c r="AE310" s="4" t="s">
        <v>1346</v>
      </c>
      <c r="AF310" s="4" t="s">
        <v>1346</v>
      </c>
      <c r="AG310" s="4" t="s">
        <v>1288</v>
      </c>
      <c r="AH310" s="4" t="s">
        <v>1346</v>
      </c>
      <c r="AI310" s="4" t="s">
        <v>1288</v>
      </c>
      <c r="AJ310" s="4" t="s">
        <v>1288</v>
      </c>
      <c r="AK310" s="4" t="s">
        <v>1290</v>
      </c>
      <c r="AL310" s="4" t="s">
        <v>1288</v>
      </c>
      <c r="AM310" s="4" t="s">
        <v>1346</v>
      </c>
      <c r="AN310" s="4" t="s">
        <v>1288</v>
      </c>
      <c r="AO310" s="4" t="s">
        <v>1346</v>
      </c>
      <c r="AP310" s="4" t="s">
        <v>1288</v>
      </c>
      <c r="AQ310" s="4" t="s">
        <v>1288</v>
      </c>
      <c r="AS310" s="4" t="s">
        <v>1861</v>
      </c>
      <c r="AT310" s="4" t="s">
        <v>1582</v>
      </c>
    </row>
    <row r="311" spans="1:46" x14ac:dyDescent="0.25">
      <c r="A311" s="4" t="s">
        <v>412</v>
      </c>
      <c r="B311" s="4">
        <v>0</v>
      </c>
      <c r="D311" s="4" t="s">
        <v>1272</v>
      </c>
      <c r="E311" s="4" t="s">
        <v>3120</v>
      </c>
      <c r="F311" s="4" t="s">
        <v>3180</v>
      </c>
      <c r="G311" s="4" t="s">
        <v>3120</v>
      </c>
      <c r="H311" s="4" t="s">
        <v>3181</v>
      </c>
      <c r="J311" s="4" t="s">
        <v>3182</v>
      </c>
      <c r="P311" s="4" t="s">
        <v>3183</v>
      </c>
      <c r="Q311" s="4" t="s">
        <v>3184</v>
      </c>
      <c r="R311" s="4" t="s">
        <v>1279</v>
      </c>
      <c r="S311" s="4" t="s">
        <v>1471</v>
      </c>
      <c r="T311" s="4" t="s">
        <v>1408</v>
      </c>
      <c r="U311" s="4" t="s">
        <v>1636</v>
      </c>
      <c r="W311" s="4" t="s">
        <v>1337</v>
      </c>
      <c r="X311" s="4" t="s">
        <v>1315</v>
      </c>
      <c r="Y311" s="4" t="s">
        <v>1285</v>
      </c>
      <c r="Z311" s="4" t="s">
        <v>1286</v>
      </c>
      <c r="AB311" s="4" t="s">
        <v>1286</v>
      </c>
      <c r="AC311" s="4" t="s">
        <v>3040</v>
      </c>
      <c r="AE311" s="4" t="s">
        <v>1346</v>
      </c>
      <c r="AF311" s="4" t="s">
        <v>1346</v>
      </c>
      <c r="AG311" s="4" t="s">
        <v>1288</v>
      </c>
      <c r="AH311" s="4" t="s">
        <v>1346</v>
      </c>
      <c r="AI311" s="4" t="s">
        <v>1288</v>
      </c>
      <c r="AJ311" s="4" t="s">
        <v>1288</v>
      </c>
      <c r="AK311" s="4" t="s">
        <v>1290</v>
      </c>
      <c r="AL311" s="4" t="s">
        <v>1288</v>
      </c>
      <c r="AM311" s="4" t="s">
        <v>1346</v>
      </c>
      <c r="AN311" s="4" t="s">
        <v>1288</v>
      </c>
      <c r="AO311" s="4" t="s">
        <v>1346</v>
      </c>
      <c r="AP311" s="4" t="s">
        <v>1288</v>
      </c>
      <c r="AQ311" s="4" t="s">
        <v>1288</v>
      </c>
      <c r="AS311" s="4" t="s">
        <v>1861</v>
      </c>
      <c r="AT311" s="4" t="s">
        <v>1519</v>
      </c>
    </row>
    <row r="312" spans="1:46" x14ac:dyDescent="0.25">
      <c r="A312" s="4" t="s">
        <v>413</v>
      </c>
      <c r="B312" s="4">
        <v>0</v>
      </c>
      <c r="D312" s="4" t="s">
        <v>1272</v>
      </c>
      <c r="E312" s="4" t="s">
        <v>3120</v>
      </c>
      <c r="F312" s="4" t="s">
        <v>3185</v>
      </c>
      <c r="G312" s="4" t="s">
        <v>3120</v>
      </c>
      <c r="H312" s="4" t="s">
        <v>3186</v>
      </c>
      <c r="J312" s="4" t="s">
        <v>3187</v>
      </c>
      <c r="P312" s="4" t="s">
        <v>3188</v>
      </c>
      <c r="Q312" s="4" t="s">
        <v>3189</v>
      </c>
      <c r="R312" s="4" t="s">
        <v>1279</v>
      </c>
      <c r="S312" s="4" t="s">
        <v>3190</v>
      </c>
      <c r="T312" s="4" t="s">
        <v>1336</v>
      </c>
      <c r="U312" s="4" t="s">
        <v>126</v>
      </c>
      <c r="W312" s="4" t="s">
        <v>1283</v>
      </c>
      <c r="X312" s="4" t="s">
        <v>1446</v>
      </c>
      <c r="Y312" s="4" t="s">
        <v>1285</v>
      </c>
      <c r="Z312" s="4" t="s">
        <v>1286</v>
      </c>
      <c r="AB312" s="4" t="s">
        <v>1286</v>
      </c>
      <c r="AC312" s="4" t="s">
        <v>3191</v>
      </c>
      <c r="AE312" s="4" t="s">
        <v>1288</v>
      </c>
      <c r="AF312" s="4" t="s">
        <v>1288</v>
      </c>
      <c r="AG312" s="4" t="s">
        <v>1288</v>
      </c>
      <c r="AH312" s="4" t="s">
        <v>1288</v>
      </c>
      <c r="AI312" s="4" t="s">
        <v>1288</v>
      </c>
      <c r="AJ312" s="4" t="s">
        <v>1288</v>
      </c>
      <c r="AK312" s="4" t="s">
        <v>1288</v>
      </c>
      <c r="AL312" s="4" t="s">
        <v>1288</v>
      </c>
      <c r="AM312" s="4" t="s">
        <v>1288</v>
      </c>
      <c r="AN312" s="4" t="s">
        <v>1288</v>
      </c>
      <c r="AO312" s="4" t="s">
        <v>1288</v>
      </c>
      <c r="AP312" s="4" t="s">
        <v>1288</v>
      </c>
      <c r="AQ312" s="4" t="s">
        <v>1288</v>
      </c>
      <c r="AS312" s="4" t="s">
        <v>3192</v>
      </c>
      <c r="AT312" s="4" t="s">
        <v>3193</v>
      </c>
    </row>
    <row r="313" spans="1:46" x14ac:dyDescent="0.25">
      <c r="A313" s="4" t="s">
        <v>417</v>
      </c>
      <c r="B313" s="4">
        <v>0</v>
      </c>
      <c r="D313" s="4" t="s">
        <v>1272</v>
      </c>
      <c r="E313" s="4" t="s">
        <v>3120</v>
      </c>
      <c r="F313" s="4" t="s">
        <v>3194</v>
      </c>
      <c r="G313" s="4" t="s">
        <v>3120</v>
      </c>
      <c r="H313" s="4" t="s">
        <v>3195</v>
      </c>
      <c r="J313" s="4" t="s">
        <v>3196</v>
      </c>
      <c r="P313" s="4" t="s">
        <v>3197</v>
      </c>
      <c r="Q313" s="4" t="s">
        <v>3198</v>
      </c>
      <c r="R313" s="4" t="s">
        <v>1279</v>
      </c>
      <c r="S313" s="4" t="s">
        <v>1471</v>
      </c>
      <c r="T313" s="4" t="s">
        <v>3199</v>
      </c>
      <c r="U313" s="4" t="s">
        <v>1399</v>
      </c>
      <c r="W313" s="4" t="s">
        <v>1337</v>
      </c>
      <c r="X313" s="4" t="s">
        <v>1315</v>
      </c>
      <c r="Y313" s="4" t="s">
        <v>1382</v>
      </c>
      <c r="Z313" s="4" t="s">
        <v>1286</v>
      </c>
      <c r="AB313" s="4" t="s">
        <v>1286</v>
      </c>
      <c r="AC313" s="4" t="s">
        <v>3040</v>
      </c>
      <c r="AE313" s="4" t="s">
        <v>1346</v>
      </c>
      <c r="AF313" s="4" t="s">
        <v>1346</v>
      </c>
      <c r="AG313" s="4" t="s">
        <v>1288</v>
      </c>
      <c r="AH313" s="4" t="s">
        <v>1346</v>
      </c>
      <c r="AI313" s="4" t="s">
        <v>1288</v>
      </c>
      <c r="AJ313" s="4" t="s">
        <v>1288</v>
      </c>
      <c r="AK313" s="4" t="s">
        <v>1290</v>
      </c>
      <c r="AL313" s="4" t="s">
        <v>1288</v>
      </c>
      <c r="AM313" s="4" t="s">
        <v>1346</v>
      </c>
      <c r="AN313" s="4" t="s">
        <v>1288</v>
      </c>
      <c r="AO313" s="4" t="s">
        <v>1346</v>
      </c>
      <c r="AP313" s="4" t="s">
        <v>1288</v>
      </c>
      <c r="AQ313" s="4" t="s">
        <v>1288</v>
      </c>
      <c r="AS313" s="4" t="s">
        <v>1861</v>
      </c>
      <c r="AT313" s="4" t="s">
        <v>1582</v>
      </c>
    </row>
    <row r="314" spans="1:46" x14ac:dyDescent="0.25">
      <c r="A314" s="4" t="s">
        <v>418</v>
      </c>
      <c r="B314" s="4">
        <v>0</v>
      </c>
      <c r="D314" s="4" t="s">
        <v>1272</v>
      </c>
      <c r="E314" s="4" t="s">
        <v>3120</v>
      </c>
      <c r="F314" s="4" t="s">
        <v>3200</v>
      </c>
      <c r="G314" s="4" t="s">
        <v>3120</v>
      </c>
      <c r="H314" s="4" t="s">
        <v>3201</v>
      </c>
      <c r="J314" s="4" t="s">
        <v>3202</v>
      </c>
      <c r="P314" s="4" t="s">
        <v>3202</v>
      </c>
      <c r="Q314" s="4" t="s">
        <v>3203</v>
      </c>
      <c r="R314" s="4" t="s">
        <v>1279</v>
      </c>
      <c r="S314" s="4" t="s">
        <v>1280</v>
      </c>
      <c r="T314" s="4" t="s">
        <v>1598</v>
      </c>
      <c r="U314" s="4" t="s">
        <v>1860</v>
      </c>
      <c r="W314" s="4" t="s">
        <v>1283</v>
      </c>
      <c r="X314" s="4" t="s">
        <v>1315</v>
      </c>
      <c r="Y314" s="4" t="s">
        <v>1302</v>
      </c>
      <c r="Z314" s="4" t="s">
        <v>1286</v>
      </c>
      <c r="AB314" s="4" t="s">
        <v>1286</v>
      </c>
      <c r="AC314" s="4" t="s">
        <v>3040</v>
      </c>
      <c r="AE314" s="4" t="s">
        <v>1346</v>
      </c>
      <c r="AF314" s="4" t="s">
        <v>1346</v>
      </c>
      <c r="AG314" s="4" t="s">
        <v>1288</v>
      </c>
      <c r="AH314" s="4" t="s">
        <v>1346</v>
      </c>
      <c r="AI314" s="4" t="s">
        <v>1288</v>
      </c>
      <c r="AJ314" s="4" t="s">
        <v>1288</v>
      </c>
      <c r="AK314" s="4" t="s">
        <v>1290</v>
      </c>
      <c r="AL314" s="4" t="s">
        <v>1288</v>
      </c>
      <c r="AM314" s="4" t="s">
        <v>1346</v>
      </c>
      <c r="AN314" s="4" t="s">
        <v>1288</v>
      </c>
      <c r="AO314" s="4" t="s">
        <v>1346</v>
      </c>
      <c r="AP314" s="4" t="s">
        <v>1288</v>
      </c>
      <c r="AQ314" s="4" t="s">
        <v>1288</v>
      </c>
      <c r="AS314" s="4" t="s">
        <v>1861</v>
      </c>
      <c r="AT314" s="4" t="s">
        <v>1519</v>
      </c>
    </row>
    <row r="315" spans="1:46" x14ac:dyDescent="0.25">
      <c r="A315" s="4" t="s">
        <v>419</v>
      </c>
      <c r="B315" s="4">
        <v>0</v>
      </c>
      <c r="D315" s="4" t="s">
        <v>1272</v>
      </c>
      <c r="E315" s="4" t="s">
        <v>3120</v>
      </c>
      <c r="F315" s="4" t="s">
        <v>3204</v>
      </c>
      <c r="G315" s="4" t="s">
        <v>3120</v>
      </c>
      <c r="H315" s="4" t="s">
        <v>3205</v>
      </c>
      <c r="J315" s="4" t="s">
        <v>3206</v>
      </c>
      <c r="P315" s="4" t="s">
        <v>3206</v>
      </c>
      <c r="Q315" s="4" t="s">
        <v>3207</v>
      </c>
      <c r="R315" s="4" t="s">
        <v>1279</v>
      </c>
      <c r="S315" s="4" t="s">
        <v>1280</v>
      </c>
      <c r="T315" s="4" t="s">
        <v>2274</v>
      </c>
      <c r="U315" s="4" t="s">
        <v>1860</v>
      </c>
      <c r="W315" s="4" t="s">
        <v>1283</v>
      </c>
      <c r="X315" s="4" t="s">
        <v>1315</v>
      </c>
      <c r="Y315" s="4" t="s">
        <v>1382</v>
      </c>
      <c r="Z315" s="4" t="s">
        <v>1286</v>
      </c>
      <c r="AB315" s="4" t="s">
        <v>1286</v>
      </c>
      <c r="AC315" s="4" t="s">
        <v>3040</v>
      </c>
      <c r="AE315" s="4" t="s">
        <v>1346</v>
      </c>
      <c r="AF315" s="4" t="s">
        <v>1346</v>
      </c>
      <c r="AG315" s="4" t="s">
        <v>1288</v>
      </c>
      <c r="AH315" s="4" t="s">
        <v>1346</v>
      </c>
      <c r="AI315" s="4" t="s">
        <v>1288</v>
      </c>
      <c r="AJ315" s="4" t="s">
        <v>1288</v>
      </c>
      <c r="AK315" s="4" t="s">
        <v>1290</v>
      </c>
      <c r="AL315" s="4" t="s">
        <v>1288</v>
      </c>
      <c r="AM315" s="4" t="s">
        <v>1346</v>
      </c>
      <c r="AN315" s="4" t="s">
        <v>1288</v>
      </c>
      <c r="AO315" s="4" t="s">
        <v>1346</v>
      </c>
      <c r="AP315" s="4" t="s">
        <v>1288</v>
      </c>
      <c r="AQ315" s="4" t="s">
        <v>1288</v>
      </c>
      <c r="AS315" s="4" t="s">
        <v>1861</v>
      </c>
      <c r="AT315" s="4" t="s">
        <v>1519</v>
      </c>
    </row>
    <row r="316" spans="1:46" x14ac:dyDescent="0.25">
      <c r="A316" s="4" t="s">
        <v>420</v>
      </c>
      <c r="B316" s="4">
        <v>0</v>
      </c>
      <c r="D316" s="4" t="s">
        <v>1272</v>
      </c>
      <c r="E316" s="4" t="s">
        <v>3120</v>
      </c>
      <c r="F316" s="4" t="s">
        <v>3208</v>
      </c>
      <c r="G316" s="4" t="s">
        <v>3120</v>
      </c>
      <c r="H316" s="4" t="s">
        <v>3209</v>
      </c>
      <c r="J316" s="4" t="s">
        <v>3210</v>
      </c>
      <c r="P316" s="4" t="s">
        <v>3211</v>
      </c>
      <c r="Q316" s="4" t="s">
        <v>3212</v>
      </c>
      <c r="R316" s="4" t="s">
        <v>1279</v>
      </c>
      <c r="S316" s="4" t="s">
        <v>1280</v>
      </c>
      <c r="T316" s="4" t="s">
        <v>1389</v>
      </c>
      <c r="U316" s="4" t="s">
        <v>1860</v>
      </c>
      <c r="W316" s="4" t="s">
        <v>1283</v>
      </c>
      <c r="X316" s="4" t="s">
        <v>1315</v>
      </c>
      <c r="Y316" s="4" t="s">
        <v>1302</v>
      </c>
      <c r="Z316" s="4" t="s">
        <v>1286</v>
      </c>
      <c r="AB316" s="4" t="s">
        <v>1286</v>
      </c>
      <c r="AC316" s="4" t="s">
        <v>3040</v>
      </c>
      <c r="AE316" s="4" t="s">
        <v>1346</v>
      </c>
      <c r="AF316" s="4" t="s">
        <v>1346</v>
      </c>
      <c r="AG316" s="4" t="s">
        <v>1288</v>
      </c>
      <c r="AH316" s="4" t="s">
        <v>1346</v>
      </c>
      <c r="AI316" s="4" t="s">
        <v>1288</v>
      </c>
      <c r="AJ316" s="4" t="s">
        <v>1288</v>
      </c>
      <c r="AK316" s="4" t="s">
        <v>1290</v>
      </c>
      <c r="AL316" s="4" t="s">
        <v>1288</v>
      </c>
      <c r="AM316" s="4" t="s">
        <v>1346</v>
      </c>
      <c r="AN316" s="4" t="s">
        <v>1288</v>
      </c>
      <c r="AO316" s="4" t="s">
        <v>1346</v>
      </c>
      <c r="AP316" s="4" t="s">
        <v>1288</v>
      </c>
      <c r="AQ316" s="4" t="s">
        <v>1288</v>
      </c>
      <c r="AS316" s="4" t="s">
        <v>1861</v>
      </c>
      <c r="AT316" s="4" t="s">
        <v>1519</v>
      </c>
    </row>
    <row r="317" spans="1:46" x14ac:dyDescent="0.25">
      <c r="A317" s="4" t="s">
        <v>421</v>
      </c>
      <c r="B317" s="4">
        <v>0</v>
      </c>
      <c r="D317" s="4" t="s">
        <v>1272</v>
      </c>
      <c r="E317" s="4" t="s">
        <v>3120</v>
      </c>
      <c r="F317" s="4" t="s">
        <v>3213</v>
      </c>
      <c r="G317" s="4" t="s">
        <v>3120</v>
      </c>
      <c r="H317" s="4" t="s">
        <v>3214</v>
      </c>
      <c r="J317" s="4" t="s">
        <v>3215</v>
      </c>
      <c r="P317" s="4" t="s">
        <v>3215</v>
      </c>
      <c r="Q317" s="4" t="s">
        <v>3216</v>
      </c>
      <c r="R317" s="4" t="s">
        <v>1279</v>
      </c>
      <c r="S317" s="4" t="s">
        <v>1471</v>
      </c>
      <c r="T317" s="4" t="s">
        <v>1542</v>
      </c>
      <c r="U317" s="4" t="s">
        <v>1636</v>
      </c>
      <c r="W317" s="4" t="s">
        <v>1337</v>
      </c>
      <c r="X317" s="4" t="s">
        <v>1315</v>
      </c>
      <c r="Y317" s="4" t="s">
        <v>1382</v>
      </c>
      <c r="Z317" s="4" t="s">
        <v>1286</v>
      </c>
      <c r="AB317" s="4" t="s">
        <v>1286</v>
      </c>
      <c r="AC317" s="4" t="s">
        <v>3040</v>
      </c>
      <c r="AE317" s="4" t="s">
        <v>1346</v>
      </c>
      <c r="AF317" s="4" t="s">
        <v>1346</v>
      </c>
      <c r="AG317" s="4" t="s">
        <v>1288</v>
      </c>
      <c r="AH317" s="4" t="s">
        <v>1346</v>
      </c>
      <c r="AI317" s="4" t="s">
        <v>1288</v>
      </c>
      <c r="AJ317" s="4" t="s">
        <v>1288</v>
      </c>
      <c r="AK317" s="4" t="s">
        <v>1290</v>
      </c>
      <c r="AL317" s="4" t="s">
        <v>1288</v>
      </c>
      <c r="AM317" s="4" t="s">
        <v>1346</v>
      </c>
      <c r="AN317" s="4" t="s">
        <v>1288</v>
      </c>
      <c r="AO317" s="4" t="s">
        <v>1346</v>
      </c>
      <c r="AP317" s="4" t="s">
        <v>1288</v>
      </c>
      <c r="AQ317" s="4" t="s">
        <v>1288</v>
      </c>
      <c r="AS317" s="4" t="s">
        <v>1861</v>
      </c>
      <c r="AT317" s="4" t="s">
        <v>1519</v>
      </c>
    </row>
    <row r="318" spans="1:46" x14ac:dyDescent="0.25">
      <c r="A318" s="4" t="s">
        <v>422</v>
      </c>
      <c r="B318" s="4">
        <v>0</v>
      </c>
      <c r="D318" s="4" t="s">
        <v>1272</v>
      </c>
      <c r="E318" s="4" t="s">
        <v>3120</v>
      </c>
      <c r="F318" s="4" t="s">
        <v>3217</v>
      </c>
      <c r="G318" s="4" t="s">
        <v>3120</v>
      </c>
      <c r="H318" s="4" t="s">
        <v>3218</v>
      </c>
      <c r="J318" s="4" t="s">
        <v>3219</v>
      </c>
      <c r="P318" s="4" t="s">
        <v>3220</v>
      </c>
      <c r="Q318" s="4" t="s">
        <v>3221</v>
      </c>
      <c r="R318" s="4" t="s">
        <v>1279</v>
      </c>
      <c r="S318" s="4" t="s">
        <v>1280</v>
      </c>
      <c r="T318" s="4" t="s">
        <v>1428</v>
      </c>
      <c r="U318" s="4" t="s">
        <v>1455</v>
      </c>
      <c r="W318" s="4" t="s">
        <v>1337</v>
      </c>
      <c r="X318" s="4" t="s">
        <v>1315</v>
      </c>
      <c r="Y318" s="4" t="s">
        <v>1302</v>
      </c>
      <c r="Z318" s="4" t="s">
        <v>1286</v>
      </c>
      <c r="AB318" s="4" t="s">
        <v>1286</v>
      </c>
      <c r="AC318" s="4" t="s">
        <v>3222</v>
      </c>
      <c r="AE318" s="4" t="s">
        <v>1288</v>
      </c>
      <c r="AF318" s="4" t="s">
        <v>1288</v>
      </c>
      <c r="AG318" s="4" t="s">
        <v>1288</v>
      </c>
      <c r="AH318" s="4" t="s">
        <v>1288</v>
      </c>
      <c r="AI318" s="4" t="s">
        <v>1288</v>
      </c>
      <c r="AJ318" s="4" t="s">
        <v>1288</v>
      </c>
      <c r="AK318" s="4" t="s">
        <v>1288</v>
      </c>
      <c r="AL318" s="4" t="s">
        <v>1289</v>
      </c>
      <c r="AM318" s="4" t="s">
        <v>1288</v>
      </c>
      <c r="AN318" s="4" t="s">
        <v>1289</v>
      </c>
      <c r="AO318" s="4" t="s">
        <v>1289</v>
      </c>
      <c r="AP318" s="4" t="s">
        <v>1289</v>
      </c>
      <c r="AQ318" s="4" t="s">
        <v>1288</v>
      </c>
      <c r="AS318" s="4" t="s">
        <v>3223</v>
      </c>
      <c r="AT318" s="4" t="s">
        <v>1698</v>
      </c>
    </row>
    <row r="319" spans="1:46" x14ac:dyDescent="0.25">
      <c r="A319" s="4" t="s">
        <v>427</v>
      </c>
      <c r="B319" s="4">
        <v>0</v>
      </c>
      <c r="D319" s="4" t="s">
        <v>1272</v>
      </c>
      <c r="E319" s="4" t="s">
        <v>3120</v>
      </c>
      <c r="F319" s="4" t="s">
        <v>3224</v>
      </c>
      <c r="G319" s="4" t="s">
        <v>3120</v>
      </c>
      <c r="H319" s="4" t="s">
        <v>3225</v>
      </c>
      <c r="J319" s="4" t="s">
        <v>3226</v>
      </c>
      <c r="P319" s="4" t="s">
        <v>3227</v>
      </c>
      <c r="Q319" s="4" t="s">
        <v>3228</v>
      </c>
      <c r="R319" s="4" t="s">
        <v>1279</v>
      </c>
      <c r="S319" s="4" t="s">
        <v>1407</v>
      </c>
      <c r="T319" s="4" t="s">
        <v>1966</v>
      </c>
      <c r="U319" s="4" t="s">
        <v>1473</v>
      </c>
      <c r="W319" s="4" t="s">
        <v>1337</v>
      </c>
      <c r="X319" s="4" t="s">
        <v>1315</v>
      </c>
      <c r="Y319" s="4" t="s">
        <v>1382</v>
      </c>
      <c r="Z319" s="4" t="s">
        <v>1286</v>
      </c>
      <c r="AB319" s="4" t="s">
        <v>1286</v>
      </c>
      <c r="AC319" s="4" t="s">
        <v>3040</v>
      </c>
      <c r="AE319" s="4" t="s">
        <v>1346</v>
      </c>
      <c r="AF319" s="4" t="s">
        <v>1346</v>
      </c>
      <c r="AG319" s="4" t="s">
        <v>1288</v>
      </c>
      <c r="AH319" s="4" t="s">
        <v>1346</v>
      </c>
      <c r="AI319" s="4" t="s">
        <v>1288</v>
      </c>
      <c r="AJ319" s="4" t="s">
        <v>1288</v>
      </c>
      <c r="AK319" s="4" t="s">
        <v>1290</v>
      </c>
      <c r="AL319" s="4" t="s">
        <v>1288</v>
      </c>
      <c r="AM319" s="4" t="s">
        <v>1346</v>
      </c>
      <c r="AN319" s="4" t="s">
        <v>1288</v>
      </c>
      <c r="AO319" s="4" t="s">
        <v>1346</v>
      </c>
      <c r="AP319" s="4" t="s">
        <v>1288</v>
      </c>
      <c r="AQ319" s="4" t="s">
        <v>1288</v>
      </c>
      <c r="AS319" s="4" t="s">
        <v>1861</v>
      </c>
      <c r="AT319" s="4" t="s">
        <v>1582</v>
      </c>
    </row>
    <row r="320" spans="1:46" x14ac:dyDescent="0.25">
      <c r="A320" s="4" t="s">
        <v>428</v>
      </c>
      <c r="B320" s="4">
        <v>0</v>
      </c>
      <c r="D320" s="4" t="s">
        <v>1272</v>
      </c>
      <c r="E320" s="4" t="s">
        <v>3120</v>
      </c>
      <c r="F320" s="4" t="s">
        <v>3229</v>
      </c>
      <c r="G320" s="4" t="s">
        <v>3120</v>
      </c>
      <c r="H320" s="4" t="s">
        <v>3230</v>
      </c>
      <c r="J320" s="4" t="s">
        <v>3231</v>
      </c>
      <c r="P320" s="4" t="s">
        <v>3232</v>
      </c>
      <c r="Q320" s="4" t="s">
        <v>3233</v>
      </c>
      <c r="R320" s="4" t="s">
        <v>1279</v>
      </c>
      <c r="S320" s="4" t="s">
        <v>1280</v>
      </c>
      <c r="T320" s="4" t="s">
        <v>2418</v>
      </c>
      <c r="U320" s="4" t="s">
        <v>1399</v>
      </c>
      <c r="W320" s="4" t="s">
        <v>1337</v>
      </c>
      <c r="X320" s="4" t="s">
        <v>1315</v>
      </c>
      <c r="Y320" s="4" t="s">
        <v>1382</v>
      </c>
      <c r="Z320" s="4" t="s">
        <v>1286</v>
      </c>
      <c r="AB320" s="4" t="s">
        <v>1286</v>
      </c>
      <c r="AC320" s="4" t="s">
        <v>3040</v>
      </c>
      <c r="AE320" s="4" t="s">
        <v>1346</v>
      </c>
      <c r="AF320" s="4" t="s">
        <v>1346</v>
      </c>
      <c r="AG320" s="4" t="s">
        <v>1288</v>
      </c>
      <c r="AH320" s="4" t="s">
        <v>1346</v>
      </c>
      <c r="AI320" s="4" t="s">
        <v>1288</v>
      </c>
      <c r="AJ320" s="4" t="s">
        <v>1288</v>
      </c>
      <c r="AK320" s="4" t="s">
        <v>1290</v>
      </c>
      <c r="AL320" s="4" t="s">
        <v>1288</v>
      </c>
      <c r="AM320" s="4" t="s">
        <v>1346</v>
      </c>
      <c r="AN320" s="4" t="s">
        <v>1288</v>
      </c>
      <c r="AO320" s="4" t="s">
        <v>1346</v>
      </c>
      <c r="AP320" s="4" t="s">
        <v>1288</v>
      </c>
      <c r="AQ320" s="4" t="s">
        <v>1288</v>
      </c>
      <c r="AS320" s="4" t="s">
        <v>1861</v>
      </c>
      <c r="AT320" s="4" t="s">
        <v>1519</v>
      </c>
    </row>
    <row r="321" spans="1:46" x14ac:dyDescent="0.25">
      <c r="A321" s="4" t="s">
        <v>429</v>
      </c>
      <c r="B321" s="4">
        <v>0</v>
      </c>
      <c r="D321" s="4" t="s">
        <v>1272</v>
      </c>
      <c r="E321" s="4" t="s">
        <v>3120</v>
      </c>
      <c r="F321" s="4" t="s">
        <v>3234</v>
      </c>
      <c r="G321" s="4" t="s">
        <v>3120</v>
      </c>
      <c r="H321" s="4" t="s">
        <v>3235</v>
      </c>
      <c r="J321" s="4" t="s">
        <v>3236</v>
      </c>
      <c r="P321" s="4" t="s">
        <v>3237</v>
      </c>
      <c r="Q321" s="4" t="s">
        <v>3238</v>
      </c>
      <c r="R321" s="4" t="s">
        <v>1279</v>
      </c>
      <c r="S321" s="4" t="s">
        <v>1380</v>
      </c>
      <c r="T321" s="4" t="s">
        <v>1825</v>
      </c>
      <c r="U321" s="4" t="s">
        <v>1636</v>
      </c>
      <c r="W321" s="4" t="s">
        <v>1337</v>
      </c>
      <c r="X321" s="4" t="s">
        <v>1315</v>
      </c>
      <c r="Y321" s="4" t="s">
        <v>1302</v>
      </c>
      <c r="Z321" s="4" t="s">
        <v>1286</v>
      </c>
      <c r="AB321" s="4" t="s">
        <v>1286</v>
      </c>
      <c r="AC321" s="4" t="s">
        <v>3040</v>
      </c>
      <c r="AE321" s="4" t="s">
        <v>1346</v>
      </c>
      <c r="AF321" s="4" t="s">
        <v>1346</v>
      </c>
      <c r="AG321" s="4" t="s">
        <v>1288</v>
      </c>
      <c r="AH321" s="4" t="s">
        <v>1346</v>
      </c>
      <c r="AI321" s="4" t="s">
        <v>1288</v>
      </c>
      <c r="AJ321" s="4" t="s">
        <v>1288</v>
      </c>
      <c r="AK321" s="4" t="s">
        <v>1290</v>
      </c>
      <c r="AL321" s="4" t="s">
        <v>1288</v>
      </c>
      <c r="AM321" s="4" t="s">
        <v>1346</v>
      </c>
      <c r="AN321" s="4" t="s">
        <v>1288</v>
      </c>
      <c r="AO321" s="4" t="s">
        <v>1288</v>
      </c>
      <c r="AP321" s="4" t="s">
        <v>1288</v>
      </c>
      <c r="AQ321" s="4" t="s">
        <v>1288</v>
      </c>
      <c r="AS321" s="4" t="s">
        <v>1861</v>
      </c>
      <c r="AT321" s="4" t="s">
        <v>1519</v>
      </c>
    </row>
    <row r="322" spans="1:46" x14ac:dyDescent="0.25">
      <c r="A322" s="4" t="s">
        <v>430</v>
      </c>
      <c r="B322" s="4">
        <v>0</v>
      </c>
      <c r="D322" s="4" t="s">
        <v>1272</v>
      </c>
      <c r="E322" s="4" t="s">
        <v>3120</v>
      </c>
      <c r="F322" s="4" t="s">
        <v>3239</v>
      </c>
      <c r="G322" s="4" t="s">
        <v>3120</v>
      </c>
      <c r="H322" s="4" t="s">
        <v>3240</v>
      </c>
      <c r="J322" s="4" t="s">
        <v>3241</v>
      </c>
      <c r="P322" s="4" t="s">
        <v>3241</v>
      </c>
      <c r="Q322" s="4" t="s">
        <v>3242</v>
      </c>
      <c r="R322" s="4" t="s">
        <v>1279</v>
      </c>
      <c r="S322" s="4" t="s">
        <v>1280</v>
      </c>
      <c r="T322" s="4" t="s">
        <v>1381</v>
      </c>
      <c r="U322" s="4" t="s">
        <v>1860</v>
      </c>
      <c r="W322" s="4" t="s">
        <v>1283</v>
      </c>
      <c r="X322" s="4" t="s">
        <v>1315</v>
      </c>
      <c r="Y322" s="4" t="s">
        <v>1302</v>
      </c>
      <c r="Z322" s="4" t="s">
        <v>1286</v>
      </c>
      <c r="AB322" s="4" t="s">
        <v>1286</v>
      </c>
      <c r="AC322" s="4" t="s">
        <v>3040</v>
      </c>
      <c r="AE322" s="4" t="s">
        <v>1346</v>
      </c>
      <c r="AF322" s="4" t="s">
        <v>1346</v>
      </c>
      <c r="AG322" s="4" t="s">
        <v>1288</v>
      </c>
      <c r="AH322" s="4" t="s">
        <v>1346</v>
      </c>
      <c r="AI322" s="4" t="s">
        <v>1288</v>
      </c>
      <c r="AJ322" s="4" t="s">
        <v>1288</v>
      </c>
      <c r="AK322" s="4" t="s">
        <v>1290</v>
      </c>
      <c r="AL322" s="4" t="s">
        <v>1288</v>
      </c>
      <c r="AM322" s="4" t="s">
        <v>1346</v>
      </c>
      <c r="AN322" s="4" t="s">
        <v>1288</v>
      </c>
      <c r="AO322" s="4" t="s">
        <v>1346</v>
      </c>
      <c r="AP322" s="4" t="s">
        <v>1288</v>
      </c>
      <c r="AQ322" s="4" t="s">
        <v>1288</v>
      </c>
      <c r="AS322" s="4" t="s">
        <v>1861</v>
      </c>
      <c r="AT322" s="4" t="s">
        <v>1582</v>
      </c>
    </row>
    <row r="323" spans="1:46" x14ac:dyDescent="0.25">
      <c r="A323" s="4" t="s">
        <v>431</v>
      </c>
      <c r="B323" s="4">
        <v>0</v>
      </c>
      <c r="D323" s="4" t="s">
        <v>1272</v>
      </c>
      <c r="E323" s="4" t="s">
        <v>3120</v>
      </c>
      <c r="F323" s="4" t="s">
        <v>3243</v>
      </c>
      <c r="G323" s="4" t="s">
        <v>3120</v>
      </c>
      <c r="H323" s="4" t="s">
        <v>3244</v>
      </c>
      <c r="J323" s="4" t="s">
        <v>3245</v>
      </c>
      <c r="P323" s="4" t="s">
        <v>3246</v>
      </c>
      <c r="Q323" s="4" t="s">
        <v>3247</v>
      </c>
      <c r="R323" s="4" t="s">
        <v>1279</v>
      </c>
      <c r="S323" s="4" t="s">
        <v>1280</v>
      </c>
      <c r="T323" s="4" t="s">
        <v>2848</v>
      </c>
      <c r="U323" s="4" t="s">
        <v>1860</v>
      </c>
      <c r="W323" s="4" t="s">
        <v>1337</v>
      </c>
      <c r="X323" s="4" t="s">
        <v>1315</v>
      </c>
      <c r="Y323" s="4" t="s">
        <v>1382</v>
      </c>
      <c r="Z323" s="4" t="s">
        <v>1286</v>
      </c>
      <c r="AB323" s="4" t="s">
        <v>1286</v>
      </c>
      <c r="AC323" s="4" t="s">
        <v>3040</v>
      </c>
      <c r="AE323" s="4" t="s">
        <v>1346</v>
      </c>
      <c r="AF323" s="4" t="s">
        <v>1346</v>
      </c>
      <c r="AG323" s="4" t="s">
        <v>1288</v>
      </c>
      <c r="AH323" s="4" t="s">
        <v>1346</v>
      </c>
      <c r="AI323" s="4" t="s">
        <v>1288</v>
      </c>
      <c r="AJ323" s="4" t="s">
        <v>1288</v>
      </c>
      <c r="AK323" s="4" t="s">
        <v>1290</v>
      </c>
      <c r="AL323" s="4" t="s">
        <v>1288</v>
      </c>
      <c r="AM323" s="4" t="s">
        <v>1346</v>
      </c>
      <c r="AN323" s="4" t="s">
        <v>1288</v>
      </c>
      <c r="AO323" s="4" t="s">
        <v>1346</v>
      </c>
      <c r="AP323" s="4" t="s">
        <v>1288</v>
      </c>
      <c r="AQ323" s="4" t="s">
        <v>1288</v>
      </c>
      <c r="AS323" s="4" t="s">
        <v>1861</v>
      </c>
      <c r="AT323" s="4" t="s">
        <v>1519</v>
      </c>
    </row>
    <row r="324" spans="1:46" x14ac:dyDescent="0.25">
      <c r="A324" s="4" t="s">
        <v>432</v>
      </c>
      <c r="B324" s="4">
        <v>0</v>
      </c>
      <c r="D324" s="4" t="s">
        <v>1272</v>
      </c>
      <c r="E324" s="4" t="s">
        <v>3120</v>
      </c>
      <c r="F324" s="4" t="s">
        <v>3248</v>
      </c>
      <c r="G324" s="4" t="s">
        <v>3120</v>
      </c>
      <c r="H324" s="4" t="s">
        <v>3249</v>
      </c>
      <c r="J324" s="4" t="s">
        <v>3250</v>
      </c>
      <c r="P324" s="4" t="s">
        <v>3251</v>
      </c>
      <c r="Q324" s="4" t="s">
        <v>3252</v>
      </c>
      <c r="R324" s="4" t="s">
        <v>1279</v>
      </c>
      <c r="S324" s="4" t="s">
        <v>1280</v>
      </c>
      <c r="T324" s="4" t="s">
        <v>1666</v>
      </c>
      <c r="U324" s="4" t="s">
        <v>1390</v>
      </c>
      <c r="W324" s="4" t="s">
        <v>1283</v>
      </c>
      <c r="X324" s="4" t="s">
        <v>1315</v>
      </c>
      <c r="Y324" s="4" t="s">
        <v>1285</v>
      </c>
      <c r="Z324" s="4" t="s">
        <v>1286</v>
      </c>
      <c r="AB324" s="4" t="s">
        <v>1286</v>
      </c>
      <c r="AC324" s="4" t="s">
        <v>3040</v>
      </c>
      <c r="AE324" s="4" t="s">
        <v>1346</v>
      </c>
      <c r="AF324" s="4" t="s">
        <v>1346</v>
      </c>
      <c r="AG324" s="4" t="s">
        <v>1288</v>
      </c>
      <c r="AH324" s="4" t="s">
        <v>1346</v>
      </c>
      <c r="AI324" s="4" t="s">
        <v>1288</v>
      </c>
      <c r="AJ324" s="4" t="s">
        <v>1288</v>
      </c>
      <c r="AK324" s="4" t="s">
        <v>1290</v>
      </c>
      <c r="AL324" s="4" t="s">
        <v>1288</v>
      </c>
      <c r="AM324" s="4" t="s">
        <v>1346</v>
      </c>
      <c r="AN324" s="4" t="s">
        <v>1288</v>
      </c>
      <c r="AO324" s="4" t="s">
        <v>1346</v>
      </c>
      <c r="AP324" s="4" t="s">
        <v>1288</v>
      </c>
      <c r="AQ324" s="4" t="s">
        <v>1288</v>
      </c>
      <c r="AS324" s="4" t="s">
        <v>1861</v>
      </c>
      <c r="AT324" s="4" t="s">
        <v>1519</v>
      </c>
    </row>
    <row r="325" spans="1:46" x14ac:dyDescent="0.25">
      <c r="A325" s="4" t="s">
        <v>433</v>
      </c>
      <c r="B325" s="4">
        <v>0</v>
      </c>
      <c r="D325" s="4" t="s">
        <v>1272</v>
      </c>
      <c r="E325" s="4" t="s">
        <v>3120</v>
      </c>
      <c r="F325" s="4" t="s">
        <v>3253</v>
      </c>
      <c r="G325" s="4" t="s">
        <v>3120</v>
      </c>
      <c r="H325" s="4" t="s">
        <v>3254</v>
      </c>
      <c r="J325" s="4" t="s">
        <v>3255</v>
      </c>
      <c r="P325" s="4" t="s">
        <v>3255</v>
      </c>
      <c r="Q325" s="4" t="s">
        <v>3256</v>
      </c>
      <c r="R325" s="4" t="s">
        <v>1279</v>
      </c>
      <c r="S325" s="4" t="s">
        <v>1280</v>
      </c>
      <c r="T325" s="4" t="s">
        <v>2013</v>
      </c>
      <c r="U325" s="4" t="s">
        <v>1860</v>
      </c>
      <c r="W325" s="4" t="s">
        <v>1283</v>
      </c>
      <c r="X325" s="4" t="s">
        <v>1315</v>
      </c>
      <c r="Y325" s="4" t="s">
        <v>1302</v>
      </c>
      <c r="Z325" s="4" t="s">
        <v>1286</v>
      </c>
      <c r="AB325" s="4" t="s">
        <v>1286</v>
      </c>
      <c r="AC325" s="4" t="s">
        <v>3040</v>
      </c>
      <c r="AE325" s="4" t="s">
        <v>1346</v>
      </c>
      <c r="AF325" s="4" t="s">
        <v>1346</v>
      </c>
      <c r="AG325" s="4" t="s">
        <v>1288</v>
      </c>
      <c r="AH325" s="4" t="s">
        <v>1346</v>
      </c>
      <c r="AI325" s="4" t="s">
        <v>1288</v>
      </c>
      <c r="AJ325" s="4" t="s">
        <v>1288</v>
      </c>
      <c r="AK325" s="4" t="s">
        <v>1290</v>
      </c>
      <c r="AL325" s="4" t="s">
        <v>1288</v>
      </c>
      <c r="AM325" s="4" t="s">
        <v>1346</v>
      </c>
      <c r="AN325" s="4" t="s">
        <v>1288</v>
      </c>
      <c r="AO325" s="4" t="s">
        <v>1346</v>
      </c>
      <c r="AP325" s="4" t="s">
        <v>1288</v>
      </c>
      <c r="AQ325" s="4" t="s">
        <v>1288</v>
      </c>
      <c r="AS325" s="4" t="s">
        <v>1861</v>
      </c>
      <c r="AT325" s="4" t="s">
        <v>1519</v>
      </c>
    </row>
    <row r="326" spans="1:46" x14ac:dyDescent="0.25">
      <c r="A326" s="4" t="s">
        <v>434</v>
      </c>
      <c r="B326" s="4">
        <v>0</v>
      </c>
      <c r="D326" s="4" t="s">
        <v>1272</v>
      </c>
      <c r="E326" s="4" t="s">
        <v>3120</v>
      </c>
      <c r="F326" s="4" t="s">
        <v>3257</v>
      </c>
      <c r="G326" s="4" t="s">
        <v>3120</v>
      </c>
      <c r="H326" s="4" t="s">
        <v>3258</v>
      </c>
      <c r="J326" s="4" t="s">
        <v>3259</v>
      </c>
      <c r="P326" s="4" t="s">
        <v>3260</v>
      </c>
      <c r="Q326" s="4" t="s">
        <v>3261</v>
      </c>
      <c r="R326" s="4" t="s">
        <v>1279</v>
      </c>
      <c r="S326" s="4" t="s">
        <v>1280</v>
      </c>
      <c r="T326" s="4" t="s">
        <v>1381</v>
      </c>
      <c r="U326" s="4" t="s">
        <v>1860</v>
      </c>
      <c r="W326" s="4" t="s">
        <v>1283</v>
      </c>
      <c r="X326" s="4" t="s">
        <v>1315</v>
      </c>
      <c r="Y326" s="4" t="s">
        <v>1302</v>
      </c>
      <c r="Z326" s="4" t="s">
        <v>1286</v>
      </c>
      <c r="AB326" s="4" t="s">
        <v>1286</v>
      </c>
      <c r="AC326" s="4" t="s">
        <v>3040</v>
      </c>
      <c r="AE326" s="4" t="s">
        <v>1346</v>
      </c>
      <c r="AF326" s="4" t="s">
        <v>1346</v>
      </c>
      <c r="AG326" s="4" t="s">
        <v>1288</v>
      </c>
      <c r="AH326" s="4" t="s">
        <v>1346</v>
      </c>
      <c r="AI326" s="4" t="s">
        <v>1288</v>
      </c>
      <c r="AJ326" s="4" t="s">
        <v>1288</v>
      </c>
      <c r="AK326" s="4" t="s">
        <v>1290</v>
      </c>
      <c r="AL326" s="4" t="s">
        <v>1288</v>
      </c>
      <c r="AM326" s="4" t="s">
        <v>1346</v>
      </c>
      <c r="AN326" s="4" t="s">
        <v>1288</v>
      </c>
      <c r="AO326" s="4" t="s">
        <v>1346</v>
      </c>
      <c r="AP326" s="4" t="s">
        <v>1288</v>
      </c>
      <c r="AQ326" s="4" t="s">
        <v>1288</v>
      </c>
      <c r="AS326" s="4" t="s">
        <v>1861</v>
      </c>
      <c r="AT326" s="4" t="s">
        <v>1519</v>
      </c>
    </row>
    <row r="327" spans="1:46" x14ac:dyDescent="0.25">
      <c r="A327" s="4" t="s">
        <v>435</v>
      </c>
      <c r="B327" s="4">
        <v>0</v>
      </c>
      <c r="D327" s="4" t="s">
        <v>1272</v>
      </c>
      <c r="E327" s="4" t="s">
        <v>3120</v>
      </c>
      <c r="F327" s="4" t="s">
        <v>3262</v>
      </c>
      <c r="G327" s="4" t="s">
        <v>3120</v>
      </c>
      <c r="H327" s="4" t="s">
        <v>3263</v>
      </c>
      <c r="J327" s="4" t="s">
        <v>3264</v>
      </c>
      <c r="P327" s="4" t="s">
        <v>3264</v>
      </c>
      <c r="Q327" s="4" t="s">
        <v>3265</v>
      </c>
      <c r="R327" s="4" t="s">
        <v>1279</v>
      </c>
      <c r="S327" s="4" t="s">
        <v>1280</v>
      </c>
      <c r="T327" s="4" t="s">
        <v>1810</v>
      </c>
      <c r="U327" s="4" t="s">
        <v>1860</v>
      </c>
      <c r="W327" s="4" t="s">
        <v>1283</v>
      </c>
      <c r="X327" s="4" t="s">
        <v>1315</v>
      </c>
      <c r="Y327" s="4" t="s">
        <v>1302</v>
      </c>
      <c r="Z327" s="4" t="s">
        <v>1286</v>
      </c>
      <c r="AB327" s="4" t="s">
        <v>1286</v>
      </c>
      <c r="AC327" s="4" t="s">
        <v>3040</v>
      </c>
      <c r="AE327" s="4" t="s">
        <v>1346</v>
      </c>
      <c r="AF327" s="4" t="s">
        <v>1346</v>
      </c>
      <c r="AG327" s="4" t="s">
        <v>1288</v>
      </c>
      <c r="AH327" s="4" t="s">
        <v>1346</v>
      </c>
      <c r="AI327" s="4" t="s">
        <v>1288</v>
      </c>
      <c r="AJ327" s="4" t="s">
        <v>1288</v>
      </c>
      <c r="AK327" s="4" t="s">
        <v>1290</v>
      </c>
      <c r="AL327" s="4" t="s">
        <v>1288</v>
      </c>
      <c r="AM327" s="4" t="s">
        <v>1346</v>
      </c>
      <c r="AN327" s="4" t="s">
        <v>1288</v>
      </c>
      <c r="AO327" s="4" t="s">
        <v>1346</v>
      </c>
      <c r="AP327" s="4" t="s">
        <v>1288</v>
      </c>
      <c r="AQ327" s="4" t="s">
        <v>1288</v>
      </c>
      <c r="AS327" s="4" t="s">
        <v>1861</v>
      </c>
      <c r="AT327" s="4" t="s">
        <v>1519</v>
      </c>
    </row>
    <row r="328" spans="1:46" x14ac:dyDescent="0.25">
      <c r="A328" s="4" t="s">
        <v>436</v>
      </c>
      <c r="B328" s="4">
        <v>0</v>
      </c>
      <c r="D328" s="4" t="s">
        <v>1272</v>
      </c>
      <c r="E328" s="4" t="s">
        <v>3120</v>
      </c>
      <c r="F328" s="4" t="s">
        <v>3266</v>
      </c>
      <c r="G328" s="4" t="s">
        <v>3120</v>
      </c>
      <c r="H328" s="4" t="s">
        <v>3267</v>
      </c>
      <c r="J328" s="4" t="s">
        <v>3268</v>
      </c>
      <c r="P328" s="4" t="s">
        <v>3269</v>
      </c>
      <c r="Q328" s="4" t="s">
        <v>3270</v>
      </c>
      <c r="R328" s="4" t="s">
        <v>1494</v>
      </c>
      <c r="S328" s="4" t="s">
        <v>2171</v>
      </c>
      <c r="T328" s="4" t="s">
        <v>1299</v>
      </c>
      <c r="U328" s="4" t="s">
        <v>1636</v>
      </c>
      <c r="W328" s="4" t="s">
        <v>1337</v>
      </c>
      <c r="X328" s="4" t="s">
        <v>1315</v>
      </c>
      <c r="Y328" s="4" t="s">
        <v>1302</v>
      </c>
      <c r="Z328" s="4" t="s">
        <v>1286</v>
      </c>
      <c r="AB328" s="4" t="s">
        <v>1286</v>
      </c>
      <c r="AC328" s="4" t="s">
        <v>3271</v>
      </c>
      <c r="AE328" s="4" t="s">
        <v>1288</v>
      </c>
      <c r="AF328" s="4" t="s">
        <v>1288</v>
      </c>
      <c r="AG328" s="4" t="s">
        <v>1288</v>
      </c>
      <c r="AH328" s="4" t="s">
        <v>1288</v>
      </c>
      <c r="AI328" s="4" t="s">
        <v>1288</v>
      </c>
      <c r="AJ328" s="4" t="s">
        <v>1288</v>
      </c>
      <c r="AK328" s="4" t="s">
        <v>1288</v>
      </c>
      <c r="AL328" s="4" t="s">
        <v>1288</v>
      </c>
      <c r="AM328" s="4" t="s">
        <v>1288</v>
      </c>
      <c r="AN328" s="4" t="s">
        <v>1288</v>
      </c>
      <c r="AO328" s="4" t="s">
        <v>1288</v>
      </c>
      <c r="AP328" s="4" t="s">
        <v>1289</v>
      </c>
      <c r="AQ328" s="4" t="s">
        <v>1288</v>
      </c>
      <c r="AS328" s="4" t="s">
        <v>3272</v>
      </c>
      <c r="AT328" s="4" t="s">
        <v>1330</v>
      </c>
    </row>
    <row r="329" spans="1:46" x14ac:dyDescent="0.25">
      <c r="A329" s="4" t="s">
        <v>438</v>
      </c>
      <c r="B329" s="4">
        <v>0</v>
      </c>
      <c r="D329" s="4" t="s">
        <v>1272</v>
      </c>
      <c r="E329" s="4" t="s">
        <v>3120</v>
      </c>
      <c r="F329" s="4" t="s">
        <v>3273</v>
      </c>
      <c r="G329" s="4" t="s">
        <v>3120</v>
      </c>
      <c r="H329" s="4" t="s">
        <v>3274</v>
      </c>
      <c r="J329" s="4" t="s">
        <v>3275</v>
      </c>
      <c r="P329" s="4" t="s">
        <v>3276</v>
      </c>
      <c r="Q329" s="4" t="s">
        <v>3277</v>
      </c>
      <c r="R329" s="4" t="s">
        <v>1279</v>
      </c>
      <c r="S329" s="4" t="s">
        <v>1280</v>
      </c>
      <c r="T329" s="4" t="s">
        <v>1418</v>
      </c>
      <c r="U329" s="4" t="s">
        <v>126</v>
      </c>
      <c r="W329" s="4" t="s">
        <v>1283</v>
      </c>
      <c r="X329" s="4" t="s">
        <v>1315</v>
      </c>
      <c r="Y329" s="4" t="s">
        <v>1302</v>
      </c>
      <c r="Z329" s="4" t="s">
        <v>1286</v>
      </c>
      <c r="AB329" s="4" t="s">
        <v>1286</v>
      </c>
      <c r="AC329" s="4" t="s">
        <v>3040</v>
      </c>
      <c r="AE329" s="4" t="s">
        <v>1346</v>
      </c>
      <c r="AF329" s="4" t="s">
        <v>1346</v>
      </c>
      <c r="AG329" s="4" t="s">
        <v>1288</v>
      </c>
      <c r="AH329" s="4" t="s">
        <v>1346</v>
      </c>
      <c r="AI329" s="4" t="s">
        <v>1288</v>
      </c>
      <c r="AJ329" s="4" t="s">
        <v>1288</v>
      </c>
      <c r="AK329" s="4" t="s">
        <v>1290</v>
      </c>
      <c r="AL329" s="4" t="s">
        <v>1288</v>
      </c>
      <c r="AM329" s="4" t="s">
        <v>1346</v>
      </c>
      <c r="AN329" s="4" t="s">
        <v>1288</v>
      </c>
      <c r="AO329" s="4" t="s">
        <v>1288</v>
      </c>
      <c r="AP329" s="4" t="s">
        <v>1288</v>
      </c>
      <c r="AQ329" s="4" t="s">
        <v>1288</v>
      </c>
      <c r="AS329" s="4" t="s">
        <v>1861</v>
      </c>
      <c r="AT329" s="4" t="s">
        <v>1519</v>
      </c>
    </row>
    <row r="330" spans="1:46" x14ac:dyDescent="0.25">
      <c r="A330" s="4" t="s">
        <v>439</v>
      </c>
      <c r="B330" s="4">
        <v>0</v>
      </c>
      <c r="D330" s="4" t="s">
        <v>1272</v>
      </c>
      <c r="E330" s="4" t="s">
        <v>3120</v>
      </c>
      <c r="F330" s="4" t="s">
        <v>1819</v>
      </c>
      <c r="G330" s="4" t="s">
        <v>3120</v>
      </c>
      <c r="H330" s="4" t="s">
        <v>3278</v>
      </c>
      <c r="J330" s="4" t="s">
        <v>3279</v>
      </c>
      <c r="P330" s="4" t="s">
        <v>3280</v>
      </c>
      <c r="Q330" s="4" t="s">
        <v>3281</v>
      </c>
      <c r="R330" s="4" t="s">
        <v>1279</v>
      </c>
      <c r="S330" s="4" t="s">
        <v>1280</v>
      </c>
      <c r="T330" s="4" t="s">
        <v>1810</v>
      </c>
      <c r="U330" s="4" t="s">
        <v>1636</v>
      </c>
      <c r="W330" s="4" t="s">
        <v>1337</v>
      </c>
      <c r="X330" s="4" t="s">
        <v>1315</v>
      </c>
      <c r="Y330" s="4" t="s">
        <v>1302</v>
      </c>
      <c r="Z330" s="4" t="s">
        <v>1286</v>
      </c>
      <c r="AB330" s="4" t="s">
        <v>1286</v>
      </c>
      <c r="AC330" s="4" t="s">
        <v>3040</v>
      </c>
      <c r="AE330" s="4" t="s">
        <v>1346</v>
      </c>
      <c r="AF330" s="4" t="s">
        <v>1346</v>
      </c>
      <c r="AG330" s="4" t="s">
        <v>1288</v>
      </c>
      <c r="AH330" s="4" t="s">
        <v>1346</v>
      </c>
      <c r="AI330" s="4" t="s">
        <v>1288</v>
      </c>
      <c r="AJ330" s="4" t="s">
        <v>1288</v>
      </c>
      <c r="AK330" s="4" t="s">
        <v>1290</v>
      </c>
      <c r="AL330" s="4" t="s">
        <v>1288</v>
      </c>
      <c r="AM330" s="4" t="s">
        <v>1346</v>
      </c>
      <c r="AN330" s="4" t="s">
        <v>1288</v>
      </c>
      <c r="AO330" s="4" t="s">
        <v>1346</v>
      </c>
      <c r="AP330" s="4" t="s">
        <v>1288</v>
      </c>
      <c r="AQ330" s="4" t="s">
        <v>1288</v>
      </c>
      <c r="AS330" s="4" t="s">
        <v>1861</v>
      </c>
      <c r="AT330" s="4" t="s">
        <v>1582</v>
      </c>
    </row>
    <row r="331" spans="1:46" x14ac:dyDescent="0.25">
      <c r="A331" s="4" t="s">
        <v>440</v>
      </c>
      <c r="B331" s="4">
        <v>0</v>
      </c>
      <c r="D331" s="4" t="s">
        <v>1272</v>
      </c>
      <c r="E331" s="4" t="s">
        <v>3120</v>
      </c>
      <c r="F331" s="4" t="s">
        <v>3282</v>
      </c>
      <c r="G331" s="4" t="s">
        <v>3120</v>
      </c>
      <c r="H331" s="4" t="s">
        <v>3283</v>
      </c>
      <c r="J331" s="4" t="s">
        <v>3284</v>
      </c>
      <c r="P331" s="4" t="s">
        <v>3284</v>
      </c>
      <c r="Q331" s="4" t="s">
        <v>3285</v>
      </c>
      <c r="R331" s="4" t="s">
        <v>1279</v>
      </c>
      <c r="S331" s="4" t="s">
        <v>1280</v>
      </c>
      <c r="T331" s="4" t="s">
        <v>1810</v>
      </c>
      <c r="U331" s="4" t="s">
        <v>1636</v>
      </c>
      <c r="W331" s="4" t="s">
        <v>1337</v>
      </c>
      <c r="X331" s="4" t="s">
        <v>1315</v>
      </c>
      <c r="Y331" s="4" t="s">
        <v>1302</v>
      </c>
      <c r="Z331" s="4" t="s">
        <v>1286</v>
      </c>
      <c r="AB331" s="4" t="s">
        <v>1286</v>
      </c>
      <c r="AC331" s="4" t="s">
        <v>3040</v>
      </c>
      <c r="AE331" s="4" t="s">
        <v>1346</v>
      </c>
      <c r="AF331" s="4" t="s">
        <v>1346</v>
      </c>
      <c r="AG331" s="4" t="s">
        <v>1288</v>
      </c>
      <c r="AH331" s="4" t="s">
        <v>1346</v>
      </c>
      <c r="AI331" s="4" t="s">
        <v>1288</v>
      </c>
      <c r="AJ331" s="4" t="s">
        <v>1288</v>
      </c>
      <c r="AK331" s="4" t="s">
        <v>1290</v>
      </c>
      <c r="AL331" s="4" t="s">
        <v>1288</v>
      </c>
      <c r="AM331" s="4" t="s">
        <v>1346</v>
      </c>
      <c r="AN331" s="4" t="s">
        <v>1288</v>
      </c>
      <c r="AO331" s="4" t="s">
        <v>1346</v>
      </c>
      <c r="AP331" s="4" t="s">
        <v>1288</v>
      </c>
      <c r="AQ331" s="4" t="s">
        <v>1288</v>
      </c>
      <c r="AS331" s="4" t="s">
        <v>1861</v>
      </c>
      <c r="AT331" s="4" t="s">
        <v>1582</v>
      </c>
    </row>
    <row r="332" spans="1:46" x14ac:dyDescent="0.25">
      <c r="A332" s="4" t="s">
        <v>441</v>
      </c>
      <c r="B332" s="4">
        <v>0</v>
      </c>
      <c r="D332" s="4" t="s">
        <v>1272</v>
      </c>
      <c r="E332" s="4" t="s">
        <v>3120</v>
      </c>
      <c r="F332" s="4" t="s">
        <v>3286</v>
      </c>
      <c r="G332" s="4" t="s">
        <v>3120</v>
      </c>
      <c r="H332" s="4" t="s">
        <v>3287</v>
      </c>
      <c r="J332" s="4" t="s">
        <v>3288</v>
      </c>
      <c r="P332" s="4" t="s">
        <v>3288</v>
      </c>
      <c r="Q332" s="4" t="s">
        <v>3289</v>
      </c>
      <c r="R332" s="4" t="s">
        <v>1279</v>
      </c>
      <c r="S332" s="4" t="s">
        <v>1280</v>
      </c>
      <c r="T332" s="4" t="s">
        <v>1312</v>
      </c>
      <c r="U332" s="4" t="s">
        <v>126</v>
      </c>
      <c r="W332" s="4" t="s">
        <v>1283</v>
      </c>
      <c r="X332" s="4" t="s">
        <v>1315</v>
      </c>
      <c r="Y332" s="4" t="s">
        <v>1302</v>
      </c>
      <c r="Z332" s="4" t="s">
        <v>1286</v>
      </c>
      <c r="AB332" s="4" t="s">
        <v>1286</v>
      </c>
      <c r="AC332" s="4" t="s">
        <v>3040</v>
      </c>
      <c r="AE332" s="4" t="s">
        <v>1346</v>
      </c>
      <c r="AF332" s="4" t="s">
        <v>1346</v>
      </c>
      <c r="AG332" s="4" t="s">
        <v>1288</v>
      </c>
      <c r="AH332" s="4" t="s">
        <v>1346</v>
      </c>
      <c r="AI332" s="4" t="s">
        <v>1288</v>
      </c>
      <c r="AJ332" s="4" t="s">
        <v>1288</v>
      </c>
      <c r="AK332" s="4" t="s">
        <v>1290</v>
      </c>
      <c r="AL332" s="4" t="s">
        <v>1288</v>
      </c>
      <c r="AM332" s="4" t="s">
        <v>1346</v>
      </c>
      <c r="AN332" s="4" t="s">
        <v>1288</v>
      </c>
      <c r="AO332" s="4" t="s">
        <v>1346</v>
      </c>
      <c r="AP332" s="4" t="s">
        <v>1288</v>
      </c>
      <c r="AQ332" s="4" t="s">
        <v>1288</v>
      </c>
      <c r="AS332" s="4" t="s">
        <v>1861</v>
      </c>
      <c r="AT332" s="4" t="s">
        <v>1519</v>
      </c>
    </row>
    <row r="333" spans="1:46" x14ac:dyDescent="0.25">
      <c r="A333" s="4" t="s">
        <v>442</v>
      </c>
      <c r="B333" s="4">
        <v>0</v>
      </c>
      <c r="D333" s="4" t="s">
        <v>1272</v>
      </c>
      <c r="E333" s="4" t="s">
        <v>3120</v>
      </c>
      <c r="F333" s="4" t="s">
        <v>3290</v>
      </c>
      <c r="G333" s="4" t="s">
        <v>3120</v>
      </c>
      <c r="H333" s="4" t="s">
        <v>3291</v>
      </c>
      <c r="J333" s="4" t="s">
        <v>3292</v>
      </c>
      <c r="P333" s="4" t="s">
        <v>3292</v>
      </c>
      <c r="Q333" s="4" t="s">
        <v>3293</v>
      </c>
      <c r="R333" s="4" t="s">
        <v>1279</v>
      </c>
      <c r="S333" s="4" t="s">
        <v>1280</v>
      </c>
      <c r="T333" s="4" t="s">
        <v>1299</v>
      </c>
      <c r="U333" s="4" t="s">
        <v>1390</v>
      </c>
      <c r="W333" s="4" t="s">
        <v>1283</v>
      </c>
      <c r="X333" s="4" t="s">
        <v>1315</v>
      </c>
      <c r="Y333" s="4" t="s">
        <v>1302</v>
      </c>
      <c r="Z333" s="4" t="s">
        <v>1286</v>
      </c>
      <c r="AB333" s="4" t="s">
        <v>1286</v>
      </c>
      <c r="AC333" s="4" t="s">
        <v>3040</v>
      </c>
      <c r="AE333" s="4" t="s">
        <v>1346</v>
      </c>
      <c r="AF333" s="4" t="s">
        <v>1346</v>
      </c>
      <c r="AG333" s="4" t="s">
        <v>1288</v>
      </c>
      <c r="AH333" s="4" t="s">
        <v>1346</v>
      </c>
      <c r="AI333" s="4" t="s">
        <v>1288</v>
      </c>
      <c r="AJ333" s="4" t="s">
        <v>1288</v>
      </c>
      <c r="AK333" s="4" t="s">
        <v>1290</v>
      </c>
      <c r="AL333" s="4" t="s">
        <v>1288</v>
      </c>
      <c r="AM333" s="4" t="s">
        <v>1346</v>
      </c>
      <c r="AN333" s="4" t="s">
        <v>1288</v>
      </c>
      <c r="AO333" s="4" t="s">
        <v>1346</v>
      </c>
      <c r="AP333" s="4" t="s">
        <v>1288</v>
      </c>
      <c r="AQ333" s="4" t="s">
        <v>1288</v>
      </c>
      <c r="AS333" s="4" t="s">
        <v>1861</v>
      </c>
      <c r="AT333" s="4" t="s">
        <v>1519</v>
      </c>
    </row>
    <row r="334" spans="1:46" x14ac:dyDescent="0.25">
      <c r="A334" s="4" t="s">
        <v>443</v>
      </c>
      <c r="B334" s="4">
        <v>0</v>
      </c>
      <c r="D334" s="4" t="s">
        <v>1272</v>
      </c>
      <c r="E334" s="4" t="s">
        <v>3120</v>
      </c>
      <c r="F334" s="4" t="s">
        <v>3294</v>
      </c>
      <c r="G334" s="4" t="s">
        <v>3120</v>
      </c>
      <c r="H334" s="4" t="s">
        <v>3295</v>
      </c>
      <c r="J334" s="4" t="s">
        <v>3296</v>
      </c>
      <c r="P334" s="4" t="s">
        <v>3296</v>
      </c>
      <c r="Q334" s="4" t="s">
        <v>3297</v>
      </c>
      <c r="R334" s="4" t="s">
        <v>1279</v>
      </c>
      <c r="S334" s="4" t="s">
        <v>3298</v>
      </c>
      <c r="T334" s="4" t="s">
        <v>2013</v>
      </c>
      <c r="U334" s="4" t="s">
        <v>1860</v>
      </c>
      <c r="W334" s="4" t="s">
        <v>1283</v>
      </c>
      <c r="X334" s="4" t="s">
        <v>1315</v>
      </c>
      <c r="Y334" s="4" t="s">
        <v>1302</v>
      </c>
      <c r="Z334" s="4" t="s">
        <v>1286</v>
      </c>
      <c r="AB334" s="4" t="s">
        <v>1286</v>
      </c>
      <c r="AC334" s="4" t="s">
        <v>3040</v>
      </c>
      <c r="AE334" s="4" t="s">
        <v>1346</v>
      </c>
      <c r="AF334" s="4" t="s">
        <v>1346</v>
      </c>
      <c r="AG334" s="4" t="s">
        <v>1288</v>
      </c>
      <c r="AH334" s="4" t="s">
        <v>1346</v>
      </c>
      <c r="AI334" s="4" t="s">
        <v>1288</v>
      </c>
      <c r="AJ334" s="4" t="s">
        <v>1288</v>
      </c>
      <c r="AK334" s="4" t="s">
        <v>1290</v>
      </c>
      <c r="AL334" s="4" t="s">
        <v>1288</v>
      </c>
      <c r="AM334" s="4" t="s">
        <v>1346</v>
      </c>
      <c r="AN334" s="4" t="s">
        <v>1288</v>
      </c>
      <c r="AO334" s="4" t="s">
        <v>1346</v>
      </c>
      <c r="AP334" s="4" t="s">
        <v>1288</v>
      </c>
      <c r="AQ334" s="4" t="s">
        <v>1288</v>
      </c>
      <c r="AS334" s="4" t="s">
        <v>1861</v>
      </c>
      <c r="AT334" s="4" t="s">
        <v>1519</v>
      </c>
    </row>
    <row r="335" spans="1:46" x14ac:dyDescent="0.25">
      <c r="A335" s="4" t="s">
        <v>444</v>
      </c>
      <c r="B335" s="4">
        <v>0</v>
      </c>
      <c r="D335" s="4" t="s">
        <v>1272</v>
      </c>
      <c r="E335" s="4" t="s">
        <v>3120</v>
      </c>
      <c r="F335" s="4" t="s">
        <v>3299</v>
      </c>
      <c r="G335" s="4" t="s">
        <v>3120</v>
      </c>
      <c r="H335" s="4" t="s">
        <v>3300</v>
      </c>
      <c r="J335" s="4" t="s">
        <v>3301</v>
      </c>
      <c r="P335" s="4" t="s">
        <v>3301</v>
      </c>
      <c r="Q335" s="4" t="s">
        <v>3302</v>
      </c>
      <c r="R335" s="4" t="s">
        <v>1279</v>
      </c>
      <c r="S335" s="4" t="s">
        <v>1280</v>
      </c>
      <c r="T335" s="4" t="s">
        <v>1534</v>
      </c>
      <c r="U335" s="4" t="s">
        <v>1572</v>
      </c>
      <c r="W335" s="4" t="s">
        <v>1337</v>
      </c>
      <c r="X335" s="4" t="s">
        <v>1315</v>
      </c>
      <c r="Y335" s="4" t="s">
        <v>1302</v>
      </c>
      <c r="Z335" s="4" t="s">
        <v>1286</v>
      </c>
      <c r="AB335" s="4" t="s">
        <v>1286</v>
      </c>
      <c r="AC335" s="4" t="s">
        <v>3040</v>
      </c>
      <c r="AE335" s="4" t="s">
        <v>1346</v>
      </c>
      <c r="AF335" s="4" t="s">
        <v>1346</v>
      </c>
      <c r="AG335" s="4" t="s">
        <v>1288</v>
      </c>
      <c r="AH335" s="4" t="s">
        <v>1346</v>
      </c>
      <c r="AI335" s="4" t="s">
        <v>1288</v>
      </c>
      <c r="AJ335" s="4" t="s">
        <v>1288</v>
      </c>
      <c r="AK335" s="4" t="s">
        <v>1290</v>
      </c>
      <c r="AL335" s="4" t="s">
        <v>1288</v>
      </c>
      <c r="AM335" s="4" t="s">
        <v>1346</v>
      </c>
      <c r="AN335" s="4" t="s">
        <v>1288</v>
      </c>
      <c r="AO335" s="4" t="s">
        <v>1346</v>
      </c>
      <c r="AP335" s="4" t="s">
        <v>1288</v>
      </c>
      <c r="AQ335" s="4" t="s">
        <v>1288</v>
      </c>
      <c r="AS335" s="4" t="s">
        <v>1861</v>
      </c>
      <c r="AT335" s="4" t="s">
        <v>1519</v>
      </c>
    </row>
    <row r="336" spans="1:46" x14ac:dyDescent="0.25">
      <c r="A336" s="4" t="s">
        <v>445</v>
      </c>
      <c r="B336" s="4">
        <v>0</v>
      </c>
      <c r="D336" s="4" t="s">
        <v>1272</v>
      </c>
      <c r="E336" s="4" t="s">
        <v>3120</v>
      </c>
      <c r="F336" s="4" t="s">
        <v>3303</v>
      </c>
      <c r="G336" s="4" t="s">
        <v>3120</v>
      </c>
      <c r="H336" s="4" t="s">
        <v>3304</v>
      </c>
      <c r="J336" s="4" t="s">
        <v>3305</v>
      </c>
      <c r="P336" s="4" t="s">
        <v>3306</v>
      </c>
      <c r="Q336" s="4" t="s">
        <v>3307</v>
      </c>
      <c r="R336" s="4" t="s">
        <v>1279</v>
      </c>
      <c r="S336" s="4" t="s">
        <v>1280</v>
      </c>
      <c r="T336" s="4" t="s">
        <v>1381</v>
      </c>
      <c r="U336" s="4" t="s">
        <v>1580</v>
      </c>
      <c r="W336" s="4" t="s">
        <v>1337</v>
      </c>
      <c r="X336" s="4" t="s">
        <v>1315</v>
      </c>
      <c r="Y336" s="4" t="s">
        <v>1382</v>
      </c>
      <c r="Z336" s="4" t="s">
        <v>1286</v>
      </c>
      <c r="AB336" s="4" t="s">
        <v>1316</v>
      </c>
      <c r="AE336" s="4" t="s">
        <v>1328</v>
      </c>
      <c r="AF336" s="4" t="s">
        <v>1289</v>
      </c>
      <c r="AG336" s="4" t="s">
        <v>1289</v>
      </c>
      <c r="AH336" s="4" t="s">
        <v>1328</v>
      </c>
      <c r="AI336" s="4" t="s">
        <v>1328</v>
      </c>
      <c r="AJ336" s="4" t="s">
        <v>1328</v>
      </c>
      <c r="AK336" s="4" t="s">
        <v>1346</v>
      </c>
      <c r="AL336" s="4" t="s">
        <v>1328</v>
      </c>
      <c r="AM336" s="4" t="s">
        <v>1328</v>
      </c>
      <c r="AN336" s="4" t="s">
        <v>1328</v>
      </c>
      <c r="AO336" s="4" t="s">
        <v>1328</v>
      </c>
      <c r="AP336" s="4" t="s">
        <v>1289</v>
      </c>
      <c r="AQ336" s="4" t="s">
        <v>1328</v>
      </c>
      <c r="AS336" s="4" t="s">
        <v>3308</v>
      </c>
      <c r="AT336" s="4" t="s">
        <v>1465</v>
      </c>
    </row>
    <row r="337" spans="1:46" x14ac:dyDescent="0.25">
      <c r="A337" s="4" t="s">
        <v>447</v>
      </c>
      <c r="B337" s="4">
        <v>0</v>
      </c>
      <c r="D337" s="4" t="s">
        <v>1272</v>
      </c>
      <c r="E337" s="4" t="s">
        <v>3120</v>
      </c>
      <c r="F337" s="4" t="s">
        <v>3309</v>
      </c>
      <c r="G337" s="4" t="s">
        <v>3120</v>
      </c>
      <c r="H337" s="4" t="s">
        <v>3310</v>
      </c>
      <c r="J337" s="4" t="s">
        <v>3311</v>
      </c>
      <c r="P337" s="4" t="s">
        <v>3311</v>
      </c>
      <c r="Q337" s="4" t="s">
        <v>3312</v>
      </c>
      <c r="R337" s="4" t="s">
        <v>1279</v>
      </c>
      <c r="S337" s="4" t="s">
        <v>1280</v>
      </c>
      <c r="T337" s="4" t="s">
        <v>1299</v>
      </c>
      <c r="U337" s="4" t="s">
        <v>1860</v>
      </c>
      <c r="W337" s="4" t="s">
        <v>1337</v>
      </c>
      <c r="X337" s="4" t="s">
        <v>1315</v>
      </c>
      <c r="Y337" s="4" t="s">
        <v>1302</v>
      </c>
      <c r="Z337" s="4" t="s">
        <v>1286</v>
      </c>
      <c r="AB337" s="4" t="s">
        <v>1286</v>
      </c>
      <c r="AC337" s="4" t="s">
        <v>3040</v>
      </c>
      <c r="AE337" s="4" t="s">
        <v>1346</v>
      </c>
      <c r="AF337" s="4" t="s">
        <v>1346</v>
      </c>
      <c r="AG337" s="4" t="s">
        <v>1288</v>
      </c>
      <c r="AH337" s="4" t="s">
        <v>1346</v>
      </c>
      <c r="AI337" s="4" t="s">
        <v>1288</v>
      </c>
      <c r="AJ337" s="4" t="s">
        <v>1288</v>
      </c>
      <c r="AK337" s="4" t="s">
        <v>1290</v>
      </c>
      <c r="AL337" s="4" t="s">
        <v>1288</v>
      </c>
      <c r="AM337" s="4" t="s">
        <v>1346</v>
      </c>
      <c r="AN337" s="4" t="s">
        <v>1288</v>
      </c>
      <c r="AO337" s="4" t="s">
        <v>1346</v>
      </c>
      <c r="AP337" s="4" t="s">
        <v>1288</v>
      </c>
      <c r="AQ337" s="4" t="s">
        <v>1288</v>
      </c>
      <c r="AS337" s="4" t="s">
        <v>1861</v>
      </c>
      <c r="AT337" s="4" t="s">
        <v>1519</v>
      </c>
    </row>
    <row r="338" spans="1:46" x14ac:dyDescent="0.25">
      <c r="A338" s="4" t="s">
        <v>448</v>
      </c>
      <c r="B338" s="4">
        <v>0</v>
      </c>
      <c r="D338" s="4" t="s">
        <v>1272</v>
      </c>
      <c r="E338" s="4" t="s">
        <v>3120</v>
      </c>
      <c r="F338" s="4" t="s">
        <v>3313</v>
      </c>
      <c r="G338" s="4" t="s">
        <v>3120</v>
      </c>
      <c r="H338" s="4" t="s">
        <v>3314</v>
      </c>
      <c r="J338" s="4" t="s">
        <v>3315</v>
      </c>
      <c r="P338" s="4" t="s">
        <v>3315</v>
      </c>
      <c r="Q338" s="4" t="s">
        <v>3316</v>
      </c>
      <c r="R338" s="4" t="s">
        <v>1279</v>
      </c>
      <c r="S338" s="4" t="s">
        <v>1280</v>
      </c>
      <c r="T338" s="4" t="s">
        <v>1336</v>
      </c>
      <c r="U338" s="4" t="s">
        <v>1860</v>
      </c>
      <c r="W338" s="4" t="s">
        <v>1283</v>
      </c>
      <c r="X338" s="4" t="s">
        <v>1315</v>
      </c>
      <c r="Y338" s="4" t="s">
        <v>1302</v>
      </c>
      <c r="Z338" s="4" t="s">
        <v>1286</v>
      </c>
      <c r="AB338" s="4" t="s">
        <v>1286</v>
      </c>
      <c r="AC338" s="4" t="s">
        <v>3040</v>
      </c>
      <c r="AE338" s="4" t="s">
        <v>1346</v>
      </c>
      <c r="AF338" s="4" t="s">
        <v>1346</v>
      </c>
      <c r="AG338" s="4" t="s">
        <v>1288</v>
      </c>
      <c r="AH338" s="4" t="s">
        <v>1346</v>
      </c>
      <c r="AI338" s="4" t="s">
        <v>1288</v>
      </c>
      <c r="AJ338" s="4" t="s">
        <v>1288</v>
      </c>
      <c r="AK338" s="4" t="s">
        <v>1290</v>
      </c>
      <c r="AL338" s="4" t="s">
        <v>1288</v>
      </c>
      <c r="AM338" s="4" t="s">
        <v>1346</v>
      </c>
      <c r="AN338" s="4" t="s">
        <v>1288</v>
      </c>
      <c r="AO338" s="4" t="s">
        <v>1346</v>
      </c>
      <c r="AP338" s="4" t="s">
        <v>1288</v>
      </c>
      <c r="AQ338" s="4" t="s">
        <v>1288</v>
      </c>
      <c r="AS338" s="4" t="s">
        <v>1861</v>
      </c>
      <c r="AT338" s="4" t="s">
        <v>1519</v>
      </c>
    </row>
    <row r="339" spans="1:46" x14ac:dyDescent="0.25">
      <c r="A339" s="4" t="s">
        <v>449</v>
      </c>
      <c r="B339" s="4">
        <v>0</v>
      </c>
      <c r="D339" s="4" t="s">
        <v>1272</v>
      </c>
      <c r="E339" s="4" t="s">
        <v>3120</v>
      </c>
      <c r="F339" s="4" t="s">
        <v>3317</v>
      </c>
      <c r="G339" s="4" t="s">
        <v>3120</v>
      </c>
      <c r="H339" s="4" t="s">
        <v>3318</v>
      </c>
      <c r="J339" s="4" t="s">
        <v>3319</v>
      </c>
      <c r="P339" s="4" t="s">
        <v>3319</v>
      </c>
      <c r="Q339" s="4" t="s">
        <v>3320</v>
      </c>
      <c r="R339" s="4" t="s">
        <v>1279</v>
      </c>
      <c r="S339" s="4" t="s">
        <v>1280</v>
      </c>
      <c r="T339" s="4" t="s">
        <v>1817</v>
      </c>
      <c r="U339" s="4" t="s">
        <v>1572</v>
      </c>
      <c r="W339" s="4" t="s">
        <v>1337</v>
      </c>
      <c r="X339" s="4" t="s">
        <v>1315</v>
      </c>
      <c r="Y339" s="4" t="s">
        <v>1302</v>
      </c>
      <c r="Z339" s="4" t="s">
        <v>1286</v>
      </c>
      <c r="AB339" s="4" t="s">
        <v>1286</v>
      </c>
      <c r="AC339" s="4" t="s">
        <v>3040</v>
      </c>
      <c r="AE339" s="4" t="s">
        <v>1346</v>
      </c>
      <c r="AF339" s="4" t="s">
        <v>1346</v>
      </c>
      <c r="AG339" s="4" t="s">
        <v>1288</v>
      </c>
      <c r="AH339" s="4" t="s">
        <v>1346</v>
      </c>
      <c r="AI339" s="4" t="s">
        <v>1288</v>
      </c>
      <c r="AJ339" s="4" t="s">
        <v>1288</v>
      </c>
      <c r="AK339" s="4" t="s">
        <v>1290</v>
      </c>
      <c r="AL339" s="4" t="s">
        <v>1288</v>
      </c>
      <c r="AM339" s="4" t="s">
        <v>1346</v>
      </c>
      <c r="AN339" s="4" t="s">
        <v>1288</v>
      </c>
      <c r="AO339" s="4" t="s">
        <v>1346</v>
      </c>
      <c r="AP339" s="4" t="s">
        <v>1288</v>
      </c>
      <c r="AQ339" s="4" t="s">
        <v>1288</v>
      </c>
      <c r="AS339" s="4" t="s">
        <v>1861</v>
      </c>
      <c r="AT339" s="4" t="s">
        <v>1519</v>
      </c>
    </row>
    <row r="340" spans="1:46" x14ac:dyDescent="0.25">
      <c r="A340" s="4" t="s">
        <v>450</v>
      </c>
      <c r="B340" s="4">
        <v>0</v>
      </c>
      <c r="D340" s="4" t="s">
        <v>1272</v>
      </c>
      <c r="E340" s="4" t="s">
        <v>3120</v>
      </c>
      <c r="F340" s="4" t="s">
        <v>3321</v>
      </c>
      <c r="G340" s="4" t="s">
        <v>3120</v>
      </c>
      <c r="H340" s="4" t="s">
        <v>3322</v>
      </c>
      <c r="J340" s="4" t="s">
        <v>3323</v>
      </c>
      <c r="P340" s="4" t="s">
        <v>3323</v>
      </c>
      <c r="Q340" s="4" t="s">
        <v>3324</v>
      </c>
      <c r="R340" s="4" t="s">
        <v>1279</v>
      </c>
      <c r="S340" s="4" t="s">
        <v>1280</v>
      </c>
      <c r="T340" s="4" t="s">
        <v>1966</v>
      </c>
      <c r="U340" s="4" t="s">
        <v>126</v>
      </c>
      <c r="W340" s="4" t="s">
        <v>1337</v>
      </c>
      <c r="X340" s="4" t="s">
        <v>1315</v>
      </c>
      <c r="Y340" s="4" t="s">
        <v>1302</v>
      </c>
      <c r="Z340" s="4" t="s">
        <v>1286</v>
      </c>
      <c r="AB340" s="4" t="s">
        <v>1286</v>
      </c>
      <c r="AC340" s="4" t="s">
        <v>3040</v>
      </c>
      <c r="AE340" s="4" t="s">
        <v>1346</v>
      </c>
      <c r="AF340" s="4" t="s">
        <v>1346</v>
      </c>
      <c r="AG340" s="4" t="s">
        <v>1288</v>
      </c>
      <c r="AH340" s="4" t="s">
        <v>1346</v>
      </c>
      <c r="AI340" s="4" t="s">
        <v>1288</v>
      </c>
      <c r="AJ340" s="4" t="s">
        <v>1288</v>
      </c>
      <c r="AK340" s="4" t="s">
        <v>1290</v>
      </c>
      <c r="AL340" s="4" t="s">
        <v>1288</v>
      </c>
      <c r="AM340" s="4" t="s">
        <v>1346</v>
      </c>
      <c r="AN340" s="4" t="s">
        <v>1288</v>
      </c>
      <c r="AO340" s="4" t="s">
        <v>1346</v>
      </c>
      <c r="AP340" s="4" t="s">
        <v>1288</v>
      </c>
      <c r="AQ340" s="4" t="s">
        <v>1288</v>
      </c>
      <c r="AS340" s="4" t="s">
        <v>1861</v>
      </c>
      <c r="AT340" s="4" t="s">
        <v>1519</v>
      </c>
    </row>
    <row r="341" spans="1:46" x14ac:dyDescent="0.25">
      <c r="A341" s="4" t="s">
        <v>451</v>
      </c>
      <c r="B341" s="4">
        <v>0</v>
      </c>
      <c r="D341" s="4" t="s">
        <v>1272</v>
      </c>
      <c r="E341" s="4" t="s">
        <v>3120</v>
      </c>
      <c r="F341" s="4" t="s">
        <v>3325</v>
      </c>
      <c r="G341" s="4" t="s">
        <v>3120</v>
      </c>
      <c r="H341" s="4" t="s">
        <v>3326</v>
      </c>
      <c r="J341" s="4" t="s">
        <v>3327</v>
      </c>
      <c r="P341" s="4" t="s">
        <v>3327</v>
      </c>
      <c r="Q341" s="4" t="s">
        <v>3328</v>
      </c>
      <c r="R341" s="4" t="s">
        <v>1279</v>
      </c>
      <c r="S341" s="4" t="s">
        <v>1280</v>
      </c>
      <c r="T341" s="4" t="s">
        <v>1564</v>
      </c>
      <c r="U341" s="4" t="s">
        <v>1860</v>
      </c>
      <c r="W341" s="4" t="s">
        <v>1283</v>
      </c>
      <c r="X341" s="4" t="s">
        <v>1315</v>
      </c>
      <c r="Y341" s="4" t="s">
        <v>1302</v>
      </c>
      <c r="Z341" s="4" t="s">
        <v>1286</v>
      </c>
      <c r="AB341" s="4" t="s">
        <v>1286</v>
      </c>
      <c r="AC341" s="4" t="s">
        <v>3040</v>
      </c>
      <c r="AE341" s="4" t="s">
        <v>1346</v>
      </c>
      <c r="AF341" s="4" t="s">
        <v>1346</v>
      </c>
      <c r="AG341" s="4" t="s">
        <v>1288</v>
      </c>
      <c r="AH341" s="4" t="s">
        <v>1346</v>
      </c>
      <c r="AI341" s="4" t="s">
        <v>1288</v>
      </c>
      <c r="AJ341" s="4" t="s">
        <v>1288</v>
      </c>
      <c r="AK341" s="4" t="s">
        <v>1290</v>
      </c>
      <c r="AL341" s="4" t="s">
        <v>1288</v>
      </c>
      <c r="AM341" s="4" t="s">
        <v>1346</v>
      </c>
      <c r="AN341" s="4" t="s">
        <v>1288</v>
      </c>
      <c r="AO341" s="4" t="s">
        <v>1346</v>
      </c>
      <c r="AP341" s="4" t="s">
        <v>1288</v>
      </c>
      <c r="AQ341" s="4" t="s">
        <v>1288</v>
      </c>
      <c r="AS341" s="4" t="s">
        <v>1861</v>
      </c>
      <c r="AT341" s="4" t="s">
        <v>1519</v>
      </c>
    </row>
    <row r="342" spans="1:46" x14ac:dyDescent="0.25">
      <c r="A342" s="4" t="s">
        <v>452</v>
      </c>
      <c r="B342" s="4">
        <v>0</v>
      </c>
      <c r="D342" s="4" t="s">
        <v>1272</v>
      </c>
      <c r="E342" s="4" t="s">
        <v>3120</v>
      </c>
      <c r="F342" s="4" t="s">
        <v>3329</v>
      </c>
      <c r="G342" s="4" t="s">
        <v>3120</v>
      </c>
      <c r="H342" s="4" t="s">
        <v>3330</v>
      </c>
      <c r="J342" s="4" t="s">
        <v>3331</v>
      </c>
      <c r="P342" s="4" t="s">
        <v>3332</v>
      </c>
      <c r="Q342" s="4" t="s">
        <v>3333</v>
      </c>
      <c r="R342" s="4" t="s">
        <v>1279</v>
      </c>
      <c r="S342" s="4" t="s">
        <v>1280</v>
      </c>
      <c r="T342" s="4" t="s">
        <v>1542</v>
      </c>
      <c r="U342" s="4" t="s">
        <v>1390</v>
      </c>
      <c r="W342" s="4" t="s">
        <v>1283</v>
      </c>
      <c r="X342" s="4" t="s">
        <v>1315</v>
      </c>
      <c r="Y342" s="4" t="s">
        <v>1302</v>
      </c>
      <c r="Z342" s="4" t="s">
        <v>1286</v>
      </c>
      <c r="AB342" s="4" t="s">
        <v>1286</v>
      </c>
      <c r="AC342" s="4" t="s">
        <v>3040</v>
      </c>
      <c r="AE342" s="4" t="s">
        <v>1346</v>
      </c>
      <c r="AF342" s="4" t="s">
        <v>1346</v>
      </c>
      <c r="AG342" s="4" t="s">
        <v>1288</v>
      </c>
      <c r="AH342" s="4" t="s">
        <v>1346</v>
      </c>
      <c r="AI342" s="4" t="s">
        <v>1288</v>
      </c>
      <c r="AJ342" s="4" t="s">
        <v>1288</v>
      </c>
      <c r="AK342" s="4" t="s">
        <v>1290</v>
      </c>
      <c r="AL342" s="4" t="s">
        <v>1288</v>
      </c>
      <c r="AM342" s="4" t="s">
        <v>1346</v>
      </c>
      <c r="AN342" s="4" t="s">
        <v>1288</v>
      </c>
      <c r="AO342" s="4" t="s">
        <v>1346</v>
      </c>
      <c r="AP342" s="4" t="s">
        <v>1288</v>
      </c>
      <c r="AQ342" s="4" t="s">
        <v>1288</v>
      </c>
      <c r="AS342" s="4" t="s">
        <v>1861</v>
      </c>
      <c r="AT342" s="4" t="s">
        <v>1519</v>
      </c>
    </row>
    <row r="343" spans="1:46" x14ac:dyDescent="0.25">
      <c r="A343" s="4" t="s">
        <v>453</v>
      </c>
      <c r="B343" s="4">
        <v>0</v>
      </c>
      <c r="D343" s="4" t="s">
        <v>1272</v>
      </c>
      <c r="E343" s="4" t="s">
        <v>3120</v>
      </c>
      <c r="F343" s="4" t="s">
        <v>3334</v>
      </c>
      <c r="G343" s="4" t="s">
        <v>3120</v>
      </c>
      <c r="H343" s="4" t="s">
        <v>3335</v>
      </c>
      <c r="J343" s="4" t="s">
        <v>3336</v>
      </c>
      <c r="P343" s="4" t="s">
        <v>3336</v>
      </c>
      <c r="Q343" s="4" t="s">
        <v>3337</v>
      </c>
      <c r="R343" s="4" t="s">
        <v>1279</v>
      </c>
      <c r="S343" s="4" t="s">
        <v>1280</v>
      </c>
      <c r="T343" s="4" t="s">
        <v>2418</v>
      </c>
      <c r="U343" s="4" t="s">
        <v>1860</v>
      </c>
      <c r="W343" s="4" t="s">
        <v>1283</v>
      </c>
      <c r="X343" s="4" t="s">
        <v>1315</v>
      </c>
      <c r="Y343" s="4" t="s">
        <v>1382</v>
      </c>
      <c r="Z343" s="4" t="s">
        <v>1286</v>
      </c>
      <c r="AB343" s="4" t="s">
        <v>1286</v>
      </c>
      <c r="AC343" s="4" t="s">
        <v>3040</v>
      </c>
      <c r="AE343" s="4" t="s">
        <v>1290</v>
      </c>
      <c r="AF343" s="4" t="s">
        <v>1346</v>
      </c>
      <c r="AG343" s="4" t="s">
        <v>1288</v>
      </c>
      <c r="AH343" s="4" t="s">
        <v>1346</v>
      </c>
      <c r="AI343" s="4" t="s">
        <v>1288</v>
      </c>
      <c r="AJ343" s="4" t="s">
        <v>1288</v>
      </c>
      <c r="AK343" s="4" t="s">
        <v>1290</v>
      </c>
      <c r="AL343" s="4" t="s">
        <v>1288</v>
      </c>
      <c r="AM343" s="4" t="s">
        <v>1346</v>
      </c>
      <c r="AN343" s="4" t="s">
        <v>1288</v>
      </c>
      <c r="AO343" s="4" t="s">
        <v>1346</v>
      </c>
      <c r="AP343" s="4" t="s">
        <v>1288</v>
      </c>
      <c r="AQ343" s="4" t="s">
        <v>1288</v>
      </c>
      <c r="AS343" s="4" t="s">
        <v>1861</v>
      </c>
      <c r="AT343" s="4" t="s">
        <v>1519</v>
      </c>
    </row>
    <row r="344" spans="1:46" x14ac:dyDescent="0.25">
      <c r="A344" s="4" t="s">
        <v>454</v>
      </c>
      <c r="B344" s="4">
        <v>0</v>
      </c>
      <c r="D344" s="4" t="s">
        <v>1272</v>
      </c>
      <c r="E344" s="4" t="s">
        <v>3120</v>
      </c>
      <c r="F344" s="4" t="s">
        <v>3338</v>
      </c>
      <c r="G344" s="4" t="s">
        <v>3120</v>
      </c>
      <c r="H344" s="4" t="s">
        <v>3339</v>
      </c>
      <c r="J344" s="4" t="s">
        <v>3340</v>
      </c>
      <c r="P344" s="4" t="s">
        <v>3340</v>
      </c>
      <c r="Q344" s="4" t="s">
        <v>3341</v>
      </c>
      <c r="R344" s="4" t="s">
        <v>1279</v>
      </c>
      <c r="S344" s="4" t="s">
        <v>1280</v>
      </c>
      <c r="T344" s="4" t="s">
        <v>1299</v>
      </c>
      <c r="U344" s="4" t="s">
        <v>1473</v>
      </c>
      <c r="W344" s="4" t="s">
        <v>1283</v>
      </c>
      <c r="X344" s="4" t="s">
        <v>1315</v>
      </c>
      <c r="Y344" s="4" t="s">
        <v>1302</v>
      </c>
      <c r="Z344" s="4" t="s">
        <v>1286</v>
      </c>
      <c r="AB344" s="4" t="s">
        <v>1286</v>
      </c>
      <c r="AC344" s="4" t="s">
        <v>3040</v>
      </c>
      <c r="AE344" s="4" t="s">
        <v>1346</v>
      </c>
      <c r="AF344" s="4" t="s">
        <v>1346</v>
      </c>
      <c r="AG344" s="4" t="s">
        <v>1288</v>
      </c>
      <c r="AH344" s="4" t="s">
        <v>1346</v>
      </c>
      <c r="AI344" s="4" t="s">
        <v>1288</v>
      </c>
      <c r="AJ344" s="4" t="s">
        <v>1288</v>
      </c>
      <c r="AK344" s="4" t="s">
        <v>1290</v>
      </c>
      <c r="AL344" s="4" t="s">
        <v>1288</v>
      </c>
      <c r="AM344" s="4" t="s">
        <v>1346</v>
      </c>
      <c r="AN344" s="4" t="s">
        <v>1288</v>
      </c>
      <c r="AO344" s="4" t="s">
        <v>1346</v>
      </c>
      <c r="AP344" s="4" t="s">
        <v>1288</v>
      </c>
      <c r="AQ344" s="4" t="s">
        <v>1288</v>
      </c>
      <c r="AS344" s="4" t="s">
        <v>1861</v>
      </c>
      <c r="AT344" s="4" t="s">
        <v>1519</v>
      </c>
    </row>
    <row r="345" spans="1:46" x14ac:dyDescent="0.25">
      <c r="A345" s="4" t="s">
        <v>455</v>
      </c>
      <c r="B345" s="4">
        <v>0</v>
      </c>
      <c r="D345" s="4" t="s">
        <v>1272</v>
      </c>
      <c r="E345" s="4" t="s">
        <v>3120</v>
      </c>
      <c r="F345" s="4" t="s">
        <v>3342</v>
      </c>
      <c r="G345" s="4" t="s">
        <v>3120</v>
      </c>
      <c r="H345" s="4" t="s">
        <v>3343</v>
      </c>
      <c r="J345" s="4" t="s">
        <v>3344</v>
      </c>
      <c r="P345" s="4" t="s">
        <v>3344</v>
      </c>
      <c r="Q345" s="4" t="s">
        <v>3345</v>
      </c>
      <c r="R345" s="4" t="s">
        <v>1279</v>
      </c>
      <c r="S345" s="4" t="s">
        <v>1407</v>
      </c>
      <c r="T345" s="4" t="s">
        <v>1542</v>
      </c>
      <c r="U345" s="4" t="s">
        <v>1860</v>
      </c>
      <c r="W345" s="4" t="s">
        <v>1283</v>
      </c>
      <c r="X345" s="4" t="s">
        <v>1315</v>
      </c>
      <c r="Y345" s="4" t="s">
        <v>1302</v>
      </c>
      <c r="Z345" s="4" t="s">
        <v>1286</v>
      </c>
      <c r="AB345" s="4" t="s">
        <v>1286</v>
      </c>
      <c r="AC345" s="4" t="s">
        <v>3040</v>
      </c>
      <c r="AE345" s="4" t="s">
        <v>1346</v>
      </c>
      <c r="AF345" s="4" t="s">
        <v>1346</v>
      </c>
      <c r="AG345" s="4" t="s">
        <v>1288</v>
      </c>
      <c r="AH345" s="4" t="s">
        <v>1346</v>
      </c>
      <c r="AI345" s="4" t="s">
        <v>1288</v>
      </c>
      <c r="AJ345" s="4" t="s">
        <v>1288</v>
      </c>
      <c r="AK345" s="4" t="s">
        <v>1290</v>
      </c>
      <c r="AL345" s="4" t="s">
        <v>1288</v>
      </c>
      <c r="AM345" s="4" t="s">
        <v>1346</v>
      </c>
      <c r="AN345" s="4" t="s">
        <v>1288</v>
      </c>
      <c r="AO345" s="4" t="s">
        <v>1346</v>
      </c>
      <c r="AP345" s="4" t="s">
        <v>1288</v>
      </c>
      <c r="AQ345" s="4" t="s">
        <v>1288</v>
      </c>
      <c r="AS345" s="4" t="s">
        <v>1861</v>
      </c>
      <c r="AT345" s="4" t="s">
        <v>1519</v>
      </c>
    </row>
    <row r="346" spans="1:46" x14ac:dyDescent="0.25">
      <c r="A346" s="4" t="s">
        <v>456</v>
      </c>
      <c r="B346" s="4">
        <v>0</v>
      </c>
      <c r="D346" s="4" t="s">
        <v>1272</v>
      </c>
      <c r="E346" s="4" t="s">
        <v>3120</v>
      </c>
      <c r="F346" s="4" t="s">
        <v>3346</v>
      </c>
      <c r="G346" s="4" t="s">
        <v>3120</v>
      </c>
      <c r="H346" s="4" t="s">
        <v>3347</v>
      </c>
      <c r="J346" s="4" t="s">
        <v>3348</v>
      </c>
      <c r="P346" s="4" t="s">
        <v>3349</v>
      </c>
      <c r="Q346" s="4" t="s">
        <v>3350</v>
      </c>
      <c r="R346" s="4" t="s">
        <v>1279</v>
      </c>
      <c r="S346" s="4" t="s">
        <v>1280</v>
      </c>
      <c r="T346" s="4" t="s">
        <v>1979</v>
      </c>
      <c r="U346" s="4" t="s">
        <v>1636</v>
      </c>
      <c r="W346" s="4" t="s">
        <v>1337</v>
      </c>
      <c r="X346" s="4" t="s">
        <v>1315</v>
      </c>
      <c r="Y346" s="4" t="s">
        <v>1302</v>
      </c>
      <c r="Z346" s="4" t="s">
        <v>1286</v>
      </c>
      <c r="AB346" s="4" t="s">
        <v>1286</v>
      </c>
      <c r="AC346" s="4" t="s">
        <v>3040</v>
      </c>
      <c r="AE346" s="4" t="s">
        <v>1346</v>
      </c>
      <c r="AF346" s="4" t="s">
        <v>1346</v>
      </c>
      <c r="AG346" s="4" t="s">
        <v>1288</v>
      </c>
      <c r="AH346" s="4" t="s">
        <v>1346</v>
      </c>
      <c r="AI346" s="4" t="s">
        <v>1288</v>
      </c>
      <c r="AJ346" s="4" t="s">
        <v>1288</v>
      </c>
      <c r="AK346" s="4" t="s">
        <v>1290</v>
      </c>
      <c r="AL346" s="4" t="s">
        <v>1288</v>
      </c>
      <c r="AM346" s="4" t="s">
        <v>1346</v>
      </c>
      <c r="AN346" s="4" t="s">
        <v>1288</v>
      </c>
      <c r="AO346" s="4" t="s">
        <v>1346</v>
      </c>
      <c r="AP346" s="4" t="s">
        <v>1346</v>
      </c>
      <c r="AQ346" s="4" t="s">
        <v>1346</v>
      </c>
      <c r="AS346" s="4" t="s">
        <v>1861</v>
      </c>
      <c r="AT346" s="4" t="s">
        <v>1519</v>
      </c>
    </row>
    <row r="347" spans="1:46" x14ac:dyDescent="0.25">
      <c r="A347" s="4" t="s">
        <v>457</v>
      </c>
      <c r="B347" s="4">
        <v>0</v>
      </c>
      <c r="D347" s="4" t="s">
        <v>1272</v>
      </c>
      <c r="E347" s="4" t="s">
        <v>3120</v>
      </c>
      <c r="F347" s="4" t="s">
        <v>3351</v>
      </c>
      <c r="G347" s="4" t="s">
        <v>3120</v>
      </c>
      <c r="H347" s="4" t="s">
        <v>3352</v>
      </c>
      <c r="J347" s="4" t="s">
        <v>3353</v>
      </c>
      <c r="P347" s="4" t="s">
        <v>3354</v>
      </c>
      <c r="Q347" s="4" t="s">
        <v>3355</v>
      </c>
      <c r="R347" s="4" t="s">
        <v>1279</v>
      </c>
      <c r="S347" s="4" t="s">
        <v>3356</v>
      </c>
      <c r="T347" s="4" t="s">
        <v>1381</v>
      </c>
      <c r="U347" s="4" t="s">
        <v>1860</v>
      </c>
      <c r="W347" s="4" t="s">
        <v>1337</v>
      </c>
      <c r="X347" s="4" t="s">
        <v>1315</v>
      </c>
      <c r="Y347" s="4" t="s">
        <v>1302</v>
      </c>
      <c r="Z347" s="4" t="s">
        <v>1286</v>
      </c>
      <c r="AB347" s="4" t="s">
        <v>1286</v>
      </c>
      <c r="AC347" s="4" t="s">
        <v>3040</v>
      </c>
      <c r="AE347" s="4" t="s">
        <v>1346</v>
      </c>
      <c r="AF347" s="4" t="s">
        <v>1346</v>
      </c>
      <c r="AG347" s="4" t="s">
        <v>1288</v>
      </c>
      <c r="AH347" s="4" t="s">
        <v>1346</v>
      </c>
      <c r="AI347" s="4" t="s">
        <v>1288</v>
      </c>
      <c r="AJ347" s="4" t="s">
        <v>1288</v>
      </c>
      <c r="AK347" s="4" t="s">
        <v>1290</v>
      </c>
      <c r="AL347" s="4" t="s">
        <v>1288</v>
      </c>
      <c r="AM347" s="4" t="s">
        <v>1346</v>
      </c>
      <c r="AN347" s="4" t="s">
        <v>1288</v>
      </c>
      <c r="AO347" s="4" t="s">
        <v>1346</v>
      </c>
      <c r="AP347" s="4" t="s">
        <v>1288</v>
      </c>
      <c r="AQ347" s="4" t="s">
        <v>1288</v>
      </c>
      <c r="AS347" s="4" t="s">
        <v>1861</v>
      </c>
      <c r="AT347" s="4" t="s">
        <v>1519</v>
      </c>
    </row>
    <row r="348" spans="1:46" x14ac:dyDescent="0.25">
      <c r="A348" s="4" t="s">
        <v>458</v>
      </c>
      <c r="B348" s="4">
        <v>0</v>
      </c>
      <c r="D348" s="4" t="s">
        <v>1272</v>
      </c>
      <c r="E348" s="4" t="s">
        <v>3120</v>
      </c>
      <c r="F348" s="4" t="s">
        <v>3357</v>
      </c>
      <c r="G348" s="4" t="s">
        <v>3120</v>
      </c>
      <c r="H348" s="4" t="s">
        <v>3358</v>
      </c>
      <c r="J348" s="4" t="s">
        <v>3359</v>
      </c>
      <c r="P348" s="4" t="s">
        <v>3360</v>
      </c>
      <c r="Q348" s="4" t="s">
        <v>3361</v>
      </c>
      <c r="R348" s="4" t="s">
        <v>1279</v>
      </c>
      <c r="S348" s="4" t="s">
        <v>1280</v>
      </c>
      <c r="T348" s="4" t="s">
        <v>1666</v>
      </c>
      <c r="U348" s="4" t="s">
        <v>1860</v>
      </c>
      <c r="W348" s="4" t="s">
        <v>1283</v>
      </c>
      <c r="X348" s="4" t="s">
        <v>1315</v>
      </c>
      <c r="Y348" s="4" t="s">
        <v>1302</v>
      </c>
      <c r="Z348" s="4" t="s">
        <v>1286</v>
      </c>
      <c r="AB348" s="4" t="s">
        <v>1286</v>
      </c>
      <c r="AC348" s="4" t="s">
        <v>3040</v>
      </c>
      <c r="AE348" s="4" t="s">
        <v>1346</v>
      </c>
      <c r="AF348" s="4" t="s">
        <v>1346</v>
      </c>
      <c r="AG348" s="4" t="s">
        <v>1288</v>
      </c>
      <c r="AH348" s="4" t="s">
        <v>1346</v>
      </c>
      <c r="AI348" s="4" t="s">
        <v>1288</v>
      </c>
      <c r="AJ348" s="4" t="s">
        <v>1288</v>
      </c>
      <c r="AK348" s="4" t="s">
        <v>1290</v>
      </c>
      <c r="AL348" s="4" t="s">
        <v>1288</v>
      </c>
      <c r="AM348" s="4" t="s">
        <v>1346</v>
      </c>
      <c r="AN348" s="4" t="s">
        <v>1288</v>
      </c>
      <c r="AO348" s="4" t="s">
        <v>1346</v>
      </c>
      <c r="AP348" s="4" t="s">
        <v>1288</v>
      </c>
      <c r="AQ348" s="4" t="s">
        <v>1288</v>
      </c>
      <c r="AS348" s="4" t="s">
        <v>1861</v>
      </c>
      <c r="AT348" s="4" t="s">
        <v>1582</v>
      </c>
    </row>
    <row r="349" spans="1:46" x14ac:dyDescent="0.25">
      <c r="A349" s="4" t="s">
        <v>459</v>
      </c>
      <c r="B349" s="4">
        <v>0</v>
      </c>
      <c r="D349" s="4" t="s">
        <v>1272</v>
      </c>
      <c r="E349" s="4" t="s">
        <v>3120</v>
      </c>
      <c r="F349" s="4" t="s">
        <v>3362</v>
      </c>
      <c r="G349" s="4" t="s">
        <v>3120</v>
      </c>
      <c r="H349" s="4" t="s">
        <v>3363</v>
      </c>
      <c r="J349" s="4" t="s">
        <v>3364</v>
      </c>
      <c r="P349" s="4" t="s">
        <v>3364</v>
      </c>
      <c r="Q349" s="4" t="s">
        <v>3365</v>
      </c>
      <c r="R349" s="4" t="s">
        <v>1279</v>
      </c>
      <c r="S349" s="4" t="s">
        <v>1280</v>
      </c>
      <c r="T349" s="4" t="s">
        <v>2110</v>
      </c>
      <c r="U349" s="4" t="s">
        <v>1860</v>
      </c>
      <c r="W349" s="4" t="s">
        <v>1283</v>
      </c>
      <c r="X349" s="4" t="s">
        <v>1315</v>
      </c>
      <c r="Y349" s="4" t="s">
        <v>1302</v>
      </c>
      <c r="Z349" s="4" t="s">
        <v>1286</v>
      </c>
      <c r="AB349" s="4" t="s">
        <v>1286</v>
      </c>
      <c r="AC349" s="4" t="s">
        <v>3040</v>
      </c>
      <c r="AE349" s="4" t="s">
        <v>1346</v>
      </c>
      <c r="AF349" s="4" t="s">
        <v>1346</v>
      </c>
      <c r="AG349" s="4" t="s">
        <v>1288</v>
      </c>
      <c r="AH349" s="4" t="s">
        <v>1346</v>
      </c>
      <c r="AI349" s="4" t="s">
        <v>1288</v>
      </c>
      <c r="AJ349" s="4" t="s">
        <v>1346</v>
      </c>
      <c r="AK349" s="4" t="s">
        <v>1290</v>
      </c>
      <c r="AL349" s="4" t="s">
        <v>1288</v>
      </c>
      <c r="AM349" s="4" t="s">
        <v>1346</v>
      </c>
      <c r="AN349" s="4" t="s">
        <v>1288</v>
      </c>
      <c r="AO349" s="4" t="s">
        <v>1346</v>
      </c>
      <c r="AP349" s="4" t="s">
        <v>1288</v>
      </c>
      <c r="AQ349" s="4" t="s">
        <v>1288</v>
      </c>
      <c r="AS349" s="4" t="s">
        <v>1861</v>
      </c>
      <c r="AT349" s="4" t="s">
        <v>1519</v>
      </c>
    </row>
    <row r="350" spans="1:46" x14ac:dyDescent="0.25">
      <c r="A350" s="4" t="s">
        <v>460</v>
      </c>
      <c r="B350" s="4">
        <v>0</v>
      </c>
      <c r="D350" s="4" t="s">
        <v>1272</v>
      </c>
      <c r="E350" s="4" t="s">
        <v>3120</v>
      </c>
      <c r="F350" s="4" t="s">
        <v>3366</v>
      </c>
      <c r="G350" s="4" t="s">
        <v>3120</v>
      </c>
      <c r="H350" s="4" t="s">
        <v>3367</v>
      </c>
      <c r="J350" s="4" t="s">
        <v>3368</v>
      </c>
      <c r="P350" s="4" t="s">
        <v>3368</v>
      </c>
      <c r="Q350" s="4" t="s">
        <v>3369</v>
      </c>
      <c r="R350" s="4" t="s">
        <v>1279</v>
      </c>
      <c r="S350" s="4" t="s">
        <v>1280</v>
      </c>
      <c r="T350" s="4" t="s">
        <v>1408</v>
      </c>
      <c r="U350" s="4" t="s">
        <v>1572</v>
      </c>
      <c r="W350" s="4" t="s">
        <v>1337</v>
      </c>
      <c r="X350" s="4" t="s">
        <v>1315</v>
      </c>
      <c r="Y350" s="4" t="s">
        <v>1302</v>
      </c>
      <c r="Z350" s="4" t="s">
        <v>1286</v>
      </c>
      <c r="AB350" s="4" t="s">
        <v>1286</v>
      </c>
      <c r="AC350" s="4" t="s">
        <v>3040</v>
      </c>
      <c r="AE350" s="4" t="s">
        <v>1346</v>
      </c>
      <c r="AF350" s="4" t="s">
        <v>1346</v>
      </c>
      <c r="AG350" s="4" t="s">
        <v>1288</v>
      </c>
      <c r="AH350" s="4" t="s">
        <v>1346</v>
      </c>
      <c r="AI350" s="4" t="s">
        <v>1288</v>
      </c>
      <c r="AJ350" s="4" t="s">
        <v>1288</v>
      </c>
      <c r="AK350" s="4" t="s">
        <v>1290</v>
      </c>
      <c r="AL350" s="4" t="s">
        <v>1288</v>
      </c>
      <c r="AM350" s="4" t="s">
        <v>1346</v>
      </c>
      <c r="AN350" s="4" t="s">
        <v>1288</v>
      </c>
      <c r="AO350" s="4" t="s">
        <v>1346</v>
      </c>
      <c r="AP350" s="4" t="s">
        <v>1288</v>
      </c>
      <c r="AQ350" s="4" t="s">
        <v>1288</v>
      </c>
      <c r="AS350" s="4" t="s">
        <v>1861</v>
      </c>
      <c r="AT350" s="4" t="s">
        <v>1519</v>
      </c>
    </row>
    <row r="351" spans="1:46" x14ac:dyDescent="0.25">
      <c r="A351" s="4" t="s">
        <v>461</v>
      </c>
      <c r="B351" s="4">
        <v>0</v>
      </c>
      <c r="D351" s="4" t="s">
        <v>1272</v>
      </c>
      <c r="E351" s="4" t="s">
        <v>3120</v>
      </c>
      <c r="F351" s="4" t="s">
        <v>3370</v>
      </c>
      <c r="G351" s="4" t="s">
        <v>3120</v>
      </c>
      <c r="H351" s="4" t="s">
        <v>3371</v>
      </c>
      <c r="J351" s="4" t="s">
        <v>3372</v>
      </c>
      <c r="P351" s="4" t="s">
        <v>3372</v>
      </c>
      <c r="Q351" s="4" t="s">
        <v>3373</v>
      </c>
      <c r="R351" s="4" t="s">
        <v>1279</v>
      </c>
      <c r="S351" s="4" t="s">
        <v>1280</v>
      </c>
      <c r="T351" s="4" t="s">
        <v>1542</v>
      </c>
      <c r="U351" s="4" t="s">
        <v>126</v>
      </c>
      <c r="W351" s="4" t="s">
        <v>1283</v>
      </c>
      <c r="X351" s="4" t="s">
        <v>1315</v>
      </c>
      <c r="Y351" s="4" t="s">
        <v>1302</v>
      </c>
      <c r="Z351" s="4" t="s">
        <v>1286</v>
      </c>
      <c r="AB351" s="4" t="s">
        <v>1286</v>
      </c>
      <c r="AC351" s="4" t="s">
        <v>3040</v>
      </c>
      <c r="AE351" s="4" t="s">
        <v>1346</v>
      </c>
      <c r="AF351" s="4" t="s">
        <v>1346</v>
      </c>
      <c r="AG351" s="4" t="s">
        <v>1288</v>
      </c>
      <c r="AH351" s="4" t="s">
        <v>1346</v>
      </c>
      <c r="AI351" s="4" t="s">
        <v>1288</v>
      </c>
      <c r="AJ351" s="4" t="s">
        <v>1288</v>
      </c>
      <c r="AK351" s="4" t="s">
        <v>1290</v>
      </c>
      <c r="AL351" s="4" t="s">
        <v>1288</v>
      </c>
      <c r="AM351" s="4" t="s">
        <v>1346</v>
      </c>
      <c r="AN351" s="4" t="s">
        <v>1288</v>
      </c>
      <c r="AO351" s="4" t="s">
        <v>1346</v>
      </c>
      <c r="AP351" s="4" t="s">
        <v>1288</v>
      </c>
      <c r="AQ351" s="4" t="s">
        <v>1288</v>
      </c>
      <c r="AS351" s="4" t="s">
        <v>1861</v>
      </c>
      <c r="AT351" s="4" t="s">
        <v>1519</v>
      </c>
    </row>
    <row r="352" spans="1:46" x14ac:dyDescent="0.25">
      <c r="A352" s="4" t="s">
        <v>462</v>
      </c>
      <c r="B352" s="4">
        <v>0</v>
      </c>
      <c r="D352" s="4" t="s">
        <v>1272</v>
      </c>
      <c r="E352" s="4" t="s">
        <v>3120</v>
      </c>
      <c r="F352" s="4" t="s">
        <v>3374</v>
      </c>
      <c r="G352" s="4" t="s">
        <v>3120</v>
      </c>
      <c r="H352" s="4" t="s">
        <v>3375</v>
      </c>
      <c r="J352" s="4" t="s">
        <v>3376</v>
      </c>
      <c r="P352" s="4" t="s">
        <v>3376</v>
      </c>
      <c r="Q352" s="4" t="s">
        <v>3377</v>
      </c>
      <c r="R352" s="4" t="s">
        <v>1279</v>
      </c>
      <c r="S352" s="4" t="s">
        <v>1280</v>
      </c>
      <c r="T352" s="4" t="s">
        <v>1389</v>
      </c>
      <c r="U352" s="4" t="s">
        <v>1572</v>
      </c>
      <c r="W352" s="4" t="s">
        <v>1337</v>
      </c>
      <c r="X352" s="4" t="s">
        <v>1315</v>
      </c>
      <c r="Y352" s="4" t="s">
        <v>1302</v>
      </c>
      <c r="Z352" s="4" t="s">
        <v>1286</v>
      </c>
      <c r="AB352" s="4" t="s">
        <v>1286</v>
      </c>
      <c r="AC352" s="4" t="s">
        <v>3040</v>
      </c>
      <c r="AE352" s="4" t="s">
        <v>1346</v>
      </c>
      <c r="AF352" s="4" t="s">
        <v>1346</v>
      </c>
      <c r="AG352" s="4" t="s">
        <v>1288</v>
      </c>
      <c r="AH352" s="4" t="s">
        <v>1346</v>
      </c>
      <c r="AI352" s="4" t="s">
        <v>1288</v>
      </c>
      <c r="AJ352" s="4" t="s">
        <v>1288</v>
      </c>
      <c r="AK352" s="4" t="s">
        <v>1290</v>
      </c>
      <c r="AL352" s="4" t="s">
        <v>1288</v>
      </c>
      <c r="AM352" s="4" t="s">
        <v>1346</v>
      </c>
      <c r="AN352" s="4" t="s">
        <v>1288</v>
      </c>
      <c r="AO352" s="4" t="s">
        <v>1346</v>
      </c>
      <c r="AP352" s="4" t="s">
        <v>1288</v>
      </c>
      <c r="AQ352" s="4" t="s">
        <v>1288</v>
      </c>
      <c r="AS352" s="4" t="s">
        <v>1861</v>
      </c>
      <c r="AT352" s="4" t="s">
        <v>1519</v>
      </c>
    </row>
    <row r="353" spans="1:46" x14ac:dyDescent="0.25">
      <c r="A353" s="4" t="s">
        <v>463</v>
      </c>
      <c r="B353" s="4">
        <v>0</v>
      </c>
      <c r="D353" s="4" t="s">
        <v>1272</v>
      </c>
      <c r="E353" s="4" t="s">
        <v>3120</v>
      </c>
      <c r="F353" s="4" t="s">
        <v>3378</v>
      </c>
      <c r="G353" s="4" t="s">
        <v>3120</v>
      </c>
      <c r="H353" s="4" t="s">
        <v>3379</v>
      </c>
      <c r="J353" s="4" t="s">
        <v>3380</v>
      </c>
      <c r="P353" s="4" t="s">
        <v>3381</v>
      </c>
      <c r="Q353" s="4" t="s">
        <v>3382</v>
      </c>
      <c r="R353" s="4" t="s">
        <v>1279</v>
      </c>
      <c r="S353" s="4" t="s">
        <v>1280</v>
      </c>
      <c r="T353" s="4" t="s">
        <v>1825</v>
      </c>
      <c r="U353" s="4" t="s">
        <v>1300</v>
      </c>
      <c r="W353" s="4" t="s">
        <v>1337</v>
      </c>
      <c r="X353" s="4" t="s">
        <v>1315</v>
      </c>
      <c r="Y353" s="4" t="s">
        <v>1302</v>
      </c>
      <c r="Z353" s="4" t="s">
        <v>1286</v>
      </c>
      <c r="AB353" s="4" t="s">
        <v>1286</v>
      </c>
      <c r="AC353" s="4" t="s">
        <v>3040</v>
      </c>
      <c r="AE353" s="4" t="s">
        <v>1346</v>
      </c>
      <c r="AF353" s="4" t="s">
        <v>1346</v>
      </c>
      <c r="AG353" s="4" t="s">
        <v>1288</v>
      </c>
      <c r="AH353" s="4" t="s">
        <v>1346</v>
      </c>
      <c r="AI353" s="4" t="s">
        <v>1288</v>
      </c>
      <c r="AJ353" s="4" t="s">
        <v>1288</v>
      </c>
      <c r="AK353" s="4" t="s">
        <v>1290</v>
      </c>
      <c r="AL353" s="4" t="s">
        <v>1288</v>
      </c>
      <c r="AM353" s="4" t="s">
        <v>1346</v>
      </c>
      <c r="AN353" s="4" t="s">
        <v>1288</v>
      </c>
      <c r="AO353" s="4" t="s">
        <v>1346</v>
      </c>
      <c r="AP353" s="4" t="s">
        <v>1288</v>
      </c>
      <c r="AQ353" s="4" t="s">
        <v>1288</v>
      </c>
      <c r="AS353" s="4" t="s">
        <v>1861</v>
      </c>
      <c r="AT353" s="4" t="s">
        <v>1519</v>
      </c>
    </row>
    <row r="354" spans="1:46" x14ac:dyDescent="0.25">
      <c r="A354" s="4" t="s">
        <v>464</v>
      </c>
      <c r="B354" s="4">
        <v>0</v>
      </c>
      <c r="D354" s="4" t="s">
        <v>1272</v>
      </c>
      <c r="E354" s="4" t="s">
        <v>3120</v>
      </c>
      <c r="F354" s="4" t="s">
        <v>3383</v>
      </c>
      <c r="G354" s="4" t="s">
        <v>3120</v>
      </c>
      <c r="H354" s="4" t="s">
        <v>3384</v>
      </c>
      <c r="J354" s="4" t="s">
        <v>3385</v>
      </c>
      <c r="P354" s="4" t="s">
        <v>3385</v>
      </c>
      <c r="Q354" s="4" t="s">
        <v>3386</v>
      </c>
      <c r="R354" s="4" t="s">
        <v>1279</v>
      </c>
      <c r="S354" s="4" t="s">
        <v>1280</v>
      </c>
      <c r="T354" s="4" t="s">
        <v>1444</v>
      </c>
      <c r="U354" s="4" t="s">
        <v>1636</v>
      </c>
      <c r="W354" s="4" t="s">
        <v>1337</v>
      </c>
      <c r="X354" s="4" t="s">
        <v>1315</v>
      </c>
      <c r="Y354" s="4" t="s">
        <v>1302</v>
      </c>
      <c r="Z354" s="4" t="s">
        <v>1286</v>
      </c>
      <c r="AB354" s="4" t="s">
        <v>1286</v>
      </c>
      <c r="AC354" s="4" t="s">
        <v>3040</v>
      </c>
      <c r="AE354" s="4" t="s">
        <v>1346</v>
      </c>
      <c r="AF354" s="4" t="s">
        <v>1346</v>
      </c>
      <c r="AG354" s="4" t="s">
        <v>1288</v>
      </c>
      <c r="AH354" s="4" t="s">
        <v>1346</v>
      </c>
      <c r="AI354" s="4" t="s">
        <v>1288</v>
      </c>
      <c r="AJ354" s="4" t="s">
        <v>1288</v>
      </c>
      <c r="AK354" s="4" t="s">
        <v>1290</v>
      </c>
      <c r="AL354" s="4" t="s">
        <v>1288</v>
      </c>
      <c r="AM354" s="4" t="s">
        <v>1346</v>
      </c>
      <c r="AN354" s="4" t="s">
        <v>1288</v>
      </c>
      <c r="AO354" s="4" t="s">
        <v>1346</v>
      </c>
      <c r="AP354" s="4" t="s">
        <v>1288</v>
      </c>
      <c r="AQ354" s="4" t="s">
        <v>1288</v>
      </c>
      <c r="AS354" s="4" t="s">
        <v>1861</v>
      </c>
      <c r="AT354" s="4" t="s">
        <v>1582</v>
      </c>
    </row>
    <row r="355" spans="1:46" x14ac:dyDescent="0.25">
      <c r="A355" s="4" t="s">
        <v>465</v>
      </c>
      <c r="B355" s="4">
        <v>0</v>
      </c>
      <c r="D355" s="4" t="s">
        <v>1272</v>
      </c>
      <c r="E355" s="4" t="s">
        <v>3120</v>
      </c>
      <c r="F355" s="4" t="s">
        <v>3387</v>
      </c>
      <c r="G355" s="4" t="s">
        <v>3120</v>
      </c>
      <c r="H355" s="4" t="s">
        <v>3388</v>
      </c>
      <c r="J355" s="4" t="s">
        <v>3389</v>
      </c>
      <c r="P355" s="4" t="s">
        <v>3390</v>
      </c>
      <c r="Q355" s="4" t="s">
        <v>3391</v>
      </c>
      <c r="R355" s="4" t="s">
        <v>1279</v>
      </c>
      <c r="S355" s="4" t="s">
        <v>1471</v>
      </c>
      <c r="T355" s="4" t="s">
        <v>1389</v>
      </c>
      <c r="U355" s="4" t="s">
        <v>1399</v>
      </c>
      <c r="W355" s="4" t="s">
        <v>1337</v>
      </c>
      <c r="X355" s="4" t="s">
        <v>1446</v>
      </c>
      <c r="Y355" s="4" t="s">
        <v>1302</v>
      </c>
      <c r="Z355" s="4" t="s">
        <v>1286</v>
      </c>
      <c r="AB355" s="4" t="s">
        <v>1316</v>
      </c>
      <c r="AE355" s="4" t="s">
        <v>1289</v>
      </c>
      <c r="AF355" s="4" t="s">
        <v>1289</v>
      </c>
      <c r="AG355" s="4" t="s">
        <v>1289</v>
      </c>
      <c r="AH355" s="4" t="s">
        <v>1289</v>
      </c>
      <c r="AI355" s="4" t="s">
        <v>1288</v>
      </c>
      <c r="AJ355" s="4" t="s">
        <v>1289</v>
      </c>
      <c r="AK355" s="4" t="s">
        <v>1288</v>
      </c>
      <c r="AL355" s="4" t="s">
        <v>1288</v>
      </c>
      <c r="AM355" s="4" t="s">
        <v>1289</v>
      </c>
      <c r="AN355" s="4" t="s">
        <v>1289</v>
      </c>
      <c r="AO355" s="4" t="s">
        <v>1289</v>
      </c>
      <c r="AP355" s="4" t="s">
        <v>1289</v>
      </c>
      <c r="AQ355" s="4" t="s">
        <v>1288</v>
      </c>
      <c r="AS355" s="4" t="s">
        <v>3392</v>
      </c>
      <c r="AT355" s="4" t="s">
        <v>3393</v>
      </c>
    </row>
    <row r="356" spans="1:46" x14ac:dyDescent="0.25">
      <c r="A356" s="4" t="s">
        <v>468</v>
      </c>
      <c r="B356" s="4">
        <v>0</v>
      </c>
      <c r="D356" s="4" t="s">
        <v>1272</v>
      </c>
      <c r="E356" s="4" t="s">
        <v>3120</v>
      </c>
      <c r="F356" s="4" t="s">
        <v>3394</v>
      </c>
      <c r="G356" s="4" t="s">
        <v>3120</v>
      </c>
      <c r="H356" s="4" t="s">
        <v>3395</v>
      </c>
      <c r="J356" s="4" t="s">
        <v>3396</v>
      </c>
      <c r="P356" s="4" t="s">
        <v>3397</v>
      </c>
      <c r="Q356" s="4" t="s">
        <v>3398</v>
      </c>
      <c r="R356" s="4" t="s">
        <v>1361</v>
      </c>
      <c r="S356" s="4" t="s">
        <v>3399</v>
      </c>
      <c r="T356" s="4" t="s">
        <v>1418</v>
      </c>
      <c r="U356" s="4" t="s">
        <v>1399</v>
      </c>
      <c r="W356" s="4" t="s">
        <v>1283</v>
      </c>
      <c r="X356" s="4" t="s">
        <v>1315</v>
      </c>
      <c r="Y356" s="4" t="s">
        <v>1302</v>
      </c>
      <c r="Z356" s="4" t="s">
        <v>1286</v>
      </c>
      <c r="AB356" s="4" t="s">
        <v>1286</v>
      </c>
      <c r="AC356" s="4" t="s">
        <v>3400</v>
      </c>
      <c r="AE356" s="4" t="s">
        <v>1288</v>
      </c>
      <c r="AF356" s="4" t="s">
        <v>1288</v>
      </c>
      <c r="AG356" s="4" t="s">
        <v>1288</v>
      </c>
      <c r="AH356" s="4" t="s">
        <v>1288</v>
      </c>
      <c r="AI356" s="4" t="s">
        <v>1288</v>
      </c>
      <c r="AJ356" s="4" t="s">
        <v>1288</v>
      </c>
      <c r="AK356" s="4" t="s">
        <v>1288</v>
      </c>
      <c r="AL356" s="4" t="s">
        <v>1288</v>
      </c>
      <c r="AM356" s="4" t="s">
        <v>1288</v>
      </c>
      <c r="AN356" s="4" t="s">
        <v>1289</v>
      </c>
      <c r="AO356" s="4" t="s">
        <v>1288</v>
      </c>
      <c r="AP356" s="4" t="s">
        <v>1288</v>
      </c>
      <c r="AQ356" s="4" t="s">
        <v>1288</v>
      </c>
      <c r="AS356" s="4" t="s">
        <v>3401</v>
      </c>
      <c r="AT356" s="4" t="s">
        <v>1305</v>
      </c>
    </row>
    <row r="357" spans="1:46" x14ac:dyDescent="0.25">
      <c r="A357" s="4" t="s">
        <v>470</v>
      </c>
      <c r="B357" s="4">
        <v>0</v>
      </c>
      <c r="D357" s="4" t="s">
        <v>1272</v>
      </c>
      <c r="E357" s="4" t="s">
        <v>1712</v>
      </c>
      <c r="F357" s="4" t="s">
        <v>3402</v>
      </c>
      <c r="G357" s="4" t="s">
        <v>1712</v>
      </c>
      <c r="H357" s="4" t="s">
        <v>3403</v>
      </c>
      <c r="J357" s="4" t="s">
        <v>3404</v>
      </c>
      <c r="P357" s="4" t="s">
        <v>3405</v>
      </c>
      <c r="Q357" s="4" t="s">
        <v>3406</v>
      </c>
      <c r="R357" s="4" t="s">
        <v>1279</v>
      </c>
      <c r="S357" s="4" t="s">
        <v>1280</v>
      </c>
      <c r="T357" s="4" t="s">
        <v>1299</v>
      </c>
      <c r="U357" s="4" t="s">
        <v>1580</v>
      </c>
      <c r="W357" s="4" t="s">
        <v>1283</v>
      </c>
      <c r="X357" s="4" t="s">
        <v>1315</v>
      </c>
      <c r="Y357" s="4" t="s">
        <v>1302</v>
      </c>
      <c r="Z357" s="4" t="s">
        <v>1286</v>
      </c>
      <c r="AB357" s="4" t="s">
        <v>1316</v>
      </c>
      <c r="AE357" s="4" t="s">
        <v>1289</v>
      </c>
      <c r="AF357" s="4" t="s">
        <v>1289</v>
      </c>
      <c r="AG357" s="4" t="s">
        <v>1288</v>
      </c>
      <c r="AH357" s="4" t="s">
        <v>1288</v>
      </c>
      <c r="AI357" s="4" t="s">
        <v>1288</v>
      </c>
      <c r="AJ357" s="4" t="s">
        <v>1288</v>
      </c>
      <c r="AK357" s="4" t="s">
        <v>1288</v>
      </c>
      <c r="AL357" s="4" t="s">
        <v>1289</v>
      </c>
      <c r="AM357" s="4" t="s">
        <v>1288</v>
      </c>
      <c r="AN357" s="4" t="s">
        <v>1288</v>
      </c>
      <c r="AO357" s="4" t="s">
        <v>1288</v>
      </c>
      <c r="AP357" s="4" t="s">
        <v>1288</v>
      </c>
      <c r="AQ357" s="4" t="s">
        <v>1288</v>
      </c>
      <c r="AS357" s="4" t="s">
        <v>3407</v>
      </c>
      <c r="AT357" s="4" t="s">
        <v>1622</v>
      </c>
    </row>
    <row r="358" spans="1:46" x14ac:dyDescent="0.25">
      <c r="A358" s="4" t="s">
        <v>474</v>
      </c>
      <c r="B358" s="4">
        <v>0</v>
      </c>
      <c r="D358" s="4" t="s">
        <v>1272</v>
      </c>
      <c r="E358" s="4" t="s">
        <v>1712</v>
      </c>
      <c r="F358" s="4" t="s">
        <v>3408</v>
      </c>
      <c r="G358" s="4" t="s">
        <v>1712</v>
      </c>
      <c r="H358" s="4" t="s">
        <v>3409</v>
      </c>
      <c r="J358" s="4" t="s">
        <v>3410</v>
      </c>
      <c r="P358" s="4" t="s">
        <v>3411</v>
      </c>
      <c r="Q358" s="4" t="s">
        <v>3412</v>
      </c>
      <c r="R358" s="4" t="s">
        <v>1323</v>
      </c>
      <c r="S358" s="4" t="s">
        <v>3151</v>
      </c>
      <c r="T358" s="4" t="s">
        <v>1620</v>
      </c>
      <c r="U358" s="4" t="s">
        <v>126</v>
      </c>
      <c r="W358" s="4" t="s">
        <v>2506</v>
      </c>
      <c r="X358" s="4" t="s">
        <v>1315</v>
      </c>
      <c r="Y358" s="4" t="s">
        <v>1382</v>
      </c>
      <c r="Z358" s="4" t="s">
        <v>1286</v>
      </c>
      <c r="AB358" s="4" t="s">
        <v>1316</v>
      </c>
      <c r="AE358" s="4" t="s">
        <v>1288</v>
      </c>
      <c r="AF358" s="4" t="s">
        <v>1289</v>
      </c>
      <c r="AG358" s="4" t="s">
        <v>1288</v>
      </c>
      <c r="AH358" s="4" t="s">
        <v>1288</v>
      </c>
      <c r="AI358" s="4" t="s">
        <v>1288</v>
      </c>
      <c r="AJ358" s="4" t="s">
        <v>1288</v>
      </c>
      <c r="AK358" s="4" t="s">
        <v>1288</v>
      </c>
      <c r="AL358" s="4" t="s">
        <v>1288</v>
      </c>
      <c r="AM358" s="4" t="s">
        <v>1289</v>
      </c>
      <c r="AN358" s="4" t="s">
        <v>1288</v>
      </c>
      <c r="AO358" s="4" t="s">
        <v>1288</v>
      </c>
      <c r="AP358" s="4" t="s">
        <v>1288</v>
      </c>
      <c r="AQ358" s="4" t="s">
        <v>1288</v>
      </c>
      <c r="AS358" s="4" t="s">
        <v>1304</v>
      </c>
      <c r="AT358" s="4" t="s">
        <v>1305</v>
      </c>
    </row>
    <row r="359" spans="1:46" x14ac:dyDescent="0.25">
      <c r="A359" s="4" t="s">
        <v>481</v>
      </c>
      <c r="B359" s="4">
        <v>0</v>
      </c>
      <c r="D359" s="4" t="s">
        <v>1272</v>
      </c>
      <c r="E359" s="4" t="s">
        <v>1712</v>
      </c>
      <c r="F359" s="4" t="s">
        <v>3413</v>
      </c>
      <c r="G359" s="4" t="s">
        <v>1712</v>
      </c>
      <c r="H359" s="4" t="s">
        <v>3414</v>
      </c>
      <c r="J359" s="4" t="s">
        <v>3415</v>
      </c>
      <c r="P359" s="4" t="s">
        <v>3416</v>
      </c>
      <c r="Q359" s="4" t="s">
        <v>3417</v>
      </c>
      <c r="R359" s="4" t="s">
        <v>1323</v>
      </c>
      <c r="S359" s="4" t="s">
        <v>3151</v>
      </c>
      <c r="T359" s="4" t="s">
        <v>2013</v>
      </c>
      <c r="U359" s="4" t="s">
        <v>126</v>
      </c>
      <c r="W359" s="4" t="s">
        <v>2506</v>
      </c>
      <c r="X359" s="4" t="s">
        <v>1315</v>
      </c>
      <c r="Y359" s="4" t="s">
        <v>1302</v>
      </c>
      <c r="Z359" s="4" t="s">
        <v>1286</v>
      </c>
      <c r="AB359" s="4" t="s">
        <v>1316</v>
      </c>
      <c r="AE359" s="4" t="s">
        <v>1288</v>
      </c>
      <c r="AF359" s="4" t="s">
        <v>1288</v>
      </c>
      <c r="AG359" s="4" t="s">
        <v>1288</v>
      </c>
      <c r="AH359" s="4" t="s">
        <v>1288</v>
      </c>
      <c r="AI359" s="4" t="s">
        <v>1288</v>
      </c>
      <c r="AJ359" s="4" t="s">
        <v>1288</v>
      </c>
      <c r="AK359" s="4" t="s">
        <v>1288</v>
      </c>
      <c r="AL359" s="4" t="s">
        <v>1288</v>
      </c>
      <c r="AM359" s="4" t="s">
        <v>1288</v>
      </c>
      <c r="AN359" s="4" t="s">
        <v>1288</v>
      </c>
      <c r="AO359" s="4" t="s">
        <v>1288</v>
      </c>
      <c r="AP359" s="4" t="s">
        <v>1288</v>
      </c>
      <c r="AQ359" s="4" t="s">
        <v>1288</v>
      </c>
      <c r="AS359" s="4" t="s">
        <v>1304</v>
      </c>
      <c r="AT359" s="4" t="s">
        <v>1305</v>
      </c>
    </row>
    <row r="360" spans="1:46" x14ac:dyDescent="0.25">
      <c r="A360" s="4" t="s">
        <v>487</v>
      </c>
      <c r="B360" s="4">
        <v>0</v>
      </c>
      <c r="D360" s="4" t="s">
        <v>1272</v>
      </c>
      <c r="E360" s="4" t="s">
        <v>1712</v>
      </c>
      <c r="F360" s="4" t="s">
        <v>3418</v>
      </c>
      <c r="G360" s="4" t="s">
        <v>1712</v>
      </c>
      <c r="H360" s="4" t="s">
        <v>3419</v>
      </c>
      <c r="J360" s="4" t="s">
        <v>3420</v>
      </c>
      <c r="P360" s="4" t="s">
        <v>3421</v>
      </c>
      <c r="Q360" s="4" t="s">
        <v>3422</v>
      </c>
      <c r="R360" s="4" t="s">
        <v>1323</v>
      </c>
      <c r="S360" s="4" t="s">
        <v>3151</v>
      </c>
      <c r="T360" s="4" t="s">
        <v>1312</v>
      </c>
      <c r="U360" s="4" t="s">
        <v>126</v>
      </c>
      <c r="W360" s="4" t="s">
        <v>2506</v>
      </c>
      <c r="X360" s="4" t="s">
        <v>1315</v>
      </c>
      <c r="Y360" s="4" t="s">
        <v>1285</v>
      </c>
      <c r="Z360" s="4" t="s">
        <v>1286</v>
      </c>
      <c r="AB360" s="4" t="s">
        <v>1316</v>
      </c>
      <c r="AE360" s="4" t="s">
        <v>1288</v>
      </c>
      <c r="AF360" s="4" t="s">
        <v>1288</v>
      </c>
      <c r="AG360" s="4" t="s">
        <v>1288</v>
      </c>
      <c r="AH360" s="4" t="s">
        <v>1288</v>
      </c>
      <c r="AI360" s="4" t="s">
        <v>1288</v>
      </c>
      <c r="AJ360" s="4" t="s">
        <v>1288</v>
      </c>
      <c r="AK360" s="4" t="s">
        <v>1288</v>
      </c>
      <c r="AL360" s="4" t="s">
        <v>1288</v>
      </c>
      <c r="AM360" s="4" t="s">
        <v>1288</v>
      </c>
      <c r="AN360" s="4" t="s">
        <v>1288</v>
      </c>
      <c r="AO360" s="4" t="s">
        <v>1288</v>
      </c>
      <c r="AP360" s="4" t="s">
        <v>1288</v>
      </c>
      <c r="AQ360" s="4" t="s">
        <v>1288</v>
      </c>
      <c r="AS360" s="4" t="s">
        <v>1304</v>
      </c>
      <c r="AT360" s="4" t="s">
        <v>1305</v>
      </c>
    </row>
    <row r="361" spans="1:46" x14ac:dyDescent="0.25">
      <c r="A361" s="4" t="s">
        <v>494</v>
      </c>
      <c r="B361" s="4">
        <v>0</v>
      </c>
      <c r="D361" s="4" t="s">
        <v>1272</v>
      </c>
      <c r="E361" s="4" t="s">
        <v>1712</v>
      </c>
      <c r="F361" s="4" t="s">
        <v>3423</v>
      </c>
      <c r="G361" s="4" t="s">
        <v>1712</v>
      </c>
      <c r="H361" s="4" t="s">
        <v>3424</v>
      </c>
      <c r="J361" s="4" t="s">
        <v>3425</v>
      </c>
      <c r="P361" s="4" t="s">
        <v>3426</v>
      </c>
      <c r="Q361" s="4" t="s">
        <v>3427</v>
      </c>
      <c r="R361" s="4" t="s">
        <v>1323</v>
      </c>
      <c r="S361" s="4" t="s">
        <v>1718</v>
      </c>
      <c r="T361" s="4" t="s">
        <v>1534</v>
      </c>
      <c r="U361" s="4" t="s">
        <v>1473</v>
      </c>
      <c r="W361" s="4" t="s">
        <v>1337</v>
      </c>
      <c r="X361" s="4" t="s">
        <v>1315</v>
      </c>
      <c r="Y361" s="4" t="s">
        <v>1302</v>
      </c>
      <c r="Z361" s="4" t="s">
        <v>1286</v>
      </c>
      <c r="AB361" s="4" t="s">
        <v>1286</v>
      </c>
      <c r="AC361" s="4" t="s">
        <v>3428</v>
      </c>
      <c r="AE361" s="4" t="s">
        <v>1288</v>
      </c>
      <c r="AF361" s="4" t="s">
        <v>1288</v>
      </c>
      <c r="AG361" s="4" t="s">
        <v>1288</v>
      </c>
      <c r="AH361" s="4" t="s">
        <v>1288</v>
      </c>
      <c r="AI361" s="4" t="s">
        <v>1288</v>
      </c>
      <c r="AJ361" s="4" t="s">
        <v>1288</v>
      </c>
      <c r="AK361" s="4" t="s">
        <v>1288</v>
      </c>
      <c r="AL361" s="4" t="s">
        <v>1288</v>
      </c>
      <c r="AM361" s="4" t="s">
        <v>1288</v>
      </c>
      <c r="AN361" s="4" t="s">
        <v>1288</v>
      </c>
      <c r="AO361" s="4" t="s">
        <v>1288</v>
      </c>
      <c r="AP361" s="4" t="s">
        <v>1288</v>
      </c>
      <c r="AQ361" s="4" t="s">
        <v>1288</v>
      </c>
      <c r="AS361" s="4" t="s">
        <v>1304</v>
      </c>
      <c r="AT361" s="4" t="s">
        <v>1305</v>
      </c>
    </row>
    <row r="362" spans="1:46" x14ac:dyDescent="0.25">
      <c r="A362" s="4" t="s">
        <v>499</v>
      </c>
      <c r="B362" s="4">
        <v>0</v>
      </c>
      <c r="D362" s="4" t="s">
        <v>1272</v>
      </c>
      <c r="E362" s="4" t="s">
        <v>1712</v>
      </c>
      <c r="F362" s="4" t="s">
        <v>3429</v>
      </c>
      <c r="G362" s="4" t="s">
        <v>1712</v>
      </c>
      <c r="H362" s="4" t="s">
        <v>3430</v>
      </c>
      <c r="J362" s="4" t="s">
        <v>3431</v>
      </c>
      <c r="P362" s="4" t="s">
        <v>3432</v>
      </c>
      <c r="Q362" s="4" t="s">
        <v>3433</v>
      </c>
      <c r="R362" s="4" t="s">
        <v>1361</v>
      </c>
      <c r="S362" s="4" t="s">
        <v>3104</v>
      </c>
      <c r="T362" s="4" t="s">
        <v>1589</v>
      </c>
      <c r="U362" s="4" t="s">
        <v>1696</v>
      </c>
      <c r="W362" s="4" t="s">
        <v>1337</v>
      </c>
      <c r="X362" s="4" t="s">
        <v>1315</v>
      </c>
      <c r="Y362" s="4" t="s">
        <v>1302</v>
      </c>
      <c r="Z362" s="4" t="s">
        <v>1286</v>
      </c>
      <c r="AB362" s="4" t="s">
        <v>1286</v>
      </c>
      <c r="AC362" s="4" t="s">
        <v>3434</v>
      </c>
      <c r="AE362" s="4" t="s">
        <v>1288</v>
      </c>
      <c r="AF362" s="4" t="s">
        <v>1288</v>
      </c>
      <c r="AG362" s="4" t="s">
        <v>1288</v>
      </c>
      <c r="AH362" s="4" t="s">
        <v>1288</v>
      </c>
      <c r="AI362" s="4" t="s">
        <v>1288</v>
      </c>
      <c r="AJ362" s="4" t="s">
        <v>1288</v>
      </c>
      <c r="AK362" s="4" t="s">
        <v>1288</v>
      </c>
      <c r="AL362" s="4" t="s">
        <v>1288</v>
      </c>
      <c r="AM362" s="4" t="s">
        <v>1288</v>
      </c>
      <c r="AN362" s="4" t="s">
        <v>1288</v>
      </c>
      <c r="AO362" s="4" t="s">
        <v>1288</v>
      </c>
      <c r="AP362" s="4" t="s">
        <v>1288</v>
      </c>
      <c r="AQ362" s="4" t="s">
        <v>1288</v>
      </c>
      <c r="AS362" s="4" t="s">
        <v>1304</v>
      </c>
      <c r="AT362" s="4" t="s">
        <v>3435</v>
      </c>
    </row>
    <row r="363" spans="1:46" x14ac:dyDescent="0.25">
      <c r="A363" s="4" t="s">
        <v>501</v>
      </c>
      <c r="B363" s="4">
        <v>0</v>
      </c>
      <c r="D363" s="4" t="s">
        <v>1272</v>
      </c>
      <c r="E363" s="4" t="s">
        <v>1712</v>
      </c>
      <c r="F363" s="4" t="s">
        <v>3436</v>
      </c>
      <c r="G363" s="4" t="s">
        <v>1712</v>
      </c>
      <c r="H363" s="4" t="s">
        <v>3437</v>
      </c>
      <c r="J363" s="4" t="s">
        <v>3438</v>
      </c>
      <c r="P363" s="4" t="s">
        <v>3439</v>
      </c>
      <c r="Q363" s="4" t="s">
        <v>3440</v>
      </c>
      <c r="R363" s="4" t="s">
        <v>1323</v>
      </c>
      <c r="S363" s="4" t="s">
        <v>1718</v>
      </c>
      <c r="T363" s="4" t="s">
        <v>1635</v>
      </c>
      <c r="U363" s="4" t="s">
        <v>126</v>
      </c>
      <c r="W363" s="4" t="s">
        <v>1283</v>
      </c>
      <c r="X363" s="4" t="s">
        <v>1315</v>
      </c>
      <c r="Y363" s="4" t="s">
        <v>1302</v>
      </c>
      <c r="Z363" s="4" t="s">
        <v>1286</v>
      </c>
      <c r="AB363" s="4" t="s">
        <v>1316</v>
      </c>
      <c r="AE363" s="4" t="s">
        <v>1288</v>
      </c>
      <c r="AF363" s="4" t="s">
        <v>1288</v>
      </c>
      <c r="AG363" s="4" t="s">
        <v>1288</v>
      </c>
      <c r="AH363" s="4" t="s">
        <v>1288</v>
      </c>
      <c r="AI363" s="4" t="s">
        <v>1288</v>
      </c>
      <c r="AJ363" s="4" t="s">
        <v>1288</v>
      </c>
      <c r="AK363" s="4" t="s">
        <v>1288</v>
      </c>
      <c r="AL363" s="4" t="s">
        <v>1288</v>
      </c>
      <c r="AM363" s="4" t="s">
        <v>1288</v>
      </c>
      <c r="AN363" s="4" t="s">
        <v>1288</v>
      </c>
      <c r="AO363" s="4" t="s">
        <v>1288</v>
      </c>
      <c r="AP363" s="4" t="s">
        <v>1288</v>
      </c>
      <c r="AQ363" s="4" t="s">
        <v>1288</v>
      </c>
      <c r="AS363" s="4" t="s">
        <v>3441</v>
      </c>
      <c r="AT363" s="4" t="s">
        <v>2878</v>
      </c>
    </row>
    <row r="364" spans="1:46" x14ac:dyDescent="0.25">
      <c r="A364" s="4" t="s">
        <v>503</v>
      </c>
      <c r="B364" s="4">
        <v>0</v>
      </c>
      <c r="D364" s="4" t="s">
        <v>1272</v>
      </c>
      <c r="E364" s="4" t="s">
        <v>1712</v>
      </c>
      <c r="F364" s="4" t="s">
        <v>3442</v>
      </c>
      <c r="G364" s="4" t="s">
        <v>1712</v>
      </c>
      <c r="H364" s="4" t="s">
        <v>3443</v>
      </c>
      <c r="J364" s="4" t="s">
        <v>3444</v>
      </c>
      <c r="P364" s="4" t="s">
        <v>3445</v>
      </c>
      <c r="Q364" s="4" t="s">
        <v>3446</v>
      </c>
      <c r="R364" s="4" t="s">
        <v>1323</v>
      </c>
      <c r="S364" s="4" t="s">
        <v>1718</v>
      </c>
      <c r="T364" s="4" t="s">
        <v>1472</v>
      </c>
      <c r="U364" s="4" t="s">
        <v>1572</v>
      </c>
      <c r="W364" s="4" t="s">
        <v>1337</v>
      </c>
      <c r="X364" s="4" t="s">
        <v>1315</v>
      </c>
      <c r="Y364" s="4" t="s">
        <v>1302</v>
      </c>
      <c r="Z364" s="4" t="s">
        <v>1286</v>
      </c>
      <c r="AB364" s="4" t="s">
        <v>1286</v>
      </c>
      <c r="AC364" s="4" t="s">
        <v>3447</v>
      </c>
      <c r="AE364" s="4" t="s">
        <v>1288</v>
      </c>
      <c r="AF364" s="4" t="s">
        <v>1288</v>
      </c>
      <c r="AG364" s="4" t="s">
        <v>1288</v>
      </c>
      <c r="AH364" s="4" t="s">
        <v>1288</v>
      </c>
      <c r="AI364" s="4" t="s">
        <v>1288</v>
      </c>
      <c r="AJ364" s="4" t="s">
        <v>1288</v>
      </c>
      <c r="AK364" s="4" t="s">
        <v>1288</v>
      </c>
      <c r="AL364" s="4" t="s">
        <v>1288</v>
      </c>
      <c r="AM364" s="4" t="s">
        <v>1288</v>
      </c>
      <c r="AN364" s="4" t="s">
        <v>1288</v>
      </c>
      <c r="AO364" s="4" t="s">
        <v>1288</v>
      </c>
      <c r="AP364" s="4" t="s">
        <v>1288</v>
      </c>
      <c r="AQ364" s="4" t="s">
        <v>1288</v>
      </c>
      <c r="AS364" s="4" t="s">
        <v>3448</v>
      </c>
      <c r="AT364" s="4" t="s">
        <v>1305</v>
      </c>
    </row>
    <row r="365" spans="1:46" x14ac:dyDescent="0.25">
      <c r="A365" s="4" t="s">
        <v>505</v>
      </c>
      <c r="B365" s="4">
        <v>0</v>
      </c>
      <c r="D365" s="4" t="s">
        <v>1272</v>
      </c>
      <c r="E365" s="4" t="s">
        <v>1712</v>
      </c>
      <c r="F365" s="4" t="s">
        <v>3449</v>
      </c>
      <c r="G365" s="4" t="s">
        <v>1712</v>
      </c>
      <c r="H365" s="4" t="s">
        <v>3450</v>
      </c>
      <c r="J365" s="4" t="s">
        <v>3451</v>
      </c>
      <c r="P365" s="4" t="s">
        <v>3452</v>
      </c>
      <c r="Q365" s="4" t="s">
        <v>3453</v>
      </c>
      <c r="R365" s="4" t="s">
        <v>1323</v>
      </c>
      <c r="S365" s="4" t="s">
        <v>1718</v>
      </c>
      <c r="T365" s="4" t="s">
        <v>2274</v>
      </c>
      <c r="U365" s="4" t="s">
        <v>1473</v>
      </c>
      <c r="W365" s="4" t="s">
        <v>1337</v>
      </c>
      <c r="X365" s="4" t="s">
        <v>1315</v>
      </c>
      <c r="Y365" s="4" t="s">
        <v>1382</v>
      </c>
      <c r="Z365" s="4" t="s">
        <v>1286</v>
      </c>
      <c r="AB365" s="4" t="s">
        <v>1286</v>
      </c>
      <c r="AC365" s="4" t="s">
        <v>3454</v>
      </c>
      <c r="AE365" s="4" t="s">
        <v>1288</v>
      </c>
      <c r="AF365" s="4" t="s">
        <v>1288</v>
      </c>
      <c r="AG365" s="4" t="s">
        <v>1289</v>
      </c>
      <c r="AH365" s="4" t="s">
        <v>1288</v>
      </c>
      <c r="AI365" s="4" t="s">
        <v>1289</v>
      </c>
      <c r="AJ365" s="4" t="s">
        <v>1288</v>
      </c>
      <c r="AK365" s="4" t="s">
        <v>1288</v>
      </c>
      <c r="AL365" s="4" t="s">
        <v>1289</v>
      </c>
      <c r="AM365" s="4" t="s">
        <v>1288</v>
      </c>
      <c r="AN365" s="4" t="s">
        <v>1288</v>
      </c>
      <c r="AO365" s="4" t="s">
        <v>1288</v>
      </c>
      <c r="AP365" s="4" t="s">
        <v>1288</v>
      </c>
      <c r="AQ365" s="4" t="s">
        <v>1289</v>
      </c>
      <c r="AS365" s="4" t="s">
        <v>3455</v>
      </c>
      <c r="AT365" s="4" t="s">
        <v>1383</v>
      </c>
    </row>
    <row r="366" spans="1:46" x14ac:dyDescent="0.25">
      <c r="A366" s="4" t="s">
        <v>507</v>
      </c>
      <c r="B366" s="4">
        <v>0</v>
      </c>
      <c r="D366" s="4" t="s">
        <v>1272</v>
      </c>
      <c r="E366" s="4" t="s">
        <v>1712</v>
      </c>
      <c r="F366" s="4" t="s">
        <v>3456</v>
      </c>
      <c r="G366" s="4" t="s">
        <v>1712</v>
      </c>
      <c r="H366" s="4" t="s">
        <v>3457</v>
      </c>
      <c r="J366" s="4" t="s">
        <v>3458</v>
      </c>
      <c r="P366" s="4" t="s">
        <v>3459</v>
      </c>
      <c r="Q366" s="4" t="s">
        <v>3460</v>
      </c>
      <c r="R366" s="4" t="s">
        <v>1323</v>
      </c>
      <c r="S366" s="4" t="s">
        <v>1718</v>
      </c>
      <c r="T366" s="4" t="s">
        <v>1299</v>
      </c>
      <c r="U366" s="4" t="s">
        <v>1282</v>
      </c>
      <c r="W366" s="4" t="s">
        <v>1283</v>
      </c>
      <c r="X366" s="4" t="s">
        <v>1315</v>
      </c>
      <c r="Y366" s="4" t="s">
        <v>1382</v>
      </c>
      <c r="Z366" s="4" t="s">
        <v>1286</v>
      </c>
      <c r="AB366" s="4" t="s">
        <v>1316</v>
      </c>
      <c r="AE366" s="4" t="s">
        <v>1288</v>
      </c>
      <c r="AF366" s="4" t="s">
        <v>1288</v>
      </c>
      <c r="AG366" s="4" t="s">
        <v>1288</v>
      </c>
      <c r="AH366" s="4" t="s">
        <v>1288</v>
      </c>
      <c r="AI366" s="4" t="s">
        <v>1288</v>
      </c>
      <c r="AJ366" s="4" t="s">
        <v>1288</v>
      </c>
      <c r="AK366" s="4" t="s">
        <v>1288</v>
      </c>
      <c r="AL366" s="4" t="s">
        <v>1288</v>
      </c>
      <c r="AM366" s="4" t="s">
        <v>1288</v>
      </c>
      <c r="AN366" s="4" t="s">
        <v>1288</v>
      </c>
      <c r="AO366" s="4" t="s">
        <v>1288</v>
      </c>
      <c r="AP366" s="4" t="s">
        <v>1288</v>
      </c>
      <c r="AQ366" s="4" t="s">
        <v>1288</v>
      </c>
      <c r="AS366" s="4" t="s">
        <v>3461</v>
      </c>
      <c r="AT366" s="4" t="s">
        <v>3462</v>
      </c>
    </row>
    <row r="367" spans="1:46" x14ac:dyDescent="0.25">
      <c r="A367" s="4" t="s">
        <v>514</v>
      </c>
      <c r="B367" s="4">
        <v>0</v>
      </c>
      <c r="D367" s="4" t="s">
        <v>1272</v>
      </c>
      <c r="E367" s="4" t="s">
        <v>1712</v>
      </c>
      <c r="F367" s="4" t="s">
        <v>3463</v>
      </c>
      <c r="G367" s="4" t="s">
        <v>1712</v>
      </c>
      <c r="H367" s="4" t="s">
        <v>3464</v>
      </c>
      <c r="J367" s="4" t="s">
        <v>2503</v>
      </c>
      <c r="P367" s="4" t="s">
        <v>3465</v>
      </c>
      <c r="Q367" s="4" t="s">
        <v>3466</v>
      </c>
      <c r="R367" s="4" t="s">
        <v>1323</v>
      </c>
      <c r="S367" s="4" t="s">
        <v>1718</v>
      </c>
      <c r="T367" s="4" t="s">
        <v>1370</v>
      </c>
      <c r="U367" s="4" t="s">
        <v>1300</v>
      </c>
      <c r="W367" s="4" t="s">
        <v>1337</v>
      </c>
      <c r="X367" s="4" t="s">
        <v>1446</v>
      </c>
      <c r="Y367" s="4" t="s">
        <v>1302</v>
      </c>
      <c r="Z367" s="4" t="s">
        <v>1286</v>
      </c>
      <c r="AB367" s="4" t="s">
        <v>1372</v>
      </c>
      <c r="AE367" s="4" t="s">
        <v>1288</v>
      </c>
      <c r="AF367" s="4" t="s">
        <v>1328</v>
      </c>
      <c r="AG367" s="4" t="s">
        <v>1288</v>
      </c>
      <c r="AH367" s="4" t="s">
        <v>1289</v>
      </c>
      <c r="AI367" s="4" t="s">
        <v>1289</v>
      </c>
      <c r="AJ367" s="4" t="s">
        <v>1288</v>
      </c>
      <c r="AK367" s="4" t="s">
        <v>1289</v>
      </c>
      <c r="AL367" s="4" t="s">
        <v>1289</v>
      </c>
      <c r="AM367" s="4" t="s">
        <v>1289</v>
      </c>
      <c r="AN367" s="4" t="s">
        <v>1289</v>
      </c>
      <c r="AO367" s="4" t="s">
        <v>1289</v>
      </c>
      <c r="AP367" s="4" t="s">
        <v>1289</v>
      </c>
      <c r="AQ367" s="4" t="s">
        <v>1288</v>
      </c>
      <c r="AS367" s="4" t="s">
        <v>3467</v>
      </c>
      <c r="AT367" s="4" t="s">
        <v>3468</v>
      </c>
    </row>
    <row r="368" spans="1:46" x14ac:dyDescent="0.25">
      <c r="A368" s="4" t="s">
        <v>516</v>
      </c>
      <c r="B368" s="4">
        <v>0</v>
      </c>
      <c r="D368" s="4" t="s">
        <v>1272</v>
      </c>
      <c r="E368" s="4" t="s">
        <v>1712</v>
      </c>
      <c r="F368" s="4" t="s">
        <v>3469</v>
      </c>
      <c r="G368" s="4" t="s">
        <v>1712</v>
      </c>
      <c r="H368" s="4" t="s">
        <v>3470</v>
      </c>
      <c r="J368" s="4" t="s">
        <v>3471</v>
      </c>
      <c r="P368" s="4" t="s">
        <v>3472</v>
      </c>
      <c r="Q368" s="4" t="s">
        <v>3473</v>
      </c>
      <c r="R368" s="4" t="s">
        <v>1323</v>
      </c>
      <c r="S368" s="4" t="s">
        <v>1718</v>
      </c>
      <c r="T368" s="4" t="s">
        <v>1370</v>
      </c>
      <c r="U368" s="4" t="s">
        <v>1371</v>
      </c>
      <c r="W368" s="4" t="s">
        <v>1337</v>
      </c>
      <c r="X368" s="4" t="s">
        <v>1315</v>
      </c>
      <c r="Y368" s="4" t="s">
        <v>1285</v>
      </c>
      <c r="Z368" s="4" t="s">
        <v>1286</v>
      </c>
      <c r="AB368" s="4" t="s">
        <v>1316</v>
      </c>
      <c r="AE368" s="4" t="s">
        <v>1289</v>
      </c>
      <c r="AF368" s="4" t="s">
        <v>1288</v>
      </c>
      <c r="AG368" s="4" t="s">
        <v>1288</v>
      </c>
      <c r="AH368" s="4" t="s">
        <v>1288</v>
      </c>
      <c r="AI368" s="4" t="s">
        <v>1288</v>
      </c>
      <c r="AJ368" s="4" t="s">
        <v>1288</v>
      </c>
      <c r="AK368" s="4" t="s">
        <v>1288</v>
      </c>
      <c r="AL368" s="4" t="s">
        <v>1288</v>
      </c>
      <c r="AM368" s="4" t="s">
        <v>1288</v>
      </c>
      <c r="AN368" s="4" t="s">
        <v>1288</v>
      </c>
      <c r="AO368" s="4" t="s">
        <v>1288</v>
      </c>
      <c r="AP368" s="4" t="s">
        <v>1288</v>
      </c>
      <c r="AQ368" s="4" t="s">
        <v>1288</v>
      </c>
      <c r="AS368" s="4" t="s">
        <v>1304</v>
      </c>
      <c r="AT368" s="4" t="s">
        <v>1854</v>
      </c>
    </row>
    <row r="369" spans="1:46" x14ac:dyDescent="0.25">
      <c r="A369" s="4" t="s">
        <v>518</v>
      </c>
      <c r="B369" s="4">
        <v>0</v>
      </c>
      <c r="D369" s="4" t="s">
        <v>1272</v>
      </c>
      <c r="E369" s="4" t="s">
        <v>1712</v>
      </c>
      <c r="F369" s="4" t="s">
        <v>3474</v>
      </c>
      <c r="G369" s="4" t="s">
        <v>1712</v>
      </c>
      <c r="H369" s="4" t="s">
        <v>3475</v>
      </c>
      <c r="J369" s="4" t="s">
        <v>3476</v>
      </c>
      <c r="P369" s="4" t="s">
        <v>3476</v>
      </c>
      <c r="Q369" s="4" t="s">
        <v>3477</v>
      </c>
      <c r="R369" s="4" t="s">
        <v>1323</v>
      </c>
      <c r="S369" s="4" t="s">
        <v>1718</v>
      </c>
      <c r="T369" s="4" t="s">
        <v>1966</v>
      </c>
      <c r="U369" s="4" t="s">
        <v>1473</v>
      </c>
      <c r="W369" s="4" t="s">
        <v>1283</v>
      </c>
      <c r="X369" s="4" t="s">
        <v>1315</v>
      </c>
      <c r="Y369" s="4" t="s">
        <v>1382</v>
      </c>
      <c r="Z369" s="4" t="s">
        <v>1286</v>
      </c>
      <c r="AB369" s="4" t="s">
        <v>1286</v>
      </c>
      <c r="AC369" s="4" t="s">
        <v>3478</v>
      </c>
      <c r="AE369" s="4" t="s">
        <v>1288</v>
      </c>
      <c r="AF369" s="4" t="s">
        <v>1288</v>
      </c>
      <c r="AG369" s="4" t="s">
        <v>1288</v>
      </c>
      <c r="AH369" s="4" t="s">
        <v>1288</v>
      </c>
      <c r="AI369" s="4" t="s">
        <v>1288</v>
      </c>
      <c r="AJ369" s="4" t="s">
        <v>1288</v>
      </c>
      <c r="AK369" s="4" t="s">
        <v>1288</v>
      </c>
      <c r="AL369" s="4" t="s">
        <v>1288</v>
      </c>
      <c r="AM369" s="4" t="s">
        <v>1288</v>
      </c>
      <c r="AN369" s="4" t="s">
        <v>1288</v>
      </c>
      <c r="AO369" s="4" t="s">
        <v>1288</v>
      </c>
      <c r="AP369" s="4" t="s">
        <v>1289</v>
      </c>
      <c r="AQ369" s="4" t="s">
        <v>1288</v>
      </c>
      <c r="AS369" s="4" t="s">
        <v>2931</v>
      </c>
      <c r="AT369" s="4" t="s">
        <v>2878</v>
      </c>
    </row>
    <row r="370" spans="1:46" x14ac:dyDescent="0.25">
      <c r="A370" s="4" t="s">
        <v>520</v>
      </c>
      <c r="B370" s="4">
        <v>0</v>
      </c>
      <c r="D370" s="4" t="s">
        <v>1272</v>
      </c>
      <c r="E370" s="4" t="s">
        <v>1712</v>
      </c>
      <c r="F370" s="4" t="s">
        <v>3479</v>
      </c>
      <c r="G370" s="4" t="s">
        <v>1712</v>
      </c>
      <c r="H370" s="4" t="s">
        <v>3480</v>
      </c>
      <c r="J370" s="4" t="s">
        <v>3481</v>
      </c>
      <c r="P370" s="4" t="s">
        <v>3482</v>
      </c>
      <c r="Q370" s="4" t="s">
        <v>3483</v>
      </c>
      <c r="R370" s="4" t="s">
        <v>1323</v>
      </c>
      <c r="S370" s="4" t="s">
        <v>1718</v>
      </c>
      <c r="T370" s="4" t="s">
        <v>1389</v>
      </c>
      <c r="U370" s="4" t="s">
        <v>1390</v>
      </c>
      <c r="W370" s="4" t="s">
        <v>1337</v>
      </c>
      <c r="X370" s="4" t="s">
        <v>1315</v>
      </c>
      <c r="Y370" s="4" t="s">
        <v>1302</v>
      </c>
      <c r="Z370" s="4" t="s">
        <v>1286</v>
      </c>
      <c r="AB370" s="4" t="s">
        <v>1316</v>
      </c>
      <c r="AE370" s="4" t="s">
        <v>1288</v>
      </c>
      <c r="AF370" s="4" t="s">
        <v>1288</v>
      </c>
      <c r="AG370" s="4" t="s">
        <v>1288</v>
      </c>
      <c r="AH370" s="4" t="s">
        <v>1288</v>
      </c>
      <c r="AI370" s="4" t="s">
        <v>1288</v>
      </c>
      <c r="AJ370" s="4" t="s">
        <v>1288</v>
      </c>
      <c r="AK370" s="4" t="s">
        <v>1288</v>
      </c>
      <c r="AL370" s="4" t="s">
        <v>1288</v>
      </c>
      <c r="AM370" s="4" t="s">
        <v>1288</v>
      </c>
      <c r="AN370" s="4" t="s">
        <v>1288</v>
      </c>
      <c r="AO370" s="4" t="s">
        <v>1288</v>
      </c>
      <c r="AP370" s="4" t="s">
        <v>1288</v>
      </c>
      <c r="AQ370" s="4" t="s">
        <v>1328</v>
      </c>
      <c r="AS370" s="4" t="s">
        <v>1304</v>
      </c>
      <c r="AT370" s="4" t="s">
        <v>1383</v>
      </c>
    </row>
    <row r="371" spans="1:46" x14ac:dyDescent="0.25">
      <c r="A371" s="4" t="s">
        <v>523</v>
      </c>
      <c r="B371" s="4">
        <v>0</v>
      </c>
      <c r="D371" s="4" t="s">
        <v>1272</v>
      </c>
      <c r="E371" s="4" t="s">
        <v>1712</v>
      </c>
      <c r="F371" s="4" t="s">
        <v>3484</v>
      </c>
      <c r="G371" s="4" t="s">
        <v>1712</v>
      </c>
      <c r="H371" s="4" t="s">
        <v>3485</v>
      </c>
      <c r="J371" s="4" t="s">
        <v>3486</v>
      </c>
      <c r="P371" s="4" t="s">
        <v>3487</v>
      </c>
      <c r="Q371" s="4" t="s">
        <v>3488</v>
      </c>
      <c r="R371" s="4" t="s">
        <v>1323</v>
      </c>
      <c r="S371" s="4" t="s">
        <v>1718</v>
      </c>
      <c r="T371" s="4" t="s">
        <v>2214</v>
      </c>
      <c r="U371" s="4" t="s">
        <v>1503</v>
      </c>
      <c r="W371" s="4" t="s">
        <v>2316</v>
      </c>
      <c r="X371" s="4" t="s">
        <v>1315</v>
      </c>
      <c r="Y371" s="4" t="s">
        <v>1302</v>
      </c>
      <c r="Z371" s="4" t="s">
        <v>1286</v>
      </c>
      <c r="AB371" s="4" t="s">
        <v>1286</v>
      </c>
      <c r="AC371" s="4" t="s">
        <v>3489</v>
      </c>
      <c r="AE371" s="4" t="s">
        <v>1288</v>
      </c>
      <c r="AF371" s="4" t="s">
        <v>1288</v>
      </c>
      <c r="AG371" s="4" t="s">
        <v>1288</v>
      </c>
      <c r="AH371" s="4" t="s">
        <v>1288</v>
      </c>
      <c r="AI371" s="4" t="s">
        <v>1288</v>
      </c>
      <c r="AJ371" s="4" t="s">
        <v>1288</v>
      </c>
      <c r="AK371" s="4" t="s">
        <v>1288</v>
      </c>
      <c r="AL371" s="4" t="s">
        <v>1288</v>
      </c>
      <c r="AM371" s="4" t="s">
        <v>1288</v>
      </c>
      <c r="AN371" s="4" t="s">
        <v>1288</v>
      </c>
      <c r="AO371" s="4" t="s">
        <v>1288</v>
      </c>
      <c r="AP371" s="4" t="s">
        <v>1288</v>
      </c>
      <c r="AQ371" s="4" t="s">
        <v>1288</v>
      </c>
      <c r="AS371" s="4" t="s">
        <v>3490</v>
      </c>
      <c r="AT371" s="4" t="s">
        <v>1854</v>
      </c>
    </row>
    <row r="372" spans="1:46" x14ac:dyDescent="0.25">
      <c r="A372" s="4" t="s">
        <v>525</v>
      </c>
      <c r="B372" s="4">
        <v>0</v>
      </c>
      <c r="D372" s="4" t="s">
        <v>1272</v>
      </c>
      <c r="E372" s="4" t="s">
        <v>1712</v>
      </c>
      <c r="F372" s="4" t="s">
        <v>3491</v>
      </c>
      <c r="G372" s="4" t="s">
        <v>1712</v>
      </c>
      <c r="H372" s="4" t="s">
        <v>3492</v>
      </c>
      <c r="J372" s="4" t="s">
        <v>3493</v>
      </c>
      <c r="P372" s="4" t="s">
        <v>3494</v>
      </c>
      <c r="Q372" s="4" t="s">
        <v>3495</v>
      </c>
      <c r="R372" s="4" t="s">
        <v>1323</v>
      </c>
      <c r="S372" s="4" t="s">
        <v>1791</v>
      </c>
      <c r="T372" s="4" t="s">
        <v>1556</v>
      </c>
      <c r="U372" s="4" t="s">
        <v>1445</v>
      </c>
      <c r="W372" s="4" t="s">
        <v>1337</v>
      </c>
      <c r="X372" s="4" t="s">
        <v>1315</v>
      </c>
      <c r="Y372" s="4" t="s">
        <v>1285</v>
      </c>
      <c r="Z372" s="4" t="s">
        <v>1286</v>
      </c>
      <c r="AB372" s="4" t="s">
        <v>1316</v>
      </c>
      <c r="AE372" s="4" t="s">
        <v>1288</v>
      </c>
      <c r="AF372" s="4" t="s">
        <v>1288</v>
      </c>
      <c r="AG372" s="4" t="s">
        <v>1288</v>
      </c>
      <c r="AH372" s="4" t="s">
        <v>1288</v>
      </c>
      <c r="AI372" s="4" t="s">
        <v>1288</v>
      </c>
      <c r="AJ372" s="4" t="s">
        <v>1288</v>
      </c>
      <c r="AK372" s="4" t="s">
        <v>1288</v>
      </c>
      <c r="AL372" s="4" t="s">
        <v>1288</v>
      </c>
      <c r="AM372" s="4" t="s">
        <v>1288</v>
      </c>
      <c r="AN372" s="4" t="s">
        <v>1288</v>
      </c>
      <c r="AO372" s="4" t="s">
        <v>1288</v>
      </c>
      <c r="AP372" s="4" t="s">
        <v>1288</v>
      </c>
      <c r="AQ372" s="4" t="s">
        <v>1288</v>
      </c>
      <c r="AS372" s="4" t="s">
        <v>3496</v>
      </c>
      <c r="AT372" s="4" t="s">
        <v>1330</v>
      </c>
    </row>
    <row r="373" spans="1:46" x14ac:dyDescent="0.25">
      <c r="A373" s="4" t="s">
        <v>527</v>
      </c>
      <c r="B373" s="4">
        <v>0</v>
      </c>
      <c r="D373" s="4" t="s">
        <v>1272</v>
      </c>
      <c r="E373" s="4" t="s">
        <v>1712</v>
      </c>
      <c r="F373" s="4" t="s">
        <v>3497</v>
      </c>
      <c r="G373" s="4" t="s">
        <v>1712</v>
      </c>
      <c r="H373" s="4" t="s">
        <v>3498</v>
      </c>
      <c r="J373" s="4" t="s">
        <v>3499</v>
      </c>
      <c r="P373" s="4" t="s">
        <v>3500</v>
      </c>
      <c r="Q373" s="4" t="s">
        <v>3501</v>
      </c>
      <c r="R373" s="4" t="s">
        <v>1323</v>
      </c>
      <c r="S373" s="4" t="s">
        <v>1718</v>
      </c>
      <c r="T373" s="4" t="s">
        <v>1353</v>
      </c>
      <c r="U373" s="4" t="s">
        <v>1455</v>
      </c>
      <c r="W373" s="4" t="s">
        <v>1283</v>
      </c>
      <c r="X373" s="4" t="s">
        <v>1315</v>
      </c>
      <c r="Y373" s="4" t="s">
        <v>1285</v>
      </c>
      <c r="Z373" s="4" t="s">
        <v>1286</v>
      </c>
      <c r="AB373" s="4" t="s">
        <v>1316</v>
      </c>
      <c r="AE373" s="4" t="s">
        <v>1288</v>
      </c>
      <c r="AF373" s="4" t="s">
        <v>1288</v>
      </c>
      <c r="AG373" s="4" t="s">
        <v>1288</v>
      </c>
      <c r="AH373" s="4" t="s">
        <v>1288</v>
      </c>
      <c r="AI373" s="4" t="s">
        <v>1288</v>
      </c>
      <c r="AJ373" s="4" t="s">
        <v>1288</v>
      </c>
      <c r="AK373" s="4" t="s">
        <v>1288</v>
      </c>
      <c r="AL373" s="4" t="s">
        <v>1288</v>
      </c>
      <c r="AM373" s="4" t="s">
        <v>1288</v>
      </c>
      <c r="AN373" s="4" t="s">
        <v>1288</v>
      </c>
      <c r="AO373" s="4" t="s">
        <v>1288</v>
      </c>
      <c r="AP373" s="4" t="s">
        <v>1288</v>
      </c>
      <c r="AQ373" s="4" t="s">
        <v>1288</v>
      </c>
      <c r="AS373" s="4" t="s">
        <v>3502</v>
      </c>
      <c r="AT373" s="4" t="s">
        <v>1622</v>
      </c>
    </row>
    <row r="374" spans="1:46" x14ac:dyDescent="0.25">
      <c r="A374" s="4" t="s">
        <v>529</v>
      </c>
      <c r="B374" s="4">
        <v>0</v>
      </c>
      <c r="D374" s="4" t="s">
        <v>1272</v>
      </c>
      <c r="E374" s="4" t="s">
        <v>1712</v>
      </c>
      <c r="F374" s="4" t="s">
        <v>3503</v>
      </c>
      <c r="G374" s="4" t="s">
        <v>1712</v>
      </c>
      <c r="H374" s="4" t="s">
        <v>3504</v>
      </c>
      <c r="J374" s="4" t="s">
        <v>3505</v>
      </c>
      <c r="P374" s="4" t="s">
        <v>3505</v>
      </c>
      <c r="Q374" s="4" t="s">
        <v>3506</v>
      </c>
      <c r="R374" s="4" t="s">
        <v>1279</v>
      </c>
      <c r="S374" s="4" t="s">
        <v>1471</v>
      </c>
      <c r="T374" s="4" t="s">
        <v>1605</v>
      </c>
      <c r="U374" s="4" t="s">
        <v>126</v>
      </c>
      <c r="W374" s="4" t="s">
        <v>1283</v>
      </c>
      <c r="X374" s="4" t="s">
        <v>1315</v>
      </c>
      <c r="Y374" s="4" t="s">
        <v>1302</v>
      </c>
      <c r="Z374" s="4" t="s">
        <v>1286</v>
      </c>
      <c r="AB374" s="4" t="s">
        <v>1286</v>
      </c>
      <c r="AC374" s="4" t="s">
        <v>3040</v>
      </c>
      <c r="AE374" s="4" t="s">
        <v>1346</v>
      </c>
      <c r="AF374" s="4" t="s">
        <v>1346</v>
      </c>
      <c r="AG374" s="4" t="s">
        <v>1288</v>
      </c>
      <c r="AH374" s="4" t="s">
        <v>1346</v>
      </c>
      <c r="AI374" s="4" t="s">
        <v>1288</v>
      </c>
      <c r="AJ374" s="4" t="s">
        <v>1288</v>
      </c>
      <c r="AK374" s="4" t="s">
        <v>1290</v>
      </c>
      <c r="AL374" s="4" t="s">
        <v>1288</v>
      </c>
      <c r="AM374" s="4" t="s">
        <v>1346</v>
      </c>
      <c r="AN374" s="4" t="s">
        <v>1288</v>
      </c>
      <c r="AO374" s="4" t="s">
        <v>1346</v>
      </c>
      <c r="AP374" s="4" t="s">
        <v>1288</v>
      </c>
      <c r="AQ374" s="4" t="s">
        <v>1288</v>
      </c>
      <c r="AS374" s="4" t="s">
        <v>1861</v>
      </c>
      <c r="AT374" s="4" t="s">
        <v>1582</v>
      </c>
    </row>
    <row r="375" spans="1:46" x14ac:dyDescent="0.25">
      <c r="A375" s="4" t="s">
        <v>530</v>
      </c>
      <c r="B375" s="4">
        <v>0</v>
      </c>
      <c r="D375" s="4" t="s">
        <v>1272</v>
      </c>
      <c r="E375" s="4" t="s">
        <v>1712</v>
      </c>
      <c r="F375" s="4" t="s">
        <v>3507</v>
      </c>
      <c r="G375" s="4" t="s">
        <v>1712</v>
      </c>
      <c r="H375" s="4" t="s">
        <v>3508</v>
      </c>
      <c r="J375" s="4" t="s">
        <v>3509</v>
      </c>
      <c r="P375" s="4" t="s">
        <v>3509</v>
      </c>
      <c r="Q375" s="4" t="s">
        <v>3510</v>
      </c>
      <c r="R375" s="4" t="s">
        <v>1279</v>
      </c>
      <c r="S375" s="4" t="s">
        <v>1471</v>
      </c>
      <c r="T375" s="4" t="s">
        <v>2099</v>
      </c>
      <c r="U375" s="4" t="s">
        <v>126</v>
      </c>
      <c r="W375" s="4" t="s">
        <v>1283</v>
      </c>
      <c r="X375" s="4" t="s">
        <v>1315</v>
      </c>
      <c r="Y375" s="4" t="s">
        <v>1382</v>
      </c>
      <c r="Z375" s="4" t="s">
        <v>1286</v>
      </c>
      <c r="AB375" s="4" t="s">
        <v>1286</v>
      </c>
      <c r="AC375" s="4" t="s">
        <v>3040</v>
      </c>
      <c r="AE375" s="4" t="s">
        <v>1346</v>
      </c>
      <c r="AF375" s="4" t="s">
        <v>1346</v>
      </c>
      <c r="AG375" s="4" t="s">
        <v>1288</v>
      </c>
      <c r="AH375" s="4" t="s">
        <v>1346</v>
      </c>
      <c r="AI375" s="4" t="s">
        <v>1288</v>
      </c>
      <c r="AJ375" s="4" t="s">
        <v>1288</v>
      </c>
      <c r="AK375" s="4" t="s">
        <v>1290</v>
      </c>
      <c r="AL375" s="4" t="s">
        <v>1288</v>
      </c>
      <c r="AM375" s="4" t="s">
        <v>1346</v>
      </c>
      <c r="AN375" s="4" t="s">
        <v>1288</v>
      </c>
      <c r="AO375" s="4" t="s">
        <v>1346</v>
      </c>
      <c r="AP375" s="4" t="s">
        <v>1288</v>
      </c>
      <c r="AQ375" s="4" t="s">
        <v>1288</v>
      </c>
      <c r="AS375" s="4" t="s">
        <v>1861</v>
      </c>
      <c r="AT375" s="4" t="s">
        <v>1519</v>
      </c>
    </row>
    <row r="376" spans="1:46" x14ac:dyDescent="0.25">
      <c r="A376" s="4" t="s">
        <v>531</v>
      </c>
      <c r="B376" s="4">
        <v>0</v>
      </c>
      <c r="D376" s="4" t="s">
        <v>1272</v>
      </c>
      <c r="E376" s="4" t="s">
        <v>1712</v>
      </c>
      <c r="F376" s="4" t="s">
        <v>3511</v>
      </c>
      <c r="G376" s="4" t="s">
        <v>1712</v>
      </c>
      <c r="H376" s="4" t="s">
        <v>3512</v>
      </c>
      <c r="J376" s="4" t="s">
        <v>3513</v>
      </c>
      <c r="P376" s="4" t="s">
        <v>3513</v>
      </c>
      <c r="Q376" s="4" t="s">
        <v>3514</v>
      </c>
      <c r="R376" s="4" t="s">
        <v>1361</v>
      </c>
      <c r="S376" s="4" t="s">
        <v>2084</v>
      </c>
      <c r="T376" s="4" t="s">
        <v>1389</v>
      </c>
      <c r="U376" s="4" t="s">
        <v>126</v>
      </c>
      <c r="W376" s="4" t="s">
        <v>1337</v>
      </c>
      <c r="X376" s="4" t="s">
        <v>1400</v>
      </c>
      <c r="Y376" s="4" t="s">
        <v>1302</v>
      </c>
      <c r="Z376" s="4" t="s">
        <v>1286</v>
      </c>
      <c r="AB376" s="4" t="s">
        <v>1372</v>
      </c>
      <c r="AE376" s="4" t="s">
        <v>1288</v>
      </c>
      <c r="AF376" s="4" t="s">
        <v>1289</v>
      </c>
      <c r="AG376" s="4" t="s">
        <v>1288</v>
      </c>
      <c r="AH376" s="4" t="s">
        <v>1289</v>
      </c>
      <c r="AI376" s="4" t="s">
        <v>1289</v>
      </c>
      <c r="AJ376" s="4" t="s">
        <v>1288</v>
      </c>
      <c r="AK376" s="4" t="s">
        <v>1288</v>
      </c>
      <c r="AL376" s="4" t="s">
        <v>1289</v>
      </c>
      <c r="AM376" s="4" t="s">
        <v>1288</v>
      </c>
      <c r="AN376" s="4" t="s">
        <v>1288</v>
      </c>
      <c r="AO376" s="4" t="s">
        <v>1289</v>
      </c>
      <c r="AP376" s="4" t="s">
        <v>1328</v>
      </c>
      <c r="AQ376" s="4" t="s">
        <v>1288</v>
      </c>
      <c r="AS376" s="4" t="s">
        <v>3515</v>
      </c>
      <c r="AT376" s="4" t="s">
        <v>3516</v>
      </c>
    </row>
    <row r="377" spans="1:46" x14ac:dyDescent="0.25">
      <c r="A377" s="4" t="s">
        <v>533</v>
      </c>
      <c r="B377" s="4">
        <v>0</v>
      </c>
      <c r="D377" s="4" t="s">
        <v>1272</v>
      </c>
      <c r="E377" s="4" t="s">
        <v>1712</v>
      </c>
      <c r="F377" s="4" t="s">
        <v>3517</v>
      </c>
      <c r="G377" s="4" t="s">
        <v>1712</v>
      </c>
      <c r="H377" s="4" t="s">
        <v>3518</v>
      </c>
      <c r="J377" s="4" t="s">
        <v>3519</v>
      </c>
      <c r="P377" s="4" t="s">
        <v>3520</v>
      </c>
      <c r="Q377" s="4" t="s">
        <v>3521</v>
      </c>
      <c r="R377" s="4" t="s">
        <v>1279</v>
      </c>
      <c r="S377" s="4" t="s">
        <v>1380</v>
      </c>
      <c r="T377" s="4" t="s">
        <v>1534</v>
      </c>
      <c r="U377" s="4" t="s">
        <v>1390</v>
      </c>
      <c r="W377" s="4" t="s">
        <v>1337</v>
      </c>
      <c r="X377" s="4" t="s">
        <v>1315</v>
      </c>
      <c r="Y377" s="4" t="s">
        <v>1285</v>
      </c>
      <c r="Z377" s="4" t="s">
        <v>1286</v>
      </c>
      <c r="AB377" s="4" t="s">
        <v>1316</v>
      </c>
      <c r="AE377" s="4" t="s">
        <v>1288</v>
      </c>
      <c r="AF377" s="4" t="s">
        <v>1288</v>
      </c>
      <c r="AG377" s="4" t="s">
        <v>1288</v>
      </c>
      <c r="AH377" s="4" t="s">
        <v>1288</v>
      </c>
      <c r="AI377" s="4" t="s">
        <v>1288</v>
      </c>
      <c r="AJ377" s="4" t="s">
        <v>1288</v>
      </c>
      <c r="AK377" s="4" t="s">
        <v>1288</v>
      </c>
      <c r="AL377" s="4" t="s">
        <v>1288</v>
      </c>
      <c r="AM377" s="4" t="s">
        <v>1288</v>
      </c>
      <c r="AN377" s="4" t="s">
        <v>1288</v>
      </c>
      <c r="AO377" s="4" t="s">
        <v>1288</v>
      </c>
      <c r="AP377" s="4" t="s">
        <v>1288</v>
      </c>
      <c r="AQ377" s="4" t="s">
        <v>1288</v>
      </c>
      <c r="AS377" s="4" t="s">
        <v>3522</v>
      </c>
      <c r="AT377" s="4" t="s">
        <v>1481</v>
      </c>
    </row>
    <row r="378" spans="1:46" x14ac:dyDescent="0.25">
      <c r="A378" s="4" t="s">
        <v>535</v>
      </c>
      <c r="B378" s="4">
        <v>0</v>
      </c>
      <c r="D378" s="4" t="s">
        <v>1272</v>
      </c>
      <c r="E378" s="4" t="s">
        <v>1712</v>
      </c>
      <c r="F378" s="4" t="s">
        <v>3523</v>
      </c>
      <c r="G378" s="4" t="s">
        <v>1712</v>
      </c>
      <c r="H378" s="4" t="s">
        <v>3524</v>
      </c>
      <c r="J378" s="4" t="s">
        <v>3525</v>
      </c>
      <c r="P378" s="4" t="s">
        <v>3526</v>
      </c>
      <c r="Q378" s="4" t="s">
        <v>3527</v>
      </c>
      <c r="R378" s="4" t="s">
        <v>1361</v>
      </c>
      <c r="S378" s="4" t="s">
        <v>2084</v>
      </c>
      <c r="T378" s="4" t="s">
        <v>1589</v>
      </c>
      <c r="U378" s="4" t="s">
        <v>1580</v>
      </c>
      <c r="W378" s="4" t="s">
        <v>1337</v>
      </c>
      <c r="X378" s="4" t="s">
        <v>1315</v>
      </c>
      <c r="Y378" s="4" t="s">
        <v>1382</v>
      </c>
      <c r="Z378" s="4" t="s">
        <v>1286</v>
      </c>
      <c r="AB378" s="4" t="s">
        <v>1316</v>
      </c>
      <c r="AE378" s="4" t="s">
        <v>1288</v>
      </c>
      <c r="AF378" s="4" t="s">
        <v>1288</v>
      </c>
      <c r="AG378" s="4" t="s">
        <v>1288</v>
      </c>
      <c r="AH378" s="4" t="s">
        <v>1288</v>
      </c>
      <c r="AI378" s="4" t="s">
        <v>1328</v>
      </c>
      <c r="AJ378" s="4" t="s">
        <v>1288</v>
      </c>
      <c r="AK378" s="4" t="s">
        <v>1288</v>
      </c>
      <c r="AL378" s="4" t="s">
        <v>1288</v>
      </c>
      <c r="AM378" s="4" t="s">
        <v>1288</v>
      </c>
      <c r="AN378" s="4" t="s">
        <v>1328</v>
      </c>
      <c r="AO378" s="4" t="s">
        <v>1288</v>
      </c>
      <c r="AP378" s="4" t="s">
        <v>1328</v>
      </c>
      <c r="AQ378" s="4" t="s">
        <v>1289</v>
      </c>
      <c r="AS378" s="4" t="s">
        <v>3528</v>
      </c>
      <c r="AT378" s="4" t="s">
        <v>1691</v>
      </c>
    </row>
    <row r="379" spans="1:46" x14ac:dyDescent="0.25">
      <c r="A379" s="4" t="s">
        <v>538</v>
      </c>
      <c r="B379" s="4">
        <v>0</v>
      </c>
      <c r="D379" s="4" t="s">
        <v>1272</v>
      </c>
      <c r="E379" s="4" t="s">
        <v>1712</v>
      </c>
      <c r="F379" s="4" t="s">
        <v>3529</v>
      </c>
      <c r="G379" s="4" t="s">
        <v>1712</v>
      </c>
      <c r="H379" s="4" t="s">
        <v>3530</v>
      </c>
      <c r="J379" s="4" t="s">
        <v>3531</v>
      </c>
      <c r="P379" s="4" t="s">
        <v>3532</v>
      </c>
      <c r="Q379" s="4" t="s">
        <v>3533</v>
      </c>
      <c r="R379" s="4" t="s">
        <v>1279</v>
      </c>
      <c r="S379" s="4" t="s">
        <v>1471</v>
      </c>
      <c r="T379" s="4" t="s">
        <v>1542</v>
      </c>
      <c r="U379" s="4" t="s">
        <v>1860</v>
      </c>
      <c r="W379" s="4" t="s">
        <v>1337</v>
      </c>
      <c r="X379" s="4" t="s">
        <v>1315</v>
      </c>
      <c r="Y379" s="4" t="s">
        <v>1302</v>
      </c>
      <c r="Z379" s="4" t="s">
        <v>1286</v>
      </c>
      <c r="AB379" s="4" t="s">
        <v>1286</v>
      </c>
      <c r="AC379" s="4" t="s">
        <v>3040</v>
      </c>
      <c r="AE379" s="4" t="s">
        <v>1346</v>
      </c>
      <c r="AF379" s="4" t="s">
        <v>1346</v>
      </c>
      <c r="AG379" s="4" t="s">
        <v>1288</v>
      </c>
      <c r="AH379" s="4" t="s">
        <v>1346</v>
      </c>
      <c r="AI379" s="4" t="s">
        <v>1288</v>
      </c>
      <c r="AJ379" s="4" t="s">
        <v>1288</v>
      </c>
      <c r="AK379" s="4" t="s">
        <v>1290</v>
      </c>
      <c r="AL379" s="4" t="s">
        <v>1288</v>
      </c>
      <c r="AM379" s="4" t="s">
        <v>1346</v>
      </c>
      <c r="AN379" s="4" t="s">
        <v>1288</v>
      </c>
      <c r="AO379" s="4" t="s">
        <v>1346</v>
      </c>
      <c r="AP379" s="4" t="s">
        <v>1288</v>
      </c>
      <c r="AQ379" s="4" t="s">
        <v>1288</v>
      </c>
      <c r="AS379" s="4" t="s">
        <v>1861</v>
      </c>
      <c r="AT379" s="4" t="s">
        <v>1519</v>
      </c>
    </row>
    <row r="380" spans="1:46" x14ac:dyDescent="0.25">
      <c r="A380" s="4" t="s">
        <v>539</v>
      </c>
      <c r="B380" s="4">
        <v>0</v>
      </c>
      <c r="D380" s="4" t="s">
        <v>1272</v>
      </c>
      <c r="E380" s="4" t="s">
        <v>1712</v>
      </c>
      <c r="F380" s="4" t="s">
        <v>3534</v>
      </c>
      <c r="G380" s="4" t="s">
        <v>1712</v>
      </c>
      <c r="H380" s="4" t="s">
        <v>3535</v>
      </c>
      <c r="J380" s="4" t="s">
        <v>3536</v>
      </c>
      <c r="P380" s="4" t="s">
        <v>3537</v>
      </c>
      <c r="Q380" s="4" t="s">
        <v>2067</v>
      </c>
      <c r="R380" s="4" t="s">
        <v>1279</v>
      </c>
      <c r="S380" s="4" t="s">
        <v>1471</v>
      </c>
      <c r="T380" s="4" t="s">
        <v>2672</v>
      </c>
      <c r="U380" s="4" t="s">
        <v>1300</v>
      </c>
      <c r="W380" s="4" t="s">
        <v>1283</v>
      </c>
      <c r="X380" s="4" t="s">
        <v>1315</v>
      </c>
      <c r="Y380" s="4" t="s">
        <v>1400</v>
      </c>
      <c r="Z380" s="4" t="s">
        <v>1286</v>
      </c>
      <c r="AB380" s="4" t="s">
        <v>1316</v>
      </c>
      <c r="AE380" s="4" t="s">
        <v>1288</v>
      </c>
      <c r="AF380" s="4" t="s">
        <v>1288</v>
      </c>
      <c r="AG380" s="4" t="s">
        <v>1288</v>
      </c>
      <c r="AH380" s="4" t="s">
        <v>1288</v>
      </c>
      <c r="AI380" s="4" t="s">
        <v>1288</v>
      </c>
      <c r="AJ380" s="4" t="s">
        <v>1288</v>
      </c>
      <c r="AK380" s="4" t="s">
        <v>1288</v>
      </c>
      <c r="AL380" s="4" t="s">
        <v>1288</v>
      </c>
      <c r="AM380" s="4" t="s">
        <v>1288</v>
      </c>
      <c r="AN380" s="4" t="s">
        <v>1288</v>
      </c>
      <c r="AO380" s="4" t="s">
        <v>1288</v>
      </c>
      <c r="AP380" s="4" t="s">
        <v>1288</v>
      </c>
      <c r="AQ380" s="4" t="s">
        <v>1288</v>
      </c>
      <c r="AS380" s="4" t="s">
        <v>1304</v>
      </c>
      <c r="AT380" s="4" t="s">
        <v>1305</v>
      </c>
    </row>
    <row r="381" spans="1:46" x14ac:dyDescent="0.25">
      <c r="A381" s="4" t="s">
        <v>541</v>
      </c>
      <c r="B381" s="4">
        <v>0</v>
      </c>
      <c r="D381" s="4" t="s">
        <v>1272</v>
      </c>
      <c r="E381" s="4" t="s">
        <v>1712</v>
      </c>
      <c r="F381" s="4" t="s">
        <v>3538</v>
      </c>
      <c r="G381" s="4" t="s">
        <v>1712</v>
      </c>
      <c r="H381" s="4" t="s">
        <v>3539</v>
      </c>
      <c r="J381" s="4" t="s">
        <v>3540</v>
      </c>
      <c r="P381" s="4" t="s">
        <v>3541</v>
      </c>
      <c r="Q381" s="4" t="s">
        <v>3542</v>
      </c>
      <c r="R381" s="4" t="s">
        <v>1323</v>
      </c>
      <c r="S381" s="4" t="s">
        <v>1324</v>
      </c>
      <c r="T381" s="4" t="s">
        <v>1437</v>
      </c>
      <c r="U381" s="4" t="s">
        <v>1636</v>
      </c>
      <c r="W381" s="4" t="s">
        <v>1337</v>
      </c>
      <c r="X381" s="4" t="s">
        <v>1315</v>
      </c>
      <c r="Y381" s="4" t="s">
        <v>1382</v>
      </c>
      <c r="Z381" s="4" t="s">
        <v>1286</v>
      </c>
      <c r="AB381" s="4" t="s">
        <v>1286</v>
      </c>
      <c r="AC381" s="4" t="s">
        <v>3543</v>
      </c>
      <c r="AE381" s="4" t="s">
        <v>1288</v>
      </c>
      <c r="AF381" s="4" t="s">
        <v>1288</v>
      </c>
      <c r="AG381" s="4" t="s">
        <v>1288</v>
      </c>
      <c r="AH381" s="4" t="s">
        <v>1288</v>
      </c>
      <c r="AI381" s="4" t="s">
        <v>1288</v>
      </c>
      <c r="AJ381" s="4" t="s">
        <v>1288</v>
      </c>
      <c r="AK381" s="4" t="s">
        <v>1288</v>
      </c>
      <c r="AL381" s="4" t="s">
        <v>1288</v>
      </c>
      <c r="AM381" s="4" t="s">
        <v>1288</v>
      </c>
      <c r="AN381" s="4" t="s">
        <v>1288</v>
      </c>
      <c r="AO381" s="4" t="s">
        <v>1288</v>
      </c>
      <c r="AP381" s="4" t="s">
        <v>1288</v>
      </c>
      <c r="AQ381" s="4" t="s">
        <v>1288</v>
      </c>
      <c r="AS381" s="4" t="s">
        <v>3014</v>
      </c>
      <c r="AT381" s="4" t="s">
        <v>1305</v>
      </c>
    </row>
    <row r="382" spans="1:46" x14ac:dyDescent="0.25">
      <c r="A382" s="4" t="s">
        <v>543</v>
      </c>
      <c r="B382" s="4">
        <v>0</v>
      </c>
      <c r="D382" s="4" t="s">
        <v>1272</v>
      </c>
      <c r="E382" s="4" t="s">
        <v>1712</v>
      </c>
      <c r="F382" s="4" t="s">
        <v>3544</v>
      </c>
      <c r="G382" s="4" t="s">
        <v>1712</v>
      </c>
      <c r="H382" s="4" t="s">
        <v>3545</v>
      </c>
      <c r="J382" s="4" t="s">
        <v>3546</v>
      </c>
      <c r="P382" s="4" t="s">
        <v>3547</v>
      </c>
      <c r="Q382" s="4" t="s">
        <v>3548</v>
      </c>
      <c r="R382" s="4" t="s">
        <v>1279</v>
      </c>
      <c r="S382" s="4" t="s">
        <v>1280</v>
      </c>
      <c r="T382" s="4" t="s">
        <v>1353</v>
      </c>
      <c r="U382" s="4" t="s">
        <v>1860</v>
      </c>
      <c r="W382" s="4" t="s">
        <v>1283</v>
      </c>
      <c r="X382" s="4" t="s">
        <v>1315</v>
      </c>
      <c r="Y382" s="4" t="s">
        <v>1302</v>
      </c>
      <c r="Z382" s="4" t="s">
        <v>1286</v>
      </c>
      <c r="AB382" s="4" t="s">
        <v>1286</v>
      </c>
      <c r="AC382" s="4" t="s">
        <v>3040</v>
      </c>
      <c r="AE382" s="4" t="s">
        <v>1346</v>
      </c>
      <c r="AF382" s="4" t="s">
        <v>1346</v>
      </c>
      <c r="AG382" s="4" t="s">
        <v>1288</v>
      </c>
      <c r="AH382" s="4" t="s">
        <v>1346</v>
      </c>
      <c r="AI382" s="4" t="s">
        <v>1288</v>
      </c>
      <c r="AJ382" s="4" t="s">
        <v>1288</v>
      </c>
      <c r="AK382" s="4" t="s">
        <v>1290</v>
      </c>
      <c r="AL382" s="4" t="s">
        <v>1288</v>
      </c>
      <c r="AM382" s="4" t="s">
        <v>1346</v>
      </c>
      <c r="AN382" s="4" t="s">
        <v>1288</v>
      </c>
      <c r="AO382" s="4" t="s">
        <v>1346</v>
      </c>
      <c r="AP382" s="4" t="s">
        <v>1288</v>
      </c>
      <c r="AQ382" s="4" t="s">
        <v>1288</v>
      </c>
      <c r="AS382" s="4" t="s">
        <v>1861</v>
      </c>
      <c r="AT382" s="4" t="s">
        <v>1519</v>
      </c>
    </row>
    <row r="383" spans="1:46" x14ac:dyDescent="0.25">
      <c r="A383" s="4" t="s">
        <v>544</v>
      </c>
      <c r="B383" s="4">
        <v>0</v>
      </c>
      <c r="D383" s="4" t="s">
        <v>1272</v>
      </c>
      <c r="E383" s="4" t="s">
        <v>1712</v>
      </c>
      <c r="F383" s="4" t="s">
        <v>3549</v>
      </c>
      <c r="G383" s="4" t="s">
        <v>1712</v>
      </c>
      <c r="H383" s="4" t="s">
        <v>3550</v>
      </c>
      <c r="J383" s="4" t="s">
        <v>3551</v>
      </c>
      <c r="P383" s="4" t="s">
        <v>3552</v>
      </c>
      <c r="Q383" s="4" t="s">
        <v>3553</v>
      </c>
      <c r="R383" s="4" t="s">
        <v>1323</v>
      </c>
      <c r="S383" s="4" t="s">
        <v>1344</v>
      </c>
      <c r="T383" s="4" t="s">
        <v>1437</v>
      </c>
      <c r="U383" s="4" t="s">
        <v>1580</v>
      </c>
      <c r="W383" s="4" t="s">
        <v>1283</v>
      </c>
      <c r="X383" s="4" t="s">
        <v>1315</v>
      </c>
      <c r="Y383" s="4" t="s">
        <v>1382</v>
      </c>
      <c r="Z383" s="4" t="s">
        <v>1286</v>
      </c>
      <c r="AB383" s="4" t="s">
        <v>1286</v>
      </c>
      <c r="AC383" s="4" t="s">
        <v>3554</v>
      </c>
      <c r="AE383" s="4" t="s">
        <v>1288</v>
      </c>
      <c r="AF383" s="4" t="s">
        <v>1288</v>
      </c>
      <c r="AG383" s="4" t="s">
        <v>1288</v>
      </c>
      <c r="AH383" s="4" t="s">
        <v>1288</v>
      </c>
      <c r="AI383" s="4" t="s">
        <v>1288</v>
      </c>
      <c r="AJ383" s="4" t="s">
        <v>1289</v>
      </c>
      <c r="AK383" s="4" t="s">
        <v>1289</v>
      </c>
      <c r="AL383" s="4" t="s">
        <v>1289</v>
      </c>
      <c r="AM383" s="4" t="s">
        <v>1288</v>
      </c>
      <c r="AN383" s="4" t="s">
        <v>1289</v>
      </c>
      <c r="AO383" s="4" t="s">
        <v>1289</v>
      </c>
      <c r="AP383" s="4" t="s">
        <v>1289</v>
      </c>
      <c r="AQ383" s="4" t="s">
        <v>1288</v>
      </c>
      <c r="AS383" s="4" t="s">
        <v>3555</v>
      </c>
      <c r="AT383" s="4" t="s">
        <v>3556</v>
      </c>
    </row>
    <row r="384" spans="1:46" x14ac:dyDescent="0.25">
      <c r="A384" s="4" t="s">
        <v>547</v>
      </c>
      <c r="B384" s="4">
        <v>0</v>
      </c>
      <c r="D384" s="4" t="s">
        <v>1272</v>
      </c>
      <c r="E384" s="4" t="s">
        <v>1712</v>
      </c>
      <c r="F384" s="4" t="s">
        <v>3557</v>
      </c>
      <c r="G384" s="4" t="s">
        <v>1712</v>
      </c>
      <c r="H384" s="4" t="s">
        <v>1476</v>
      </c>
      <c r="J384" s="4" t="s">
        <v>3558</v>
      </c>
      <c r="P384" s="4" t="s">
        <v>3558</v>
      </c>
      <c r="Q384" s="4" t="s">
        <v>3559</v>
      </c>
      <c r="R384" s="4" t="s">
        <v>1279</v>
      </c>
      <c r="S384" s="4" t="s">
        <v>1280</v>
      </c>
      <c r="T384" s="4" t="s">
        <v>2848</v>
      </c>
      <c r="U384" s="4" t="s">
        <v>1860</v>
      </c>
      <c r="W384" s="4" t="s">
        <v>1283</v>
      </c>
      <c r="X384" s="4" t="s">
        <v>1315</v>
      </c>
      <c r="Y384" s="4" t="s">
        <v>1302</v>
      </c>
      <c r="Z384" s="4" t="s">
        <v>1286</v>
      </c>
      <c r="AB384" s="4" t="s">
        <v>1286</v>
      </c>
      <c r="AC384" s="4" t="s">
        <v>3040</v>
      </c>
      <c r="AE384" s="4" t="s">
        <v>1346</v>
      </c>
      <c r="AF384" s="4" t="s">
        <v>1346</v>
      </c>
      <c r="AG384" s="4" t="s">
        <v>1288</v>
      </c>
      <c r="AH384" s="4" t="s">
        <v>1346</v>
      </c>
      <c r="AI384" s="4" t="s">
        <v>1288</v>
      </c>
      <c r="AJ384" s="4" t="s">
        <v>1288</v>
      </c>
      <c r="AK384" s="4" t="s">
        <v>1290</v>
      </c>
      <c r="AL384" s="4" t="s">
        <v>1288</v>
      </c>
      <c r="AM384" s="4" t="s">
        <v>1346</v>
      </c>
      <c r="AN384" s="4" t="s">
        <v>1288</v>
      </c>
      <c r="AO384" s="4" t="s">
        <v>1346</v>
      </c>
      <c r="AP384" s="4" t="s">
        <v>1288</v>
      </c>
      <c r="AQ384" s="4" t="s">
        <v>1288</v>
      </c>
      <c r="AS384" s="4" t="s">
        <v>1861</v>
      </c>
      <c r="AT384" s="4" t="s">
        <v>1519</v>
      </c>
    </row>
    <row r="385" spans="1:46" x14ac:dyDescent="0.25">
      <c r="A385" s="4" t="s">
        <v>548</v>
      </c>
      <c r="B385" s="4">
        <v>0</v>
      </c>
      <c r="D385" s="4" t="s">
        <v>1272</v>
      </c>
      <c r="E385" s="4" t="s">
        <v>1712</v>
      </c>
      <c r="F385" s="4" t="s">
        <v>3560</v>
      </c>
      <c r="G385" s="4" t="s">
        <v>1712</v>
      </c>
      <c r="H385" s="4" t="s">
        <v>3561</v>
      </c>
      <c r="J385" s="4" t="s">
        <v>3562</v>
      </c>
      <c r="P385" s="4" t="s">
        <v>3562</v>
      </c>
      <c r="Q385" s="4" t="s">
        <v>3563</v>
      </c>
      <c r="R385" s="4" t="s">
        <v>1279</v>
      </c>
      <c r="S385" s="4" t="s">
        <v>1471</v>
      </c>
      <c r="T385" s="4" t="s">
        <v>1542</v>
      </c>
      <c r="U385" s="4" t="s">
        <v>126</v>
      </c>
      <c r="W385" s="4" t="s">
        <v>1337</v>
      </c>
      <c r="X385" s="4" t="s">
        <v>1315</v>
      </c>
      <c r="Y385" s="4" t="s">
        <v>1302</v>
      </c>
      <c r="Z385" s="4" t="s">
        <v>1286</v>
      </c>
      <c r="AB385" s="4" t="s">
        <v>1286</v>
      </c>
      <c r="AC385" s="4" t="s">
        <v>3040</v>
      </c>
      <c r="AE385" s="4" t="s">
        <v>1346</v>
      </c>
      <c r="AF385" s="4" t="s">
        <v>1346</v>
      </c>
      <c r="AG385" s="4" t="s">
        <v>1288</v>
      </c>
      <c r="AH385" s="4" t="s">
        <v>1346</v>
      </c>
      <c r="AI385" s="4" t="s">
        <v>1288</v>
      </c>
      <c r="AJ385" s="4" t="s">
        <v>1288</v>
      </c>
      <c r="AK385" s="4" t="s">
        <v>1290</v>
      </c>
      <c r="AL385" s="4" t="s">
        <v>1288</v>
      </c>
      <c r="AM385" s="4" t="s">
        <v>1346</v>
      </c>
      <c r="AN385" s="4" t="s">
        <v>1288</v>
      </c>
      <c r="AO385" s="4" t="s">
        <v>1346</v>
      </c>
      <c r="AP385" s="4" t="s">
        <v>1288</v>
      </c>
      <c r="AQ385" s="4" t="s">
        <v>1288</v>
      </c>
      <c r="AS385" s="4" t="s">
        <v>1861</v>
      </c>
      <c r="AT385" s="4" t="s">
        <v>1519</v>
      </c>
    </row>
    <row r="386" spans="1:46" x14ac:dyDescent="0.25">
      <c r="A386" s="4" t="s">
        <v>549</v>
      </c>
      <c r="B386" s="4">
        <v>0</v>
      </c>
      <c r="D386" s="4" t="s">
        <v>1272</v>
      </c>
      <c r="E386" s="4" t="s">
        <v>1712</v>
      </c>
      <c r="F386" s="4" t="s">
        <v>3564</v>
      </c>
      <c r="G386" s="4" t="s">
        <v>1712</v>
      </c>
      <c r="H386" s="4" t="s">
        <v>3565</v>
      </c>
      <c r="J386" s="4" t="s">
        <v>3566</v>
      </c>
      <c r="P386" s="4" t="s">
        <v>3566</v>
      </c>
      <c r="Q386" s="4" t="s">
        <v>3567</v>
      </c>
      <c r="R386" s="4" t="s">
        <v>1279</v>
      </c>
      <c r="S386" s="4" t="s">
        <v>1471</v>
      </c>
      <c r="T386" s="4" t="s">
        <v>1389</v>
      </c>
      <c r="U386" s="4" t="s">
        <v>1636</v>
      </c>
      <c r="W386" s="4" t="s">
        <v>1337</v>
      </c>
      <c r="X386" s="4" t="s">
        <v>1315</v>
      </c>
      <c r="Y386" s="4" t="s">
        <v>1382</v>
      </c>
      <c r="Z386" s="4" t="s">
        <v>1286</v>
      </c>
      <c r="AB386" s="4" t="s">
        <v>1286</v>
      </c>
      <c r="AC386" s="4" t="s">
        <v>3040</v>
      </c>
      <c r="AE386" s="4" t="s">
        <v>1346</v>
      </c>
      <c r="AF386" s="4" t="s">
        <v>1346</v>
      </c>
      <c r="AG386" s="4" t="s">
        <v>1288</v>
      </c>
      <c r="AH386" s="4" t="s">
        <v>1346</v>
      </c>
      <c r="AI386" s="4" t="s">
        <v>1288</v>
      </c>
      <c r="AJ386" s="4" t="s">
        <v>1288</v>
      </c>
      <c r="AK386" s="4" t="s">
        <v>1290</v>
      </c>
      <c r="AL386" s="4" t="s">
        <v>1288</v>
      </c>
      <c r="AM386" s="4" t="s">
        <v>1346</v>
      </c>
      <c r="AN386" s="4" t="s">
        <v>1288</v>
      </c>
      <c r="AO386" s="4" t="s">
        <v>1346</v>
      </c>
      <c r="AP386" s="4" t="s">
        <v>1288</v>
      </c>
      <c r="AQ386" s="4" t="s">
        <v>1288</v>
      </c>
      <c r="AS386" s="4" t="s">
        <v>1861</v>
      </c>
      <c r="AT386" s="4" t="s">
        <v>1519</v>
      </c>
    </row>
    <row r="387" spans="1:46" x14ac:dyDescent="0.25">
      <c r="A387" s="4" t="s">
        <v>550</v>
      </c>
      <c r="B387" s="4">
        <v>0</v>
      </c>
      <c r="D387" s="4" t="s">
        <v>1272</v>
      </c>
      <c r="E387" s="4" t="s">
        <v>1712</v>
      </c>
      <c r="F387" s="4" t="s">
        <v>3568</v>
      </c>
      <c r="G387" s="4" t="s">
        <v>1712</v>
      </c>
      <c r="H387" s="4" t="s">
        <v>3569</v>
      </c>
      <c r="J387" s="4" t="s">
        <v>3570</v>
      </c>
      <c r="P387" s="4" t="s">
        <v>3571</v>
      </c>
      <c r="Q387" s="4" t="s">
        <v>3572</v>
      </c>
      <c r="R387" s="4" t="s">
        <v>1279</v>
      </c>
      <c r="S387" s="4" t="s">
        <v>1280</v>
      </c>
      <c r="T387" s="4" t="s">
        <v>1336</v>
      </c>
      <c r="U387" s="4" t="s">
        <v>126</v>
      </c>
      <c r="W387" s="4" t="s">
        <v>1283</v>
      </c>
      <c r="X387" s="4" t="s">
        <v>1315</v>
      </c>
      <c r="Y387" s="4" t="s">
        <v>1302</v>
      </c>
      <c r="Z387" s="4" t="s">
        <v>1286</v>
      </c>
      <c r="AB387" s="4" t="s">
        <v>1286</v>
      </c>
      <c r="AC387" s="4" t="s">
        <v>3040</v>
      </c>
      <c r="AE387" s="4" t="s">
        <v>1346</v>
      </c>
      <c r="AF387" s="4" t="s">
        <v>1346</v>
      </c>
      <c r="AG387" s="4" t="s">
        <v>1288</v>
      </c>
      <c r="AH387" s="4" t="s">
        <v>1346</v>
      </c>
      <c r="AI387" s="4" t="s">
        <v>1288</v>
      </c>
      <c r="AJ387" s="4" t="s">
        <v>1288</v>
      </c>
      <c r="AK387" s="4" t="s">
        <v>1290</v>
      </c>
      <c r="AL387" s="4" t="s">
        <v>1288</v>
      </c>
      <c r="AM387" s="4" t="s">
        <v>1346</v>
      </c>
      <c r="AN387" s="4" t="s">
        <v>1288</v>
      </c>
      <c r="AO387" s="4" t="s">
        <v>1346</v>
      </c>
      <c r="AP387" s="4" t="s">
        <v>1288</v>
      </c>
      <c r="AQ387" s="4" t="s">
        <v>1288</v>
      </c>
      <c r="AS387" s="4" t="s">
        <v>1861</v>
      </c>
      <c r="AT387" s="4" t="s">
        <v>1519</v>
      </c>
    </row>
    <row r="388" spans="1:46" x14ac:dyDescent="0.25">
      <c r="A388" s="4" t="s">
        <v>551</v>
      </c>
      <c r="B388" s="4">
        <v>0</v>
      </c>
      <c r="D388" s="4" t="s">
        <v>1272</v>
      </c>
      <c r="E388" s="4" t="s">
        <v>1712</v>
      </c>
      <c r="F388" s="4" t="s">
        <v>3573</v>
      </c>
      <c r="G388" s="4" t="s">
        <v>1712</v>
      </c>
      <c r="H388" s="4" t="s">
        <v>3574</v>
      </c>
      <c r="J388" s="4" t="s">
        <v>3575</v>
      </c>
      <c r="P388" s="4" t="s">
        <v>3576</v>
      </c>
      <c r="Q388" s="4" t="s">
        <v>3577</v>
      </c>
      <c r="R388" s="4" t="s">
        <v>1279</v>
      </c>
      <c r="S388" s="4" t="s">
        <v>1471</v>
      </c>
      <c r="T388" s="4" t="s">
        <v>1979</v>
      </c>
      <c r="U388" s="4" t="s">
        <v>1636</v>
      </c>
      <c r="W388" s="4" t="s">
        <v>1337</v>
      </c>
      <c r="X388" s="4" t="s">
        <v>1315</v>
      </c>
      <c r="Y388" s="4" t="s">
        <v>3578</v>
      </c>
      <c r="Z388" s="4" t="s">
        <v>1286</v>
      </c>
      <c r="AB388" s="4" t="s">
        <v>1286</v>
      </c>
      <c r="AC388" s="4" t="s">
        <v>3040</v>
      </c>
      <c r="AE388" s="4" t="s">
        <v>1346</v>
      </c>
      <c r="AF388" s="4" t="s">
        <v>1346</v>
      </c>
      <c r="AG388" s="4" t="s">
        <v>1288</v>
      </c>
      <c r="AH388" s="4" t="s">
        <v>1346</v>
      </c>
      <c r="AI388" s="4" t="s">
        <v>1288</v>
      </c>
      <c r="AJ388" s="4" t="s">
        <v>1288</v>
      </c>
      <c r="AK388" s="4" t="s">
        <v>1290</v>
      </c>
      <c r="AL388" s="4" t="s">
        <v>1288</v>
      </c>
      <c r="AM388" s="4" t="s">
        <v>1346</v>
      </c>
      <c r="AN388" s="4" t="s">
        <v>1288</v>
      </c>
      <c r="AO388" s="4" t="s">
        <v>1346</v>
      </c>
      <c r="AP388" s="4" t="s">
        <v>1288</v>
      </c>
      <c r="AQ388" s="4" t="s">
        <v>1288</v>
      </c>
      <c r="AS388" s="4" t="s">
        <v>1861</v>
      </c>
      <c r="AT388" s="4" t="s">
        <v>1519</v>
      </c>
    </row>
    <row r="389" spans="1:46" x14ac:dyDescent="0.25">
      <c r="A389" s="4" t="s">
        <v>552</v>
      </c>
      <c r="B389" s="4">
        <v>0</v>
      </c>
      <c r="D389" s="4" t="s">
        <v>1272</v>
      </c>
      <c r="E389" s="4" t="s">
        <v>1712</v>
      </c>
      <c r="F389" s="4" t="s">
        <v>3579</v>
      </c>
      <c r="G389" s="4" t="s">
        <v>1712</v>
      </c>
      <c r="H389" s="4" t="s">
        <v>3580</v>
      </c>
      <c r="J389" s="4" t="s">
        <v>3581</v>
      </c>
      <c r="P389" s="4" t="s">
        <v>3582</v>
      </c>
      <c r="Q389" s="4" t="s">
        <v>3583</v>
      </c>
      <c r="R389" s="4" t="s">
        <v>1279</v>
      </c>
      <c r="S389" s="4" t="s">
        <v>1280</v>
      </c>
      <c r="T389" s="4" t="s">
        <v>1598</v>
      </c>
      <c r="U389" s="4" t="s">
        <v>1860</v>
      </c>
      <c r="W389" s="4" t="s">
        <v>1283</v>
      </c>
      <c r="X389" s="4" t="s">
        <v>1315</v>
      </c>
      <c r="Y389" s="4" t="s">
        <v>1302</v>
      </c>
      <c r="Z389" s="4" t="s">
        <v>1286</v>
      </c>
      <c r="AB389" s="4" t="s">
        <v>1286</v>
      </c>
      <c r="AC389" s="4" t="s">
        <v>3040</v>
      </c>
      <c r="AE389" s="4" t="s">
        <v>1346</v>
      </c>
      <c r="AF389" s="4" t="s">
        <v>1346</v>
      </c>
      <c r="AG389" s="4" t="s">
        <v>1288</v>
      </c>
      <c r="AH389" s="4" t="s">
        <v>1346</v>
      </c>
      <c r="AI389" s="4" t="s">
        <v>1288</v>
      </c>
      <c r="AJ389" s="4" t="s">
        <v>1288</v>
      </c>
      <c r="AK389" s="4" t="s">
        <v>1290</v>
      </c>
      <c r="AL389" s="4" t="s">
        <v>1288</v>
      </c>
      <c r="AM389" s="4" t="s">
        <v>1346</v>
      </c>
      <c r="AN389" s="4" t="s">
        <v>1288</v>
      </c>
      <c r="AO389" s="4" t="s">
        <v>1346</v>
      </c>
      <c r="AP389" s="4" t="s">
        <v>1288</v>
      </c>
      <c r="AQ389" s="4" t="s">
        <v>1288</v>
      </c>
      <c r="AS389" s="4" t="s">
        <v>1861</v>
      </c>
      <c r="AT389" s="4" t="s">
        <v>1519</v>
      </c>
    </row>
    <row r="390" spans="1:46" x14ac:dyDescent="0.25">
      <c r="A390" s="4" t="s">
        <v>553</v>
      </c>
      <c r="B390" s="4">
        <v>0</v>
      </c>
      <c r="D390" s="4" t="s">
        <v>1272</v>
      </c>
      <c r="E390" s="4" t="s">
        <v>1712</v>
      </c>
      <c r="F390" s="4" t="s">
        <v>3584</v>
      </c>
      <c r="G390" s="4" t="s">
        <v>1712</v>
      </c>
      <c r="H390" s="4" t="s">
        <v>3585</v>
      </c>
      <c r="J390" s="4" t="s">
        <v>3586</v>
      </c>
      <c r="P390" s="4" t="s">
        <v>3586</v>
      </c>
      <c r="Q390" s="4" t="s">
        <v>3587</v>
      </c>
      <c r="R390" s="4" t="s">
        <v>1279</v>
      </c>
      <c r="S390" s="4" t="s">
        <v>1471</v>
      </c>
      <c r="T390" s="4" t="s">
        <v>1542</v>
      </c>
      <c r="U390" s="4" t="s">
        <v>1390</v>
      </c>
      <c r="W390" s="4" t="s">
        <v>1283</v>
      </c>
      <c r="X390" s="4" t="s">
        <v>1315</v>
      </c>
      <c r="Y390" s="4" t="s">
        <v>1302</v>
      </c>
      <c r="Z390" s="4" t="s">
        <v>1286</v>
      </c>
      <c r="AB390" s="4" t="s">
        <v>1286</v>
      </c>
      <c r="AC390" s="4" t="s">
        <v>3040</v>
      </c>
      <c r="AE390" s="4" t="s">
        <v>1346</v>
      </c>
      <c r="AF390" s="4" t="s">
        <v>1346</v>
      </c>
      <c r="AG390" s="4" t="s">
        <v>1288</v>
      </c>
      <c r="AH390" s="4" t="s">
        <v>1346</v>
      </c>
      <c r="AI390" s="4" t="s">
        <v>1288</v>
      </c>
      <c r="AJ390" s="4" t="s">
        <v>1288</v>
      </c>
      <c r="AK390" s="4" t="s">
        <v>1290</v>
      </c>
      <c r="AL390" s="4" t="s">
        <v>1288</v>
      </c>
      <c r="AM390" s="4" t="s">
        <v>1346</v>
      </c>
      <c r="AN390" s="4" t="s">
        <v>1288</v>
      </c>
      <c r="AO390" s="4" t="s">
        <v>1346</v>
      </c>
      <c r="AP390" s="4" t="s">
        <v>1288</v>
      </c>
      <c r="AQ390" s="4" t="s">
        <v>1288</v>
      </c>
      <c r="AS390" s="4" t="s">
        <v>1861</v>
      </c>
      <c r="AT390" s="4" t="s">
        <v>1519</v>
      </c>
    </row>
    <row r="391" spans="1:46" x14ac:dyDescent="0.25">
      <c r="A391" s="4" t="s">
        <v>554</v>
      </c>
      <c r="B391" s="4">
        <v>0</v>
      </c>
      <c r="D391" s="4" t="s">
        <v>1272</v>
      </c>
      <c r="E391" s="4" t="s">
        <v>1712</v>
      </c>
      <c r="F391" s="4" t="s">
        <v>3588</v>
      </c>
      <c r="G391" s="4" t="s">
        <v>1712</v>
      </c>
      <c r="H391" s="4" t="s">
        <v>3589</v>
      </c>
      <c r="J391" s="4" t="s">
        <v>3590</v>
      </c>
      <c r="P391" s="4" t="s">
        <v>3591</v>
      </c>
      <c r="Q391" s="4" t="s">
        <v>3592</v>
      </c>
      <c r="R391" s="4" t="s">
        <v>1279</v>
      </c>
      <c r="S391" s="4" t="s">
        <v>1471</v>
      </c>
      <c r="T391" s="4" t="s">
        <v>1336</v>
      </c>
      <c r="U391" s="4" t="s">
        <v>1390</v>
      </c>
      <c r="W391" s="4" t="s">
        <v>1337</v>
      </c>
      <c r="X391" s="4" t="s">
        <v>1315</v>
      </c>
      <c r="Y391" s="4" t="s">
        <v>1302</v>
      </c>
      <c r="Z391" s="4" t="s">
        <v>1286</v>
      </c>
      <c r="AB391" s="4" t="s">
        <v>1286</v>
      </c>
      <c r="AC391" s="4" t="s">
        <v>3040</v>
      </c>
      <c r="AE391" s="4" t="s">
        <v>1346</v>
      </c>
      <c r="AF391" s="4" t="s">
        <v>1346</v>
      </c>
      <c r="AG391" s="4" t="s">
        <v>1288</v>
      </c>
      <c r="AH391" s="4" t="s">
        <v>1346</v>
      </c>
      <c r="AI391" s="4" t="s">
        <v>1288</v>
      </c>
      <c r="AJ391" s="4" t="s">
        <v>1288</v>
      </c>
      <c r="AK391" s="4" t="s">
        <v>1290</v>
      </c>
      <c r="AL391" s="4" t="s">
        <v>1288</v>
      </c>
      <c r="AM391" s="4" t="s">
        <v>1346</v>
      </c>
      <c r="AN391" s="4" t="s">
        <v>1288</v>
      </c>
      <c r="AO391" s="4" t="s">
        <v>1346</v>
      </c>
      <c r="AP391" s="4" t="s">
        <v>1288</v>
      </c>
      <c r="AQ391" s="4" t="s">
        <v>1288</v>
      </c>
      <c r="AS391" s="4" t="s">
        <v>1861</v>
      </c>
      <c r="AT391" s="4" t="s">
        <v>1519</v>
      </c>
    </row>
    <row r="392" spans="1:46" x14ac:dyDescent="0.25">
      <c r="A392" s="4" t="s">
        <v>555</v>
      </c>
      <c r="B392" s="4">
        <v>0</v>
      </c>
      <c r="D392" s="4" t="s">
        <v>1272</v>
      </c>
      <c r="E392" s="4" t="s">
        <v>1712</v>
      </c>
      <c r="F392" s="4" t="s">
        <v>3593</v>
      </c>
      <c r="G392" s="4" t="s">
        <v>1712</v>
      </c>
      <c r="H392" s="4" t="s">
        <v>3594</v>
      </c>
      <c r="J392" s="4" t="s">
        <v>3595</v>
      </c>
      <c r="P392" s="4" t="s">
        <v>3596</v>
      </c>
      <c r="Q392" s="4" t="s">
        <v>3597</v>
      </c>
      <c r="R392" s="4" t="s">
        <v>1279</v>
      </c>
      <c r="S392" s="4" t="s">
        <v>1280</v>
      </c>
      <c r="T392" s="4" t="s">
        <v>1605</v>
      </c>
      <c r="U392" s="4" t="s">
        <v>1572</v>
      </c>
      <c r="W392" s="4" t="s">
        <v>1337</v>
      </c>
      <c r="X392" s="4" t="s">
        <v>1315</v>
      </c>
      <c r="Y392" s="4" t="s">
        <v>1302</v>
      </c>
      <c r="Z392" s="4" t="s">
        <v>1286</v>
      </c>
      <c r="AB392" s="4" t="s">
        <v>1286</v>
      </c>
      <c r="AC392" s="4" t="s">
        <v>3040</v>
      </c>
      <c r="AE392" s="4" t="s">
        <v>1346</v>
      </c>
      <c r="AF392" s="4" t="s">
        <v>1346</v>
      </c>
      <c r="AG392" s="4" t="s">
        <v>1288</v>
      </c>
      <c r="AH392" s="4" t="s">
        <v>1346</v>
      </c>
      <c r="AI392" s="4" t="s">
        <v>1288</v>
      </c>
      <c r="AJ392" s="4" t="s">
        <v>1288</v>
      </c>
      <c r="AK392" s="4" t="s">
        <v>1290</v>
      </c>
      <c r="AL392" s="4" t="s">
        <v>1288</v>
      </c>
      <c r="AM392" s="4" t="s">
        <v>1346</v>
      </c>
      <c r="AN392" s="4" t="s">
        <v>1288</v>
      </c>
      <c r="AO392" s="4" t="s">
        <v>1346</v>
      </c>
      <c r="AP392" s="4" t="s">
        <v>1288</v>
      </c>
      <c r="AQ392" s="4" t="s">
        <v>1288</v>
      </c>
      <c r="AS392" s="4" t="s">
        <v>1861</v>
      </c>
      <c r="AT392" s="4" t="s">
        <v>1519</v>
      </c>
    </row>
    <row r="393" spans="1:46" x14ac:dyDescent="0.25">
      <c r="A393" s="4" t="s">
        <v>556</v>
      </c>
      <c r="B393" s="4">
        <v>0</v>
      </c>
      <c r="D393" s="4" t="s">
        <v>1272</v>
      </c>
      <c r="E393" s="4" t="s">
        <v>1712</v>
      </c>
      <c r="F393" s="4" t="s">
        <v>3598</v>
      </c>
      <c r="G393" s="4" t="s">
        <v>1712</v>
      </c>
      <c r="H393" s="4" t="s">
        <v>3599</v>
      </c>
      <c r="J393" s="4" t="s">
        <v>3600</v>
      </c>
      <c r="P393" s="4" t="s">
        <v>3600</v>
      </c>
      <c r="Q393" s="4" t="s">
        <v>3601</v>
      </c>
      <c r="R393" s="4" t="s">
        <v>1279</v>
      </c>
      <c r="S393" s="4" t="s">
        <v>1471</v>
      </c>
      <c r="T393" s="4" t="s">
        <v>2099</v>
      </c>
      <c r="U393" s="4" t="s">
        <v>1572</v>
      </c>
      <c r="W393" s="4" t="s">
        <v>1283</v>
      </c>
      <c r="X393" s="4" t="s">
        <v>1315</v>
      </c>
      <c r="Y393" s="4" t="s">
        <v>1302</v>
      </c>
      <c r="Z393" s="4" t="s">
        <v>1286</v>
      </c>
      <c r="AB393" s="4" t="s">
        <v>1286</v>
      </c>
      <c r="AC393" s="4" t="s">
        <v>3040</v>
      </c>
      <c r="AE393" s="4" t="s">
        <v>1346</v>
      </c>
      <c r="AF393" s="4" t="s">
        <v>1346</v>
      </c>
      <c r="AG393" s="4" t="s">
        <v>1288</v>
      </c>
      <c r="AH393" s="4" t="s">
        <v>1346</v>
      </c>
      <c r="AI393" s="4" t="s">
        <v>1288</v>
      </c>
      <c r="AJ393" s="4" t="s">
        <v>1288</v>
      </c>
      <c r="AK393" s="4" t="s">
        <v>1290</v>
      </c>
      <c r="AL393" s="4" t="s">
        <v>1288</v>
      </c>
      <c r="AM393" s="4" t="s">
        <v>1346</v>
      </c>
      <c r="AN393" s="4" t="s">
        <v>1288</v>
      </c>
      <c r="AO393" s="4" t="s">
        <v>1346</v>
      </c>
      <c r="AP393" s="4" t="s">
        <v>1288</v>
      </c>
      <c r="AQ393" s="4" t="s">
        <v>1288</v>
      </c>
      <c r="AS393" s="4" t="s">
        <v>1861</v>
      </c>
      <c r="AT393" s="4" t="s">
        <v>1519</v>
      </c>
    </row>
    <row r="394" spans="1:46" x14ac:dyDescent="0.25">
      <c r="A394" s="4" t="s">
        <v>557</v>
      </c>
      <c r="B394" s="4">
        <v>0</v>
      </c>
      <c r="D394" s="4" t="s">
        <v>1272</v>
      </c>
      <c r="E394" s="4" t="s">
        <v>1712</v>
      </c>
      <c r="F394" s="4" t="s">
        <v>3602</v>
      </c>
      <c r="G394" s="4" t="s">
        <v>1712</v>
      </c>
      <c r="H394" s="4" t="s">
        <v>3603</v>
      </c>
      <c r="J394" s="4" t="s">
        <v>3604</v>
      </c>
      <c r="P394" s="4" t="s">
        <v>3604</v>
      </c>
      <c r="Q394" s="4" t="s">
        <v>3605</v>
      </c>
      <c r="R394" s="4" t="s">
        <v>1279</v>
      </c>
      <c r="S394" s="4" t="s">
        <v>1471</v>
      </c>
      <c r="T394" s="4" t="s">
        <v>1299</v>
      </c>
      <c r="U394" s="4" t="s">
        <v>126</v>
      </c>
      <c r="W394" s="4" t="s">
        <v>1283</v>
      </c>
      <c r="X394" s="4" t="s">
        <v>1315</v>
      </c>
      <c r="Y394" s="4" t="s">
        <v>1302</v>
      </c>
      <c r="Z394" s="4" t="s">
        <v>1286</v>
      </c>
      <c r="AB394" s="4" t="s">
        <v>1286</v>
      </c>
      <c r="AC394" s="4" t="s">
        <v>3040</v>
      </c>
      <c r="AE394" s="4" t="s">
        <v>1346</v>
      </c>
      <c r="AF394" s="4" t="s">
        <v>1346</v>
      </c>
      <c r="AG394" s="4" t="s">
        <v>1288</v>
      </c>
      <c r="AH394" s="4" t="s">
        <v>1346</v>
      </c>
      <c r="AI394" s="4" t="s">
        <v>1288</v>
      </c>
      <c r="AJ394" s="4" t="s">
        <v>1288</v>
      </c>
      <c r="AK394" s="4" t="s">
        <v>1290</v>
      </c>
      <c r="AL394" s="4" t="s">
        <v>1288</v>
      </c>
      <c r="AM394" s="4" t="s">
        <v>1346</v>
      </c>
      <c r="AN394" s="4" t="s">
        <v>1288</v>
      </c>
      <c r="AO394" s="4" t="s">
        <v>1346</v>
      </c>
      <c r="AP394" s="4" t="s">
        <v>1288</v>
      </c>
      <c r="AQ394" s="4" t="s">
        <v>1288</v>
      </c>
      <c r="AS394" s="4" t="s">
        <v>1861</v>
      </c>
      <c r="AT394" s="4" t="s">
        <v>1519</v>
      </c>
    </row>
    <row r="395" spans="1:46" x14ac:dyDescent="0.25">
      <c r="A395" s="4" t="s">
        <v>558</v>
      </c>
      <c r="B395" s="4">
        <v>0</v>
      </c>
      <c r="D395" s="4" t="s">
        <v>1272</v>
      </c>
      <c r="E395" s="4" t="s">
        <v>1712</v>
      </c>
      <c r="F395" s="4" t="s">
        <v>3606</v>
      </c>
      <c r="G395" s="4" t="s">
        <v>1712</v>
      </c>
      <c r="H395" s="4" t="s">
        <v>3607</v>
      </c>
      <c r="J395" s="4" t="s">
        <v>3608</v>
      </c>
      <c r="P395" s="4" t="s">
        <v>3609</v>
      </c>
      <c r="Q395" s="4" t="s">
        <v>3610</v>
      </c>
      <c r="R395" s="4" t="s">
        <v>1279</v>
      </c>
      <c r="S395" s="4" t="s">
        <v>1280</v>
      </c>
      <c r="T395" s="4" t="s">
        <v>1556</v>
      </c>
      <c r="U395" s="4" t="s">
        <v>126</v>
      </c>
      <c r="W395" s="4" t="s">
        <v>1337</v>
      </c>
      <c r="X395" s="4" t="s">
        <v>1400</v>
      </c>
      <c r="Y395" s="4" t="s">
        <v>1285</v>
      </c>
      <c r="Z395" s="4" t="s">
        <v>1286</v>
      </c>
      <c r="AB395" s="4" t="s">
        <v>1316</v>
      </c>
      <c r="AE395" s="4" t="s">
        <v>1289</v>
      </c>
      <c r="AF395" s="4" t="s">
        <v>1289</v>
      </c>
      <c r="AG395" s="4" t="s">
        <v>1288</v>
      </c>
      <c r="AH395" s="4" t="s">
        <v>1289</v>
      </c>
      <c r="AI395" s="4" t="s">
        <v>1289</v>
      </c>
      <c r="AJ395" s="4" t="s">
        <v>1288</v>
      </c>
      <c r="AK395" s="4" t="s">
        <v>1289</v>
      </c>
      <c r="AL395" s="4" t="s">
        <v>1289</v>
      </c>
      <c r="AM395" s="4" t="s">
        <v>1289</v>
      </c>
      <c r="AN395" s="4" t="s">
        <v>1288</v>
      </c>
      <c r="AO395" s="4" t="s">
        <v>1289</v>
      </c>
      <c r="AP395" s="4" t="s">
        <v>1289</v>
      </c>
      <c r="AQ395" s="4" t="s">
        <v>1288</v>
      </c>
      <c r="AS395" s="4" t="s">
        <v>2716</v>
      </c>
      <c r="AT395" s="4" t="s">
        <v>1465</v>
      </c>
    </row>
    <row r="396" spans="1:46" x14ac:dyDescent="0.25">
      <c r="A396" s="4" t="s">
        <v>560</v>
      </c>
      <c r="B396" s="4">
        <v>0</v>
      </c>
      <c r="D396" s="4" t="s">
        <v>1272</v>
      </c>
      <c r="E396" s="4" t="s">
        <v>1712</v>
      </c>
      <c r="F396" s="4" t="s">
        <v>3611</v>
      </c>
      <c r="G396" s="4" t="s">
        <v>1712</v>
      </c>
      <c r="H396" s="4" t="s">
        <v>3612</v>
      </c>
      <c r="J396" s="4" t="s">
        <v>3613</v>
      </c>
      <c r="P396" s="4" t="s">
        <v>3613</v>
      </c>
      <c r="Q396" s="4" t="s">
        <v>3614</v>
      </c>
      <c r="R396" s="4" t="s">
        <v>1323</v>
      </c>
      <c r="S396" s="4" t="s">
        <v>3615</v>
      </c>
      <c r="T396" s="4" t="s">
        <v>2214</v>
      </c>
      <c r="U396" s="4" t="s">
        <v>1390</v>
      </c>
      <c r="W396" s="4" t="s">
        <v>1283</v>
      </c>
      <c r="X396" s="4" t="s">
        <v>1315</v>
      </c>
      <c r="Y396" s="4" t="s">
        <v>1285</v>
      </c>
      <c r="Z396" s="4" t="s">
        <v>1286</v>
      </c>
      <c r="AB396" s="4" t="s">
        <v>1286</v>
      </c>
      <c r="AC396" s="4" t="s">
        <v>3616</v>
      </c>
      <c r="AE396" s="4" t="s">
        <v>1288</v>
      </c>
      <c r="AF396" s="4" t="s">
        <v>1288</v>
      </c>
      <c r="AG396" s="4" t="s">
        <v>1288</v>
      </c>
      <c r="AH396" s="4" t="s">
        <v>1288</v>
      </c>
      <c r="AI396" s="4" t="s">
        <v>1289</v>
      </c>
      <c r="AJ396" s="4" t="s">
        <v>1289</v>
      </c>
      <c r="AK396" s="4" t="s">
        <v>1288</v>
      </c>
      <c r="AL396" s="4" t="s">
        <v>1288</v>
      </c>
      <c r="AM396" s="4" t="s">
        <v>1289</v>
      </c>
      <c r="AN396" s="4" t="s">
        <v>1328</v>
      </c>
      <c r="AO396" s="4" t="s">
        <v>1288</v>
      </c>
      <c r="AP396" s="4" t="s">
        <v>1289</v>
      </c>
      <c r="AQ396" s="4" t="s">
        <v>1289</v>
      </c>
      <c r="AS396" s="4" t="s">
        <v>3617</v>
      </c>
      <c r="AT396" s="4" t="s">
        <v>1383</v>
      </c>
    </row>
    <row r="397" spans="1:46" x14ac:dyDescent="0.25">
      <c r="A397" s="4" t="s">
        <v>562</v>
      </c>
      <c r="B397" s="4">
        <v>0</v>
      </c>
      <c r="D397" s="4" t="s">
        <v>1272</v>
      </c>
      <c r="E397" s="4" t="s">
        <v>1712</v>
      </c>
      <c r="F397" s="4" t="s">
        <v>3618</v>
      </c>
      <c r="G397" s="4" t="s">
        <v>1712</v>
      </c>
      <c r="H397" s="4" t="s">
        <v>3619</v>
      </c>
      <c r="J397" s="4" t="s">
        <v>3620</v>
      </c>
      <c r="P397" s="4" t="s">
        <v>3620</v>
      </c>
      <c r="Q397" s="4" t="s">
        <v>3621</v>
      </c>
      <c r="R397" s="4" t="s">
        <v>1279</v>
      </c>
      <c r="S397" s="4" t="s">
        <v>1471</v>
      </c>
      <c r="T397" s="4" t="s">
        <v>2099</v>
      </c>
      <c r="U397" s="4" t="s">
        <v>1572</v>
      </c>
      <c r="W397" s="4" t="s">
        <v>1337</v>
      </c>
      <c r="X397" s="4" t="s">
        <v>1315</v>
      </c>
      <c r="Y397" s="4" t="s">
        <v>1302</v>
      </c>
      <c r="Z397" s="4" t="s">
        <v>1286</v>
      </c>
      <c r="AB397" s="4" t="s">
        <v>1286</v>
      </c>
      <c r="AC397" s="4" t="s">
        <v>1994</v>
      </c>
      <c r="AE397" s="4" t="s">
        <v>1346</v>
      </c>
      <c r="AF397" s="4" t="s">
        <v>1346</v>
      </c>
      <c r="AG397" s="4" t="s">
        <v>1288</v>
      </c>
      <c r="AH397" s="4" t="s">
        <v>1346</v>
      </c>
      <c r="AI397" s="4" t="s">
        <v>1288</v>
      </c>
      <c r="AJ397" s="4" t="s">
        <v>1288</v>
      </c>
      <c r="AK397" s="4" t="s">
        <v>1290</v>
      </c>
      <c r="AL397" s="4" t="s">
        <v>1288</v>
      </c>
      <c r="AM397" s="4" t="s">
        <v>1346</v>
      </c>
      <c r="AN397" s="4" t="s">
        <v>1288</v>
      </c>
      <c r="AO397" s="4" t="s">
        <v>1346</v>
      </c>
      <c r="AP397" s="4" t="s">
        <v>1288</v>
      </c>
      <c r="AQ397" s="4" t="s">
        <v>1288</v>
      </c>
      <c r="AS397" s="4" t="s">
        <v>1861</v>
      </c>
      <c r="AT397" s="4" t="s">
        <v>1519</v>
      </c>
    </row>
    <row r="398" spans="1:46" x14ac:dyDescent="0.25">
      <c r="A398" s="4" t="s">
        <v>563</v>
      </c>
      <c r="B398" s="4">
        <v>0</v>
      </c>
      <c r="D398" s="4" t="s">
        <v>1272</v>
      </c>
      <c r="E398" s="4" t="s">
        <v>1712</v>
      </c>
      <c r="F398" s="4" t="s">
        <v>3622</v>
      </c>
      <c r="G398" s="4" t="s">
        <v>1712</v>
      </c>
      <c r="H398" s="4" t="s">
        <v>3623</v>
      </c>
      <c r="J398" s="4" t="s">
        <v>3624</v>
      </c>
      <c r="P398" s="4" t="s">
        <v>3625</v>
      </c>
      <c r="Q398" s="4" t="s">
        <v>3626</v>
      </c>
      <c r="R398" s="4" t="s">
        <v>1279</v>
      </c>
      <c r="S398" s="4" t="s">
        <v>1471</v>
      </c>
      <c r="T398" s="4" t="s">
        <v>1444</v>
      </c>
      <c r="U398" s="4" t="s">
        <v>126</v>
      </c>
      <c r="W398" s="4" t="s">
        <v>1337</v>
      </c>
      <c r="X398" s="4" t="s">
        <v>1315</v>
      </c>
      <c r="Y398" s="4" t="s">
        <v>1302</v>
      </c>
      <c r="Z398" s="4" t="s">
        <v>1286</v>
      </c>
      <c r="AB398" s="4" t="s">
        <v>1286</v>
      </c>
      <c r="AC398" s="4" t="s">
        <v>1994</v>
      </c>
      <c r="AE398" s="4" t="s">
        <v>1346</v>
      </c>
      <c r="AF398" s="4" t="s">
        <v>1346</v>
      </c>
      <c r="AG398" s="4" t="s">
        <v>1288</v>
      </c>
      <c r="AH398" s="4" t="s">
        <v>1346</v>
      </c>
      <c r="AI398" s="4" t="s">
        <v>1288</v>
      </c>
      <c r="AJ398" s="4" t="s">
        <v>1288</v>
      </c>
      <c r="AK398" s="4" t="s">
        <v>1290</v>
      </c>
      <c r="AL398" s="4" t="s">
        <v>1288</v>
      </c>
      <c r="AM398" s="4" t="s">
        <v>1346</v>
      </c>
      <c r="AN398" s="4" t="s">
        <v>1288</v>
      </c>
      <c r="AO398" s="4" t="s">
        <v>1346</v>
      </c>
      <c r="AP398" s="4" t="s">
        <v>1288</v>
      </c>
      <c r="AQ398" s="4" t="s">
        <v>1288</v>
      </c>
      <c r="AS398" s="4" t="s">
        <v>1861</v>
      </c>
      <c r="AT398" s="4" t="s">
        <v>1519</v>
      </c>
    </row>
    <row r="399" spans="1:46" x14ac:dyDescent="0.25">
      <c r="A399" s="4" t="s">
        <v>564</v>
      </c>
      <c r="B399" s="4">
        <v>0</v>
      </c>
      <c r="D399" s="4" t="s">
        <v>1272</v>
      </c>
      <c r="E399" s="4" t="s">
        <v>1712</v>
      </c>
      <c r="F399" s="4" t="s">
        <v>3627</v>
      </c>
      <c r="G399" s="4" t="s">
        <v>1712</v>
      </c>
      <c r="H399" s="4" t="s">
        <v>3628</v>
      </c>
      <c r="J399" s="4" t="s">
        <v>3629</v>
      </c>
      <c r="P399" s="4" t="s">
        <v>3630</v>
      </c>
      <c r="Q399" s="4" t="s">
        <v>3631</v>
      </c>
      <c r="R399" s="4" t="s">
        <v>1279</v>
      </c>
      <c r="S399" s="4" t="s">
        <v>1280</v>
      </c>
      <c r="T399" s="4" t="s">
        <v>1542</v>
      </c>
      <c r="U399" s="4" t="s">
        <v>126</v>
      </c>
      <c r="W399" s="4" t="s">
        <v>1283</v>
      </c>
      <c r="X399" s="4" t="s">
        <v>1315</v>
      </c>
      <c r="Y399" s="4" t="s">
        <v>1302</v>
      </c>
      <c r="Z399" s="4" t="s">
        <v>1286</v>
      </c>
      <c r="AB399" s="4" t="s">
        <v>1286</v>
      </c>
      <c r="AC399" s="4" t="s">
        <v>1994</v>
      </c>
      <c r="AE399" s="4" t="s">
        <v>1346</v>
      </c>
      <c r="AF399" s="4" t="s">
        <v>1346</v>
      </c>
      <c r="AG399" s="4" t="s">
        <v>1288</v>
      </c>
      <c r="AH399" s="4" t="s">
        <v>1346</v>
      </c>
      <c r="AI399" s="4" t="s">
        <v>1288</v>
      </c>
      <c r="AJ399" s="4" t="s">
        <v>1288</v>
      </c>
      <c r="AK399" s="4" t="s">
        <v>1290</v>
      </c>
      <c r="AL399" s="4" t="s">
        <v>1288</v>
      </c>
      <c r="AM399" s="4" t="s">
        <v>1346</v>
      </c>
      <c r="AN399" s="4" t="s">
        <v>1288</v>
      </c>
      <c r="AO399" s="4" t="s">
        <v>1346</v>
      </c>
      <c r="AP399" s="4" t="s">
        <v>1288</v>
      </c>
      <c r="AQ399" s="4" t="s">
        <v>1288</v>
      </c>
      <c r="AS399" s="4" t="s">
        <v>1861</v>
      </c>
      <c r="AT399" s="4" t="s">
        <v>1519</v>
      </c>
    </row>
    <row r="400" spans="1:46" x14ac:dyDescent="0.25">
      <c r="A400" s="4" t="s">
        <v>565</v>
      </c>
      <c r="B400" s="4">
        <v>0</v>
      </c>
      <c r="D400" s="4" t="s">
        <v>1272</v>
      </c>
      <c r="E400" s="4" t="s">
        <v>1712</v>
      </c>
      <c r="F400" s="4" t="s">
        <v>3632</v>
      </c>
      <c r="G400" s="4" t="s">
        <v>1712</v>
      </c>
      <c r="H400" s="4" t="s">
        <v>3633</v>
      </c>
      <c r="J400" s="4" t="s">
        <v>3634</v>
      </c>
      <c r="P400" s="4" t="s">
        <v>3635</v>
      </c>
      <c r="Q400" s="4" t="s">
        <v>3636</v>
      </c>
      <c r="R400" s="4" t="s">
        <v>1279</v>
      </c>
      <c r="S400" s="4" t="s">
        <v>1380</v>
      </c>
      <c r="T400" s="4" t="s">
        <v>1381</v>
      </c>
      <c r="U400" s="4" t="s">
        <v>126</v>
      </c>
      <c r="W400" s="4" t="s">
        <v>1337</v>
      </c>
      <c r="X400" s="4" t="s">
        <v>1315</v>
      </c>
      <c r="Y400" s="4" t="s">
        <v>1302</v>
      </c>
      <c r="Z400" s="4" t="s">
        <v>1286</v>
      </c>
      <c r="AB400" s="4" t="s">
        <v>1286</v>
      </c>
      <c r="AC400" s="4" t="s">
        <v>1994</v>
      </c>
      <c r="AE400" s="4" t="s">
        <v>1346</v>
      </c>
      <c r="AF400" s="4" t="s">
        <v>1346</v>
      </c>
      <c r="AG400" s="4" t="s">
        <v>1288</v>
      </c>
      <c r="AH400" s="4" t="s">
        <v>1346</v>
      </c>
      <c r="AI400" s="4" t="s">
        <v>1288</v>
      </c>
      <c r="AJ400" s="4" t="s">
        <v>1288</v>
      </c>
      <c r="AK400" s="4" t="s">
        <v>1290</v>
      </c>
      <c r="AL400" s="4" t="s">
        <v>1288</v>
      </c>
      <c r="AM400" s="4" t="s">
        <v>1346</v>
      </c>
      <c r="AN400" s="4" t="s">
        <v>1288</v>
      </c>
      <c r="AO400" s="4" t="s">
        <v>1346</v>
      </c>
      <c r="AP400" s="4" t="s">
        <v>1288</v>
      </c>
      <c r="AQ400" s="4" t="s">
        <v>1288</v>
      </c>
      <c r="AS400" s="4" t="s">
        <v>1861</v>
      </c>
      <c r="AT400" s="4" t="s">
        <v>1519</v>
      </c>
    </row>
    <row r="401" spans="1:46" x14ac:dyDescent="0.25">
      <c r="A401" s="4" t="s">
        <v>566</v>
      </c>
      <c r="B401" s="4">
        <v>0</v>
      </c>
      <c r="D401" s="4" t="s">
        <v>1272</v>
      </c>
      <c r="E401" s="4" t="s">
        <v>1712</v>
      </c>
      <c r="F401" s="4" t="s">
        <v>3637</v>
      </c>
      <c r="G401" s="4" t="s">
        <v>1712</v>
      </c>
      <c r="H401" s="4" t="s">
        <v>3638</v>
      </c>
      <c r="J401" s="4" t="s">
        <v>3639</v>
      </c>
      <c r="P401" s="4" t="s">
        <v>3640</v>
      </c>
      <c r="Q401" s="4" t="s">
        <v>3641</v>
      </c>
      <c r="R401" s="4" t="s">
        <v>1279</v>
      </c>
      <c r="S401" s="4" t="s">
        <v>1280</v>
      </c>
      <c r="T401" s="4" t="s">
        <v>1666</v>
      </c>
      <c r="U401" s="4" t="s">
        <v>1390</v>
      </c>
      <c r="W401" s="4" t="s">
        <v>1337</v>
      </c>
      <c r="X401" s="4" t="s">
        <v>1315</v>
      </c>
      <c r="Y401" s="4" t="s">
        <v>1285</v>
      </c>
      <c r="Z401" s="4" t="s">
        <v>1286</v>
      </c>
      <c r="AB401" s="4" t="s">
        <v>1286</v>
      </c>
      <c r="AC401" s="4" t="s">
        <v>1994</v>
      </c>
      <c r="AE401" s="4" t="s">
        <v>1346</v>
      </c>
      <c r="AF401" s="4" t="s">
        <v>1346</v>
      </c>
      <c r="AG401" s="4" t="s">
        <v>1288</v>
      </c>
      <c r="AH401" s="4" t="s">
        <v>1346</v>
      </c>
      <c r="AI401" s="4" t="s">
        <v>1288</v>
      </c>
      <c r="AJ401" s="4" t="s">
        <v>1288</v>
      </c>
      <c r="AK401" s="4" t="s">
        <v>1290</v>
      </c>
      <c r="AL401" s="4" t="s">
        <v>1288</v>
      </c>
      <c r="AM401" s="4" t="s">
        <v>1346</v>
      </c>
      <c r="AN401" s="4" t="s">
        <v>1288</v>
      </c>
      <c r="AO401" s="4" t="s">
        <v>1346</v>
      </c>
      <c r="AP401" s="4" t="s">
        <v>1288</v>
      </c>
      <c r="AQ401" s="4" t="s">
        <v>1288</v>
      </c>
      <c r="AS401" s="4" t="s">
        <v>1861</v>
      </c>
      <c r="AT401" s="4" t="s">
        <v>1519</v>
      </c>
    </row>
    <row r="402" spans="1:46" x14ac:dyDescent="0.25">
      <c r="A402" s="4" t="s">
        <v>567</v>
      </c>
      <c r="B402" s="4">
        <v>0</v>
      </c>
      <c r="D402" s="4" t="s">
        <v>1272</v>
      </c>
      <c r="E402" s="4" t="s">
        <v>1712</v>
      </c>
      <c r="F402" s="4" t="s">
        <v>3642</v>
      </c>
      <c r="G402" s="4" t="s">
        <v>1712</v>
      </c>
      <c r="H402" s="4" t="s">
        <v>3643</v>
      </c>
      <c r="J402" s="4" t="s">
        <v>3644</v>
      </c>
      <c r="P402" s="4" t="s">
        <v>3644</v>
      </c>
      <c r="Q402" s="4" t="s">
        <v>3645</v>
      </c>
      <c r="R402" s="4" t="s">
        <v>1279</v>
      </c>
      <c r="S402" s="4" t="s">
        <v>1380</v>
      </c>
      <c r="T402" s="4" t="s">
        <v>1325</v>
      </c>
      <c r="U402" s="4" t="s">
        <v>126</v>
      </c>
      <c r="W402" s="4" t="s">
        <v>1283</v>
      </c>
      <c r="X402" s="4" t="s">
        <v>1315</v>
      </c>
      <c r="Y402" s="4" t="s">
        <v>1302</v>
      </c>
      <c r="Z402" s="4" t="s">
        <v>1286</v>
      </c>
      <c r="AB402" s="4" t="s">
        <v>1286</v>
      </c>
      <c r="AC402" s="4" t="s">
        <v>1994</v>
      </c>
      <c r="AE402" s="4" t="s">
        <v>1346</v>
      </c>
      <c r="AF402" s="4" t="s">
        <v>1346</v>
      </c>
      <c r="AG402" s="4" t="s">
        <v>1288</v>
      </c>
      <c r="AH402" s="4" t="s">
        <v>1346</v>
      </c>
      <c r="AI402" s="4" t="s">
        <v>1288</v>
      </c>
      <c r="AJ402" s="4" t="s">
        <v>1288</v>
      </c>
      <c r="AK402" s="4" t="s">
        <v>1290</v>
      </c>
      <c r="AL402" s="4" t="s">
        <v>1288</v>
      </c>
      <c r="AM402" s="4" t="s">
        <v>1346</v>
      </c>
      <c r="AN402" s="4" t="s">
        <v>1288</v>
      </c>
      <c r="AO402" s="4" t="s">
        <v>1346</v>
      </c>
      <c r="AP402" s="4" t="s">
        <v>1288</v>
      </c>
      <c r="AQ402" s="4" t="s">
        <v>1288</v>
      </c>
      <c r="AS402" s="4" t="s">
        <v>1861</v>
      </c>
      <c r="AT402" s="4" t="s">
        <v>1582</v>
      </c>
    </row>
    <row r="403" spans="1:46" x14ac:dyDescent="0.25">
      <c r="A403" s="4" t="s">
        <v>568</v>
      </c>
      <c r="B403" s="4">
        <v>0</v>
      </c>
      <c r="D403" s="4" t="s">
        <v>1272</v>
      </c>
      <c r="E403" s="4" t="s">
        <v>1712</v>
      </c>
      <c r="F403" s="4" t="s">
        <v>3646</v>
      </c>
      <c r="G403" s="4" t="s">
        <v>1712</v>
      </c>
      <c r="H403" s="4" t="s">
        <v>3647</v>
      </c>
      <c r="J403" s="4" t="s">
        <v>3648</v>
      </c>
      <c r="P403" s="4" t="s">
        <v>3649</v>
      </c>
      <c r="Q403" s="4" t="s">
        <v>3650</v>
      </c>
      <c r="R403" s="4" t="s">
        <v>1323</v>
      </c>
      <c r="S403" s="4" t="s">
        <v>1718</v>
      </c>
      <c r="T403" s="4" t="s">
        <v>1534</v>
      </c>
      <c r="U403" s="4" t="s">
        <v>1580</v>
      </c>
      <c r="W403" s="4" t="s">
        <v>1283</v>
      </c>
      <c r="X403" s="4" t="s">
        <v>1315</v>
      </c>
      <c r="Y403" s="4" t="s">
        <v>1382</v>
      </c>
      <c r="Z403" s="4" t="s">
        <v>1286</v>
      </c>
      <c r="AB403" s="4" t="s">
        <v>1316</v>
      </c>
      <c r="AE403" s="4" t="s">
        <v>1288</v>
      </c>
      <c r="AF403" s="4" t="s">
        <v>1288</v>
      </c>
      <c r="AG403" s="4" t="s">
        <v>1288</v>
      </c>
      <c r="AH403" s="4" t="s">
        <v>1288</v>
      </c>
      <c r="AI403" s="4" t="s">
        <v>1288</v>
      </c>
      <c r="AJ403" s="4" t="s">
        <v>1288</v>
      </c>
      <c r="AK403" s="4" t="s">
        <v>1288</v>
      </c>
      <c r="AL403" s="4" t="s">
        <v>1288</v>
      </c>
      <c r="AM403" s="4" t="s">
        <v>1288</v>
      </c>
      <c r="AN403" s="4" t="s">
        <v>1288</v>
      </c>
      <c r="AO403" s="4" t="s">
        <v>1288</v>
      </c>
      <c r="AP403" s="4" t="s">
        <v>1288</v>
      </c>
      <c r="AQ403" s="4" t="s">
        <v>1288</v>
      </c>
      <c r="AS403" s="4" t="s">
        <v>3651</v>
      </c>
      <c r="AT403" s="4" t="s">
        <v>3652</v>
      </c>
    </row>
    <row r="404" spans="1:46" x14ac:dyDescent="0.25">
      <c r="A404" s="4" t="s">
        <v>570</v>
      </c>
      <c r="B404" s="4">
        <v>0</v>
      </c>
      <c r="D404" s="4" t="s">
        <v>1272</v>
      </c>
      <c r="E404" s="4" t="s">
        <v>1712</v>
      </c>
      <c r="F404" s="4" t="s">
        <v>3653</v>
      </c>
      <c r="G404" s="4" t="s">
        <v>1712</v>
      </c>
      <c r="H404" s="4" t="s">
        <v>3654</v>
      </c>
      <c r="J404" s="4" t="s">
        <v>3655</v>
      </c>
      <c r="P404" s="4" t="s">
        <v>3656</v>
      </c>
      <c r="Q404" s="4" t="s">
        <v>3657</v>
      </c>
      <c r="R404" s="4" t="s">
        <v>1323</v>
      </c>
      <c r="S404" s="4" t="s">
        <v>1718</v>
      </c>
      <c r="T404" s="4" t="s">
        <v>2672</v>
      </c>
      <c r="U404" s="4" t="s">
        <v>1300</v>
      </c>
      <c r="W404" s="4" t="s">
        <v>1337</v>
      </c>
      <c r="X404" s="4" t="s">
        <v>1315</v>
      </c>
      <c r="Y404" s="4" t="s">
        <v>1285</v>
      </c>
      <c r="Z404" s="4" t="s">
        <v>1286</v>
      </c>
      <c r="AB404" s="4" t="s">
        <v>1372</v>
      </c>
      <c r="AE404" s="4" t="s">
        <v>1288</v>
      </c>
      <c r="AF404" s="4" t="s">
        <v>1288</v>
      </c>
      <c r="AG404" s="4" t="s">
        <v>1288</v>
      </c>
      <c r="AH404" s="4" t="s">
        <v>1289</v>
      </c>
      <c r="AI404" s="4" t="s">
        <v>1288</v>
      </c>
      <c r="AJ404" s="4" t="s">
        <v>1289</v>
      </c>
      <c r="AK404" s="4" t="s">
        <v>1328</v>
      </c>
      <c r="AL404" s="4" t="s">
        <v>1289</v>
      </c>
      <c r="AM404" s="4" t="s">
        <v>1328</v>
      </c>
      <c r="AN404" s="4" t="s">
        <v>1288</v>
      </c>
      <c r="AO404" s="4" t="s">
        <v>1288</v>
      </c>
      <c r="AP404" s="4" t="s">
        <v>1328</v>
      </c>
      <c r="AQ404" s="4" t="s">
        <v>1328</v>
      </c>
      <c r="AS404" s="4" t="s">
        <v>3658</v>
      </c>
      <c r="AT404" s="4" t="s">
        <v>2878</v>
      </c>
    </row>
    <row r="405" spans="1:46" x14ac:dyDescent="0.25">
      <c r="A405" s="4" t="s">
        <v>581</v>
      </c>
      <c r="B405" s="4">
        <v>0</v>
      </c>
      <c r="D405" s="4" t="s">
        <v>1272</v>
      </c>
      <c r="E405" s="4" t="s">
        <v>1712</v>
      </c>
      <c r="F405" s="4" t="s">
        <v>3659</v>
      </c>
      <c r="G405" s="4" t="s">
        <v>1712</v>
      </c>
      <c r="H405" s="4" t="s">
        <v>3660</v>
      </c>
      <c r="J405" s="4" t="s">
        <v>3661</v>
      </c>
      <c r="P405" s="4" t="s">
        <v>3662</v>
      </c>
      <c r="Q405" s="4" t="s">
        <v>3663</v>
      </c>
      <c r="R405" s="4" t="s">
        <v>1279</v>
      </c>
      <c r="S405" s="4" t="s">
        <v>1380</v>
      </c>
      <c r="T405" s="4" t="s">
        <v>1299</v>
      </c>
      <c r="U405" s="4" t="s">
        <v>1390</v>
      </c>
      <c r="W405" s="4" t="s">
        <v>1283</v>
      </c>
      <c r="X405" s="4" t="s">
        <v>1315</v>
      </c>
      <c r="Y405" s="4" t="s">
        <v>1285</v>
      </c>
      <c r="Z405" s="4" t="s">
        <v>1286</v>
      </c>
      <c r="AB405" s="4" t="s">
        <v>1286</v>
      </c>
      <c r="AC405" s="4" t="s">
        <v>3664</v>
      </c>
      <c r="AE405" s="4" t="s">
        <v>1288</v>
      </c>
      <c r="AF405" s="4" t="s">
        <v>1288</v>
      </c>
      <c r="AG405" s="4" t="s">
        <v>1288</v>
      </c>
      <c r="AH405" s="4" t="s">
        <v>1288</v>
      </c>
      <c r="AI405" s="4" t="s">
        <v>1288</v>
      </c>
      <c r="AJ405" s="4" t="s">
        <v>1288</v>
      </c>
      <c r="AK405" s="4" t="s">
        <v>1288</v>
      </c>
      <c r="AL405" s="4" t="s">
        <v>1288</v>
      </c>
      <c r="AM405" s="4" t="s">
        <v>1288</v>
      </c>
      <c r="AN405" s="4" t="s">
        <v>1288</v>
      </c>
      <c r="AO405" s="4" t="s">
        <v>1288</v>
      </c>
      <c r="AP405" s="4" t="s">
        <v>1288</v>
      </c>
      <c r="AQ405" s="4" t="s">
        <v>1288</v>
      </c>
      <c r="AS405" s="4" t="s">
        <v>1304</v>
      </c>
      <c r="AT405" s="4" t="s">
        <v>3665</v>
      </c>
    </row>
    <row r="406" spans="1:46" x14ac:dyDescent="0.25">
      <c r="A406" s="4" t="s">
        <v>584</v>
      </c>
      <c r="B406" s="4">
        <v>0</v>
      </c>
      <c r="D406" s="4" t="s">
        <v>1272</v>
      </c>
      <c r="E406" s="4" t="s">
        <v>1712</v>
      </c>
      <c r="F406" s="4" t="s">
        <v>3666</v>
      </c>
      <c r="G406" s="4" t="s">
        <v>1712</v>
      </c>
      <c r="H406" s="4" t="s">
        <v>3667</v>
      </c>
      <c r="J406" s="4" t="s">
        <v>3668</v>
      </c>
      <c r="P406" s="4" t="s">
        <v>3669</v>
      </c>
      <c r="Q406" s="4" t="s">
        <v>3670</v>
      </c>
      <c r="R406" s="4" t="s">
        <v>1279</v>
      </c>
      <c r="S406" s="4" t="s">
        <v>1471</v>
      </c>
      <c r="T406" s="4" t="s">
        <v>1564</v>
      </c>
      <c r="U406" s="4" t="s">
        <v>126</v>
      </c>
      <c r="W406" s="4" t="s">
        <v>1337</v>
      </c>
      <c r="X406" s="4" t="s">
        <v>1315</v>
      </c>
      <c r="Y406" s="4" t="s">
        <v>1285</v>
      </c>
      <c r="Z406" s="4" t="s">
        <v>1286</v>
      </c>
      <c r="AB406" s="4" t="s">
        <v>1286</v>
      </c>
      <c r="AC406" s="4" t="s">
        <v>3040</v>
      </c>
      <c r="AE406" s="4" t="s">
        <v>1346</v>
      </c>
      <c r="AF406" s="4" t="s">
        <v>1346</v>
      </c>
      <c r="AG406" s="4" t="s">
        <v>1288</v>
      </c>
      <c r="AH406" s="4" t="s">
        <v>1346</v>
      </c>
      <c r="AI406" s="4" t="s">
        <v>1288</v>
      </c>
      <c r="AJ406" s="4" t="s">
        <v>1288</v>
      </c>
      <c r="AK406" s="4" t="s">
        <v>1290</v>
      </c>
      <c r="AL406" s="4" t="s">
        <v>1288</v>
      </c>
      <c r="AM406" s="4" t="s">
        <v>1346</v>
      </c>
      <c r="AN406" s="4" t="s">
        <v>1288</v>
      </c>
      <c r="AO406" s="4" t="s">
        <v>1346</v>
      </c>
      <c r="AP406" s="4" t="s">
        <v>1288</v>
      </c>
      <c r="AQ406" s="4" t="s">
        <v>1288</v>
      </c>
      <c r="AS406" s="4" t="s">
        <v>1861</v>
      </c>
      <c r="AT406" s="4" t="s">
        <v>1582</v>
      </c>
    </row>
    <row r="407" spans="1:46" x14ac:dyDescent="0.25">
      <c r="A407" s="4" t="s">
        <v>586</v>
      </c>
      <c r="B407" s="4">
        <v>0</v>
      </c>
      <c r="D407" s="4" t="s">
        <v>1272</v>
      </c>
      <c r="E407" s="4" t="s">
        <v>1712</v>
      </c>
      <c r="F407" s="4" t="s">
        <v>3671</v>
      </c>
      <c r="G407" s="4" t="s">
        <v>1712</v>
      </c>
      <c r="H407" s="4" t="s">
        <v>3672</v>
      </c>
      <c r="J407" s="4" t="s">
        <v>3673</v>
      </c>
      <c r="P407" s="4" t="s">
        <v>3673</v>
      </c>
      <c r="Q407" s="4" t="s">
        <v>3674</v>
      </c>
      <c r="R407" s="4" t="s">
        <v>1279</v>
      </c>
      <c r="S407" s="4" t="s">
        <v>1471</v>
      </c>
      <c r="T407" s="4" t="s">
        <v>1749</v>
      </c>
      <c r="U407" s="4" t="s">
        <v>1390</v>
      </c>
      <c r="W407" s="4" t="s">
        <v>1283</v>
      </c>
      <c r="X407" s="4" t="s">
        <v>1315</v>
      </c>
      <c r="Y407" s="4" t="s">
        <v>1382</v>
      </c>
      <c r="Z407" s="4" t="s">
        <v>1286</v>
      </c>
      <c r="AB407" s="4" t="s">
        <v>1286</v>
      </c>
      <c r="AC407" s="4" t="s">
        <v>3040</v>
      </c>
      <c r="AE407" s="4" t="s">
        <v>1346</v>
      </c>
      <c r="AF407" s="4" t="s">
        <v>1346</v>
      </c>
      <c r="AG407" s="4" t="s">
        <v>1288</v>
      </c>
      <c r="AH407" s="4" t="s">
        <v>1346</v>
      </c>
      <c r="AI407" s="4" t="s">
        <v>1288</v>
      </c>
      <c r="AJ407" s="4" t="s">
        <v>1288</v>
      </c>
      <c r="AK407" s="4" t="s">
        <v>1290</v>
      </c>
      <c r="AL407" s="4" t="s">
        <v>1288</v>
      </c>
      <c r="AM407" s="4" t="s">
        <v>1346</v>
      </c>
      <c r="AN407" s="4" t="s">
        <v>1288</v>
      </c>
      <c r="AO407" s="4" t="s">
        <v>1346</v>
      </c>
      <c r="AP407" s="4" t="s">
        <v>1288</v>
      </c>
      <c r="AQ407" s="4" t="s">
        <v>1288</v>
      </c>
      <c r="AS407" s="4" t="s">
        <v>1861</v>
      </c>
      <c r="AT407" s="4" t="s">
        <v>1519</v>
      </c>
    </row>
    <row r="408" spans="1:46" x14ac:dyDescent="0.25">
      <c r="A408" s="4" t="s">
        <v>588</v>
      </c>
      <c r="B408" s="4">
        <v>0</v>
      </c>
      <c r="D408" s="4" t="s">
        <v>1272</v>
      </c>
      <c r="E408" s="4" t="s">
        <v>1712</v>
      </c>
      <c r="F408" s="4" t="s">
        <v>3675</v>
      </c>
      <c r="G408" s="4" t="s">
        <v>1712</v>
      </c>
      <c r="H408" s="4" t="s">
        <v>3676</v>
      </c>
      <c r="J408" s="4" t="s">
        <v>3677</v>
      </c>
      <c r="P408" s="4" t="s">
        <v>3677</v>
      </c>
      <c r="Q408" s="4" t="s">
        <v>3678</v>
      </c>
      <c r="R408" s="4" t="s">
        <v>1279</v>
      </c>
      <c r="S408" s="4" t="s">
        <v>1380</v>
      </c>
      <c r="T408" s="4" t="s">
        <v>1666</v>
      </c>
      <c r="U408" s="4" t="s">
        <v>1636</v>
      </c>
      <c r="W408" s="4" t="s">
        <v>1337</v>
      </c>
      <c r="X408" s="4" t="s">
        <v>1315</v>
      </c>
      <c r="Y408" s="4" t="s">
        <v>1302</v>
      </c>
      <c r="Z408" s="4" t="s">
        <v>1286</v>
      </c>
      <c r="AB408" s="4" t="s">
        <v>1286</v>
      </c>
      <c r="AC408" s="4" t="s">
        <v>3040</v>
      </c>
      <c r="AE408" s="4" t="s">
        <v>1346</v>
      </c>
      <c r="AF408" s="4" t="s">
        <v>1346</v>
      </c>
      <c r="AG408" s="4" t="s">
        <v>1288</v>
      </c>
      <c r="AH408" s="4" t="s">
        <v>1346</v>
      </c>
      <c r="AI408" s="4" t="s">
        <v>1288</v>
      </c>
      <c r="AJ408" s="4" t="s">
        <v>1288</v>
      </c>
      <c r="AK408" s="4" t="s">
        <v>1290</v>
      </c>
      <c r="AL408" s="4" t="s">
        <v>1288</v>
      </c>
      <c r="AM408" s="4" t="s">
        <v>1346</v>
      </c>
      <c r="AN408" s="4" t="s">
        <v>1288</v>
      </c>
      <c r="AO408" s="4" t="s">
        <v>1346</v>
      </c>
      <c r="AP408" s="4" t="s">
        <v>1288</v>
      </c>
      <c r="AQ408" s="4" t="s">
        <v>1288</v>
      </c>
      <c r="AS408" s="4" t="s">
        <v>1861</v>
      </c>
      <c r="AT408" s="4" t="s">
        <v>1582</v>
      </c>
    </row>
    <row r="409" spans="1:46" x14ac:dyDescent="0.25">
      <c r="A409" s="4" t="s">
        <v>589</v>
      </c>
      <c r="B409" s="4">
        <v>0</v>
      </c>
      <c r="D409" s="4" t="s">
        <v>1272</v>
      </c>
      <c r="E409" s="4" t="s">
        <v>1712</v>
      </c>
      <c r="F409" s="4" t="s">
        <v>3679</v>
      </c>
      <c r="G409" s="4" t="s">
        <v>1712</v>
      </c>
      <c r="H409" s="4" t="s">
        <v>3680</v>
      </c>
      <c r="J409" s="4" t="s">
        <v>3681</v>
      </c>
      <c r="P409" s="4" t="s">
        <v>3682</v>
      </c>
      <c r="Q409" s="4" t="s">
        <v>3683</v>
      </c>
      <c r="R409" s="4" t="s">
        <v>1279</v>
      </c>
      <c r="S409" s="4" t="s">
        <v>1471</v>
      </c>
      <c r="T409" s="4" t="s">
        <v>1353</v>
      </c>
      <c r="U409" s="4" t="s">
        <v>1860</v>
      </c>
      <c r="W409" s="4" t="s">
        <v>1337</v>
      </c>
      <c r="X409" s="4" t="s">
        <v>1315</v>
      </c>
      <c r="Y409" s="4" t="s">
        <v>1285</v>
      </c>
      <c r="Z409" s="4" t="s">
        <v>1286</v>
      </c>
      <c r="AB409" s="4" t="s">
        <v>1286</v>
      </c>
      <c r="AC409" s="4" t="s">
        <v>3040</v>
      </c>
      <c r="AE409" s="4" t="s">
        <v>1346</v>
      </c>
      <c r="AF409" s="4" t="s">
        <v>1346</v>
      </c>
      <c r="AG409" s="4" t="s">
        <v>1288</v>
      </c>
      <c r="AH409" s="4" t="s">
        <v>1346</v>
      </c>
      <c r="AI409" s="4" t="s">
        <v>1288</v>
      </c>
      <c r="AJ409" s="4" t="s">
        <v>1288</v>
      </c>
      <c r="AK409" s="4" t="s">
        <v>1290</v>
      </c>
      <c r="AL409" s="4" t="s">
        <v>1288</v>
      </c>
      <c r="AM409" s="4" t="s">
        <v>1346</v>
      </c>
      <c r="AN409" s="4" t="s">
        <v>1288</v>
      </c>
      <c r="AO409" s="4" t="s">
        <v>1346</v>
      </c>
      <c r="AP409" s="4" t="s">
        <v>1288</v>
      </c>
      <c r="AQ409" s="4" t="s">
        <v>1288</v>
      </c>
      <c r="AS409" s="4" t="s">
        <v>1861</v>
      </c>
      <c r="AT409" s="4" t="s">
        <v>1519</v>
      </c>
    </row>
    <row r="410" spans="1:46" x14ac:dyDescent="0.25">
      <c r="A410" s="4" t="s">
        <v>590</v>
      </c>
      <c r="B410" s="4">
        <v>0</v>
      </c>
      <c r="D410" s="4" t="s">
        <v>1272</v>
      </c>
      <c r="E410" s="4" t="s">
        <v>1712</v>
      </c>
      <c r="F410" s="4" t="s">
        <v>3684</v>
      </c>
      <c r="G410" s="4" t="s">
        <v>1712</v>
      </c>
      <c r="H410" s="4" t="s">
        <v>3685</v>
      </c>
      <c r="J410" s="4" t="s">
        <v>3686</v>
      </c>
      <c r="P410" s="4" t="s">
        <v>3687</v>
      </c>
      <c r="Q410" s="4" t="s">
        <v>3688</v>
      </c>
      <c r="R410" s="4" t="s">
        <v>1279</v>
      </c>
      <c r="S410" s="4" t="s">
        <v>1380</v>
      </c>
      <c r="T410" s="4" t="s">
        <v>1299</v>
      </c>
      <c r="U410" s="4" t="s">
        <v>1473</v>
      </c>
      <c r="W410" s="4" t="s">
        <v>1337</v>
      </c>
      <c r="X410" s="4" t="s">
        <v>1315</v>
      </c>
      <c r="Y410" s="4" t="s">
        <v>1302</v>
      </c>
      <c r="Z410" s="4" t="s">
        <v>1286</v>
      </c>
      <c r="AB410" s="4" t="s">
        <v>1286</v>
      </c>
      <c r="AC410" s="4" t="s">
        <v>3040</v>
      </c>
      <c r="AE410" s="4" t="s">
        <v>1346</v>
      </c>
      <c r="AF410" s="4" t="s">
        <v>1346</v>
      </c>
      <c r="AG410" s="4" t="s">
        <v>1288</v>
      </c>
      <c r="AH410" s="4" t="s">
        <v>1346</v>
      </c>
      <c r="AI410" s="4" t="s">
        <v>1288</v>
      </c>
      <c r="AJ410" s="4" t="s">
        <v>1288</v>
      </c>
      <c r="AK410" s="4" t="s">
        <v>1290</v>
      </c>
      <c r="AL410" s="4" t="s">
        <v>1288</v>
      </c>
      <c r="AM410" s="4" t="s">
        <v>1346</v>
      </c>
      <c r="AN410" s="4" t="s">
        <v>1288</v>
      </c>
      <c r="AO410" s="4" t="s">
        <v>1346</v>
      </c>
      <c r="AP410" s="4" t="s">
        <v>1288</v>
      </c>
      <c r="AQ410" s="4" t="s">
        <v>1288</v>
      </c>
      <c r="AS410" s="4" t="s">
        <v>1861</v>
      </c>
      <c r="AT410" s="4" t="s">
        <v>1519</v>
      </c>
    </row>
    <row r="411" spans="1:46" x14ac:dyDescent="0.25">
      <c r="A411" s="4" t="s">
        <v>591</v>
      </c>
      <c r="B411" s="4">
        <v>0</v>
      </c>
      <c r="D411" s="4" t="s">
        <v>1272</v>
      </c>
      <c r="E411" s="4" t="s">
        <v>1712</v>
      </c>
      <c r="F411" s="4" t="s">
        <v>3689</v>
      </c>
      <c r="G411" s="4" t="s">
        <v>1712</v>
      </c>
      <c r="H411" s="4" t="s">
        <v>3690</v>
      </c>
      <c r="J411" s="4" t="s">
        <v>3691</v>
      </c>
      <c r="P411" s="4" t="s">
        <v>3691</v>
      </c>
      <c r="Q411" s="4" t="s">
        <v>3692</v>
      </c>
      <c r="R411" s="4" t="s">
        <v>1279</v>
      </c>
      <c r="S411" s="4" t="s">
        <v>1380</v>
      </c>
      <c r="T411" s="4" t="s">
        <v>1825</v>
      </c>
      <c r="U411" s="4" t="s">
        <v>1860</v>
      </c>
      <c r="W411" s="4" t="s">
        <v>1283</v>
      </c>
      <c r="X411" s="4" t="s">
        <v>1315</v>
      </c>
      <c r="Y411" s="4" t="s">
        <v>1302</v>
      </c>
      <c r="Z411" s="4" t="s">
        <v>1286</v>
      </c>
      <c r="AB411" s="4" t="s">
        <v>1286</v>
      </c>
      <c r="AC411" s="4" t="s">
        <v>3040</v>
      </c>
      <c r="AE411" s="4" t="s">
        <v>1346</v>
      </c>
      <c r="AF411" s="4" t="s">
        <v>1346</v>
      </c>
      <c r="AG411" s="4" t="s">
        <v>1288</v>
      </c>
      <c r="AH411" s="4" t="s">
        <v>1346</v>
      </c>
      <c r="AI411" s="4" t="s">
        <v>1288</v>
      </c>
      <c r="AJ411" s="4" t="s">
        <v>1288</v>
      </c>
      <c r="AK411" s="4" t="s">
        <v>1290</v>
      </c>
      <c r="AL411" s="4" t="s">
        <v>1288</v>
      </c>
      <c r="AM411" s="4" t="s">
        <v>1346</v>
      </c>
      <c r="AN411" s="4" t="s">
        <v>1288</v>
      </c>
      <c r="AO411" s="4" t="s">
        <v>1346</v>
      </c>
      <c r="AP411" s="4" t="s">
        <v>1288</v>
      </c>
      <c r="AQ411" s="4" t="s">
        <v>1288</v>
      </c>
      <c r="AS411" s="4" t="s">
        <v>1861</v>
      </c>
      <c r="AT411" s="4" t="s">
        <v>1519</v>
      </c>
    </row>
    <row r="412" spans="1:46" x14ac:dyDescent="0.25">
      <c r="A412" s="4" t="s">
        <v>592</v>
      </c>
      <c r="B412" s="4">
        <v>0</v>
      </c>
      <c r="D412" s="4" t="s">
        <v>1272</v>
      </c>
      <c r="E412" s="4" t="s">
        <v>1712</v>
      </c>
      <c r="F412" s="4" t="s">
        <v>3693</v>
      </c>
      <c r="G412" s="4" t="s">
        <v>1712</v>
      </c>
      <c r="H412" s="4" t="s">
        <v>3694</v>
      </c>
      <c r="J412" s="4" t="s">
        <v>3695</v>
      </c>
      <c r="P412" s="4" t="s">
        <v>3696</v>
      </c>
      <c r="Q412" s="4" t="s">
        <v>3697</v>
      </c>
      <c r="R412" s="4" t="s">
        <v>1279</v>
      </c>
      <c r="S412" s="4" t="s">
        <v>1380</v>
      </c>
      <c r="T412" s="4" t="s">
        <v>1666</v>
      </c>
      <c r="U412" s="4" t="s">
        <v>1390</v>
      </c>
      <c r="W412" s="4" t="s">
        <v>1283</v>
      </c>
      <c r="X412" s="4" t="s">
        <v>1315</v>
      </c>
      <c r="Y412" s="4" t="s">
        <v>1285</v>
      </c>
      <c r="Z412" s="4" t="s">
        <v>1286</v>
      </c>
      <c r="AB412" s="4" t="s">
        <v>1286</v>
      </c>
      <c r="AC412" s="4" t="s">
        <v>3040</v>
      </c>
      <c r="AE412" s="4" t="s">
        <v>1346</v>
      </c>
      <c r="AF412" s="4" t="s">
        <v>1346</v>
      </c>
      <c r="AG412" s="4" t="s">
        <v>1288</v>
      </c>
      <c r="AH412" s="4" t="s">
        <v>1346</v>
      </c>
      <c r="AI412" s="4" t="s">
        <v>1288</v>
      </c>
      <c r="AJ412" s="4" t="s">
        <v>1346</v>
      </c>
      <c r="AK412" s="4" t="s">
        <v>1290</v>
      </c>
      <c r="AL412" s="4" t="s">
        <v>1288</v>
      </c>
      <c r="AM412" s="4" t="s">
        <v>1346</v>
      </c>
      <c r="AN412" s="4" t="s">
        <v>1288</v>
      </c>
      <c r="AO412" s="4" t="s">
        <v>1346</v>
      </c>
      <c r="AP412" s="4" t="s">
        <v>1288</v>
      </c>
      <c r="AQ412" s="4" t="s">
        <v>1288</v>
      </c>
      <c r="AS412" s="4" t="s">
        <v>1861</v>
      </c>
      <c r="AT412" s="4" t="s">
        <v>1519</v>
      </c>
    </row>
    <row r="413" spans="1:46" x14ac:dyDescent="0.25">
      <c r="A413" s="4" t="s">
        <v>593</v>
      </c>
      <c r="B413" s="4">
        <v>0</v>
      </c>
      <c r="D413" s="4" t="s">
        <v>1272</v>
      </c>
      <c r="E413" s="4" t="s">
        <v>1712</v>
      </c>
      <c r="F413" s="4" t="s">
        <v>3698</v>
      </c>
      <c r="G413" s="4" t="s">
        <v>1712</v>
      </c>
      <c r="H413" s="4" t="s">
        <v>3699</v>
      </c>
      <c r="J413" s="4" t="s">
        <v>3700</v>
      </c>
      <c r="P413" s="4" t="s">
        <v>3700</v>
      </c>
      <c r="Q413" s="4" t="s">
        <v>3701</v>
      </c>
      <c r="R413" s="4" t="s">
        <v>1279</v>
      </c>
      <c r="S413" s="4" t="s">
        <v>1380</v>
      </c>
      <c r="T413" s="4" t="s">
        <v>1312</v>
      </c>
      <c r="U413" s="4" t="s">
        <v>1860</v>
      </c>
      <c r="W413" s="4" t="s">
        <v>2316</v>
      </c>
      <c r="X413" s="4" t="s">
        <v>1315</v>
      </c>
      <c r="Y413" s="4" t="s">
        <v>1382</v>
      </c>
      <c r="Z413" s="4" t="s">
        <v>1286</v>
      </c>
      <c r="AB413" s="4" t="s">
        <v>1286</v>
      </c>
      <c r="AC413" s="4" t="s">
        <v>2368</v>
      </c>
      <c r="AE413" s="4" t="s">
        <v>1346</v>
      </c>
      <c r="AF413" s="4" t="s">
        <v>1346</v>
      </c>
      <c r="AG413" s="4" t="s">
        <v>1288</v>
      </c>
      <c r="AH413" s="4" t="s">
        <v>1346</v>
      </c>
      <c r="AI413" s="4" t="s">
        <v>1288</v>
      </c>
      <c r="AJ413" s="4" t="s">
        <v>1288</v>
      </c>
      <c r="AK413" s="4" t="s">
        <v>1290</v>
      </c>
      <c r="AL413" s="4" t="s">
        <v>1288</v>
      </c>
      <c r="AM413" s="4" t="s">
        <v>1346</v>
      </c>
      <c r="AN413" s="4" t="s">
        <v>1288</v>
      </c>
      <c r="AO413" s="4" t="s">
        <v>1346</v>
      </c>
      <c r="AP413" s="4" t="s">
        <v>1288</v>
      </c>
      <c r="AQ413" s="4" t="s">
        <v>1288</v>
      </c>
      <c r="AS413" s="4" t="s">
        <v>1861</v>
      </c>
      <c r="AT413" s="4" t="s">
        <v>1519</v>
      </c>
    </row>
    <row r="414" spans="1:46" x14ac:dyDescent="0.25">
      <c r="A414" s="4" t="s">
        <v>594</v>
      </c>
      <c r="B414" s="4">
        <v>0</v>
      </c>
      <c r="D414" s="4" t="s">
        <v>1272</v>
      </c>
      <c r="E414" s="4" t="s">
        <v>1712</v>
      </c>
      <c r="F414" s="4" t="s">
        <v>3702</v>
      </c>
      <c r="G414" s="4" t="s">
        <v>1712</v>
      </c>
      <c r="H414" s="4" t="s">
        <v>3703</v>
      </c>
      <c r="J414" s="4" t="s">
        <v>3704</v>
      </c>
      <c r="P414" s="4" t="s">
        <v>3705</v>
      </c>
      <c r="Q414" s="4" t="s">
        <v>3706</v>
      </c>
      <c r="R414" s="4" t="s">
        <v>1323</v>
      </c>
      <c r="S414" s="4" t="s">
        <v>1352</v>
      </c>
      <c r="T414" s="4" t="s">
        <v>1312</v>
      </c>
      <c r="U414" s="4" t="s">
        <v>126</v>
      </c>
      <c r="W414" s="4" t="s">
        <v>1283</v>
      </c>
      <c r="X414" s="4" t="s">
        <v>3707</v>
      </c>
      <c r="Y414" s="4" t="s">
        <v>1285</v>
      </c>
      <c r="Z414" s="4" t="s">
        <v>1286</v>
      </c>
      <c r="AB414" s="4" t="s">
        <v>1372</v>
      </c>
      <c r="AE414" s="4" t="s">
        <v>1346</v>
      </c>
      <c r="AF414" s="4" t="s">
        <v>1289</v>
      </c>
      <c r="AG414" s="4" t="s">
        <v>1288</v>
      </c>
      <c r="AH414" s="4" t="s">
        <v>1346</v>
      </c>
      <c r="AI414" s="4" t="s">
        <v>1328</v>
      </c>
      <c r="AJ414" s="4" t="s">
        <v>1289</v>
      </c>
      <c r="AK414" s="4" t="s">
        <v>1288</v>
      </c>
      <c r="AL414" s="4" t="s">
        <v>1288</v>
      </c>
      <c r="AM414" s="4" t="s">
        <v>1346</v>
      </c>
      <c r="AN414" s="4" t="s">
        <v>1288</v>
      </c>
      <c r="AO414" s="4" t="s">
        <v>1289</v>
      </c>
      <c r="AP414" s="4" t="s">
        <v>1346</v>
      </c>
      <c r="AQ414" s="4" t="s">
        <v>1288</v>
      </c>
      <c r="AS414" s="4" t="s">
        <v>3708</v>
      </c>
      <c r="AT414" s="4" t="s">
        <v>1421</v>
      </c>
    </row>
    <row r="415" spans="1:46" x14ac:dyDescent="0.25">
      <c r="A415" s="4" t="s">
        <v>600</v>
      </c>
      <c r="B415" s="4">
        <v>0</v>
      </c>
      <c r="D415" s="4" t="s">
        <v>1272</v>
      </c>
      <c r="E415" s="4" t="s">
        <v>1712</v>
      </c>
      <c r="F415" s="4" t="s">
        <v>3709</v>
      </c>
      <c r="G415" s="4" t="s">
        <v>1712</v>
      </c>
      <c r="H415" s="4" t="s">
        <v>3710</v>
      </c>
      <c r="J415" s="4" t="s">
        <v>3711</v>
      </c>
      <c r="P415" s="4" t="s">
        <v>3712</v>
      </c>
      <c r="Q415" s="4" t="s">
        <v>3713</v>
      </c>
      <c r="R415" s="4" t="s">
        <v>1279</v>
      </c>
      <c r="S415" s="4" t="s">
        <v>1280</v>
      </c>
      <c r="T415" s="4" t="s">
        <v>1534</v>
      </c>
      <c r="U415" s="4" t="s">
        <v>1572</v>
      </c>
      <c r="W415" s="4" t="s">
        <v>1337</v>
      </c>
      <c r="X415" s="4" t="s">
        <v>1315</v>
      </c>
      <c r="Y415" s="4" t="s">
        <v>1285</v>
      </c>
      <c r="Z415" s="4" t="s">
        <v>1286</v>
      </c>
      <c r="AB415" s="4" t="s">
        <v>1316</v>
      </c>
      <c r="AE415" s="4" t="s">
        <v>1288</v>
      </c>
      <c r="AF415" s="4" t="s">
        <v>1288</v>
      </c>
      <c r="AG415" s="4" t="s">
        <v>1288</v>
      </c>
      <c r="AH415" s="4" t="s">
        <v>1288</v>
      </c>
      <c r="AI415" s="4" t="s">
        <v>1288</v>
      </c>
      <c r="AJ415" s="4" t="s">
        <v>1288</v>
      </c>
      <c r="AK415" s="4" t="s">
        <v>1288</v>
      </c>
      <c r="AL415" s="4" t="s">
        <v>1288</v>
      </c>
      <c r="AM415" s="4" t="s">
        <v>1288</v>
      </c>
      <c r="AN415" s="4" t="s">
        <v>1288</v>
      </c>
      <c r="AO415" s="4" t="s">
        <v>1288</v>
      </c>
      <c r="AP415" s="4" t="s">
        <v>1288</v>
      </c>
      <c r="AQ415" s="4" t="s">
        <v>1288</v>
      </c>
      <c r="AS415" s="4" t="s">
        <v>1304</v>
      </c>
      <c r="AT415" s="4" t="s">
        <v>3714</v>
      </c>
    </row>
    <row r="416" spans="1:46" x14ac:dyDescent="0.25">
      <c r="A416" s="4" t="s">
        <v>602</v>
      </c>
      <c r="B416" s="4">
        <v>0</v>
      </c>
      <c r="D416" s="4" t="s">
        <v>1272</v>
      </c>
      <c r="E416" s="4" t="s">
        <v>1712</v>
      </c>
      <c r="F416" s="4" t="s">
        <v>3715</v>
      </c>
      <c r="G416" s="4" t="s">
        <v>1712</v>
      </c>
      <c r="H416" s="4" t="s">
        <v>3716</v>
      </c>
      <c r="J416" s="4" t="s">
        <v>3717</v>
      </c>
      <c r="P416" s="4" t="s">
        <v>3718</v>
      </c>
      <c r="Q416" s="4" t="s">
        <v>3719</v>
      </c>
      <c r="R416" s="4" t="s">
        <v>1323</v>
      </c>
      <c r="S416" s="4" t="s">
        <v>1718</v>
      </c>
      <c r="T416" s="4" t="s">
        <v>1299</v>
      </c>
      <c r="U416" s="4" t="s">
        <v>1572</v>
      </c>
      <c r="W416" s="4" t="s">
        <v>1283</v>
      </c>
      <c r="X416" s="4" t="s">
        <v>1315</v>
      </c>
      <c r="Y416" s="4" t="s">
        <v>1285</v>
      </c>
      <c r="Z416" s="4" t="s">
        <v>1286</v>
      </c>
      <c r="AB416" s="4" t="s">
        <v>1286</v>
      </c>
      <c r="AC416" s="4" t="s">
        <v>3720</v>
      </c>
      <c r="AE416" s="4" t="s">
        <v>1288</v>
      </c>
      <c r="AF416" s="4" t="s">
        <v>1288</v>
      </c>
      <c r="AG416" s="4" t="s">
        <v>1289</v>
      </c>
      <c r="AH416" s="4" t="s">
        <v>1288</v>
      </c>
      <c r="AI416" s="4" t="s">
        <v>1288</v>
      </c>
      <c r="AJ416" s="4" t="s">
        <v>1288</v>
      </c>
      <c r="AK416" s="4" t="s">
        <v>1288</v>
      </c>
      <c r="AL416" s="4" t="s">
        <v>1289</v>
      </c>
      <c r="AM416" s="4" t="s">
        <v>1289</v>
      </c>
      <c r="AN416" s="4" t="s">
        <v>1288</v>
      </c>
      <c r="AO416" s="4" t="s">
        <v>1289</v>
      </c>
      <c r="AP416" s="4" t="s">
        <v>1289</v>
      </c>
      <c r="AQ416" s="4" t="s">
        <v>1289</v>
      </c>
      <c r="AS416" s="4" t="s">
        <v>2914</v>
      </c>
      <c r="AT416" s="4" t="s">
        <v>1305</v>
      </c>
    </row>
    <row r="417" spans="1:46" x14ac:dyDescent="0.25">
      <c r="A417" s="4" t="s">
        <v>604</v>
      </c>
      <c r="B417" s="4">
        <v>0</v>
      </c>
      <c r="D417" s="4" t="s">
        <v>1272</v>
      </c>
      <c r="E417" s="4" t="s">
        <v>2138</v>
      </c>
      <c r="F417" s="4" t="s">
        <v>3721</v>
      </c>
      <c r="G417" s="4" t="s">
        <v>2138</v>
      </c>
      <c r="H417" s="4" t="s">
        <v>3722</v>
      </c>
      <c r="J417" s="4" t="s">
        <v>3723</v>
      </c>
      <c r="P417" s="4" t="s">
        <v>3723</v>
      </c>
      <c r="Q417" s="4" t="s">
        <v>3724</v>
      </c>
      <c r="R417" s="4" t="s">
        <v>1279</v>
      </c>
      <c r="S417" s="4" t="s">
        <v>1380</v>
      </c>
      <c r="T417" s="4" t="s">
        <v>2274</v>
      </c>
      <c r="U417" s="4" t="s">
        <v>1572</v>
      </c>
      <c r="W417" s="4" t="s">
        <v>1283</v>
      </c>
      <c r="X417" s="4" t="s">
        <v>1315</v>
      </c>
      <c r="Y417" s="4" t="s">
        <v>1302</v>
      </c>
      <c r="Z417" s="4" t="s">
        <v>1286</v>
      </c>
      <c r="AB417" s="4" t="s">
        <v>1286</v>
      </c>
      <c r="AC417" s="4" t="s">
        <v>3040</v>
      </c>
      <c r="AE417" s="4" t="s">
        <v>1346</v>
      </c>
      <c r="AF417" s="4" t="s">
        <v>1346</v>
      </c>
      <c r="AG417" s="4" t="s">
        <v>1288</v>
      </c>
      <c r="AH417" s="4" t="s">
        <v>1346</v>
      </c>
      <c r="AI417" s="4" t="s">
        <v>1288</v>
      </c>
      <c r="AJ417" s="4" t="s">
        <v>1288</v>
      </c>
      <c r="AK417" s="4" t="s">
        <v>1290</v>
      </c>
      <c r="AL417" s="4" t="s">
        <v>1288</v>
      </c>
      <c r="AM417" s="4" t="s">
        <v>1346</v>
      </c>
      <c r="AN417" s="4" t="s">
        <v>1288</v>
      </c>
      <c r="AO417" s="4" t="s">
        <v>1346</v>
      </c>
      <c r="AP417" s="4" t="s">
        <v>1288</v>
      </c>
      <c r="AQ417" s="4" t="s">
        <v>1288</v>
      </c>
      <c r="AS417" s="4" t="s">
        <v>1861</v>
      </c>
      <c r="AT417" s="4" t="s">
        <v>1582</v>
      </c>
    </row>
    <row r="418" spans="1:46" x14ac:dyDescent="0.25">
      <c r="A418" s="4" t="s">
        <v>605</v>
      </c>
      <c r="B418" s="4">
        <v>0</v>
      </c>
      <c r="D418" s="4" t="s">
        <v>1272</v>
      </c>
      <c r="E418" s="4" t="s">
        <v>2138</v>
      </c>
      <c r="F418" s="4" t="s">
        <v>3725</v>
      </c>
      <c r="G418" s="4" t="s">
        <v>2138</v>
      </c>
      <c r="H418" s="4" t="s">
        <v>3726</v>
      </c>
      <c r="J418" s="4" t="s">
        <v>3727</v>
      </c>
      <c r="P418" s="4" t="s">
        <v>3728</v>
      </c>
      <c r="Q418" s="4" t="s">
        <v>3729</v>
      </c>
      <c r="R418" s="4" t="s">
        <v>1494</v>
      </c>
      <c r="S418" s="4" t="s">
        <v>1680</v>
      </c>
      <c r="T418" s="4" t="s">
        <v>1444</v>
      </c>
      <c r="U418" s="4" t="s">
        <v>126</v>
      </c>
      <c r="W418" s="4" t="s">
        <v>1283</v>
      </c>
      <c r="X418" s="4" t="s">
        <v>1400</v>
      </c>
      <c r="Y418" s="4" t="s">
        <v>1285</v>
      </c>
      <c r="Z418" s="4" t="s">
        <v>1286</v>
      </c>
      <c r="AB418" s="4" t="s">
        <v>1316</v>
      </c>
      <c r="AE418" s="4" t="s">
        <v>1289</v>
      </c>
      <c r="AF418" s="4" t="s">
        <v>1288</v>
      </c>
      <c r="AG418" s="4" t="s">
        <v>1289</v>
      </c>
      <c r="AH418" s="4" t="s">
        <v>1288</v>
      </c>
      <c r="AI418" s="4" t="s">
        <v>1289</v>
      </c>
      <c r="AJ418" s="4" t="s">
        <v>1288</v>
      </c>
      <c r="AK418" s="4" t="s">
        <v>1288</v>
      </c>
      <c r="AL418" s="4" t="s">
        <v>1288</v>
      </c>
      <c r="AM418" s="4" t="s">
        <v>1288</v>
      </c>
      <c r="AN418" s="4" t="s">
        <v>1288</v>
      </c>
      <c r="AO418" s="4" t="s">
        <v>1288</v>
      </c>
      <c r="AP418" s="4" t="s">
        <v>1289</v>
      </c>
      <c r="AQ418" s="4" t="s">
        <v>1289</v>
      </c>
      <c r="AS418" s="4" t="s">
        <v>1304</v>
      </c>
      <c r="AT418" s="4" t="s">
        <v>1854</v>
      </c>
    </row>
    <row r="419" spans="1:46" x14ac:dyDescent="0.25">
      <c r="A419" s="4" t="s">
        <v>607</v>
      </c>
      <c r="B419" s="4">
        <v>0</v>
      </c>
      <c r="D419" s="4" t="s">
        <v>1272</v>
      </c>
      <c r="E419" s="4" t="s">
        <v>2138</v>
      </c>
      <c r="F419" s="4" t="s">
        <v>3730</v>
      </c>
      <c r="G419" s="4" t="s">
        <v>2138</v>
      </c>
      <c r="H419" s="4" t="s">
        <v>3731</v>
      </c>
      <c r="J419" s="4" t="s">
        <v>3732</v>
      </c>
      <c r="P419" s="4" t="s">
        <v>3733</v>
      </c>
      <c r="Q419" s="4" t="s">
        <v>3734</v>
      </c>
      <c r="R419" s="4" t="s">
        <v>1361</v>
      </c>
      <c r="S419" s="4" t="s">
        <v>3735</v>
      </c>
      <c r="T419" s="4" t="s">
        <v>1325</v>
      </c>
      <c r="U419" s="4" t="s">
        <v>1409</v>
      </c>
      <c r="W419" s="4" t="s">
        <v>1283</v>
      </c>
      <c r="X419" s="4" t="s">
        <v>1315</v>
      </c>
      <c r="Y419" s="4" t="s">
        <v>1382</v>
      </c>
      <c r="Z419" s="4" t="s">
        <v>1286</v>
      </c>
      <c r="AB419" s="4" t="s">
        <v>1286</v>
      </c>
      <c r="AC419" s="4" t="s">
        <v>3736</v>
      </c>
      <c r="AE419" s="4" t="s">
        <v>1288</v>
      </c>
      <c r="AF419" s="4" t="s">
        <v>1289</v>
      </c>
      <c r="AG419" s="4" t="s">
        <v>1288</v>
      </c>
      <c r="AH419" s="4" t="s">
        <v>1288</v>
      </c>
      <c r="AI419" s="4" t="s">
        <v>1289</v>
      </c>
      <c r="AJ419" s="4" t="s">
        <v>1289</v>
      </c>
      <c r="AK419" s="4" t="s">
        <v>1288</v>
      </c>
      <c r="AL419" s="4" t="s">
        <v>1289</v>
      </c>
      <c r="AM419" s="4" t="s">
        <v>1289</v>
      </c>
      <c r="AN419" s="4" t="s">
        <v>1288</v>
      </c>
      <c r="AO419" s="4" t="s">
        <v>1288</v>
      </c>
      <c r="AP419" s="4" t="s">
        <v>1328</v>
      </c>
      <c r="AQ419" s="4" t="s">
        <v>1288</v>
      </c>
      <c r="AS419" s="4" t="s">
        <v>1496</v>
      </c>
      <c r="AT419" s="4" t="s">
        <v>1305</v>
      </c>
    </row>
    <row r="420" spans="1:46" x14ac:dyDescent="0.25">
      <c r="A420" s="4" t="s">
        <v>609</v>
      </c>
      <c r="B420" s="4">
        <v>0</v>
      </c>
      <c r="D420" s="4" t="s">
        <v>1272</v>
      </c>
      <c r="E420" s="4" t="s">
        <v>2138</v>
      </c>
      <c r="F420" s="4" t="s">
        <v>3737</v>
      </c>
      <c r="G420" s="4" t="s">
        <v>2138</v>
      </c>
      <c r="H420" s="4" t="s">
        <v>3738</v>
      </c>
      <c r="J420" s="4" t="s">
        <v>3739</v>
      </c>
      <c r="P420" s="4" t="s">
        <v>3739</v>
      </c>
      <c r="Q420" s="4" t="s">
        <v>3740</v>
      </c>
      <c r="R420" s="4" t="s">
        <v>1361</v>
      </c>
      <c r="S420" s="4" t="s">
        <v>3741</v>
      </c>
      <c r="T420" s="4" t="s">
        <v>1534</v>
      </c>
      <c r="U420" s="4" t="s">
        <v>126</v>
      </c>
      <c r="W420" s="4" t="s">
        <v>1283</v>
      </c>
      <c r="X420" s="4" t="s">
        <v>1315</v>
      </c>
      <c r="Y420" s="4" t="s">
        <v>1382</v>
      </c>
      <c r="Z420" s="4" t="s">
        <v>1286</v>
      </c>
      <c r="AB420" s="4" t="s">
        <v>1316</v>
      </c>
      <c r="AE420" s="4" t="s">
        <v>1289</v>
      </c>
      <c r="AF420" s="4" t="s">
        <v>1328</v>
      </c>
      <c r="AG420" s="4" t="s">
        <v>1288</v>
      </c>
      <c r="AH420" s="4" t="s">
        <v>1289</v>
      </c>
      <c r="AI420" s="4" t="s">
        <v>1288</v>
      </c>
      <c r="AJ420" s="4" t="s">
        <v>1289</v>
      </c>
      <c r="AK420" s="4" t="s">
        <v>1288</v>
      </c>
      <c r="AL420" s="4" t="s">
        <v>1288</v>
      </c>
      <c r="AM420" s="4" t="s">
        <v>1288</v>
      </c>
      <c r="AN420" s="4" t="s">
        <v>1289</v>
      </c>
      <c r="AO420" s="4" t="s">
        <v>1289</v>
      </c>
      <c r="AP420" s="4" t="s">
        <v>1289</v>
      </c>
      <c r="AQ420" s="4" t="s">
        <v>1288</v>
      </c>
      <c r="AS420" s="4" t="s">
        <v>2696</v>
      </c>
      <c r="AT420" s="4" t="s">
        <v>3742</v>
      </c>
    </row>
    <row r="421" spans="1:46" x14ac:dyDescent="0.25">
      <c r="A421" s="4" t="s">
        <v>611</v>
      </c>
      <c r="B421" s="4">
        <v>0</v>
      </c>
      <c r="D421" s="4" t="s">
        <v>1272</v>
      </c>
      <c r="E421" s="4" t="s">
        <v>2138</v>
      </c>
      <c r="F421" s="4" t="s">
        <v>3743</v>
      </c>
      <c r="G421" s="4" t="s">
        <v>2138</v>
      </c>
      <c r="H421" s="4" t="s">
        <v>3744</v>
      </c>
      <c r="J421" s="4" t="s">
        <v>3745</v>
      </c>
      <c r="P421" s="4" t="s">
        <v>3745</v>
      </c>
      <c r="Q421" s="4" t="s">
        <v>3746</v>
      </c>
      <c r="R421" s="4" t="s">
        <v>1279</v>
      </c>
      <c r="S421" s="4" t="s">
        <v>2084</v>
      </c>
      <c r="T421" s="4" t="s">
        <v>1556</v>
      </c>
      <c r="U421" s="4" t="s">
        <v>1860</v>
      </c>
      <c r="W421" s="4" t="s">
        <v>1337</v>
      </c>
      <c r="X421" s="4" t="s">
        <v>1315</v>
      </c>
      <c r="Y421" s="4" t="s">
        <v>1302</v>
      </c>
      <c r="Z421" s="4" t="s">
        <v>1286</v>
      </c>
      <c r="AB421" s="4" t="s">
        <v>1286</v>
      </c>
      <c r="AC421" s="4" t="s">
        <v>3040</v>
      </c>
      <c r="AE421" s="4" t="s">
        <v>1346</v>
      </c>
      <c r="AF421" s="4" t="s">
        <v>1346</v>
      </c>
      <c r="AG421" s="4" t="s">
        <v>1288</v>
      </c>
      <c r="AH421" s="4" t="s">
        <v>1346</v>
      </c>
      <c r="AI421" s="4" t="s">
        <v>1288</v>
      </c>
      <c r="AJ421" s="4" t="s">
        <v>1288</v>
      </c>
      <c r="AK421" s="4" t="s">
        <v>1290</v>
      </c>
      <c r="AL421" s="4" t="s">
        <v>1288</v>
      </c>
      <c r="AM421" s="4" t="s">
        <v>1346</v>
      </c>
      <c r="AN421" s="4" t="s">
        <v>1288</v>
      </c>
      <c r="AO421" s="4" t="s">
        <v>1346</v>
      </c>
      <c r="AP421" s="4" t="s">
        <v>1288</v>
      </c>
      <c r="AQ421" s="4" t="s">
        <v>1288</v>
      </c>
      <c r="AS421" s="4" t="s">
        <v>1861</v>
      </c>
      <c r="AT421" s="4" t="s">
        <v>1519</v>
      </c>
    </row>
    <row r="422" spans="1:46" x14ac:dyDescent="0.25">
      <c r="A422" s="4" t="s">
        <v>612</v>
      </c>
      <c r="B422" s="4">
        <v>0</v>
      </c>
      <c r="D422" s="4" t="s">
        <v>1272</v>
      </c>
      <c r="E422" s="4" t="s">
        <v>2138</v>
      </c>
      <c r="F422" s="4" t="s">
        <v>3747</v>
      </c>
      <c r="G422" s="4" t="s">
        <v>2138</v>
      </c>
      <c r="H422" s="4" t="s">
        <v>3748</v>
      </c>
      <c r="J422" s="4" t="s">
        <v>3749</v>
      </c>
      <c r="P422" s="4" t="s">
        <v>3749</v>
      </c>
      <c r="Q422" s="4" t="s">
        <v>3750</v>
      </c>
      <c r="R422" s="4" t="s">
        <v>1361</v>
      </c>
      <c r="S422" s="4" t="s">
        <v>1280</v>
      </c>
      <c r="T422" s="4" t="s">
        <v>1299</v>
      </c>
      <c r="U422" s="4" t="s">
        <v>126</v>
      </c>
      <c r="W422" s="4" t="s">
        <v>2316</v>
      </c>
      <c r="X422" s="4" t="s">
        <v>1400</v>
      </c>
      <c r="Y422" s="4" t="s">
        <v>1302</v>
      </c>
      <c r="Z422" s="4" t="s">
        <v>1286</v>
      </c>
      <c r="AB422" s="4" t="s">
        <v>1316</v>
      </c>
      <c r="AE422" s="4" t="s">
        <v>1289</v>
      </c>
      <c r="AF422" s="4" t="s">
        <v>1289</v>
      </c>
      <c r="AG422" s="4" t="s">
        <v>1288</v>
      </c>
      <c r="AH422" s="4" t="s">
        <v>1289</v>
      </c>
      <c r="AI422" s="4" t="s">
        <v>1289</v>
      </c>
      <c r="AJ422" s="4" t="s">
        <v>1289</v>
      </c>
      <c r="AK422" s="4" t="s">
        <v>1288</v>
      </c>
      <c r="AL422" s="4" t="s">
        <v>1289</v>
      </c>
      <c r="AM422" s="4" t="s">
        <v>1289</v>
      </c>
      <c r="AN422" s="4" t="s">
        <v>1288</v>
      </c>
      <c r="AO422" s="4" t="s">
        <v>1289</v>
      </c>
      <c r="AP422" s="4" t="s">
        <v>1289</v>
      </c>
      <c r="AQ422" s="4" t="s">
        <v>1288</v>
      </c>
      <c r="AS422" s="4" t="s">
        <v>2877</v>
      </c>
      <c r="AT422" s="4" t="s">
        <v>3516</v>
      </c>
    </row>
    <row r="423" spans="1:46" x14ac:dyDescent="0.25">
      <c r="A423" s="4" t="s">
        <v>614</v>
      </c>
      <c r="B423" s="4">
        <v>0</v>
      </c>
      <c r="D423" s="4" t="s">
        <v>1272</v>
      </c>
      <c r="E423" s="4" t="s">
        <v>2138</v>
      </c>
      <c r="F423" s="4" t="s">
        <v>3751</v>
      </c>
      <c r="G423" s="4" t="s">
        <v>2138</v>
      </c>
      <c r="H423" s="4" t="s">
        <v>3752</v>
      </c>
      <c r="J423" s="4" t="s">
        <v>3753</v>
      </c>
      <c r="P423" s="4" t="s">
        <v>3754</v>
      </c>
      <c r="Q423" s="4" t="s">
        <v>3755</v>
      </c>
      <c r="R423" s="4" t="s">
        <v>1494</v>
      </c>
      <c r="S423" s="4" t="s">
        <v>3027</v>
      </c>
      <c r="T423" s="4" t="s">
        <v>1825</v>
      </c>
      <c r="U423" s="4" t="s">
        <v>1390</v>
      </c>
      <c r="W423" s="4" t="s">
        <v>1283</v>
      </c>
      <c r="X423" s="4" t="s">
        <v>1315</v>
      </c>
      <c r="Y423" s="4" t="s">
        <v>1285</v>
      </c>
      <c r="Z423" s="4" t="s">
        <v>1286</v>
      </c>
      <c r="AB423" s="4" t="s">
        <v>1316</v>
      </c>
      <c r="AE423" s="4" t="s">
        <v>1288</v>
      </c>
      <c r="AF423" s="4" t="s">
        <v>1288</v>
      </c>
      <c r="AG423" s="4" t="s">
        <v>1288</v>
      </c>
      <c r="AH423" s="4" t="s">
        <v>1288</v>
      </c>
      <c r="AI423" s="4" t="s">
        <v>1289</v>
      </c>
      <c r="AJ423" s="4" t="s">
        <v>1288</v>
      </c>
      <c r="AK423" s="4" t="s">
        <v>1288</v>
      </c>
      <c r="AL423" s="4" t="s">
        <v>1289</v>
      </c>
      <c r="AM423" s="4" t="s">
        <v>1289</v>
      </c>
      <c r="AN423" s="4" t="s">
        <v>1288</v>
      </c>
      <c r="AO423" s="4" t="s">
        <v>1288</v>
      </c>
      <c r="AP423" s="4" t="s">
        <v>1289</v>
      </c>
      <c r="AQ423" s="4" t="s">
        <v>1288</v>
      </c>
      <c r="AS423" s="4" t="s">
        <v>3756</v>
      </c>
      <c r="AT423" s="4" t="s">
        <v>1330</v>
      </c>
    </row>
    <row r="424" spans="1:46" x14ac:dyDescent="0.25">
      <c r="A424" s="4" t="s">
        <v>616</v>
      </c>
      <c r="B424" s="4">
        <v>0</v>
      </c>
      <c r="D424" s="4" t="s">
        <v>1272</v>
      </c>
      <c r="E424" s="4" t="s">
        <v>2138</v>
      </c>
      <c r="F424" s="4" t="s">
        <v>3757</v>
      </c>
      <c r="G424" s="4" t="s">
        <v>2138</v>
      </c>
      <c r="H424" s="4" t="s">
        <v>3758</v>
      </c>
      <c r="J424" s="4" t="s">
        <v>3759</v>
      </c>
      <c r="P424" s="4" t="s">
        <v>3760</v>
      </c>
      <c r="Q424" s="4" t="s">
        <v>3761</v>
      </c>
      <c r="R424" s="4" t="s">
        <v>1279</v>
      </c>
      <c r="S424" s="4" t="s">
        <v>1298</v>
      </c>
      <c r="T424" s="4" t="s">
        <v>1389</v>
      </c>
      <c r="U424" s="4" t="s">
        <v>1445</v>
      </c>
      <c r="W424" s="4" t="s">
        <v>1283</v>
      </c>
      <c r="X424" s="4" t="s">
        <v>1315</v>
      </c>
      <c r="Y424" s="4" t="s">
        <v>1285</v>
      </c>
      <c r="Z424" s="4" t="s">
        <v>1286</v>
      </c>
      <c r="AB424" s="4" t="s">
        <v>1286</v>
      </c>
      <c r="AC424" s="4" t="s">
        <v>3762</v>
      </c>
      <c r="AE424" s="4" t="s">
        <v>1289</v>
      </c>
      <c r="AF424" s="4" t="s">
        <v>1289</v>
      </c>
      <c r="AG424" s="4" t="s">
        <v>1289</v>
      </c>
      <c r="AH424" s="4" t="s">
        <v>1289</v>
      </c>
      <c r="AI424" s="4" t="s">
        <v>1289</v>
      </c>
      <c r="AJ424" s="4" t="s">
        <v>1289</v>
      </c>
      <c r="AK424" s="4" t="s">
        <v>1288</v>
      </c>
      <c r="AL424" s="4" t="s">
        <v>1288</v>
      </c>
      <c r="AM424" s="4" t="s">
        <v>1288</v>
      </c>
      <c r="AN424" s="4" t="s">
        <v>1288</v>
      </c>
      <c r="AO424" s="4" t="s">
        <v>1289</v>
      </c>
      <c r="AP424" s="4" t="s">
        <v>1289</v>
      </c>
      <c r="AQ424" s="4" t="s">
        <v>1289</v>
      </c>
      <c r="AS424" s="4" t="s">
        <v>3763</v>
      </c>
      <c r="AT424" s="4" t="s">
        <v>2866</v>
      </c>
    </row>
    <row r="425" spans="1:46" x14ac:dyDescent="0.25">
      <c r="A425" s="4" t="s">
        <v>617</v>
      </c>
      <c r="B425" s="4">
        <v>0</v>
      </c>
      <c r="D425" s="4" t="s">
        <v>1272</v>
      </c>
      <c r="E425" s="4" t="s">
        <v>2138</v>
      </c>
      <c r="F425" s="4" t="s">
        <v>3764</v>
      </c>
      <c r="G425" s="4" t="s">
        <v>2138</v>
      </c>
      <c r="H425" s="4" t="s">
        <v>3765</v>
      </c>
      <c r="J425" s="4" t="s">
        <v>3766</v>
      </c>
      <c r="P425" s="4" t="s">
        <v>3767</v>
      </c>
      <c r="Q425" s="4" t="s">
        <v>3768</v>
      </c>
      <c r="R425" s="4" t="s">
        <v>1279</v>
      </c>
      <c r="S425" s="4" t="s">
        <v>1280</v>
      </c>
      <c r="T425" s="4" t="s">
        <v>1389</v>
      </c>
      <c r="U425" s="4" t="s">
        <v>126</v>
      </c>
      <c r="W425" s="4" t="s">
        <v>1283</v>
      </c>
      <c r="X425" s="4" t="s">
        <v>1315</v>
      </c>
      <c r="Y425" s="4" t="s">
        <v>1302</v>
      </c>
      <c r="Z425" s="4" t="s">
        <v>1286</v>
      </c>
      <c r="AB425" s="4" t="s">
        <v>1286</v>
      </c>
      <c r="AC425" s="4" t="s">
        <v>3769</v>
      </c>
      <c r="AE425" s="4" t="s">
        <v>1288</v>
      </c>
      <c r="AF425" s="4" t="s">
        <v>1288</v>
      </c>
      <c r="AG425" s="4" t="s">
        <v>1288</v>
      </c>
      <c r="AH425" s="4" t="s">
        <v>1288</v>
      </c>
      <c r="AI425" s="4" t="s">
        <v>1288</v>
      </c>
      <c r="AJ425" s="4" t="s">
        <v>1288</v>
      </c>
      <c r="AK425" s="4" t="s">
        <v>1288</v>
      </c>
      <c r="AL425" s="4" t="s">
        <v>1288</v>
      </c>
      <c r="AM425" s="4" t="s">
        <v>1288</v>
      </c>
      <c r="AN425" s="4" t="s">
        <v>1288</v>
      </c>
      <c r="AO425" s="4" t="s">
        <v>1288</v>
      </c>
      <c r="AP425" s="4" t="s">
        <v>1288</v>
      </c>
      <c r="AQ425" s="4" t="s">
        <v>1288</v>
      </c>
      <c r="AS425" s="4" t="s">
        <v>1304</v>
      </c>
      <c r="AT425" s="4" t="s">
        <v>3770</v>
      </c>
    </row>
    <row r="426" spans="1:46" x14ac:dyDescent="0.25">
      <c r="A426" s="4" t="s">
        <v>619</v>
      </c>
      <c r="B426" s="4">
        <v>0</v>
      </c>
      <c r="D426" s="4" t="s">
        <v>1272</v>
      </c>
      <c r="E426" s="4" t="s">
        <v>2138</v>
      </c>
      <c r="F426" s="4" t="s">
        <v>3771</v>
      </c>
      <c r="G426" s="4" t="s">
        <v>2138</v>
      </c>
      <c r="H426" s="4" t="s">
        <v>3772</v>
      </c>
      <c r="J426" s="4" t="s">
        <v>3773</v>
      </c>
      <c r="P426" s="4" t="s">
        <v>3773</v>
      </c>
      <c r="Q426" s="4" t="s">
        <v>3774</v>
      </c>
      <c r="R426" s="4" t="s">
        <v>1279</v>
      </c>
      <c r="S426" s="4" t="s">
        <v>1380</v>
      </c>
      <c r="T426" s="4" t="s">
        <v>1534</v>
      </c>
      <c r="U426" s="4" t="s">
        <v>126</v>
      </c>
      <c r="W426" s="4" t="s">
        <v>1337</v>
      </c>
      <c r="X426" s="4" t="s">
        <v>1315</v>
      </c>
      <c r="Y426" s="4" t="s">
        <v>1302</v>
      </c>
      <c r="Z426" s="4" t="s">
        <v>1286</v>
      </c>
      <c r="AB426" s="4" t="s">
        <v>1286</v>
      </c>
      <c r="AC426" s="4" t="s">
        <v>3040</v>
      </c>
      <c r="AE426" s="4" t="s">
        <v>1346</v>
      </c>
      <c r="AF426" s="4" t="s">
        <v>1346</v>
      </c>
      <c r="AG426" s="4" t="s">
        <v>1288</v>
      </c>
      <c r="AH426" s="4" t="s">
        <v>1346</v>
      </c>
      <c r="AI426" s="4" t="s">
        <v>1288</v>
      </c>
      <c r="AJ426" s="4" t="s">
        <v>1288</v>
      </c>
      <c r="AK426" s="4" t="s">
        <v>1290</v>
      </c>
      <c r="AL426" s="4" t="s">
        <v>1288</v>
      </c>
      <c r="AM426" s="4" t="s">
        <v>1346</v>
      </c>
      <c r="AN426" s="4" t="s">
        <v>1288</v>
      </c>
      <c r="AO426" s="4" t="s">
        <v>1346</v>
      </c>
      <c r="AP426" s="4" t="s">
        <v>1288</v>
      </c>
      <c r="AQ426" s="4" t="s">
        <v>1288</v>
      </c>
      <c r="AS426" s="4" t="s">
        <v>1861</v>
      </c>
      <c r="AT426" s="4" t="s">
        <v>1519</v>
      </c>
    </row>
    <row r="427" spans="1:46" x14ac:dyDescent="0.25">
      <c r="A427" s="4" t="s">
        <v>4</v>
      </c>
      <c r="B427" s="4">
        <v>0</v>
      </c>
      <c r="D427" s="4" t="s">
        <v>1272</v>
      </c>
      <c r="E427" s="4" t="s">
        <v>2138</v>
      </c>
      <c r="F427" s="4" t="s">
        <v>3775</v>
      </c>
      <c r="G427" s="4" t="s">
        <v>2138</v>
      </c>
      <c r="H427" s="4" t="s">
        <v>3776</v>
      </c>
      <c r="J427" s="4" t="s">
        <v>3777</v>
      </c>
      <c r="P427" s="4" t="s">
        <v>3778</v>
      </c>
      <c r="Q427" s="4" t="s">
        <v>3779</v>
      </c>
      <c r="R427" s="4" t="s">
        <v>1323</v>
      </c>
      <c r="S427" s="4" t="s">
        <v>2286</v>
      </c>
      <c r="T427" s="4" t="s">
        <v>1516</v>
      </c>
      <c r="U427" s="4" t="s">
        <v>1390</v>
      </c>
      <c r="W427" s="4" t="s">
        <v>1283</v>
      </c>
      <c r="X427" s="4" t="s">
        <v>1315</v>
      </c>
      <c r="Y427" s="4" t="s">
        <v>1302</v>
      </c>
      <c r="Z427" s="4" t="s">
        <v>1286</v>
      </c>
      <c r="AB427" s="4" t="s">
        <v>1372</v>
      </c>
      <c r="AE427" s="4" t="s">
        <v>1288</v>
      </c>
      <c r="AF427" s="4" t="s">
        <v>1289</v>
      </c>
      <c r="AG427" s="4" t="s">
        <v>1288</v>
      </c>
      <c r="AH427" s="4" t="s">
        <v>1288</v>
      </c>
      <c r="AI427" s="4" t="s">
        <v>1289</v>
      </c>
      <c r="AJ427" s="4" t="s">
        <v>1288</v>
      </c>
      <c r="AK427" s="4" t="s">
        <v>1288</v>
      </c>
      <c r="AL427" s="4" t="s">
        <v>1289</v>
      </c>
      <c r="AM427" s="4" t="s">
        <v>1288</v>
      </c>
      <c r="AN427" s="4" t="s">
        <v>1288</v>
      </c>
      <c r="AO427" s="4" t="s">
        <v>1288</v>
      </c>
      <c r="AP427" s="4" t="s">
        <v>1288</v>
      </c>
      <c r="AQ427" s="4" t="s">
        <v>1328</v>
      </c>
      <c r="AS427" s="4" t="s">
        <v>1304</v>
      </c>
      <c r="AT427" s="4" t="s">
        <v>1305</v>
      </c>
    </row>
    <row r="428" spans="1:46" x14ac:dyDescent="0.25">
      <c r="A428" s="4" t="s">
        <v>7</v>
      </c>
      <c r="B428" s="4">
        <v>0</v>
      </c>
      <c r="D428" s="4" t="s">
        <v>1272</v>
      </c>
      <c r="E428" s="4" t="s">
        <v>2138</v>
      </c>
      <c r="F428" s="4" t="s">
        <v>3780</v>
      </c>
      <c r="G428" s="4" t="s">
        <v>2138</v>
      </c>
      <c r="H428" s="4" t="s">
        <v>3781</v>
      </c>
      <c r="J428" s="4" t="s">
        <v>3782</v>
      </c>
      <c r="P428" s="4" t="s">
        <v>3783</v>
      </c>
      <c r="Q428" s="4" t="s">
        <v>3784</v>
      </c>
      <c r="R428" s="4" t="s">
        <v>1323</v>
      </c>
      <c r="S428" s="4" t="s">
        <v>3785</v>
      </c>
      <c r="T428" s="4" t="s">
        <v>1564</v>
      </c>
      <c r="U428" s="4" t="s">
        <v>1390</v>
      </c>
      <c r="W428" s="4" t="s">
        <v>1337</v>
      </c>
      <c r="X428" s="4" t="s">
        <v>1345</v>
      </c>
      <c r="Y428" s="4" t="s">
        <v>1285</v>
      </c>
      <c r="Z428" s="4" t="s">
        <v>1286</v>
      </c>
      <c r="AB428" s="4" t="s">
        <v>1286</v>
      </c>
      <c r="AC428" s="4" t="s">
        <v>3786</v>
      </c>
      <c r="AE428" s="4" t="s">
        <v>1288</v>
      </c>
      <c r="AF428" s="4" t="s">
        <v>1288</v>
      </c>
      <c r="AG428" s="4" t="s">
        <v>1288</v>
      </c>
      <c r="AH428" s="4" t="s">
        <v>1288</v>
      </c>
      <c r="AI428" s="4" t="s">
        <v>1288</v>
      </c>
      <c r="AJ428" s="4" t="s">
        <v>1288</v>
      </c>
      <c r="AK428" s="4" t="s">
        <v>1288</v>
      </c>
      <c r="AL428" s="4" t="s">
        <v>1288</v>
      </c>
      <c r="AM428" s="4" t="s">
        <v>1288</v>
      </c>
      <c r="AN428" s="4" t="s">
        <v>1288</v>
      </c>
      <c r="AO428" s="4" t="s">
        <v>1288</v>
      </c>
      <c r="AP428" s="4" t="s">
        <v>1288</v>
      </c>
      <c r="AQ428" s="4" t="s">
        <v>1288</v>
      </c>
      <c r="AS428" s="4" t="s">
        <v>1304</v>
      </c>
      <c r="AT428" s="4" t="s">
        <v>1305</v>
      </c>
    </row>
    <row r="429" spans="1:46" x14ac:dyDescent="0.25">
      <c r="A429" s="4" t="s">
        <v>11</v>
      </c>
      <c r="B429" s="4">
        <v>0</v>
      </c>
      <c r="D429" s="4" t="s">
        <v>1272</v>
      </c>
      <c r="E429" s="4" t="s">
        <v>2138</v>
      </c>
      <c r="F429" s="4" t="s">
        <v>3787</v>
      </c>
      <c r="G429" s="4" t="s">
        <v>2138</v>
      </c>
      <c r="H429" s="4" t="s">
        <v>3788</v>
      </c>
      <c r="J429" s="4" t="s">
        <v>3789</v>
      </c>
      <c r="P429" s="4" t="s">
        <v>3790</v>
      </c>
      <c r="Q429" s="4" t="s">
        <v>2412</v>
      </c>
      <c r="R429" s="4" t="s">
        <v>1323</v>
      </c>
      <c r="S429" s="4" t="s">
        <v>1718</v>
      </c>
      <c r="T429" s="4" t="s">
        <v>1534</v>
      </c>
      <c r="U429" s="4" t="s">
        <v>1455</v>
      </c>
      <c r="W429" s="4" t="s">
        <v>1283</v>
      </c>
      <c r="X429" s="4" t="s">
        <v>3160</v>
      </c>
      <c r="Y429" s="4" t="s">
        <v>1285</v>
      </c>
      <c r="Z429" s="4" t="s">
        <v>1286</v>
      </c>
      <c r="AB429" s="4" t="s">
        <v>1286</v>
      </c>
      <c r="AC429" s="4" t="s">
        <v>3791</v>
      </c>
      <c r="AE429" s="4" t="s">
        <v>1289</v>
      </c>
      <c r="AF429" s="4" t="s">
        <v>1328</v>
      </c>
      <c r="AG429" s="4" t="s">
        <v>1288</v>
      </c>
      <c r="AH429" s="4" t="s">
        <v>1288</v>
      </c>
      <c r="AI429" s="4" t="s">
        <v>1288</v>
      </c>
      <c r="AJ429" s="4" t="s">
        <v>1288</v>
      </c>
      <c r="AK429" s="4" t="s">
        <v>1289</v>
      </c>
      <c r="AL429" s="4" t="s">
        <v>1289</v>
      </c>
      <c r="AM429" s="4" t="s">
        <v>1288</v>
      </c>
      <c r="AN429" s="4" t="s">
        <v>1289</v>
      </c>
      <c r="AO429" s="4" t="s">
        <v>1288</v>
      </c>
      <c r="AP429" s="4" t="s">
        <v>1289</v>
      </c>
      <c r="AQ429" s="4" t="s">
        <v>1288</v>
      </c>
      <c r="AS429" s="4" t="s">
        <v>1304</v>
      </c>
      <c r="AT429" s="4" t="s">
        <v>1305</v>
      </c>
    </row>
    <row r="430" spans="1:46" x14ac:dyDescent="0.25">
      <c r="A430" s="4" t="s">
        <v>15</v>
      </c>
      <c r="B430" s="4">
        <v>0</v>
      </c>
      <c r="D430" s="4" t="s">
        <v>1272</v>
      </c>
      <c r="E430" s="4" t="s">
        <v>2138</v>
      </c>
      <c r="F430" s="4" t="s">
        <v>3792</v>
      </c>
      <c r="G430" s="4" t="s">
        <v>2138</v>
      </c>
      <c r="H430" s="4" t="s">
        <v>3793</v>
      </c>
      <c r="J430" s="4" t="s">
        <v>2020</v>
      </c>
      <c r="P430" s="4" t="s">
        <v>3794</v>
      </c>
      <c r="Q430" s="4" t="s">
        <v>3795</v>
      </c>
      <c r="R430" s="4" t="s">
        <v>1361</v>
      </c>
      <c r="S430" s="4" t="s">
        <v>1588</v>
      </c>
      <c r="T430" s="4" t="s">
        <v>1381</v>
      </c>
      <c r="U430" s="4" t="s">
        <v>1390</v>
      </c>
      <c r="W430" s="4" t="s">
        <v>1283</v>
      </c>
      <c r="X430" s="4" t="s">
        <v>1400</v>
      </c>
      <c r="Y430" s="4" t="s">
        <v>1400</v>
      </c>
      <c r="Z430" s="4" t="s">
        <v>1286</v>
      </c>
      <c r="AB430" s="4" t="s">
        <v>1316</v>
      </c>
      <c r="AE430" s="4" t="s">
        <v>1288</v>
      </c>
      <c r="AF430" s="4" t="s">
        <v>1288</v>
      </c>
      <c r="AG430" s="4" t="s">
        <v>1288</v>
      </c>
      <c r="AH430" s="4" t="s">
        <v>1288</v>
      </c>
      <c r="AI430" s="4" t="s">
        <v>1288</v>
      </c>
      <c r="AJ430" s="4" t="s">
        <v>1288</v>
      </c>
      <c r="AK430" s="4" t="s">
        <v>1288</v>
      </c>
      <c r="AL430" s="4" t="s">
        <v>1288</v>
      </c>
      <c r="AM430" s="4" t="s">
        <v>1288</v>
      </c>
      <c r="AN430" s="4" t="s">
        <v>1288</v>
      </c>
      <c r="AO430" s="4" t="s">
        <v>1288</v>
      </c>
      <c r="AP430" s="4" t="s">
        <v>1288</v>
      </c>
      <c r="AQ430" s="4" t="s">
        <v>1288</v>
      </c>
      <c r="AS430" s="4" t="s">
        <v>3796</v>
      </c>
      <c r="AT430" s="4" t="s">
        <v>2675</v>
      </c>
    </row>
    <row r="431" spans="1:46" x14ac:dyDescent="0.25">
      <c r="A431" s="4" t="s">
        <v>16</v>
      </c>
      <c r="B431" s="4">
        <v>0</v>
      </c>
      <c r="D431" s="4" t="s">
        <v>1272</v>
      </c>
      <c r="E431" s="4" t="s">
        <v>2138</v>
      </c>
      <c r="F431" s="4" t="s">
        <v>3797</v>
      </c>
      <c r="G431" s="4" t="s">
        <v>2138</v>
      </c>
      <c r="H431" s="4" t="s">
        <v>3798</v>
      </c>
      <c r="J431" s="4" t="s">
        <v>3799</v>
      </c>
      <c r="P431" s="4" t="s">
        <v>3799</v>
      </c>
      <c r="Q431" s="4" t="s">
        <v>3800</v>
      </c>
      <c r="R431" s="4" t="s">
        <v>1279</v>
      </c>
      <c r="S431" s="4" t="s">
        <v>1280</v>
      </c>
      <c r="T431" s="4" t="s">
        <v>2848</v>
      </c>
      <c r="U431" s="4" t="s">
        <v>1572</v>
      </c>
      <c r="W431" s="4" t="s">
        <v>1337</v>
      </c>
      <c r="X431" s="4" t="s">
        <v>1315</v>
      </c>
      <c r="Y431" s="4" t="s">
        <v>1302</v>
      </c>
      <c r="Z431" s="4" t="s">
        <v>1286</v>
      </c>
      <c r="AB431" s="4" t="s">
        <v>1286</v>
      </c>
      <c r="AC431" s="4" t="s">
        <v>3040</v>
      </c>
      <c r="AE431" s="4" t="s">
        <v>1346</v>
      </c>
      <c r="AF431" s="4" t="s">
        <v>1346</v>
      </c>
      <c r="AG431" s="4" t="s">
        <v>1288</v>
      </c>
      <c r="AH431" s="4" t="s">
        <v>1346</v>
      </c>
      <c r="AI431" s="4" t="s">
        <v>1288</v>
      </c>
      <c r="AJ431" s="4" t="s">
        <v>1288</v>
      </c>
      <c r="AK431" s="4" t="s">
        <v>1290</v>
      </c>
      <c r="AL431" s="4" t="s">
        <v>1288</v>
      </c>
      <c r="AM431" s="4" t="s">
        <v>1346</v>
      </c>
      <c r="AN431" s="4" t="s">
        <v>1288</v>
      </c>
      <c r="AO431" s="4" t="s">
        <v>1346</v>
      </c>
      <c r="AP431" s="4" t="s">
        <v>1288</v>
      </c>
      <c r="AQ431" s="4" t="s">
        <v>1288</v>
      </c>
      <c r="AS431" s="4" t="s">
        <v>1861</v>
      </c>
      <c r="AT431" s="4" t="s">
        <v>1582</v>
      </c>
    </row>
    <row r="432" spans="1:46" x14ac:dyDescent="0.25">
      <c r="A432" s="4" t="s">
        <v>20</v>
      </c>
      <c r="B432" s="4">
        <v>0</v>
      </c>
      <c r="D432" s="4" t="s">
        <v>1272</v>
      </c>
      <c r="E432" s="4" t="s">
        <v>2138</v>
      </c>
      <c r="F432" s="4" t="s">
        <v>3801</v>
      </c>
      <c r="G432" s="4" t="s">
        <v>2138</v>
      </c>
      <c r="H432" s="4" t="s">
        <v>3802</v>
      </c>
      <c r="J432" s="4" t="s">
        <v>3803</v>
      </c>
      <c r="P432" s="4" t="s">
        <v>3804</v>
      </c>
      <c r="Q432" s="4" t="s">
        <v>3805</v>
      </c>
      <c r="R432" s="4" t="s">
        <v>1279</v>
      </c>
      <c r="S432" s="4" t="s">
        <v>1280</v>
      </c>
      <c r="T432" s="4" t="s">
        <v>1472</v>
      </c>
      <c r="U432" s="4" t="s">
        <v>126</v>
      </c>
      <c r="W432" s="4" t="s">
        <v>1283</v>
      </c>
      <c r="X432" s="4" t="s">
        <v>1315</v>
      </c>
      <c r="Y432" s="4" t="s">
        <v>1302</v>
      </c>
      <c r="Z432" s="4" t="s">
        <v>1286</v>
      </c>
      <c r="AB432" s="4" t="s">
        <v>1286</v>
      </c>
      <c r="AC432" s="4" t="s">
        <v>3040</v>
      </c>
      <c r="AE432" s="4" t="s">
        <v>1346</v>
      </c>
      <c r="AF432" s="4" t="s">
        <v>1346</v>
      </c>
      <c r="AG432" s="4" t="s">
        <v>1288</v>
      </c>
      <c r="AH432" s="4" t="s">
        <v>1346</v>
      </c>
      <c r="AI432" s="4" t="s">
        <v>1288</v>
      </c>
      <c r="AJ432" s="4" t="s">
        <v>1288</v>
      </c>
      <c r="AK432" s="4" t="s">
        <v>1290</v>
      </c>
      <c r="AL432" s="4" t="s">
        <v>1288</v>
      </c>
      <c r="AM432" s="4" t="s">
        <v>1346</v>
      </c>
      <c r="AN432" s="4" t="s">
        <v>1288</v>
      </c>
      <c r="AO432" s="4" t="s">
        <v>1346</v>
      </c>
      <c r="AP432" s="4" t="s">
        <v>1288</v>
      </c>
      <c r="AQ432" s="4" t="s">
        <v>1288</v>
      </c>
      <c r="AS432" s="4" t="s">
        <v>1861</v>
      </c>
      <c r="AT432" s="4" t="s">
        <v>1582</v>
      </c>
    </row>
    <row r="433" spans="1:46" x14ac:dyDescent="0.25">
      <c r="A433" s="4" t="s">
        <v>21</v>
      </c>
      <c r="B433" s="4">
        <v>0</v>
      </c>
      <c r="D433" s="4" t="s">
        <v>1272</v>
      </c>
      <c r="E433" s="4" t="s">
        <v>2138</v>
      </c>
      <c r="F433" s="4" t="s">
        <v>3806</v>
      </c>
      <c r="G433" s="4" t="s">
        <v>2138</v>
      </c>
      <c r="H433" s="4" t="s">
        <v>3807</v>
      </c>
      <c r="J433" s="4" t="s">
        <v>3808</v>
      </c>
      <c r="P433" s="4" t="s">
        <v>3808</v>
      </c>
      <c r="Q433" s="4" t="s">
        <v>3809</v>
      </c>
      <c r="R433" s="4" t="s">
        <v>1279</v>
      </c>
      <c r="S433" s="4" t="s">
        <v>1407</v>
      </c>
      <c r="T433" s="4" t="s">
        <v>1472</v>
      </c>
      <c r="U433" s="4" t="s">
        <v>1860</v>
      </c>
      <c r="W433" s="4" t="s">
        <v>1283</v>
      </c>
      <c r="X433" s="4" t="s">
        <v>1315</v>
      </c>
      <c r="Y433" s="4" t="s">
        <v>1302</v>
      </c>
      <c r="Z433" s="4" t="s">
        <v>1286</v>
      </c>
      <c r="AB433" s="4" t="s">
        <v>1286</v>
      </c>
      <c r="AC433" s="4" t="s">
        <v>3040</v>
      </c>
      <c r="AE433" s="4" t="s">
        <v>1346</v>
      </c>
      <c r="AF433" s="4" t="s">
        <v>1346</v>
      </c>
      <c r="AG433" s="4" t="s">
        <v>1288</v>
      </c>
      <c r="AH433" s="4" t="s">
        <v>1346</v>
      </c>
      <c r="AI433" s="4" t="s">
        <v>1288</v>
      </c>
      <c r="AJ433" s="4" t="s">
        <v>1288</v>
      </c>
      <c r="AK433" s="4" t="s">
        <v>1290</v>
      </c>
      <c r="AL433" s="4" t="s">
        <v>1288</v>
      </c>
      <c r="AM433" s="4" t="s">
        <v>1346</v>
      </c>
      <c r="AN433" s="4" t="s">
        <v>1288</v>
      </c>
      <c r="AO433" s="4" t="s">
        <v>1346</v>
      </c>
      <c r="AP433" s="4" t="s">
        <v>1288</v>
      </c>
      <c r="AQ433" s="4" t="s">
        <v>1288</v>
      </c>
      <c r="AS433" s="4" t="s">
        <v>1861</v>
      </c>
      <c r="AT433" s="4" t="s">
        <v>1582</v>
      </c>
    </row>
    <row r="434" spans="1:46" x14ac:dyDescent="0.25">
      <c r="A434" s="4" t="s">
        <v>22</v>
      </c>
      <c r="B434" s="4">
        <v>0</v>
      </c>
      <c r="D434" s="4" t="s">
        <v>1272</v>
      </c>
      <c r="E434" s="4" t="s">
        <v>2138</v>
      </c>
      <c r="F434" s="4" t="s">
        <v>3810</v>
      </c>
      <c r="G434" s="4" t="s">
        <v>2138</v>
      </c>
      <c r="H434" s="4" t="s">
        <v>3811</v>
      </c>
      <c r="J434" s="4" t="s">
        <v>3812</v>
      </c>
      <c r="P434" s="4" t="s">
        <v>3812</v>
      </c>
      <c r="Q434" s="4" t="s">
        <v>3813</v>
      </c>
      <c r="R434" s="4" t="s">
        <v>1323</v>
      </c>
      <c r="S434" s="4" t="s">
        <v>3814</v>
      </c>
      <c r="T434" s="4" t="s">
        <v>1444</v>
      </c>
      <c r="U434" s="4" t="s">
        <v>1636</v>
      </c>
      <c r="W434" s="4" t="s">
        <v>1337</v>
      </c>
      <c r="X434" s="4" t="s">
        <v>1315</v>
      </c>
      <c r="Y434" s="4" t="s">
        <v>1302</v>
      </c>
      <c r="Z434" s="4" t="s">
        <v>1286</v>
      </c>
      <c r="AB434" s="4" t="s">
        <v>1316</v>
      </c>
      <c r="AE434" s="4" t="s">
        <v>1288</v>
      </c>
      <c r="AF434" s="4" t="s">
        <v>1328</v>
      </c>
      <c r="AG434" s="4" t="s">
        <v>1289</v>
      </c>
      <c r="AH434" s="4" t="s">
        <v>1288</v>
      </c>
      <c r="AI434" s="4" t="s">
        <v>1288</v>
      </c>
      <c r="AJ434" s="4" t="s">
        <v>1288</v>
      </c>
      <c r="AK434" s="4" t="s">
        <v>1288</v>
      </c>
      <c r="AL434" s="4" t="s">
        <v>1288</v>
      </c>
      <c r="AM434" s="4" t="s">
        <v>1288</v>
      </c>
      <c r="AN434" s="4" t="s">
        <v>1289</v>
      </c>
      <c r="AO434" s="4" t="s">
        <v>1289</v>
      </c>
      <c r="AP434" s="4" t="s">
        <v>1289</v>
      </c>
      <c r="AQ434" s="4" t="s">
        <v>1289</v>
      </c>
      <c r="AS434" s="4" t="s">
        <v>2914</v>
      </c>
      <c r="AT434" s="4" t="s">
        <v>1622</v>
      </c>
    </row>
    <row r="435" spans="1:46" x14ac:dyDescent="0.25">
      <c r="A435" s="4" t="s">
        <v>23</v>
      </c>
      <c r="B435" s="4">
        <v>0</v>
      </c>
      <c r="D435" s="4" t="s">
        <v>1272</v>
      </c>
      <c r="E435" s="4" t="s">
        <v>2138</v>
      </c>
      <c r="F435" s="4" t="s">
        <v>3815</v>
      </c>
      <c r="G435" s="4" t="s">
        <v>2138</v>
      </c>
      <c r="H435" s="4" t="s">
        <v>3816</v>
      </c>
      <c r="J435" s="4" t="s">
        <v>3817</v>
      </c>
      <c r="P435" s="4" t="s">
        <v>3818</v>
      </c>
      <c r="Q435" s="4" t="s">
        <v>3819</v>
      </c>
      <c r="R435" s="4" t="s">
        <v>1279</v>
      </c>
      <c r="S435" s="4" t="s">
        <v>1280</v>
      </c>
      <c r="T435" s="4" t="s">
        <v>1472</v>
      </c>
      <c r="U435" s="4" t="s">
        <v>126</v>
      </c>
      <c r="W435" s="4" t="s">
        <v>1283</v>
      </c>
      <c r="X435" s="4" t="s">
        <v>1315</v>
      </c>
      <c r="Y435" s="4" t="s">
        <v>1302</v>
      </c>
      <c r="Z435" s="4" t="s">
        <v>1286</v>
      </c>
      <c r="AB435" s="4" t="s">
        <v>1286</v>
      </c>
      <c r="AC435" s="4" t="s">
        <v>3040</v>
      </c>
      <c r="AE435" s="4" t="s">
        <v>1346</v>
      </c>
      <c r="AF435" s="4" t="s">
        <v>1346</v>
      </c>
      <c r="AG435" s="4" t="s">
        <v>1288</v>
      </c>
      <c r="AH435" s="4" t="s">
        <v>1346</v>
      </c>
      <c r="AI435" s="4" t="s">
        <v>1288</v>
      </c>
      <c r="AJ435" s="4" t="s">
        <v>1288</v>
      </c>
      <c r="AK435" s="4" t="s">
        <v>1290</v>
      </c>
      <c r="AL435" s="4" t="s">
        <v>1288</v>
      </c>
      <c r="AM435" s="4" t="s">
        <v>1346</v>
      </c>
      <c r="AN435" s="4" t="s">
        <v>1288</v>
      </c>
      <c r="AO435" s="4" t="s">
        <v>1346</v>
      </c>
      <c r="AP435" s="4" t="s">
        <v>1288</v>
      </c>
      <c r="AQ435" s="4" t="s">
        <v>1288</v>
      </c>
      <c r="AS435" s="4" t="s">
        <v>1861</v>
      </c>
      <c r="AT435" s="4" t="s">
        <v>1519</v>
      </c>
    </row>
    <row r="436" spans="1:46" x14ac:dyDescent="0.25">
      <c r="A436" s="4" t="s">
        <v>24</v>
      </c>
      <c r="B436" s="4">
        <v>0</v>
      </c>
      <c r="D436" s="4" t="s">
        <v>1272</v>
      </c>
      <c r="E436" s="4" t="s">
        <v>2138</v>
      </c>
      <c r="F436" s="4" t="s">
        <v>3820</v>
      </c>
      <c r="G436" s="4" t="s">
        <v>2138</v>
      </c>
      <c r="H436" s="4" t="s">
        <v>3821</v>
      </c>
      <c r="J436" s="4" t="s">
        <v>3822</v>
      </c>
      <c r="P436" s="4" t="s">
        <v>3823</v>
      </c>
      <c r="Q436" s="4" t="s">
        <v>3824</v>
      </c>
      <c r="R436" s="4" t="s">
        <v>1494</v>
      </c>
      <c r="S436" s="4" t="s">
        <v>1762</v>
      </c>
      <c r="T436" s="4" t="s">
        <v>1534</v>
      </c>
      <c r="U436" s="4" t="s">
        <v>1636</v>
      </c>
      <c r="W436" s="4" t="s">
        <v>1337</v>
      </c>
      <c r="X436" s="4" t="s">
        <v>1284</v>
      </c>
      <c r="Y436" s="4" t="s">
        <v>1285</v>
      </c>
      <c r="Z436" s="4" t="s">
        <v>1316</v>
      </c>
      <c r="AA436" s="4" t="s">
        <v>1327</v>
      </c>
      <c r="AB436" s="4" t="s">
        <v>1316</v>
      </c>
      <c r="AE436" s="4" t="s">
        <v>1289</v>
      </c>
      <c r="AF436" s="4" t="s">
        <v>1289</v>
      </c>
      <c r="AG436" s="4" t="s">
        <v>1289</v>
      </c>
      <c r="AH436" s="4" t="s">
        <v>1289</v>
      </c>
      <c r="AI436" s="4" t="s">
        <v>1289</v>
      </c>
      <c r="AJ436" s="4" t="s">
        <v>1289</v>
      </c>
      <c r="AK436" s="4" t="s">
        <v>1328</v>
      </c>
      <c r="AL436" s="4" t="s">
        <v>1288</v>
      </c>
      <c r="AM436" s="4" t="s">
        <v>1288</v>
      </c>
      <c r="AN436" s="4" t="s">
        <v>1289</v>
      </c>
      <c r="AO436" s="4" t="s">
        <v>1289</v>
      </c>
      <c r="AP436" s="4" t="s">
        <v>1328</v>
      </c>
      <c r="AQ436" s="4" t="s">
        <v>1289</v>
      </c>
      <c r="AS436" s="4" t="s">
        <v>3825</v>
      </c>
      <c r="AT436" s="4" t="s">
        <v>3826</v>
      </c>
    </row>
    <row r="437" spans="1:46" x14ac:dyDescent="0.25">
      <c r="A437" s="4" t="s">
        <v>27</v>
      </c>
      <c r="B437" s="4">
        <v>0</v>
      </c>
      <c r="D437" s="4" t="s">
        <v>1272</v>
      </c>
      <c r="E437" s="4" t="s">
        <v>2138</v>
      </c>
      <c r="F437" s="4" t="s">
        <v>3827</v>
      </c>
      <c r="G437" s="4" t="s">
        <v>2138</v>
      </c>
      <c r="H437" s="4" t="s">
        <v>3828</v>
      </c>
      <c r="J437" s="4" t="s">
        <v>3829</v>
      </c>
      <c r="P437" s="4" t="s">
        <v>3830</v>
      </c>
      <c r="Q437" s="4" t="s">
        <v>3831</v>
      </c>
      <c r="R437" s="4" t="s">
        <v>1323</v>
      </c>
      <c r="S437" s="4" t="s">
        <v>1324</v>
      </c>
      <c r="T437" s="4" t="s">
        <v>1534</v>
      </c>
      <c r="U437" s="4" t="s">
        <v>1282</v>
      </c>
      <c r="W437" s="4" t="s">
        <v>1283</v>
      </c>
      <c r="X437" s="4" t="s">
        <v>1315</v>
      </c>
      <c r="Y437" s="4" t="s">
        <v>1302</v>
      </c>
      <c r="Z437" s="4" t="s">
        <v>1286</v>
      </c>
      <c r="AB437" s="4" t="s">
        <v>1286</v>
      </c>
      <c r="AC437" s="4" t="s">
        <v>3832</v>
      </c>
      <c r="AE437" s="4" t="s">
        <v>1288</v>
      </c>
      <c r="AF437" s="4" t="s">
        <v>1288</v>
      </c>
      <c r="AG437" s="4" t="s">
        <v>1288</v>
      </c>
      <c r="AH437" s="4" t="s">
        <v>1288</v>
      </c>
      <c r="AI437" s="4" t="s">
        <v>1288</v>
      </c>
      <c r="AJ437" s="4" t="s">
        <v>1288</v>
      </c>
      <c r="AK437" s="4" t="s">
        <v>1288</v>
      </c>
      <c r="AL437" s="4" t="s">
        <v>1288</v>
      </c>
      <c r="AM437" s="4" t="s">
        <v>1288</v>
      </c>
      <c r="AN437" s="4" t="s">
        <v>1288</v>
      </c>
      <c r="AO437" s="4" t="s">
        <v>1288</v>
      </c>
      <c r="AP437" s="4" t="s">
        <v>1288</v>
      </c>
      <c r="AQ437" s="4" t="s">
        <v>1288</v>
      </c>
      <c r="AS437" s="4" t="s">
        <v>1304</v>
      </c>
      <c r="AT437" s="4" t="s">
        <v>1449</v>
      </c>
    </row>
    <row r="438" spans="1:46" x14ac:dyDescent="0.25">
      <c r="A438" s="4" t="s">
        <v>30</v>
      </c>
      <c r="B438" s="4">
        <v>0</v>
      </c>
      <c r="D438" s="4" t="s">
        <v>1272</v>
      </c>
      <c r="E438" s="4" t="s">
        <v>2138</v>
      </c>
      <c r="F438" s="4" t="s">
        <v>3833</v>
      </c>
      <c r="G438" s="4" t="s">
        <v>2138</v>
      </c>
      <c r="H438" s="4" t="s">
        <v>3834</v>
      </c>
      <c r="J438" s="4" t="s">
        <v>3835</v>
      </c>
      <c r="P438" s="4" t="s">
        <v>3836</v>
      </c>
      <c r="Q438" s="4" t="s">
        <v>3837</v>
      </c>
      <c r="R438" s="4" t="s">
        <v>1279</v>
      </c>
      <c r="S438" s="4" t="s">
        <v>1471</v>
      </c>
      <c r="T438" s="4" t="s">
        <v>1299</v>
      </c>
      <c r="U438" s="4" t="s">
        <v>1636</v>
      </c>
      <c r="W438" s="4" t="s">
        <v>1283</v>
      </c>
      <c r="X438" s="4" t="s">
        <v>1315</v>
      </c>
      <c r="Y438" s="4" t="s">
        <v>1302</v>
      </c>
      <c r="Z438" s="4" t="s">
        <v>1286</v>
      </c>
      <c r="AB438" s="4" t="s">
        <v>1286</v>
      </c>
      <c r="AC438" s="4" t="s">
        <v>1994</v>
      </c>
      <c r="AE438" s="4" t="s">
        <v>1346</v>
      </c>
      <c r="AF438" s="4" t="s">
        <v>1346</v>
      </c>
      <c r="AG438" s="4" t="s">
        <v>1288</v>
      </c>
      <c r="AH438" s="4" t="s">
        <v>1346</v>
      </c>
      <c r="AI438" s="4" t="s">
        <v>1288</v>
      </c>
      <c r="AJ438" s="4" t="s">
        <v>1288</v>
      </c>
      <c r="AK438" s="4" t="s">
        <v>1290</v>
      </c>
      <c r="AL438" s="4" t="s">
        <v>1288</v>
      </c>
      <c r="AM438" s="4" t="s">
        <v>1346</v>
      </c>
      <c r="AN438" s="4" t="s">
        <v>1288</v>
      </c>
      <c r="AO438" s="4" t="s">
        <v>1346</v>
      </c>
      <c r="AP438" s="4" t="s">
        <v>1288</v>
      </c>
      <c r="AQ438" s="4" t="s">
        <v>1288</v>
      </c>
      <c r="AS438" s="4" t="s">
        <v>1861</v>
      </c>
      <c r="AT438" s="4" t="s">
        <v>1519</v>
      </c>
    </row>
    <row r="439" spans="1:46" x14ac:dyDescent="0.25">
      <c r="A439" s="4" t="s">
        <v>31</v>
      </c>
      <c r="B439" s="4">
        <v>0</v>
      </c>
      <c r="D439" s="4" t="s">
        <v>1272</v>
      </c>
      <c r="E439" s="4" t="s">
        <v>2138</v>
      </c>
      <c r="F439" s="4" t="s">
        <v>3838</v>
      </c>
      <c r="G439" s="4" t="s">
        <v>2138</v>
      </c>
      <c r="H439" s="4" t="s">
        <v>3839</v>
      </c>
      <c r="J439" s="4" t="s">
        <v>3840</v>
      </c>
      <c r="P439" s="4" t="s">
        <v>3841</v>
      </c>
      <c r="Q439" s="4" t="s">
        <v>3842</v>
      </c>
      <c r="R439" s="4" t="s">
        <v>1361</v>
      </c>
      <c r="S439" s="4" t="s">
        <v>2988</v>
      </c>
      <c r="T439" s="4" t="s">
        <v>1444</v>
      </c>
      <c r="U439" s="4" t="s">
        <v>1580</v>
      </c>
      <c r="W439" s="4" t="s">
        <v>1400</v>
      </c>
      <c r="X439" s="4" t="s">
        <v>1315</v>
      </c>
      <c r="Y439" s="4" t="s">
        <v>1400</v>
      </c>
      <c r="Z439" s="4" t="s">
        <v>1286</v>
      </c>
      <c r="AB439" s="4" t="s">
        <v>1372</v>
      </c>
      <c r="AE439" s="4" t="s">
        <v>1288</v>
      </c>
      <c r="AF439" s="4" t="s">
        <v>1288</v>
      </c>
      <c r="AG439" s="4" t="s">
        <v>1288</v>
      </c>
      <c r="AH439" s="4" t="s">
        <v>1288</v>
      </c>
      <c r="AI439" s="4" t="s">
        <v>1288</v>
      </c>
      <c r="AJ439" s="4" t="s">
        <v>1288</v>
      </c>
      <c r="AK439" s="4" t="s">
        <v>1288</v>
      </c>
      <c r="AL439" s="4" t="s">
        <v>1288</v>
      </c>
      <c r="AM439" s="4" t="s">
        <v>1288</v>
      </c>
      <c r="AN439" s="4" t="s">
        <v>1288</v>
      </c>
      <c r="AO439" s="4" t="s">
        <v>1288</v>
      </c>
      <c r="AP439" s="4" t="s">
        <v>1288</v>
      </c>
      <c r="AQ439" s="4" t="s">
        <v>1288</v>
      </c>
      <c r="AS439" s="4" t="s">
        <v>1304</v>
      </c>
      <c r="AT439" s="4" t="s">
        <v>1305</v>
      </c>
    </row>
    <row r="440" spans="1:46" x14ac:dyDescent="0.25">
      <c r="A440" s="4" t="s">
        <v>33</v>
      </c>
      <c r="B440" s="4">
        <v>0</v>
      </c>
      <c r="D440" s="4" t="s">
        <v>1272</v>
      </c>
      <c r="E440" s="4" t="s">
        <v>2138</v>
      </c>
      <c r="F440" s="4" t="s">
        <v>3843</v>
      </c>
      <c r="G440" s="4" t="s">
        <v>2138</v>
      </c>
      <c r="H440" s="4" t="s">
        <v>3844</v>
      </c>
      <c r="J440" s="4" t="s">
        <v>3845</v>
      </c>
      <c r="P440" s="4" t="s">
        <v>3846</v>
      </c>
      <c r="Q440" s="4" t="s">
        <v>3847</v>
      </c>
      <c r="R440" s="4" t="s">
        <v>1323</v>
      </c>
      <c r="S440" s="4" t="s">
        <v>2286</v>
      </c>
      <c r="T440" s="4" t="s">
        <v>1370</v>
      </c>
      <c r="U440" s="4" t="s">
        <v>1636</v>
      </c>
      <c r="W440" s="4" t="s">
        <v>1400</v>
      </c>
      <c r="X440" s="4" t="s">
        <v>1400</v>
      </c>
      <c r="Y440" s="4" t="s">
        <v>1302</v>
      </c>
      <c r="Z440" s="4" t="s">
        <v>1286</v>
      </c>
      <c r="AB440" s="4" t="s">
        <v>1286</v>
      </c>
      <c r="AC440" s="4" t="s">
        <v>3848</v>
      </c>
      <c r="AE440" s="4" t="s">
        <v>1328</v>
      </c>
      <c r="AF440" s="4" t="s">
        <v>1328</v>
      </c>
      <c r="AG440" s="4" t="s">
        <v>1289</v>
      </c>
      <c r="AH440" s="4" t="s">
        <v>1289</v>
      </c>
      <c r="AI440" s="4" t="s">
        <v>1289</v>
      </c>
      <c r="AJ440" s="4" t="s">
        <v>1289</v>
      </c>
      <c r="AK440" s="4" t="s">
        <v>1289</v>
      </c>
      <c r="AL440" s="4" t="s">
        <v>1289</v>
      </c>
      <c r="AM440" s="4" t="s">
        <v>1289</v>
      </c>
      <c r="AN440" s="4" t="s">
        <v>1289</v>
      </c>
      <c r="AO440" s="4" t="s">
        <v>1289</v>
      </c>
      <c r="AP440" s="4" t="s">
        <v>1289</v>
      </c>
      <c r="AQ440" s="4" t="s">
        <v>1289</v>
      </c>
      <c r="AS440" s="4" t="s">
        <v>1792</v>
      </c>
      <c r="AT440" s="4" t="s">
        <v>3849</v>
      </c>
    </row>
    <row r="441" spans="1:46" x14ac:dyDescent="0.25">
      <c r="A441" s="4" t="s">
        <v>34</v>
      </c>
      <c r="B441" s="4">
        <v>0</v>
      </c>
      <c r="D441" s="4" t="s">
        <v>1272</v>
      </c>
      <c r="E441" s="4" t="s">
        <v>2138</v>
      </c>
      <c r="F441" s="4" t="s">
        <v>3850</v>
      </c>
      <c r="G441" s="4" t="s">
        <v>2138</v>
      </c>
      <c r="H441" s="4" t="s">
        <v>3851</v>
      </c>
      <c r="J441" s="4" t="s">
        <v>3852</v>
      </c>
      <c r="P441" s="4" t="s">
        <v>3853</v>
      </c>
      <c r="Q441" s="4" t="s">
        <v>3854</v>
      </c>
      <c r="R441" s="4" t="s">
        <v>1279</v>
      </c>
      <c r="S441" s="4" t="s">
        <v>1280</v>
      </c>
      <c r="T441" s="4" t="s">
        <v>2013</v>
      </c>
      <c r="U441" s="4" t="s">
        <v>126</v>
      </c>
      <c r="W441" s="4" t="s">
        <v>1283</v>
      </c>
      <c r="X441" s="4" t="s">
        <v>1315</v>
      </c>
      <c r="Y441" s="4" t="s">
        <v>1302</v>
      </c>
      <c r="Z441" s="4" t="s">
        <v>1286</v>
      </c>
      <c r="AB441" s="4" t="s">
        <v>1286</v>
      </c>
      <c r="AC441" s="4" t="s">
        <v>1994</v>
      </c>
      <c r="AE441" s="4" t="s">
        <v>1346</v>
      </c>
      <c r="AF441" s="4" t="s">
        <v>1346</v>
      </c>
      <c r="AG441" s="4" t="s">
        <v>1288</v>
      </c>
      <c r="AH441" s="4" t="s">
        <v>1346</v>
      </c>
      <c r="AI441" s="4" t="s">
        <v>1288</v>
      </c>
      <c r="AJ441" s="4" t="s">
        <v>1288</v>
      </c>
      <c r="AK441" s="4" t="s">
        <v>1290</v>
      </c>
      <c r="AL441" s="4" t="s">
        <v>1288</v>
      </c>
      <c r="AM441" s="4" t="s">
        <v>1346</v>
      </c>
      <c r="AN441" s="4" t="s">
        <v>1288</v>
      </c>
      <c r="AO441" s="4" t="s">
        <v>1346</v>
      </c>
      <c r="AP441" s="4" t="s">
        <v>1288</v>
      </c>
      <c r="AQ441" s="4" t="s">
        <v>1288</v>
      </c>
      <c r="AS441" s="4" t="s">
        <v>1861</v>
      </c>
      <c r="AT441" s="4" t="s">
        <v>1519</v>
      </c>
    </row>
    <row r="442" spans="1:46" x14ac:dyDescent="0.25">
      <c r="A442" s="4" t="s">
        <v>35</v>
      </c>
      <c r="B442" s="4">
        <v>0</v>
      </c>
      <c r="D442" s="4" t="s">
        <v>1272</v>
      </c>
      <c r="E442" s="4" t="s">
        <v>2138</v>
      </c>
      <c r="F442" s="4" t="s">
        <v>3855</v>
      </c>
      <c r="G442" s="4" t="s">
        <v>2138</v>
      </c>
      <c r="H442" s="4" t="s">
        <v>3856</v>
      </c>
      <c r="J442" s="4" t="s">
        <v>3857</v>
      </c>
      <c r="P442" s="4" t="s">
        <v>3857</v>
      </c>
      <c r="Q442" s="4" t="s">
        <v>3858</v>
      </c>
      <c r="R442" s="4" t="s">
        <v>1279</v>
      </c>
      <c r="S442" s="4" t="s">
        <v>1280</v>
      </c>
      <c r="T442" s="4" t="s">
        <v>1299</v>
      </c>
      <c r="U442" s="4" t="s">
        <v>1636</v>
      </c>
      <c r="W442" s="4" t="s">
        <v>1337</v>
      </c>
      <c r="X442" s="4" t="s">
        <v>1315</v>
      </c>
      <c r="Y442" s="4" t="s">
        <v>1382</v>
      </c>
      <c r="Z442" s="4" t="s">
        <v>1286</v>
      </c>
      <c r="AB442" s="4" t="s">
        <v>1286</v>
      </c>
      <c r="AC442" s="4" t="s">
        <v>1994</v>
      </c>
      <c r="AE442" s="4" t="s">
        <v>1346</v>
      </c>
      <c r="AF442" s="4" t="s">
        <v>1346</v>
      </c>
      <c r="AG442" s="4" t="s">
        <v>1288</v>
      </c>
      <c r="AH442" s="4" t="s">
        <v>1346</v>
      </c>
      <c r="AI442" s="4" t="s">
        <v>1288</v>
      </c>
      <c r="AJ442" s="4" t="s">
        <v>1288</v>
      </c>
      <c r="AK442" s="4" t="s">
        <v>1290</v>
      </c>
      <c r="AL442" s="4" t="s">
        <v>1288</v>
      </c>
      <c r="AM442" s="4" t="s">
        <v>1346</v>
      </c>
      <c r="AN442" s="4" t="s">
        <v>1288</v>
      </c>
      <c r="AO442" s="4" t="s">
        <v>1346</v>
      </c>
      <c r="AP442" s="4" t="s">
        <v>1288</v>
      </c>
      <c r="AQ442" s="4" t="s">
        <v>1288</v>
      </c>
      <c r="AS442" s="4" t="s">
        <v>1861</v>
      </c>
      <c r="AT442" s="4" t="s">
        <v>1519</v>
      </c>
    </row>
    <row r="443" spans="1:46" x14ac:dyDescent="0.25">
      <c r="A443" s="4" t="s">
        <v>36</v>
      </c>
      <c r="B443" s="4">
        <v>0</v>
      </c>
      <c r="D443" s="4" t="s">
        <v>1272</v>
      </c>
      <c r="E443" s="4" t="s">
        <v>2138</v>
      </c>
      <c r="F443" s="4" t="s">
        <v>3859</v>
      </c>
      <c r="G443" s="4" t="s">
        <v>2138</v>
      </c>
      <c r="H443" s="4" t="s">
        <v>3860</v>
      </c>
      <c r="J443" s="4" t="s">
        <v>3861</v>
      </c>
      <c r="P443" s="4" t="s">
        <v>3861</v>
      </c>
      <c r="Q443" s="4" t="s">
        <v>3862</v>
      </c>
      <c r="R443" s="4" t="s">
        <v>1279</v>
      </c>
      <c r="S443" s="4" t="s">
        <v>1407</v>
      </c>
      <c r="T443" s="4" t="s">
        <v>1336</v>
      </c>
      <c r="U443" s="4" t="s">
        <v>126</v>
      </c>
      <c r="W443" s="4" t="s">
        <v>1337</v>
      </c>
      <c r="X443" s="4" t="s">
        <v>1315</v>
      </c>
      <c r="Y443" s="4" t="s">
        <v>1302</v>
      </c>
      <c r="Z443" s="4" t="s">
        <v>1286</v>
      </c>
      <c r="AB443" s="4" t="s">
        <v>1286</v>
      </c>
      <c r="AC443" s="4" t="s">
        <v>1994</v>
      </c>
      <c r="AE443" s="4" t="s">
        <v>1346</v>
      </c>
      <c r="AF443" s="4" t="s">
        <v>1346</v>
      </c>
      <c r="AG443" s="4" t="s">
        <v>1288</v>
      </c>
      <c r="AH443" s="4" t="s">
        <v>1346</v>
      </c>
      <c r="AI443" s="4" t="s">
        <v>1288</v>
      </c>
      <c r="AJ443" s="4" t="s">
        <v>1288</v>
      </c>
      <c r="AK443" s="4" t="s">
        <v>1290</v>
      </c>
      <c r="AL443" s="4" t="s">
        <v>1288</v>
      </c>
      <c r="AM443" s="4" t="s">
        <v>1346</v>
      </c>
      <c r="AN443" s="4" t="s">
        <v>1288</v>
      </c>
      <c r="AO443" s="4" t="s">
        <v>1346</v>
      </c>
      <c r="AP443" s="4" t="s">
        <v>1288</v>
      </c>
      <c r="AQ443" s="4" t="s">
        <v>1288</v>
      </c>
      <c r="AS443" s="4" t="s">
        <v>1861</v>
      </c>
      <c r="AT443" s="4" t="s">
        <v>1582</v>
      </c>
    </row>
    <row r="444" spans="1:46" x14ac:dyDescent="0.25">
      <c r="A444" s="4" t="s">
        <v>37</v>
      </c>
      <c r="B444" s="4">
        <v>0</v>
      </c>
      <c r="D444" s="4" t="s">
        <v>1272</v>
      </c>
      <c r="E444" s="4" t="s">
        <v>2138</v>
      </c>
      <c r="F444" s="4" t="s">
        <v>3863</v>
      </c>
      <c r="G444" s="4" t="s">
        <v>2138</v>
      </c>
      <c r="H444" s="4" t="s">
        <v>2446</v>
      </c>
      <c r="J444" s="4" t="s">
        <v>3864</v>
      </c>
      <c r="P444" s="4" t="s">
        <v>3864</v>
      </c>
      <c r="Q444" s="4" t="s">
        <v>3865</v>
      </c>
      <c r="R444" s="4" t="s">
        <v>1279</v>
      </c>
      <c r="S444" s="4" t="s">
        <v>1471</v>
      </c>
      <c r="T444" s="4" t="s">
        <v>1281</v>
      </c>
      <c r="U444" s="4" t="s">
        <v>1390</v>
      </c>
      <c r="W444" s="4" t="s">
        <v>1283</v>
      </c>
      <c r="X444" s="4" t="s">
        <v>1315</v>
      </c>
      <c r="Y444" s="4" t="s">
        <v>1302</v>
      </c>
      <c r="Z444" s="4" t="s">
        <v>1286</v>
      </c>
      <c r="AB444" s="4" t="s">
        <v>1286</v>
      </c>
      <c r="AC444" s="4" t="s">
        <v>1994</v>
      </c>
      <c r="AE444" s="4" t="s">
        <v>1346</v>
      </c>
      <c r="AF444" s="4" t="s">
        <v>1346</v>
      </c>
      <c r="AG444" s="4" t="s">
        <v>1288</v>
      </c>
      <c r="AH444" s="4" t="s">
        <v>1346</v>
      </c>
      <c r="AI444" s="4" t="s">
        <v>1288</v>
      </c>
      <c r="AJ444" s="4" t="s">
        <v>1288</v>
      </c>
      <c r="AK444" s="4" t="s">
        <v>1290</v>
      </c>
      <c r="AL444" s="4" t="s">
        <v>1288</v>
      </c>
      <c r="AM444" s="4" t="s">
        <v>1346</v>
      </c>
      <c r="AN444" s="4" t="s">
        <v>1288</v>
      </c>
      <c r="AO444" s="4" t="s">
        <v>1346</v>
      </c>
      <c r="AP444" s="4" t="s">
        <v>1288</v>
      </c>
      <c r="AQ444" s="4" t="s">
        <v>1288</v>
      </c>
      <c r="AS444" s="4" t="s">
        <v>1861</v>
      </c>
      <c r="AT444" s="4" t="s">
        <v>1519</v>
      </c>
    </row>
    <row r="445" spans="1:46" x14ac:dyDescent="0.25">
      <c r="A445" s="4" t="s">
        <v>38</v>
      </c>
      <c r="B445" s="4">
        <v>0</v>
      </c>
      <c r="D445" s="4" t="s">
        <v>1272</v>
      </c>
      <c r="E445" s="4" t="s">
        <v>2138</v>
      </c>
      <c r="F445" s="4" t="s">
        <v>3866</v>
      </c>
      <c r="G445" s="4" t="s">
        <v>2138</v>
      </c>
      <c r="H445" s="4" t="s">
        <v>3867</v>
      </c>
      <c r="J445" s="4" t="s">
        <v>3868</v>
      </c>
      <c r="P445" s="4" t="s">
        <v>3868</v>
      </c>
      <c r="Q445" s="4" t="s">
        <v>3869</v>
      </c>
      <c r="R445" s="4" t="s">
        <v>1279</v>
      </c>
      <c r="S445" s="4" t="s">
        <v>1380</v>
      </c>
      <c r="T445" s="4" t="s">
        <v>1381</v>
      </c>
      <c r="U445" s="4" t="s">
        <v>1390</v>
      </c>
      <c r="W445" s="4" t="s">
        <v>1283</v>
      </c>
      <c r="X445" s="4" t="s">
        <v>1315</v>
      </c>
      <c r="Y445" s="4" t="s">
        <v>1302</v>
      </c>
      <c r="Z445" s="4" t="s">
        <v>1286</v>
      </c>
      <c r="AB445" s="4" t="s">
        <v>1286</v>
      </c>
      <c r="AC445" s="4" t="s">
        <v>1994</v>
      </c>
      <c r="AE445" s="4" t="s">
        <v>1346</v>
      </c>
      <c r="AF445" s="4" t="s">
        <v>1346</v>
      </c>
      <c r="AG445" s="4" t="s">
        <v>1288</v>
      </c>
      <c r="AH445" s="4" t="s">
        <v>1346</v>
      </c>
      <c r="AI445" s="4" t="s">
        <v>1288</v>
      </c>
      <c r="AJ445" s="4" t="s">
        <v>1288</v>
      </c>
      <c r="AK445" s="4" t="s">
        <v>1290</v>
      </c>
      <c r="AL445" s="4" t="s">
        <v>1288</v>
      </c>
      <c r="AM445" s="4" t="s">
        <v>1346</v>
      </c>
      <c r="AN445" s="4" t="s">
        <v>1288</v>
      </c>
      <c r="AO445" s="4" t="s">
        <v>1346</v>
      </c>
      <c r="AP445" s="4" t="s">
        <v>1288</v>
      </c>
      <c r="AQ445" s="4" t="s">
        <v>1288</v>
      </c>
      <c r="AS445" s="4" t="s">
        <v>1861</v>
      </c>
      <c r="AT445" s="4" t="s">
        <v>1582</v>
      </c>
    </row>
    <row r="446" spans="1:46" x14ac:dyDescent="0.25">
      <c r="A446" s="4" t="s">
        <v>39</v>
      </c>
      <c r="B446" s="4">
        <v>0</v>
      </c>
      <c r="D446" s="4" t="s">
        <v>1272</v>
      </c>
      <c r="E446" s="4" t="s">
        <v>2138</v>
      </c>
      <c r="F446" s="4" t="s">
        <v>3870</v>
      </c>
      <c r="G446" s="4" t="s">
        <v>2138</v>
      </c>
      <c r="H446" s="4" t="s">
        <v>3871</v>
      </c>
      <c r="J446" s="4" t="s">
        <v>3872</v>
      </c>
      <c r="P446" s="4" t="s">
        <v>3873</v>
      </c>
      <c r="Q446" s="4" t="s">
        <v>3874</v>
      </c>
      <c r="R446" s="4" t="s">
        <v>1279</v>
      </c>
      <c r="S446" s="4" t="s">
        <v>1280</v>
      </c>
      <c r="T446" s="4" t="s">
        <v>1353</v>
      </c>
      <c r="U446" s="4" t="s">
        <v>1572</v>
      </c>
      <c r="W446" s="4" t="s">
        <v>1283</v>
      </c>
      <c r="X446" s="4" t="s">
        <v>1301</v>
      </c>
      <c r="Y446" s="4" t="s">
        <v>1302</v>
      </c>
      <c r="Z446" s="4" t="s">
        <v>1286</v>
      </c>
      <c r="AB446" s="4" t="s">
        <v>1286</v>
      </c>
      <c r="AC446" s="4" t="s">
        <v>3875</v>
      </c>
      <c r="AE446" s="4" t="s">
        <v>1289</v>
      </c>
      <c r="AF446" s="4" t="s">
        <v>1289</v>
      </c>
      <c r="AG446" s="4" t="s">
        <v>1289</v>
      </c>
      <c r="AH446" s="4" t="s">
        <v>1289</v>
      </c>
      <c r="AI446" s="4" t="s">
        <v>1289</v>
      </c>
      <c r="AJ446" s="4" t="s">
        <v>1289</v>
      </c>
      <c r="AK446" s="4" t="s">
        <v>1289</v>
      </c>
      <c r="AL446" s="4" t="s">
        <v>1289</v>
      </c>
      <c r="AM446" s="4" t="s">
        <v>1289</v>
      </c>
      <c r="AN446" s="4" t="s">
        <v>1289</v>
      </c>
      <c r="AO446" s="4" t="s">
        <v>1289</v>
      </c>
      <c r="AP446" s="4" t="s">
        <v>1289</v>
      </c>
      <c r="AQ446" s="4" t="s">
        <v>1289</v>
      </c>
      <c r="AS446" s="4" t="s">
        <v>1304</v>
      </c>
      <c r="AT446" s="4" t="s">
        <v>1305</v>
      </c>
    </row>
    <row r="447" spans="1:46" x14ac:dyDescent="0.25">
      <c r="A447" s="4" t="s">
        <v>41</v>
      </c>
      <c r="B447" s="4">
        <v>0</v>
      </c>
      <c r="D447" s="4" t="s">
        <v>1272</v>
      </c>
      <c r="E447" s="4" t="s">
        <v>2138</v>
      </c>
      <c r="F447" s="4" t="s">
        <v>3876</v>
      </c>
      <c r="G447" s="4" t="s">
        <v>2138</v>
      </c>
      <c r="H447" s="4" t="s">
        <v>3877</v>
      </c>
      <c r="J447" s="4" t="s">
        <v>3878</v>
      </c>
      <c r="P447" s="4" t="s">
        <v>3878</v>
      </c>
      <c r="Q447" s="4" t="s">
        <v>3879</v>
      </c>
      <c r="R447" s="4" t="s">
        <v>1279</v>
      </c>
      <c r="S447" s="4" t="s">
        <v>1280</v>
      </c>
      <c r="T447" s="4" t="s">
        <v>1556</v>
      </c>
      <c r="U447" s="4" t="s">
        <v>1300</v>
      </c>
      <c r="W447" s="4" t="s">
        <v>1337</v>
      </c>
      <c r="X447" s="4" t="s">
        <v>1315</v>
      </c>
      <c r="Y447" s="4" t="s">
        <v>1302</v>
      </c>
      <c r="Z447" s="4" t="s">
        <v>1286</v>
      </c>
      <c r="AB447" s="4" t="s">
        <v>1286</v>
      </c>
      <c r="AC447" s="4" t="s">
        <v>1994</v>
      </c>
      <c r="AE447" s="4" t="s">
        <v>1346</v>
      </c>
      <c r="AF447" s="4" t="s">
        <v>1346</v>
      </c>
      <c r="AG447" s="4" t="s">
        <v>1288</v>
      </c>
      <c r="AH447" s="4" t="s">
        <v>1346</v>
      </c>
      <c r="AI447" s="4" t="s">
        <v>1288</v>
      </c>
      <c r="AJ447" s="4" t="s">
        <v>1288</v>
      </c>
      <c r="AK447" s="4" t="s">
        <v>1290</v>
      </c>
      <c r="AL447" s="4" t="s">
        <v>1288</v>
      </c>
      <c r="AM447" s="4" t="s">
        <v>1346</v>
      </c>
      <c r="AN447" s="4" t="s">
        <v>1288</v>
      </c>
      <c r="AO447" s="4" t="s">
        <v>1346</v>
      </c>
      <c r="AP447" s="4" t="s">
        <v>1288</v>
      </c>
      <c r="AQ447" s="4" t="s">
        <v>1288</v>
      </c>
      <c r="AS447" s="4" t="s">
        <v>1861</v>
      </c>
      <c r="AT447" s="4" t="s">
        <v>1519</v>
      </c>
    </row>
    <row r="448" spans="1:46" x14ac:dyDescent="0.25">
      <c r="A448" s="4" t="s">
        <v>42</v>
      </c>
      <c r="B448" s="4">
        <v>0</v>
      </c>
      <c r="D448" s="4" t="s">
        <v>1272</v>
      </c>
      <c r="E448" s="4" t="s">
        <v>2138</v>
      </c>
      <c r="F448" s="4" t="s">
        <v>3880</v>
      </c>
      <c r="G448" s="4" t="s">
        <v>2138</v>
      </c>
      <c r="H448" s="4" t="s">
        <v>3881</v>
      </c>
      <c r="J448" s="4" t="s">
        <v>3882</v>
      </c>
      <c r="P448" s="4" t="s">
        <v>3882</v>
      </c>
      <c r="Q448" s="4" t="s">
        <v>3883</v>
      </c>
      <c r="R448" s="4" t="s">
        <v>1361</v>
      </c>
      <c r="S448" s="4" t="s">
        <v>2346</v>
      </c>
      <c r="T448" s="4" t="s">
        <v>1381</v>
      </c>
      <c r="U448" s="4" t="s">
        <v>1636</v>
      </c>
      <c r="W448" s="4" t="s">
        <v>1337</v>
      </c>
      <c r="X448" s="4" t="s">
        <v>1315</v>
      </c>
      <c r="Y448" s="4" t="s">
        <v>1302</v>
      </c>
      <c r="Z448" s="4" t="s">
        <v>1286</v>
      </c>
      <c r="AB448" s="4" t="s">
        <v>1286</v>
      </c>
      <c r="AC448" s="4" t="s">
        <v>3884</v>
      </c>
      <c r="AE448" s="4" t="s">
        <v>1288</v>
      </c>
      <c r="AF448" s="4" t="s">
        <v>1289</v>
      </c>
      <c r="AG448" s="4" t="s">
        <v>1288</v>
      </c>
      <c r="AH448" s="4" t="s">
        <v>1288</v>
      </c>
      <c r="AI448" s="4" t="s">
        <v>1288</v>
      </c>
      <c r="AJ448" s="4" t="s">
        <v>1288</v>
      </c>
      <c r="AK448" s="4" t="s">
        <v>1288</v>
      </c>
      <c r="AL448" s="4" t="s">
        <v>1288</v>
      </c>
      <c r="AM448" s="4" t="s">
        <v>1288</v>
      </c>
      <c r="AN448" s="4" t="s">
        <v>1288</v>
      </c>
      <c r="AO448" s="4" t="s">
        <v>1288</v>
      </c>
      <c r="AP448" s="4" t="s">
        <v>1288</v>
      </c>
      <c r="AQ448" s="4" t="s">
        <v>1289</v>
      </c>
      <c r="AS448" s="4" t="s">
        <v>1304</v>
      </c>
      <c r="AT448" s="4" t="s">
        <v>3885</v>
      </c>
    </row>
    <row r="449" spans="1:46" x14ac:dyDescent="0.25">
      <c r="A449" s="4" t="s">
        <v>44</v>
      </c>
      <c r="B449" s="4">
        <v>0</v>
      </c>
      <c r="D449" s="4" t="s">
        <v>1272</v>
      </c>
      <c r="E449" s="4" t="s">
        <v>2138</v>
      </c>
      <c r="F449" s="4" t="s">
        <v>3886</v>
      </c>
      <c r="G449" s="4" t="s">
        <v>2138</v>
      </c>
      <c r="H449" s="4" t="s">
        <v>3887</v>
      </c>
      <c r="J449" s="4" t="s">
        <v>3888</v>
      </c>
      <c r="P449" s="4" t="s">
        <v>3889</v>
      </c>
      <c r="Q449" s="4" t="s">
        <v>3890</v>
      </c>
      <c r="R449" s="4" t="s">
        <v>1323</v>
      </c>
      <c r="S449" s="4" t="s">
        <v>1324</v>
      </c>
      <c r="T449" s="4" t="s">
        <v>1620</v>
      </c>
      <c r="U449" s="4" t="s">
        <v>126</v>
      </c>
      <c r="W449" s="4" t="s">
        <v>1337</v>
      </c>
      <c r="X449" s="4" t="s">
        <v>1315</v>
      </c>
      <c r="Y449" s="4" t="s">
        <v>1382</v>
      </c>
      <c r="Z449" s="4" t="s">
        <v>1316</v>
      </c>
      <c r="AA449" s="4" t="s">
        <v>1327</v>
      </c>
      <c r="AB449" s="4" t="s">
        <v>1286</v>
      </c>
      <c r="AC449" s="4" t="s">
        <v>3891</v>
      </c>
      <c r="AE449" s="4" t="s">
        <v>1288</v>
      </c>
      <c r="AF449" s="4" t="s">
        <v>1288</v>
      </c>
      <c r="AG449" s="4" t="s">
        <v>1288</v>
      </c>
      <c r="AH449" s="4" t="s">
        <v>1288</v>
      </c>
      <c r="AI449" s="4" t="s">
        <v>1288</v>
      </c>
      <c r="AJ449" s="4" t="s">
        <v>1288</v>
      </c>
      <c r="AK449" s="4" t="s">
        <v>1288</v>
      </c>
      <c r="AL449" s="4" t="s">
        <v>1288</v>
      </c>
      <c r="AM449" s="4" t="s">
        <v>1288</v>
      </c>
      <c r="AN449" s="4" t="s">
        <v>1288</v>
      </c>
      <c r="AO449" s="4" t="s">
        <v>1288</v>
      </c>
      <c r="AP449" s="4" t="s">
        <v>1288</v>
      </c>
      <c r="AQ449" s="4" t="s">
        <v>1288</v>
      </c>
      <c r="AS449" s="4" t="s">
        <v>3892</v>
      </c>
      <c r="AT449" s="4" t="s">
        <v>1831</v>
      </c>
    </row>
    <row r="450" spans="1:46" x14ac:dyDescent="0.25">
      <c r="A450" s="4" t="s">
        <v>47</v>
      </c>
      <c r="B450" s="4">
        <v>0</v>
      </c>
      <c r="D450" s="4" t="s">
        <v>1272</v>
      </c>
      <c r="E450" s="4" t="s">
        <v>2138</v>
      </c>
      <c r="F450" s="4" t="s">
        <v>3893</v>
      </c>
      <c r="G450" s="4" t="s">
        <v>2138</v>
      </c>
      <c r="H450" s="4" t="s">
        <v>3894</v>
      </c>
      <c r="J450" s="4" t="s">
        <v>3895</v>
      </c>
      <c r="P450" s="4" t="s">
        <v>3896</v>
      </c>
      <c r="Q450" s="4" t="s">
        <v>3897</v>
      </c>
      <c r="R450" s="4" t="s">
        <v>1323</v>
      </c>
      <c r="S450" s="4" t="s">
        <v>1324</v>
      </c>
      <c r="T450" s="4" t="s">
        <v>1370</v>
      </c>
      <c r="U450" s="4" t="s">
        <v>1390</v>
      </c>
      <c r="W450" s="4" t="s">
        <v>1283</v>
      </c>
      <c r="X450" s="4" t="s">
        <v>1400</v>
      </c>
      <c r="Y450" s="4" t="s">
        <v>1302</v>
      </c>
      <c r="Z450" s="4" t="s">
        <v>1286</v>
      </c>
      <c r="AB450" s="4" t="s">
        <v>1316</v>
      </c>
      <c r="AE450" s="4" t="s">
        <v>1288</v>
      </c>
      <c r="AF450" s="4" t="s">
        <v>1288</v>
      </c>
      <c r="AG450" s="4" t="s">
        <v>1288</v>
      </c>
      <c r="AH450" s="4" t="s">
        <v>1288</v>
      </c>
      <c r="AI450" s="4" t="s">
        <v>1288</v>
      </c>
      <c r="AJ450" s="4" t="s">
        <v>1288</v>
      </c>
      <c r="AK450" s="4" t="s">
        <v>1288</v>
      </c>
      <c r="AL450" s="4" t="s">
        <v>1288</v>
      </c>
      <c r="AM450" s="4" t="s">
        <v>1288</v>
      </c>
      <c r="AN450" s="4" t="s">
        <v>1288</v>
      </c>
      <c r="AO450" s="4" t="s">
        <v>1288</v>
      </c>
      <c r="AP450" s="4" t="s">
        <v>1288</v>
      </c>
      <c r="AQ450" s="4" t="s">
        <v>1328</v>
      </c>
      <c r="AS450" s="4" t="s">
        <v>1304</v>
      </c>
      <c r="AT450" s="4" t="s">
        <v>1305</v>
      </c>
    </row>
    <row r="451" spans="1:46" x14ac:dyDescent="0.25">
      <c r="A451" s="4" t="s">
        <v>48</v>
      </c>
      <c r="B451" s="4">
        <v>0</v>
      </c>
      <c r="D451" s="4" t="s">
        <v>1272</v>
      </c>
      <c r="E451" s="4" t="s">
        <v>2138</v>
      </c>
      <c r="F451" s="4" t="s">
        <v>3898</v>
      </c>
      <c r="G451" s="4" t="s">
        <v>2138</v>
      </c>
      <c r="H451" s="4" t="s">
        <v>3899</v>
      </c>
      <c r="J451" s="4" t="s">
        <v>3900</v>
      </c>
      <c r="P451" s="4" t="s">
        <v>3901</v>
      </c>
      <c r="Q451" s="4" t="s">
        <v>3902</v>
      </c>
      <c r="R451" s="4" t="s">
        <v>1279</v>
      </c>
      <c r="S451" s="4" t="s">
        <v>1280</v>
      </c>
      <c r="T451" s="4" t="s">
        <v>1542</v>
      </c>
      <c r="U451" s="4" t="s">
        <v>126</v>
      </c>
      <c r="W451" s="4" t="s">
        <v>1283</v>
      </c>
      <c r="X451" s="4" t="s">
        <v>1315</v>
      </c>
      <c r="Y451" s="4" t="s">
        <v>1302</v>
      </c>
      <c r="Z451" s="4" t="s">
        <v>1286</v>
      </c>
      <c r="AB451" s="4" t="s">
        <v>1286</v>
      </c>
      <c r="AC451" s="4" t="s">
        <v>2368</v>
      </c>
      <c r="AE451" s="4" t="s">
        <v>1346</v>
      </c>
      <c r="AF451" s="4" t="s">
        <v>1346</v>
      </c>
      <c r="AG451" s="4" t="s">
        <v>1288</v>
      </c>
      <c r="AH451" s="4" t="s">
        <v>1346</v>
      </c>
      <c r="AI451" s="4" t="s">
        <v>1288</v>
      </c>
      <c r="AJ451" s="4" t="s">
        <v>1288</v>
      </c>
      <c r="AK451" s="4" t="s">
        <v>1290</v>
      </c>
      <c r="AL451" s="4" t="s">
        <v>1288</v>
      </c>
      <c r="AM451" s="4" t="s">
        <v>1346</v>
      </c>
      <c r="AN451" s="4" t="s">
        <v>1288</v>
      </c>
      <c r="AO451" s="4" t="s">
        <v>1346</v>
      </c>
      <c r="AP451" s="4" t="s">
        <v>1288</v>
      </c>
      <c r="AQ451" s="4" t="s">
        <v>1288</v>
      </c>
      <c r="AS451" s="4" t="s">
        <v>1861</v>
      </c>
      <c r="AT451" s="4" t="s">
        <v>1582</v>
      </c>
    </row>
    <row r="452" spans="1:46" x14ac:dyDescent="0.25">
      <c r="A452" s="4" t="s">
        <v>49</v>
      </c>
      <c r="B452" s="4">
        <v>0</v>
      </c>
      <c r="D452" s="4" t="s">
        <v>1272</v>
      </c>
      <c r="E452" s="4" t="s">
        <v>2138</v>
      </c>
      <c r="F452" s="4" t="s">
        <v>3903</v>
      </c>
      <c r="G452" s="4" t="s">
        <v>2138</v>
      </c>
      <c r="H452" s="4" t="s">
        <v>3904</v>
      </c>
      <c r="J452" s="4" t="s">
        <v>3905</v>
      </c>
      <c r="P452" s="4" t="s">
        <v>3906</v>
      </c>
      <c r="Q452" s="4" t="s">
        <v>3907</v>
      </c>
      <c r="R452" s="4" t="s">
        <v>1279</v>
      </c>
      <c r="S452" s="4" t="s">
        <v>1311</v>
      </c>
      <c r="T452" s="4" t="s">
        <v>1472</v>
      </c>
      <c r="U452" s="4" t="s">
        <v>1390</v>
      </c>
      <c r="W452" s="4" t="s">
        <v>1283</v>
      </c>
      <c r="X452" s="4" t="s">
        <v>1315</v>
      </c>
      <c r="Y452" s="4" t="s">
        <v>1302</v>
      </c>
      <c r="Z452" s="4" t="s">
        <v>1286</v>
      </c>
      <c r="AB452" s="4" t="s">
        <v>1286</v>
      </c>
      <c r="AC452" s="4" t="s">
        <v>2368</v>
      </c>
      <c r="AE452" s="4" t="s">
        <v>1346</v>
      </c>
      <c r="AF452" s="4" t="s">
        <v>1346</v>
      </c>
      <c r="AG452" s="4" t="s">
        <v>1288</v>
      </c>
      <c r="AH452" s="4" t="s">
        <v>1346</v>
      </c>
      <c r="AI452" s="4" t="s">
        <v>1288</v>
      </c>
      <c r="AJ452" s="4" t="s">
        <v>1288</v>
      </c>
      <c r="AK452" s="4" t="s">
        <v>1290</v>
      </c>
      <c r="AL452" s="4" t="s">
        <v>1288</v>
      </c>
      <c r="AM452" s="4" t="s">
        <v>1346</v>
      </c>
      <c r="AN452" s="4" t="s">
        <v>1288</v>
      </c>
      <c r="AO452" s="4" t="s">
        <v>1346</v>
      </c>
      <c r="AP452" s="4" t="s">
        <v>1288</v>
      </c>
      <c r="AQ452" s="4" t="s">
        <v>1288</v>
      </c>
      <c r="AS452" s="4" t="s">
        <v>1861</v>
      </c>
      <c r="AT452" s="4" t="s">
        <v>1582</v>
      </c>
    </row>
    <row r="453" spans="1:46" x14ac:dyDescent="0.25">
      <c r="A453" s="4" t="s">
        <v>50</v>
      </c>
      <c r="B453" s="4">
        <v>0</v>
      </c>
      <c r="D453" s="4" t="s">
        <v>1272</v>
      </c>
      <c r="E453" s="4" t="s">
        <v>2138</v>
      </c>
      <c r="F453" s="4" t="s">
        <v>3908</v>
      </c>
      <c r="G453" s="4" t="s">
        <v>2138</v>
      </c>
      <c r="H453" s="4" t="s">
        <v>3909</v>
      </c>
      <c r="J453" s="4" t="s">
        <v>3910</v>
      </c>
      <c r="P453" s="4" t="s">
        <v>3910</v>
      </c>
      <c r="Q453" s="4" t="s">
        <v>3911</v>
      </c>
      <c r="R453" s="4" t="s">
        <v>1279</v>
      </c>
      <c r="S453" s="4" t="s">
        <v>1495</v>
      </c>
      <c r="T453" s="4" t="s">
        <v>1381</v>
      </c>
      <c r="U453" s="4" t="s">
        <v>1860</v>
      </c>
      <c r="W453" s="4" t="s">
        <v>1283</v>
      </c>
      <c r="X453" s="4" t="s">
        <v>1315</v>
      </c>
      <c r="Y453" s="4" t="s">
        <v>1302</v>
      </c>
      <c r="Z453" s="4" t="s">
        <v>1286</v>
      </c>
      <c r="AB453" s="4" t="s">
        <v>1286</v>
      </c>
      <c r="AC453" s="4" t="s">
        <v>3040</v>
      </c>
      <c r="AE453" s="4" t="s">
        <v>1346</v>
      </c>
      <c r="AF453" s="4" t="s">
        <v>1346</v>
      </c>
      <c r="AG453" s="4" t="s">
        <v>1288</v>
      </c>
      <c r="AH453" s="4" t="s">
        <v>1346</v>
      </c>
      <c r="AI453" s="4" t="s">
        <v>1288</v>
      </c>
      <c r="AJ453" s="4" t="s">
        <v>1288</v>
      </c>
      <c r="AK453" s="4" t="s">
        <v>1290</v>
      </c>
      <c r="AL453" s="4" t="s">
        <v>1288</v>
      </c>
      <c r="AM453" s="4" t="s">
        <v>1346</v>
      </c>
      <c r="AN453" s="4" t="s">
        <v>1288</v>
      </c>
      <c r="AO453" s="4" t="s">
        <v>1346</v>
      </c>
      <c r="AP453" s="4" t="s">
        <v>1288</v>
      </c>
      <c r="AQ453" s="4" t="s">
        <v>1288</v>
      </c>
      <c r="AS453" s="4" t="s">
        <v>1861</v>
      </c>
      <c r="AT453" s="4" t="s">
        <v>1582</v>
      </c>
    </row>
    <row r="454" spans="1:46" x14ac:dyDescent="0.25">
      <c r="A454" s="4" t="s">
        <v>51</v>
      </c>
      <c r="B454" s="4">
        <v>0</v>
      </c>
      <c r="D454" s="4" t="s">
        <v>1272</v>
      </c>
      <c r="E454" s="4" t="s">
        <v>2138</v>
      </c>
      <c r="F454" s="4" t="s">
        <v>3912</v>
      </c>
      <c r="G454" s="4" t="s">
        <v>2138</v>
      </c>
      <c r="H454" s="4" t="s">
        <v>3913</v>
      </c>
      <c r="J454" s="4" t="s">
        <v>3914</v>
      </c>
      <c r="P454" s="4" t="s">
        <v>3915</v>
      </c>
      <c r="Q454" s="4" t="s">
        <v>3916</v>
      </c>
      <c r="R454" s="4" t="s">
        <v>1279</v>
      </c>
      <c r="S454" s="4" t="s">
        <v>1471</v>
      </c>
      <c r="T454" s="4" t="s">
        <v>2099</v>
      </c>
      <c r="U454" s="4" t="s">
        <v>1636</v>
      </c>
      <c r="W454" s="4" t="s">
        <v>1337</v>
      </c>
      <c r="X454" s="4" t="s">
        <v>1315</v>
      </c>
      <c r="Y454" s="4" t="s">
        <v>1302</v>
      </c>
      <c r="Z454" s="4" t="s">
        <v>1286</v>
      </c>
      <c r="AB454" s="4" t="s">
        <v>1286</v>
      </c>
      <c r="AC454" s="4" t="s">
        <v>2368</v>
      </c>
      <c r="AE454" s="4" t="s">
        <v>1346</v>
      </c>
      <c r="AF454" s="4" t="s">
        <v>1346</v>
      </c>
      <c r="AG454" s="4" t="s">
        <v>1288</v>
      </c>
      <c r="AH454" s="4" t="s">
        <v>1346</v>
      </c>
      <c r="AI454" s="4" t="s">
        <v>1288</v>
      </c>
      <c r="AJ454" s="4" t="s">
        <v>1288</v>
      </c>
      <c r="AK454" s="4" t="s">
        <v>1290</v>
      </c>
      <c r="AL454" s="4" t="s">
        <v>1288</v>
      </c>
      <c r="AM454" s="4" t="s">
        <v>1346</v>
      </c>
      <c r="AN454" s="4" t="s">
        <v>1288</v>
      </c>
      <c r="AO454" s="4" t="s">
        <v>1346</v>
      </c>
      <c r="AP454" s="4" t="s">
        <v>1288</v>
      </c>
      <c r="AQ454" s="4" t="s">
        <v>1288</v>
      </c>
      <c r="AS454" s="4" t="s">
        <v>1861</v>
      </c>
      <c r="AT454" s="4" t="s">
        <v>1519</v>
      </c>
    </row>
    <row r="455" spans="1:46" x14ac:dyDescent="0.25">
      <c r="A455" s="4" t="s">
        <v>52</v>
      </c>
      <c r="B455" s="4">
        <v>0</v>
      </c>
      <c r="D455" s="4" t="s">
        <v>1272</v>
      </c>
      <c r="E455" s="4" t="s">
        <v>2138</v>
      </c>
      <c r="F455" s="4" t="s">
        <v>3917</v>
      </c>
      <c r="G455" s="4" t="s">
        <v>2138</v>
      </c>
      <c r="H455" s="4" t="s">
        <v>3918</v>
      </c>
      <c r="J455" s="4" t="s">
        <v>3919</v>
      </c>
      <c r="P455" s="4" t="s">
        <v>3919</v>
      </c>
      <c r="Q455" s="4" t="s">
        <v>3920</v>
      </c>
      <c r="R455" s="4" t="s">
        <v>1279</v>
      </c>
      <c r="S455" s="4" t="s">
        <v>1280</v>
      </c>
      <c r="T455" s="4" t="s">
        <v>1472</v>
      </c>
      <c r="U455" s="4" t="s">
        <v>1636</v>
      </c>
      <c r="W455" s="4" t="s">
        <v>1337</v>
      </c>
      <c r="X455" s="4" t="s">
        <v>1315</v>
      </c>
      <c r="Y455" s="4" t="s">
        <v>1302</v>
      </c>
      <c r="Z455" s="4" t="s">
        <v>1286</v>
      </c>
      <c r="AB455" s="4" t="s">
        <v>1286</v>
      </c>
      <c r="AC455" s="4" t="s">
        <v>3040</v>
      </c>
      <c r="AE455" s="4" t="s">
        <v>1346</v>
      </c>
      <c r="AF455" s="4" t="s">
        <v>1346</v>
      </c>
      <c r="AG455" s="4" t="s">
        <v>1288</v>
      </c>
      <c r="AH455" s="4" t="s">
        <v>1346</v>
      </c>
      <c r="AI455" s="4" t="s">
        <v>1288</v>
      </c>
      <c r="AJ455" s="4" t="s">
        <v>1288</v>
      </c>
      <c r="AK455" s="4" t="s">
        <v>1290</v>
      </c>
      <c r="AL455" s="4" t="s">
        <v>1288</v>
      </c>
      <c r="AM455" s="4" t="s">
        <v>1346</v>
      </c>
      <c r="AN455" s="4" t="s">
        <v>1288</v>
      </c>
      <c r="AO455" s="4" t="s">
        <v>1346</v>
      </c>
      <c r="AP455" s="4" t="s">
        <v>1288</v>
      </c>
      <c r="AQ455" s="4" t="s">
        <v>1288</v>
      </c>
      <c r="AS455" s="4" t="s">
        <v>1861</v>
      </c>
      <c r="AT455" s="4" t="s">
        <v>1582</v>
      </c>
    </row>
    <row r="456" spans="1:46" x14ac:dyDescent="0.25">
      <c r="A456" s="4" t="s">
        <v>53</v>
      </c>
      <c r="B456" s="4">
        <v>0</v>
      </c>
      <c r="D456" s="4" t="s">
        <v>1272</v>
      </c>
      <c r="E456" s="4" t="s">
        <v>2138</v>
      </c>
      <c r="F456" s="4" t="s">
        <v>3921</v>
      </c>
      <c r="G456" s="4" t="s">
        <v>2138</v>
      </c>
      <c r="H456" s="4" t="s">
        <v>3922</v>
      </c>
      <c r="J456" s="4" t="s">
        <v>3923</v>
      </c>
      <c r="P456" s="4" t="s">
        <v>3924</v>
      </c>
      <c r="Q456" s="4" t="s">
        <v>3925</v>
      </c>
      <c r="R456" s="4" t="s">
        <v>1279</v>
      </c>
      <c r="S456" s="4" t="s">
        <v>1718</v>
      </c>
      <c r="T456" s="4" t="s">
        <v>1281</v>
      </c>
      <c r="U456" s="4" t="s">
        <v>1860</v>
      </c>
      <c r="W456" s="4" t="s">
        <v>1283</v>
      </c>
      <c r="X456" s="4" t="s">
        <v>1315</v>
      </c>
      <c r="Y456" s="4" t="s">
        <v>1302</v>
      </c>
      <c r="Z456" s="4" t="s">
        <v>1286</v>
      </c>
      <c r="AB456" s="4" t="s">
        <v>1286</v>
      </c>
      <c r="AC456" s="4" t="s">
        <v>3040</v>
      </c>
      <c r="AE456" s="4" t="s">
        <v>1346</v>
      </c>
      <c r="AF456" s="4" t="s">
        <v>1346</v>
      </c>
      <c r="AG456" s="4" t="s">
        <v>1288</v>
      </c>
      <c r="AH456" s="4" t="s">
        <v>1346</v>
      </c>
      <c r="AI456" s="4" t="s">
        <v>1288</v>
      </c>
      <c r="AJ456" s="4" t="s">
        <v>1288</v>
      </c>
      <c r="AK456" s="4" t="s">
        <v>1290</v>
      </c>
      <c r="AL456" s="4" t="s">
        <v>1288</v>
      </c>
      <c r="AM456" s="4" t="s">
        <v>1346</v>
      </c>
      <c r="AN456" s="4" t="s">
        <v>1288</v>
      </c>
      <c r="AO456" s="4" t="s">
        <v>1346</v>
      </c>
      <c r="AP456" s="4" t="s">
        <v>1288</v>
      </c>
      <c r="AQ456" s="4" t="s">
        <v>1288</v>
      </c>
      <c r="AS456" s="4" t="s">
        <v>1861</v>
      </c>
      <c r="AT456" s="4" t="s">
        <v>1519</v>
      </c>
    </row>
    <row r="457" spans="1:46" x14ac:dyDescent="0.25">
      <c r="A457" s="4" t="s">
        <v>54</v>
      </c>
      <c r="B457" s="4">
        <v>0</v>
      </c>
      <c r="D457" s="4" t="s">
        <v>1272</v>
      </c>
      <c r="E457" s="4" t="s">
        <v>2138</v>
      </c>
      <c r="F457" s="4" t="s">
        <v>3926</v>
      </c>
      <c r="G457" s="4" t="s">
        <v>2138</v>
      </c>
      <c r="H457" s="4" t="s">
        <v>3927</v>
      </c>
      <c r="J457" s="4" t="s">
        <v>3928</v>
      </c>
      <c r="P457" s="4" t="s">
        <v>3929</v>
      </c>
      <c r="Q457" s="4" t="s">
        <v>3930</v>
      </c>
      <c r="R457" s="4" t="s">
        <v>1279</v>
      </c>
      <c r="S457" s="4" t="s">
        <v>1471</v>
      </c>
      <c r="T457" s="4" t="s">
        <v>1444</v>
      </c>
      <c r="U457" s="4" t="s">
        <v>1390</v>
      </c>
      <c r="W457" s="4" t="s">
        <v>1283</v>
      </c>
      <c r="X457" s="4" t="s">
        <v>1315</v>
      </c>
      <c r="Y457" s="4" t="s">
        <v>1302</v>
      </c>
      <c r="Z457" s="4" t="s">
        <v>1286</v>
      </c>
      <c r="AB457" s="4" t="s">
        <v>1286</v>
      </c>
      <c r="AC457" s="4" t="s">
        <v>3040</v>
      </c>
      <c r="AE457" s="4" t="s">
        <v>1346</v>
      </c>
      <c r="AF457" s="4" t="s">
        <v>1346</v>
      </c>
      <c r="AG457" s="4" t="s">
        <v>1288</v>
      </c>
      <c r="AH457" s="4" t="s">
        <v>1346</v>
      </c>
      <c r="AI457" s="4" t="s">
        <v>1288</v>
      </c>
      <c r="AJ457" s="4" t="s">
        <v>1288</v>
      </c>
      <c r="AK457" s="4" t="s">
        <v>1290</v>
      </c>
      <c r="AL457" s="4" t="s">
        <v>1288</v>
      </c>
      <c r="AM457" s="4" t="s">
        <v>1346</v>
      </c>
      <c r="AN457" s="4" t="s">
        <v>1288</v>
      </c>
      <c r="AO457" s="4" t="s">
        <v>1346</v>
      </c>
      <c r="AP457" s="4" t="s">
        <v>1288</v>
      </c>
      <c r="AQ457" s="4" t="s">
        <v>1288</v>
      </c>
      <c r="AS457" s="4" t="s">
        <v>1861</v>
      </c>
      <c r="AT457" s="4" t="s">
        <v>1519</v>
      </c>
    </row>
    <row r="458" spans="1:46" x14ac:dyDescent="0.25">
      <c r="A458" s="4" t="s">
        <v>55</v>
      </c>
      <c r="B458" s="4">
        <v>0</v>
      </c>
      <c r="D458" s="4" t="s">
        <v>1272</v>
      </c>
      <c r="E458" s="4" t="s">
        <v>2138</v>
      </c>
      <c r="F458" s="4" t="s">
        <v>3931</v>
      </c>
      <c r="G458" s="4" t="s">
        <v>2138</v>
      </c>
      <c r="H458" s="4" t="s">
        <v>3932</v>
      </c>
      <c r="J458" s="4" t="s">
        <v>3933</v>
      </c>
      <c r="P458" s="4" t="s">
        <v>3933</v>
      </c>
      <c r="Q458" s="4" t="s">
        <v>3934</v>
      </c>
      <c r="R458" s="4" t="s">
        <v>1279</v>
      </c>
      <c r="S458" s="4" t="s">
        <v>1280</v>
      </c>
      <c r="T458" s="4" t="s">
        <v>1979</v>
      </c>
      <c r="U458" s="4" t="s">
        <v>126</v>
      </c>
      <c r="W458" s="4" t="s">
        <v>1283</v>
      </c>
      <c r="X458" s="4" t="s">
        <v>1315</v>
      </c>
      <c r="Y458" s="4" t="s">
        <v>1302</v>
      </c>
      <c r="Z458" s="4" t="s">
        <v>1286</v>
      </c>
      <c r="AB458" s="4" t="s">
        <v>1286</v>
      </c>
      <c r="AC458" s="4" t="s">
        <v>3040</v>
      </c>
      <c r="AE458" s="4" t="s">
        <v>1346</v>
      </c>
      <c r="AF458" s="4" t="s">
        <v>1346</v>
      </c>
      <c r="AG458" s="4" t="s">
        <v>1288</v>
      </c>
      <c r="AH458" s="4" t="s">
        <v>1346</v>
      </c>
      <c r="AI458" s="4" t="s">
        <v>1288</v>
      </c>
      <c r="AJ458" s="4" t="s">
        <v>1288</v>
      </c>
      <c r="AK458" s="4" t="s">
        <v>1290</v>
      </c>
      <c r="AL458" s="4" t="s">
        <v>1288</v>
      </c>
      <c r="AM458" s="4" t="s">
        <v>1346</v>
      </c>
      <c r="AN458" s="4" t="s">
        <v>1288</v>
      </c>
      <c r="AO458" s="4" t="s">
        <v>1346</v>
      </c>
      <c r="AP458" s="4" t="s">
        <v>1288</v>
      </c>
      <c r="AQ458" s="4" t="s">
        <v>1288</v>
      </c>
      <c r="AS458" s="4" t="s">
        <v>1861</v>
      </c>
      <c r="AT458" s="4" t="s">
        <v>1519</v>
      </c>
    </row>
    <row r="459" spans="1:46" x14ac:dyDescent="0.25">
      <c r="A459" s="4" t="s">
        <v>56</v>
      </c>
      <c r="B459" s="4">
        <v>0</v>
      </c>
      <c r="D459" s="4" t="s">
        <v>1272</v>
      </c>
      <c r="E459" s="4" t="s">
        <v>2138</v>
      </c>
      <c r="F459" s="4" t="s">
        <v>3935</v>
      </c>
      <c r="G459" s="4" t="s">
        <v>2138</v>
      </c>
      <c r="H459" s="4" t="s">
        <v>3936</v>
      </c>
      <c r="J459" s="4" t="s">
        <v>3937</v>
      </c>
      <c r="P459" s="4" t="s">
        <v>3938</v>
      </c>
      <c r="Q459" s="4" t="s">
        <v>3939</v>
      </c>
      <c r="R459" s="4" t="s">
        <v>1279</v>
      </c>
      <c r="S459" s="4" t="s">
        <v>1280</v>
      </c>
      <c r="T459" s="4" t="s">
        <v>1444</v>
      </c>
      <c r="U459" s="4" t="s">
        <v>1636</v>
      </c>
      <c r="W459" s="4" t="s">
        <v>1283</v>
      </c>
      <c r="X459" s="4" t="s">
        <v>1315</v>
      </c>
      <c r="Y459" s="4" t="s">
        <v>1382</v>
      </c>
      <c r="Z459" s="4" t="s">
        <v>1286</v>
      </c>
      <c r="AB459" s="4" t="s">
        <v>1286</v>
      </c>
      <c r="AC459" s="4" t="s">
        <v>3940</v>
      </c>
      <c r="AE459" s="4" t="s">
        <v>1288</v>
      </c>
      <c r="AF459" s="4" t="s">
        <v>1288</v>
      </c>
      <c r="AG459" s="4" t="s">
        <v>1288</v>
      </c>
      <c r="AH459" s="4" t="s">
        <v>1289</v>
      </c>
      <c r="AI459" s="4" t="s">
        <v>1288</v>
      </c>
      <c r="AJ459" s="4" t="s">
        <v>1289</v>
      </c>
      <c r="AK459" s="4" t="s">
        <v>1288</v>
      </c>
      <c r="AL459" s="4" t="s">
        <v>1288</v>
      </c>
      <c r="AM459" s="4" t="s">
        <v>1288</v>
      </c>
      <c r="AN459" s="4" t="s">
        <v>1288</v>
      </c>
      <c r="AO459" s="4" t="s">
        <v>1288</v>
      </c>
      <c r="AP459" s="4" t="s">
        <v>1289</v>
      </c>
      <c r="AQ459" s="4" t="s">
        <v>1288</v>
      </c>
      <c r="AS459" s="4" t="s">
        <v>2710</v>
      </c>
      <c r="AT459" s="4" t="s">
        <v>1383</v>
      </c>
    </row>
    <row r="460" spans="1:46" x14ac:dyDescent="0.25">
      <c r="A460" s="4" t="s">
        <v>58</v>
      </c>
      <c r="B460" s="4">
        <v>0</v>
      </c>
      <c r="D460" s="4" t="s">
        <v>1272</v>
      </c>
      <c r="E460" s="4" t="s">
        <v>2138</v>
      </c>
      <c r="F460" s="4" t="s">
        <v>3941</v>
      </c>
      <c r="G460" s="4" t="s">
        <v>2138</v>
      </c>
      <c r="H460" s="4" t="s">
        <v>3942</v>
      </c>
      <c r="J460" s="4" t="s">
        <v>3943</v>
      </c>
      <c r="P460" s="4" t="s">
        <v>3944</v>
      </c>
      <c r="Q460" s="4" t="s">
        <v>3945</v>
      </c>
      <c r="R460" s="4" t="s">
        <v>1279</v>
      </c>
      <c r="S460" s="4" t="s">
        <v>1380</v>
      </c>
      <c r="T460" s="4" t="s">
        <v>1666</v>
      </c>
      <c r="U460" s="4" t="s">
        <v>1390</v>
      </c>
      <c r="W460" s="4" t="s">
        <v>1283</v>
      </c>
      <c r="X460" s="4" t="s">
        <v>1315</v>
      </c>
      <c r="Y460" s="4" t="s">
        <v>1382</v>
      </c>
      <c r="Z460" s="4" t="s">
        <v>1286</v>
      </c>
      <c r="AB460" s="4" t="s">
        <v>1286</v>
      </c>
      <c r="AC460" s="4" t="s">
        <v>3040</v>
      </c>
      <c r="AE460" s="4" t="s">
        <v>1346</v>
      </c>
      <c r="AF460" s="4" t="s">
        <v>1346</v>
      </c>
      <c r="AG460" s="4" t="s">
        <v>1288</v>
      </c>
      <c r="AH460" s="4" t="s">
        <v>1346</v>
      </c>
      <c r="AI460" s="4" t="s">
        <v>1288</v>
      </c>
      <c r="AJ460" s="4" t="s">
        <v>1288</v>
      </c>
      <c r="AK460" s="4" t="s">
        <v>1290</v>
      </c>
      <c r="AL460" s="4" t="s">
        <v>1288</v>
      </c>
      <c r="AM460" s="4" t="s">
        <v>1346</v>
      </c>
      <c r="AN460" s="4" t="s">
        <v>1288</v>
      </c>
      <c r="AO460" s="4" t="s">
        <v>1346</v>
      </c>
      <c r="AP460" s="4" t="s">
        <v>1288</v>
      </c>
      <c r="AQ460" s="4" t="s">
        <v>1288</v>
      </c>
      <c r="AS460" s="4" t="s">
        <v>1861</v>
      </c>
      <c r="AT460" s="4" t="s">
        <v>1582</v>
      </c>
    </row>
    <row r="461" spans="1:46" x14ac:dyDescent="0.25">
      <c r="A461" s="4" t="s">
        <v>59</v>
      </c>
      <c r="B461" s="4">
        <v>0</v>
      </c>
      <c r="D461" s="4" t="s">
        <v>1272</v>
      </c>
      <c r="E461" s="4" t="s">
        <v>2138</v>
      </c>
      <c r="F461" s="4" t="s">
        <v>3946</v>
      </c>
      <c r="G461" s="4" t="s">
        <v>2138</v>
      </c>
      <c r="H461" s="4" t="s">
        <v>3947</v>
      </c>
      <c r="J461" s="4" t="s">
        <v>3948</v>
      </c>
      <c r="P461" s="4" t="s">
        <v>3948</v>
      </c>
      <c r="Q461" s="4" t="s">
        <v>3949</v>
      </c>
      <c r="R461" s="4" t="s">
        <v>1279</v>
      </c>
      <c r="S461" s="4" t="s">
        <v>1380</v>
      </c>
      <c r="T461" s="4" t="s">
        <v>2013</v>
      </c>
      <c r="U461" s="4" t="s">
        <v>1636</v>
      </c>
      <c r="W461" s="4" t="s">
        <v>1337</v>
      </c>
      <c r="X461" s="4" t="s">
        <v>1315</v>
      </c>
      <c r="Y461" s="4" t="s">
        <v>1302</v>
      </c>
      <c r="Z461" s="4" t="s">
        <v>1286</v>
      </c>
      <c r="AB461" s="4" t="s">
        <v>1286</v>
      </c>
      <c r="AC461" s="4" t="s">
        <v>3040</v>
      </c>
      <c r="AE461" s="4" t="s">
        <v>1346</v>
      </c>
      <c r="AF461" s="4" t="s">
        <v>1346</v>
      </c>
      <c r="AG461" s="4" t="s">
        <v>1288</v>
      </c>
      <c r="AH461" s="4" t="s">
        <v>1346</v>
      </c>
      <c r="AI461" s="4" t="s">
        <v>1288</v>
      </c>
      <c r="AJ461" s="4" t="s">
        <v>1288</v>
      </c>
      <c r="AK461" s="4" t="s">
        <v>1290</v>
      </c>
      <c r="AL461" s="4" t="s">
        <v>1288</v>
      </c>
      <c r="AM461" s="4" t="s">
        <v>1346</v>
      </c>
      <c r="AN461" s="4" t="s">
        <v>1288</v>
      </c>
      <c r="AO461" s="4" t="s">
        <v>1346</v>
      </c>
      <c r="AP461" s="4" t="s">
        <v>1288</v>
      </c>
      <c r="AQ461" s="4" t="s">
        <v>1288</v>
      </c>
      <c r="AS461" s="4" t="s">
        <v>1861</v>
      </c>
      <c r="AT461" s="4" t="s">
        <v>1519</v>
      </c>
    </row>
    <row r="462" spans="1:46" x14ac:dyDescent="0.25">
      <c r="A462" s="4" t="s">
        <v>60</v>
      </c>
      <c r="B462" s="4">
        <v>0</v>
      </c>
      <c r="D462" s="4" t="s">
        <v>1272</v>
      </c>
      <c r="E462" s="4" t="s">
        <v>2138</v>
      </c>
      <c r="F462" s="4" t="s">
        <v>3950</v>
      </c>
      <c r="G462" s="4" t="s">
        <v>2138</v>
      </c>
      <c r="H462" s="4" t="s">
        <v>3951</v>
      </c>
      <c r="J462" s="4" t="s">
        <v>3952</v>
      </c>
      <c r="P462" s="4" t="s">
        <v>3952</v>
      </c>
      <c r="Q462" s="4" t="s">
        <v>3953</v>
      </c>
      <c r="R462" s="4" t="s">
        <v>1279</v>
      </c>
      <c r="S462" s="4" t="s">
        <v>1471</v>
      </c>
      <c r="T462" s="4" t="s">
        <v>1810</v>
      </c>
      <c r="U462" s="4" t="s">
        <v>1636</v>
      </c>
      <c r="W462" s="4" t="s">
        <v>1337</v>
      </c>
      <c r="X462" s="4" t="s">
        <v>1315</v>
      </c>
      <c r="Y462" s="4" t="s">
        <v>1382</v>
      </c>
      <c r="Z462" s="4" t="s">
        <v>1286</v>
      </c>
      <c r="AB462" s="4" t="s">
        <v>1286</v>
      </c>
      <c r="AC462" s="4" t="s">
        <v>3040</v>
      </c>
      <c r="AE462" s="4" t="s">
        <v>1346</v>
      </c>
      <c r="AF462" s="4" t="s">
        <v>1346</v>
      </c>
      <c r="AG462" s="4" t="s">
        <v>1288</v>
      </c>
      <c r="AH462" s="4" t="s">
        <v>1346</v>
      </c>
      <c r="AI462" s="4" t="s">
        <v>1288</v>
      </c>
      <c r="AJ462" s="4" t="s">
        <v>1288</v>
      </c>
      <c r="AK462" s="4" t="s">
        <v>1290</v>
      </c>
      <c r="AL462" s="4" t="s">
        <v>1288</v>
      </c>
      <c r="AM462" s="4" t="s">
        <v>1346</v>
      </c>
      <c r="AN462" s="4" t="s">
        <v>1288</v>
      </c>
      <c r="AO462" s="4" t="s">
        <v>1346</v>
      </c>
      <c r="AP462" s="4" t="s">
        <v>1288</v>
      </c>
      <c r="AQ462" s="4" t="s">
        <v>1288</v>
      </c>
      <c r="AS462" s="4" t="s">
        <v>1861</v>
      </c>
      <c r="AT462" s="4" t="s">
        <v>1582</v>
      </c>
    </row>
    <row r="463" spans="1:46" x14ac:dyDescent="0.25">
      <c r="A463" s="4" t="s">
        <v>61</v>
      </c>
      <c r="B463" s="4">
        <v>0</v>
      </c>
      <c r="D463" s="4" t="s">
        <v>1272</v>
      </c>
      <c r="E463" s="4" t="s">
        <v>2138</v>
      </c>
      <c r="F463" s="4" t="s">
        <v>3954</v>
      </c>
      <c r="G463" s="4" t="s">
        <v>2138</v>
      </c>
      <c r="H463" s="4" t="s">
        <v>3955</v>
      </c>
      <c r="J463" s="4" t="s">
        <v>3956</v>
      </c>
      <c r="P463" s="4" t="s">
        <v>3956</v>
      </c>
      <c r="Q463" s="4" t="s">
        <v>3957</v>
      </c>
      <c r="R463" s="4" t="s">
        <v>1279</v>
      </c>
      <c r="S463" s="4" t="s">
        <v>1280</v>
      </c>
      <c r="T463" s="4" t="s">
        <v>2848</v>
      </c>
      <c r="U463" s="4" t="s">
        <v>1390</v>
      </c>
      <c r="W463" s="4" t="s">
        <v>1283</v>
      </c>
      <c r="X463" s="4" t="s">
        <v>1315</v>
      </c>
      <c r="Y463" s="4" t="s">
        <v>1382</v>
      </c>
      <c r="Z463" s="4" t="s">
        <v>1286</v>
      </c>
      <c r="AB463" s="4" t="s">
        <v>1286</v>
      </c>
      <c r="AC463" s="4" t="s">
        <v>3040</v>
      </c>
      <c r="AE463" s="4" t="s">
        <v>1346</v>
      </c>
      <c r="AF463" s="4" t="s">
        <v>1346</v>
      </c>
      <c r="AG463" s="4" t="s">
        <v>1288</v>
      </c>
      <c r="AH463" s="4" t="s">
        <v>1346</v>
      </c>
      <c r="AI463" s="4" t="s">
        <v>1288</v>
      </c>
      <c r="AJ463" s="4" t="s">
        <v>1288</v>
      </c>
      <c r="AK463" s="4" t="s">
        <v>1290</v>
      </c>
      <c r="AL463" s="4" t="s">
        <v>1288</v>
      </c>
      <c r="AM463" s="4" t="s">
        <v>1346</v>
      </c>
      <c r="AN463" s="4" t="s">
        <v>1288</v>
      </c>
      <c r="AO463" s="4" t="s">
        <v>1346</v>
      </c>
      <c r="AP463" s="4" t="s">
        <v>1288</v>
      </c>
      <c r="AQ463" s="4" t="s">
        <v>1288</v>
      </c>
      <c r="AS463" s="4" t="s">
        <v>1861</v>
      </c>
      <c r="AT463" s="4" t="s">
        <v>1582</v>
      </c>
    </row>
    <row r="464" spans="1:46" x14ac:dyDescent="0.25">
      <c r="A464" s="4" t="s">
        <v>62</v>
      </c>
      <c r="B464" s="4">
        <v>0</v>
      </c>
      <c r="D464" s="4" t="s">
        <v>1272</v>
      </c>
      <c r="E464" s="4" t="s">
        <v>2138</v>
      </c>
      <c r="F464" s="4" t="s">
        <v>3958</v>
      </c>
      <c r="G464" s="4" t="s">
        <v>2138</v>
      </c>
      <c r="H464" s="4" t="s">
        <v>3959</v>
      </c>
      <c r="J464" s="4" t="s">
        <v>3960</v>
      </c>
      <c r="P464" s="4" t="s">
        <v>3960</v>
      </c>
      <c r="Q464" s="4" t="s">
        <v>3961</v>
      </c>
      <c r="R464" s="4" t="s">
        <v>1279</v>
      </c>
      <c r="S464" s="4" t="s">
        <v>1280</v>
      </c>
      <c r="T464" s="4" t="s">
        <v>1666</v>
      </c>
      <c r="U464" s="4" t="s">
        <v>126</v>
      </c>
      <c r="W464" s="4" t="s">
        <v>1283</v>
      </c>
      <c r="X464" s="4" t="s">
        <v>1315</v>
      </c>
      <c r="Y464" s="4" t="s">
        <v>1302</v>
      </c>
      <c r="Z464" s="4" t="s">
        <v>1286</v>
      </c>
      <c r="AB464" s="4" t="s">
        <v>1286</v>
      </c>
      <c r="AC464" s="4" t="s">
        <v>3040</v>
      </c>
      <c r="AE464" s="4" t="s">
        <v>1346</v>
      </c>
      <c r="AF464" s="4" t="s">
        <v>1346</v>
      </c>
      <c r="AG464" s="4" t="s">
        <v>1288</v>
      </c>
      <c r="AH464" s="4" t="s">
        <v>1346</v>
      </c>
      <c r="AI464" s="4" t="s">
        <v>1288</v>
      </c>
      <c r="AJ464" s="4" t="s">
        <v>1288</v>
      </c>
      <c r="AK464" s="4" t="s">
        <v>1290</v>
      </c>
      <c r="AL464" s="4" t="s">
        <v>1288</v>
      </c>
      <c r="AM464" s="4" t="s">
        <v>1346</v>
      </c>
      <c r="AN464" s="4" t="s">
        <v>1288</v>
      </c>
      <c r="AO464" s="4" t="s">
        <v>1346</v>
      </c>
      <c r="AP464" s="4" t="s">
        <v>1288</v>
      </c>
      <c r="AQ464" s="4" t="s">
        <v>1288</v>
      </c>
      <c r="AS464" s="4" t="s">
        <v>1861</v>
      </c>
      <c r="AT464" s="4" t="s">
        <v>1519</v>
      </c>
    </row>
    <row r="465" spans="1:46" x14ac:dyDescent="0.25">
      <c r="A465" s="4" t="s">
        <v>63</v>
      </c>
      <c r="B465" s="4">
        <v>0</v>
      </c>
      <c r="D465" s="4" t="s">
        <v>1272</v>
      </c>
      <c r="E465" s="4" t="s">
        <v>2138</v>
      </c>
      <c r="F465" s="4" t="s">
        <v>3962</v>
      </c>
      <c r="G465" s="4" t="s">
        <v>2138</v>
      </c>
      <c r="H465" s="4" t="s">
        <v>3963</v>
      </c>
      <c r="J465" s="4" t="s">
        <v>3964</v>
      </c>
      <c r="P465" s="4" t="s">
        <v>3965</v>
      </c>
      <c r="Q465" s="4" t="s">
        <v>3966</v>
      </c>
      <c r="R465" s="4" t="s">
        <v>1279</v>
      </c>
      <c r="S465" s="4" t="s">
        <v>1380</v>
      </c>
      <c r="T465" s="4" t="s">
        <v>1299</v>
      </c>
      <c r="U465" s="4" t="s">
        <v>1473</v>
      </c>
      <c r="W465" s="4" t="s">
        <v>1337</v>
      </c>
      <c r="X465" s="4" t="s">
        <v>1315</v>
      </c>
      <c r="Y465" s="4" t="s">
        <v>1302</v>
      </c>
      <c r="Z465" s="4" t="s">
        <v>1286</v>
      </c>
      <c r="AB465" s="4" t="s">
        <v>1372</v>
      </c>
      <c r="AE465" s="4" t="s">
        <v>1289</v>
      </c>
      <c r="AF465" s="4" t="s">
        <v>1289</v>
      </c>
      <c r="AG465" s="4" t="s">
        <v>1288</v>
      </c>
      <c r="AH465" s="4" t="s">
        <v>1328</v>
      </c>
      <c r="AI465" s="4" t="s">
        <v>1288</v>
      </c>
      <c r="AJ465" s="4" t="s">
        <v>1289</v>
      </c>
      <c r="AK465" s="4" t="s">
        <v>1289</v>
      </c>
      <c r="AL465" s="4" t="s">
        <v>1328</v>
      </c>
      <c r="AM465" s="4" t="s">
        <v>1328</v>
      </c>
      <c r="AN465" s="4" t="s">
        <v>1288</v>
      </c>
      <c r="AO465" s="4" t="s">
        <v>1328</v>
      </c>
      <c r="AP465" s="4" t="s">
        <v>1288</v>
      </c>
      <c r="AQ465" s="4" t="s">
        <v>1289</v>
      </c>
      <c r="AS465" s="4" t="s">
        <v>3967</v>
      </c>
      <c r="AT465" s="4" t="s">
        <v>1421</v>
      </c>
    </row>
    <row r="466" spans="1:46" x14ac:dyDescent="0.25">
      <c r="A466" s="4" t="s">
        <v>65</v>
      </c>
      <c r="B466" s="4">
        <v>0</v>
      </c>
      <c r="D466" s="4" t="s">
        <v>1272</v>
      </c>
      <c r="E466" s="4" t="s">
        <v>2138</v>
      </c>
      <c r="F466" s="4" t="s">
        <v>3968</v>
      </c>
      <c r="G466" s="4" t="s">
        <v>2138</v>
      </c>
      <c r="H466" s="4" t="s">
        <v>3969</v>
      </c>
      <c r="J466" s="4" t="s">
        <v>3970</v>
      </c>
      <c r="P466" s="4" t="s">
        <v>3970</v>
      </c>
      <c r="Q466" s="4" t="s">
        <v>3971</v>
      </c>
      <c r="R466" s="4" t="s">
        <v>1323</v>
      </c>
      <c r="S466" s="4" t="s">
        <v>1324</v>
      </c>
      <c r="T466" s="4" t="s">
        <v>1281</v>
      </c>
      <c r="U466" s="4" t="s">
        <v>1636</v>
      </c>
      <c r="W466" s="4" t="s">
        <v>1283</v>
      </c>
      <c r="X466" s="4" t="s">
        <v>1315</v>
      </c>
      <c r="Y466" s="4" t="s">
        <v>1285</v>
      </c>
      <c r="Z466" s="4" t="s">
        <v>1286</v>
      </c>
      <c r="AB466" s="4" t="s">
        <v>1372</v>
      </c>
      <c r="AE466" s="4" t="s">
        <v>1290</v>
      </c>
      <c r="AF466" s="4" t="s">
        <v>1290</v>
      </c>
      <c r="AG466" s="4" t="s">
        <v>1288</v>
      </c>
      <c r="AH466" s="4" t="s">
        <v>1288</v>
      </c>
      <c r="AI466" s="4" t="s">
        <v>1289</v>
      </c>
      <c r="AJ466" s="4" t="s">
        <v>1288</v>
      </c>
      <c r="AK466" s="4" t="s">
        <v>1289</v>
      </c>
      <c r="AL466" s="4" t="s">
        <v>1289</v>
      </c>
      <c r="AM466" s="4" t="s">
        <v>1288</v>
      </c>
      <c r="AN466" s="4" t="s">
        <v>1288</v>
      </c>
      <c r="AO466" s="4" t="s">
        <v>1289</v>
      </c>
      <c r="AP466" s="4" t="s">
        <v>1328</v>
      </c>
      <c r="AQ466" s="4" t="s">
        <v>1290</v>
      </c>
      <c r="AS466" s="4" t="s">
        <v>2456</v>
      </c>
      <c r="AT466" s="4" t="s">
        <v>1305</v>
      </c>
    </row>
    <row r="467" spans="1:46" x14ac:dyDescent="0.25">
      <c r="A467" s="4" t="s">
        <v>66</v>
      </c>
      <c r="B467" s="4">
        <v>0</v>
      </c>
      <c r="D467" s="4" t="s">
        <v>1272</v>
      </c>
      <c r="E467" s="4" t="s">
        <v>2138</v>
      </c>
      <c r="F467" s="4" t="s">
        <v>3972</v>
      </c>
      <c r="G467" s="4" t="s">
        <v>2138</v>
      </c>
      <c r="H467" s="4" t="s">
        <v>3973</v>
      </c>
      <c r="J467" s="4" t="s">
        <v>3974</v>
      </c>
      <c r="P467" s="4" t="s">
        <v>3975</v>
      </c>
      <c r="Q467" s="4" t="s">
        <v>3976</v>
      </c>
      <c r="R467" s="4" t="s">
        <v>1323</v>
      </c>
      <c r="S467" s="4" t="s">
        <v>1324</v>
      </c>
      <c r="T467" s="4" t="s">
        <v>1418</v>
      </c>
      <c r="U467" s="4" t="s">
        <v>1300</v>
      </c>
      <c r="W467" s="4" t="s">
        <v>1337</v>
      </c>
      <c r="X467" s="4" t="s">
        <v>1315</v>
      </c>
      <c r="Y467" s="4" t="s">
        <v>1382</v>
      </c>
      <c r="Z467" s="4" t="s">
        <v>1286</v>
      </c>
      <c r="AB467" s="4" t="s">
        <v>1286</v>
      </c>
      <c r="AC467" s="4" t="s">
        <v>3977</v>
      </c>
      <c r="AE467" s="4" t="s">
        <v>1289</v>
      </c>
      <c r="AF467" s="4" t="s">
        <v>1288</v>
      </c>
      <c r="AG467" s="4" t="s">
        <v>1288</v>
      </c>
      <c r="AH467" s="4" t="s">
        <v>1288</v>
      </c>
      <c r="AI467" s="4" t="s">
        <v>1288</v>
      </c>
      <c r="AJ467" s="4" t="s">
        <v>1288</v>
      </c>
      <c r="AK467" s="4" t="s">
        <v>1288</v>
      </c>
      <c r="AL467" s="4" t="s">
        <v>1328</v>
      </c>
      <c r="AM467" s="4" t="s">
        <v>1288</v>
      </c>
      <c r="AN467" s="4" t="s">
        <v>1288</v>
      </c>
      <c r="AO467" s="4" t="s">
        <v>1289</v>
      </c>
      <c r="AP467" s="4" t="s">
        <v>1346</v>
      </c>
      <c r="AQ467" s="4" t="s">
        <v>1290</v>
      </c>
      <c r="AS467" s="4" t="s">
        <v>1304</v>
      </c>
      <c r="AT467" s="4" t="s">
        <v>1305</v>
      </c>
    </row>
    <row r="468" spans="1:46" x14ac:dyDescent="0.25">
      <c r="A468" s="4" t="s">
        <v>67</v>
      </c>
      <c r="B468" s="4">
        <v>0</v>
      </c>
      <c r="D468" s="4" t="s">
        <v>1272</v>
      </c>
      <c r="E468" s="4" t="s">
        <v>2138</v>
      </c>
      <c r="F468" s="4" t="s">
        <v>3978</v>
      </c>
      <c r="G468" s="4" t="s">
        <v>2138</v>
      </c>
      <c r="H468" s="4" t="s">
        <v>3979</v>
      </c>
      <c r="J468" s="4" t="s">
        <v>2392</v>
      </c>
      <c r="P468" s="4" t="s">
        <v>3980</v>
      </c>
      <c r="Q468" s="4" t="s">
        <v>3981</v>
      </c>
      <c r="R468" s="4" t="s">
        <v>1361</v>
      </c>
      <c r="S468" s="4" t="s">
        <v>2157</v>
      </c>
      <c r="T468" s="4" t="s">
        <v>1389</v>
      </c>
      <c r="U468" s="4" t="s">
        <v>1390</v>
      </c>
      <c r="W468" s="4" t="s">
        <v>1283</v>
      </c>
      <c r="X468" s="4" t="s">
        <v>1315</v>
      </c>
      <c r="Y468" s="4" t="s">
        <v>1382</v>
      </c>
      <c r="Z468" s="4" t="s">
        <v>1286</v>
      </c>
      <c r="AB468" s="4" t="s">
        <v>1316</v>
      </c>
      <c r="AE468" s="4" t="s">
        <v>1288</v>
      </c>
      <c r="AF468" s="4" t="s">
        <v>1288</v>
      </c>
      <c r="AG468" s="4" t="s">
        <v>1288</v>
      </c>
      <c r="AH468" s="4" t="s">
        <v>1288</v>
      </c>
      <c r="AI468" s="4" t="s">
        <v>1288</v>
      </c>
      <c r="AJ468" s="4" t="s">
        <v>1288</v>
      </c>
      <c r="AK468" s="4" t="s">
        <v>1288</v>
      </c>
      <c r="AL468" s="4" t="s">
        <v>1288</v>
      </c>
      <c r="AM468" s="4" t="s">
        <v>1288</v>
      </c>
      <c r="AN468" s="4" t="s">
        <v>1288</v>
      </c>
      <c r="AO468" s="4" t="s">
        <v>1288</v>
      </c>
      <c r="AP468" s="4" t="s">
        <v>1288</v>
      </c>
      <c r="AQ468" s="4" t="s">
        <v>1288</v>
      </c>
      <c r="AS468" s="4" t="s">
        <v>1304</v>
      </c>
      <c r="AT468" s="4" t="s">
        <v>1305</v>
      </c>
    </row>
    <row r="469" spans="1:46" x14ac:dyDescent="0.25">
      <c r="A469" s="4" t="s">
        <v>70</v>
      </c>
      <c r="B469" s="4">
        <v>0</v>
      </c>
      <c r="D469" s="4" t="s">
        <v>1272</v>
      </c>
      <c r="E469" s="4" t="s">
        <v>2138</v>
      </c>
      <c r="F469" s="4" t="s">
        <v>3982</v>
      </c>
      <c r="G469" s="4" t="s">
        <v>2138</v>
      </c>
      <c r="H469" s="4" t="s">
        <v>3983</v>
      </c>
      <c r="J469" s="4" t="s">
        <v>3984</v>
      </c>
      <c r="P469" s="4" t="s">
        <v>3985</v>
      </c>
      <c r="Q469" s="4" t="s">
        <v>3986</v>
      </c>
      <c r="R469" s="4" t="s">
        <v>1279</v>
      </c>
      <c r="S469" s="4" t="s">
        <v>1380</v>
      </c>
      <c r="T469" s="4" t="s">
        <v>1408</v>
      </c>
      <c r="U469" s="4" t="s">
        <v>1580</v>
      </c>
      <c r="W469" s="4" t="s">
        <v>1337</v>
      </c>
      <c r="X469" s="4" t="s">
        <v>1315</v>
      </c>
      <c r="Y469" s="4" t="s">
        <v>1382</v>
      </c>
      <c r="Z469" s="4" t="s">
        <v>1286</v>
      </c>
      <c r="AB469" s="4" t="s">
        <v>1286</v>
      </c>
      <c r="AC469" s="4" t="s">
        <v>3987</v>
      </c>
      <c r="AE469" s="4" t="s">
        <v>1288</v>
      </c>
      <c r="AF469" s="4" t="s">
        <v>1288</v>
      </c>
      <c r="AG469" s="4" t="s">
        <v>1288</v>
      </c>
      <c r="AH469" s="4" t="s">
        <v>1288</v>
      </c>
      <c r="AI469" s="4" t="s">
        <v>1288</v>
      </c>
      <c r="AJ469" s="4" t="s">
        <v>1288</v>
      </c>
      <c r="AK469" s="4" t="s">
        <v>1288</v>
      </c>
      <c r="AL469" s="4" t="s">
        <v>1288</v>
      </c>
      <c r="AM469" s="4" t="s">
        <v>1288</v>
      </c>
      <c r="AN469" s="4" t="s">
        <v>1288</v>
      </c>
      <c r="AO469" s="4" t="s">
        <v>1288</v>
      </c>
      <c r="AP469" s="4" t="s">
        <v>1288</v>
      </c>
      <c r="AQ469" s="4" t="s">
        <v>1288</v>
      </c>
      <c r="AS469" s="4" t="s">
        <v>3988</v>
      </c>
      <c r="AT469" s="4" t="s">
        <v>1622</v>
      </c>
    </row>
    <row r="470" spans="1:46" x14ac:dyDescent="0.25">
      <c r="A470" s="4" t="s">
        <v>71</v>
      </c>
      <c r="B470" s="4">
        <v>0</v>
      </c>
      <c r="D470" s="4" t="s">
        <v>1272</v>
      </c>
      <c r="E470" s="4" t="s">
        <v>2138</v>
      </c>
      <c r="F470" s="4" t="s">
        <v>3989</v>
      </c>
      <c r="G470" s="4" t="s">
        <v>2138</v>
      </c>
      <c r="H470" s="4" t="s">
        <v>3990</v>
      </c>
      <c r="J470" s="4" t="s">
        <v>3991</v>
      </c>
      <c r="P470" s="4" t="s">
        <v>3992</v>
      </c>
      <c r="Q470" s="4" t="s">
        <v>3993</v>
      </c>
      <c r="R470" s="4" t="s">
        <v>1279</v>
      </c>
      <c r="S470" s="4" t="s">
        <v>1407</v>
      </c>
      <c r="T470" s="4" t="s">
        <v>2848</v>
      </c>
      <c r="U470" s="4" t="s">
        <v>1572</v>
      </c>
      <c r="W470" s="4" t="s">
        <v>1283</v>
      </c>
      <c r="X470" s="4" t="s">
        <v>1315</v>
      </c>
      <c r="Y470" s="4" t="s">
        <v>1382</v>
      </c>
      <c r="Z470" s="4" t="s">
        <v>1286</v>
      </c>
      <c r="AB470" s="4" t="s">
        <v>1316</v>
      </c>
      <c r="AE470" s="4" t="s">
        <v>1288</v>
      </c>
      <c r="AF470" s="4" t="s">
        <v>1288</v>
      </c>
      <c r="AG470" s="4" t="s">
        <v>1288</v>
      </c>
      <c r="AH470" s="4" t="s">
        <v>1288</v>
      </c>
      <c r="AI470" s="4" t="s">
        <v>1288</v>
      </c>
      <c r="AJ470" s="4" t="s">
        <v>1288</v>
      </c>
      <c r="AK470" s="4" t="s">
        <v>1288</v>
      </c>
      <c r="AL470" s="4" t="s">
        <v>1288</v>
      </c>
      <c r="AM470" s="4" t="s">
        <v>1288</v>
      </c>
      <c r="AN470" s="4" t="s">
        <v>1288</v>
      </c>
      <c r="AO470" s="4" t="s">
        <v>1288</v>
      </c>
      <c r="AP470" s="4" t="s">
        <v>1288</v>
      </c>
      <c r="AQ470" s="4" t="s">
        <v>1288</v>
      </c>
      <c r="AS470" s="4" t="s">
        <v>3994</v>
      </c>
      <c r="AT470" s="4" t="s">
        <v>1622</v>
      </c>
    </row>
    <row r="471" spans="1:46" x14ac:dyDescent="0.25">
      <c r="A471" s="4" t="s">
        <v>75</v>
      </c>
      <c r="B471" s="4">
        <v>0</v>
      </c>
      <c r="D471" s="4" t="s">
        <v>1272</v>
      </c>
      <c r="E471" s="4" t="s">
        <v>2138</v>
      </c>
      <c r="F471" s="4" t="s">
        <v>3995</v>
      </c>
      <c r="G471" s="4" t="s">
        <v>2138</v>
      </c>
      <c r="H471" s="4" t="s">
        <v>3996</v>
      </c>
      <c r="J471" s="4" t="s">
        <v>3997</v>
      </c>
      <c r="P471" s="4" t="s">
        <v>3998</v>
      </c>
      <c r="Q471" s="4" t="s">
        <v>3999</v>
      </c>
      <c r="R471" s="4" t="s">
        <v>1361</v>
      </c>
      <c r="S471" s="4" t="s">
        <v>4000</v>
      </c>
      <c r="T471" s="4" t="s">
        <v>1418</v>
      </c>
      <c r="U471" s="4" t="s">
        <v>1409</v>
      </c>
      <c r="W471" s="4" t="s">
        <v>1337</v>
      </c>
      <c r="X471" s="4" t="s">
        <v>1284</v>
      </c>
      <c r="Y471" s="4" t="s">
        <v>1382</v>
      </c>
      <c r="Z471" s="4" t="s">
        <v>1286</v>
      </c>
      <c r="AB471" s="4" t="s">
        <v>1286</v>
      </c>
      <c r="AC471" s="4" t="s">
        <v>4001</v>
      </c>
      <c r="AE471" s="4" t="s">
        <v>1288</v>
      </c>
      <c r="AF471" s="4" t="s">
        <v>1346</v>
      </c>
      <c r="AG471" s="4" t="s">
        <v>1288</v>
      </c>
      <c r="AH471" s="4" t="s">
        <v>1288</v>
      </c>
      <c r="AI471" s="4" t="s">
        <v>1288</v>
      </c>
      <c r="AJ471" s="4" t="s">
        <v>1328</v>
      </c>
      <c r="AK471" s="4" t="s">
        <v>1289</v>
      </c>
      <c r="AL471" s="4" t="s">
        <v>1289</v>
      </c>
      <c r="AM471" s="4" t="s">
        <v>1288</v>
      </c>
      <c r="AN471" s="4" t="s">
        <v>1346</v>
      </c>
      <c r="AO471" s="4" t="s">
        <v>1288</v>
      </c>
      <c r="AP471" s="4" t="s">
        <v>1346</v>
      </c>
      <c r="AQ471" s="4" t="s">
        <v>1288</v>
      </c>
      <c r="AS471" s="4" t="s">
        <v>2208</v>
      </c>
      <c r="AT471" s="4" t="s">
        <v>1698</v>
      </c>
    </row>
    <row r="472" spans="1:46" x14ac:dyDescent="0.25">
      <c r="A472" s="4" t="s">
        <v>78</v>
      </c>
      <c r="B472" s="4">
        <v>0</v>
      </c>
      <c r="D472" s="4" t="s">
        <v>1272</v>
      </c>
      <c r="E472" s="4" t="s">
        <v>2138</v>
      </c>
      <c r="F472" s="4" t="s">
        <v>4002</v>
      </c>
      <c r="G472" s="4" t="s">
        <v>2138</v>
      </c>
      <c r="H472" s="4" t="s">
        <v>4003</v>
      </c>
      <c r="J472" s="4" t="s">
        <v>4004</v>
      </c>
      <c r="P472" s="4" t="s">
        <v>4004</v>
      </c>
      <c r="Q472" s="4" t="s">
        <v>4005</v>
      </c>
      <c r="R472" s="4" t="s">
        <v>1361</v>
      </c>
      <c r="S472" s="4" t="s">
        <v>4000</v>
      </c>
      <c r="T472" s="4" t="s">
        <v>2672</v>
      </c>
      <c r="U472" s="4" t="s">
        <v>1455</v>
      </c>
      <c r="W472" s="4" t="s">
        <v>1337</v>
      </c>
      <c r="X472" s="4" t="s">
        <v>1284</v>
      </c>
      <c r="Y472" s="4" t="s">
        <v>1302</v>
      </c>
      <c r="Z472" s="4" t="s">
        <v>1286</v>
      </c>
      <c r="AB472" s="4" t="s">
        <v>1316</v>
      </c>
      <c r="AE472" s="4" t="s">
        <v>1288</v>
      </c>
      <c r="AF472" s="4" t="s">
        <v>1288</v>
      </c>
      <c r="AG472" s="4" t="s">
        <v>1288</v>
      </c>
      <c r="AH472" s="4" t="s">
        <v>1288</v>
      </c>
      <c r="AI472" s="4" t="s">
        <v>1288</v>
      </c>
      <c r="AJ472" s="4" t="s">
        <v>1288</v>
      </c>
      <c r="AK472" s="4" t="s">
        <v>1288</v>
      </c>
      <c r="AL472" s="4" t="s">
        <v>1288</v>
      </c>
      <c r="AM472" s="4" t="s">
        <v>1288</v>
      </c>
      <c r="AN472" s="4" t="s">
        <v>1290</v>
      </c>
      <c r="AO472" s="4" t="s">
        <v>1288</v>
      </c>
      <c r="AP472" s="4" t="s">
        <v>1288</v>
      </c>
      <c r="AQ472" s="4" t="s">
        <v>1290</v>
      </c>
      <c r="AS472" s="4" t="s">
        <v>1861</v>
      </c>
      <c r="AT472" s="4" t="s">
        <v>2144</v>
      </c>
    </row>
    <row r="473" spans="1:46" x14ac:dyDescent="0.25">
      <c r="A473" s="4" t="s">
        <v>80</v>
      </c>
      <c r="B473" s="4">
        <v>0</v>
      </c>
      <c r="D473" s="4" t="s">
        <v>1272</v>
      </c>
      <c r="E473" s="4" t="s">
        <v>2138</v>
      </c>
      <c r="F473" s="4" t="s">
        <v>4006</v>
      </c>
      <c r="G473" s="4" t="s">
        <v>2138</v>
      </c>
      <c r="H473" s="4" t="s">
        <v>4007</v>
      </c>
      <c r="J473" s="4" t="s">
        <v>4008</v>
      </c>
      <c r="P473" s="4" t="s">
        <v>4009</v>
      </c>
      <c r="Q473" s="4" t="s">
        <v>4010</v>
      </c>
      <c r="R473" s="4" t="s">
        <v>1494</v>
      </c>
      <c r="S473" s="4" t="s">
        <v>1762</v>
      </c>
      <c r="T473" s="4" t="s">
        <v>1620</v>
      </c>
      <c r="U473" s="4" t="s">
        <v>1636</v>
      </c>
      <c r="W473" s="4" t="s">
        <v>1337</v>
      </c>
      <c r="X473" s="4" t="s">
        <v>1284</v>
      </c>
      <c r="Y473" s="4" t="s">
        <v>1382</v>
      </c>
      <c r="Z473" s="4" t="s">
        <v>1286</v>
      </c>
      <c r="AB473" s="4" t="s">
        <v>1316</v>
      </c>
      <c r="AE473" s="4" t="s">
        <v>1288</v>
      </c>
      <c r="AF473" s="4" t="s">
        <v>1289</v>
      </c>
      <c r="AG473" s="4" t="s">
        <v>1289</v>
      </c>
      <c r="AH473" s="4" t="s">
        <v>1289</v>
      </c>
      <c r="AI473" s="4" t="s">
        <v>1288</v>
      </c>
      <c r="AJ473" s="4" t="s">
        <v>1288</v>
      </c>
      <c r="AK473" s="4" t="s">
        <v>1289</v>
      </c>
      <c r="AL473" s="4" t="s">
        <v>1289</v>
      </c>
      <c r="AM473" s="4" t="s">
        <v>1288</v>
      </c>
      <c r="AN473" s="4" t="s">
        <v>1288</v>
      </c>
      <c r="AO473" s="4" t="s">
        <v>1289</v>
      </c>
      <c r="AP473" s="4" t="s">
        <v>1289</v>
      </c>
      <c r="AQ473" s="4" t="s">
        <v>1288</v>
      </c>
      <c r="AS473" s="4" t="s">
        <v>3825</v>
      </c>
      <c r="AT473" s="4" t="s">
        <v>4011</v>
      </c>
    </row>
    <row r="474" spans="1:46" x14ac:dyDescent="0.25">
      <c r="A474" s="4" t="s">
        <v>83</v>
      </c>
      <c r="B474" s="4">
        <v>0</v>
      </c>
      <c r="D474" s="4" t="s">
        <v>1272</v>
      </c>
      <c r="E474" s="4" t="s">
        <v>2138</v>
      </c>
      <c r="F474" s="4" t="s">
        <v>4012</v>
      </c>
      <c r="G474" s="4" t="s">
        <v>2138</v>
      </c>
      <c r="H474" s="4" t="s">
        <v>4013</v>
      </c>
      <c r="J474" s="4" t="s">
        <v>4014</v>
      </c>
      <c r="P474" s="4" t="s">
        <v>4015</v>
      </c>
      <c r="Q474" s="4" t="s">
        <v>4016</v>
      </c>
      <c r="R474" s="4" t="s">
        <v>1323</v>
      </c>
      <c r="S474" s="4" t="s">
        <v>1324</v>
      </c>
      <c r="T474" s="4" t="s">
        <v>1389</v>
      </c>
      <c r="U474" s="4" t="s">
        <v>1390</v>
      </c>
      <c r="W474" s="4" t="s">
        <v>1283</v>
      </c>
      <c r="X474" s="4" t="s">
        <v>1315</v>
      </c>
      <c r="Y474" s="4" t="s">
        <v>1302</v>
      </c>
      <c r="Z474" s="4" t="s">
        <v>1286</v>
      </c>
      <c r="AB474" s="4" t="s">
        <v>1316</v>
      </c>
      <c r="AE474" s="4" t="s">
        <v>1288</v>
      </c>
      <c r="AF474" s="4" t="s">
        <v>1288</v>
      </c>
      <c r="AG474" s="4" t="s">
        <v>1288</v>
      </c>
      <c r="AH474" s="4" t="s">
        <v>1288</v>
      </c>
      <c r="AI474" s="4" t="s">
        <v>1288</v>
      </c>
      <c r="AJ474" s="4" t="s">
        <v>1288</v>
      </c>
      <c r="AK474" s="4" t="s">
        <v>1288</v>
      </c>
      <c r="AL474" s="4" t="s">
        <v>1288</v>
      </c>
      <c r="AM474" s="4" t="s">
        <v>1288</v>
      </c>
      <c r="AN474" s="4" t="s">
        <v>1288</v>
      </c>
      <c r="AO474" s="4" t="s">
        <v>1288</v>
      </c>
      <c r="AP474" s="4" t="s">
        <v>1289</v>
      </c>
      <c r="AQ474" s="4" t="s">
        <v>1328</v>
      </c>
      <c r="AS474" s="4" t="s">
        <v>1304</v>
      </c>
      <c r="AT474" s="4" t="s">
        <v>1305</v>
      </c>
    </row>
    <row r="475" spans="1:46" x14ac:dyDescent="0.25">
      <c r="A475" s="4" t="s">
        <v>87</v>
      </c>
      <c r="B475" s="4">
        <v>0</v>
      </c>
      <c r="D475" s="4" t="s">
        <v>1272</v>
      </c>
      <c r="E475" s="4" t="s">
        <v>2138</v>
      </c>
      <c r="F475" s="4" t="s">
        <v>4017</v>
      </c>
      <c r="G475" s="4" t="s">
        <v>2138</v>
      </c>
      <c r="H475" s="4" t="s">
        <v>4018</v>
      </c>
      <c r="J475" s="4" t="s">
        <v>4014</v>
      </c>
      <c r="P475" s="4" t="s">
        <v>4015</v>
      </c>
      <c r="Q475" s="4" t="s">
        <v>4016</v>
      </c>
      <c r="R475" s="4" t="s">
        <v>1323</v>
      </c>
      <c r="S475" s="4" t="s">
        <v>1324</v>
      </c>
      <c r="T475" s="4" t="s">
        <v>1389</v>
      </c>
      <c r="U475" s="4" t="s">
        <v>1390</v>
      </c>
      <c r="W475" s="4" t="s">
        <v>1283</v>
      </c>
      <c r="X475" s="4" t="s">
        <v>1315</v>
      </c>
      <c r="Y475" s="4" t="s">
        <v>1302</v>
      </c>
      <c r="Z475" s="4" t="s">
        <v>1286</v>
      </c>
      <c r="AB475" s="4" t="s">
        <v>1316</v>
      </c>
      <c r="AE475" s="4" t="s">
        <v>1289</v>
      </c>
      <c r="AF475" s="4" t="s">
        <v>1289</v>
      </c>
      <c r="AG475" s="4" t="s">
        <v>1289</v>
      </c>
      <c r="AH475" s="4" t="s">
        <v>1289</v>
      </c>
      <c r="AI475" s="4" t="s">
        <v>1289</v>
      </c>
      <c r="AJ475" s="4" t="s">
        <v>1289</v>
      </c>
      <c r="AK475" s="4" t="s">
        <v>1289</v>
      </c>
      <c r="AL475" s="4" t="s">
        <v>1289</v>
      </c>
      <c r="AM475" s="4" t="s">
        <v>1289</v>
      </c>
      <c r="AN475" s="4" t="s">
        <v>1289</v>
      </c>
      <c r="AO475" s="4" t="s">
        <v>1289</v>
      </c>
      <c r="AP475" s="4" t="s">
        <v>1289</v>
      </c>
      <c r="AQ475" s="4" t="s">
        <v>1289</v>
      </c>
      <c r="AS475" s="4" t="s">
        <v>1304</v>
      </c>
      <c r="AT475" s="4" t="s">
        <v>1305</v>
      </c>
    </row>
    <row r="476" spans="1:46" x14ac:dyDescent="0.25">
      <c r="A476" s="4" t="s">
        <v>89</v>
      </c>
      <c r="B476" s="4">
        <v>0</v>
      </c>
      <c r="D476" s="4" t="s">
        <v>1272</v>
      </c>
      <c r="E476" s="4" t="s">
        <v>2138</v>
      </c>
      <c r="F476" s="4" t="s">
        <v>4019</v>
      </c>
      <c r="G476" s="4" t="s">
        <v>2138</v>
      </c>
      <c r="H476" s="4" t="s">
        <v>4020</v>
      </c>
      <c r="J476" s="4" t="s">
        <v>4021</v>
      </c>
      <c r="P476" s="4" t="s">
        <v>4022</v>
      </c>
      <c r="Q476" s="4" t="s">
        <v>4023</v>
      </c>
      <c r="R476" s="4" t="s">
        <v>1323</v>
      </c>
      <c r="S476" s="4" t="s">
        <v>1344</v>
      </c>
      <c r="T476" s="4" t="s">
        <v>2672</v>
      </c>
      <c r="U476" s="4" t="s">
        <v>126</v>
      </c>
      <c r="W476" s="4" t="s">
        <v>1337</v>
      </c>
      <c r="X476" s="4" t="s">
        <v>1345</v>
      </c>
      <c r="Y476" s="4" t="s">
        <v>1285</v>
      </c>
      <c r="Z476" s="4" t="s">
        <v>1286</v>
      </c>
      <c r="AB476" s="4" t="s">
        <v>1286</v>
      </c>
      <c r="AC476" s="4" t="s">
        <v>2673</v>
      </c>
      <c r="AE476" s="4" t="s">
        <v>1288</v>
      </c>
      <c r="AF476" s="4" t="s">
        <v>1289</v>
      </c>
      <c r="AG476" s="4" t="s">
        <v>1289</v>
      </c>
      <c r="AH476" s="4" t="s">
        <v>1289</v>
      </c>
      <c r="AI476" s="4" t="s">
        <v>1289</v>
      </c>
      <c r="AJ476" s="4" t="s">
        <v>1289</v>
      </c>
      <c r="AK476" s="4" t="s">
        <v>1289</v>
      </c>
      <c r="AL476" s="4" t="s">
        <v>1289</v>
      </c>
      <c r="AM476" s="4" t="s">
        <v>1289</v>
      </c>
      <c r="AN476" s="4" t="s">
        <v>1289</v>
      </c>
      <c r="AO476" s="4" t="s">
        <v>1289</v>
      </c>
      <c r="AP476" s="4" t="s">
        <v>1289</v>
      </c>
      <c r="AQ476" s="4" t="s">
        <v>1289</v>
      </c>
      <c r="AS476" s="4" t="s">
        <v>4024</v>
      </c>
      <c r="AT476" s="4" t="s">
        <v>1374</v>
      </c>
    </row>
    <row r="477" spans="1:46" x14ac:dyDescent="0.25">
      <c r="A477" s="4" t="s">
        <v>92</v>
      </c>
      <c r="B477" s="4">
        <v>0</v>
      </c>
      <c r="D477" s="4" t="s">
        <v>1272</v>
      </c>
      <c r="E477" s="4" t="s">
        <v>2138</v>
      </c>
      <c r="F477" s="4" t="s">
        <v>4025</v>
      </c>
      <c r="G477" s="4" t="s">
        <v>2138</v>
      </c>
      <c r="H477" s="4" t="s">
        <v>4026</v>
      </c>
      <c r="J477" s="4" t="s">
        <v>1484</v>
      </c>
      <c r="P477" s="4" t="s">
        <v>4027</v>
      </c>
      <c r="Q477" s="4" t="s">
        <v>4028</v>
      </c>
      <c r="R477" s="4" t="s">
        <v>1323</v>
      </c>
      <c r="S477" s="4" t="s">
        <v>4029</v>
      </c>
      <c r="T477" s="4" t="s">
        <v>2214</v>
      </c>
      <c r="U477" s="4" t="s">
        <v>1636</v>
      </c>
      <c r="W477" s="4" t="s">
        <v>1337</v>
      </c>
      <c r="X477" s="4" t="s">
        <v>1315</v>
      </c>
      <c r="Y477" s="4" t="s">
        <v>1382</v>
      </c>
      <c r="Z477" s="4" t="s">
        <v>1286</v>
      </c>
      <c r="AB477" s="4" t="s">
        <v>1286</v>
      </c>
      <c r="AC477" s="4" t="s">
        <v>4030</v>
      </c>
      <c r="AE477" s="4" t="s">
        <v>1289</v>
      </c>
      <c r="AF477" s="4" t="s">
        <v>1288</v>
      </c>
      <c r="AG477" s="4" t="s">
        <v>1288</v>
      </c>
      <c r="AH477" s="4" t="s">
        <v>1289</v>
      </c>
      <c r="AI477" s="4" t="s">
        <v>1289</v>
      </c>
      <c r="AJ477" s="4" t="s">
        <v>1289</v>
      </c>
      <c r="AK477" s="4" t="s">
        <v>1288</v>
      </c>
      <c r="AL477" s="4" t="s">
        <v>1288</v>
      </c>
      <c r="AM477" s="4" t="s">
        <v>1288</v>
      </c>
      <c r="AN477" s="4" t="s">
        <v>1289</v>
      </c>
      <c r="AO477" s="4" t="s">
        <v>1288</v>
      </c>
      <c r="AP477" s="4" t="s">
        <v>1288</v>
      </c>
      <c r="AQ477" s="4" t="s">
        <v>1288</v>
      </c>
      <c r="AS477" s="4" t="s">
        <v>4031</v>
      </c>
      <c r="AT477" s="4" t="s">
        <v>3022</v>
      </c>
    </row>
    <row r="478" spans="1:46" x14ac:dyDescent="0.25">
      <c r="A478" s="4" t="s">
        <v>96</v>
      </c>
      <c r="B478" s="4">
        <v>0</v>
      </c>
      <c r="D478" s="4" t="s">
        <v>1272</v>
      </c>
      <c r="E478" s="4" t="s">
        <v>2138</v>
      </c>
      <c r="F478" s="4" t="s">
        <v>4032</v>
      </c>
      <c r="G478" s="4" t="s">
        <v>2138</v>
      </c>
      <c r="H478" s="4" t="s">
        <v>4033</v>
      </c>
      <c r="J478" s="4" t="s">
        <v>4034</v>
      </c>
      <c r="P478" s="4" t="s">
        <v>4035</v>
      </c>
      <c r="Q478" s="4" t="s">
        <v>4036</v>
      </c>
      <c r="R478" s="4" t="s">
        <v>1279</v>
      </c>
      <c r="S478" s="4" t="s">
        <v>1651</v>
      </c>
      <c r="T478" s="4" t="s">
        <v>1389</v>
      </c>
      <c r="U478" s="4" t="s">
        <v>126</v>
      </c>
      <c r="W478" s="4" t="s">
        <v>1337</v>
      </c>
      <c r="X478" s="4" t="s">
        <v>1315</v>
      </c>
      <c r="Y478" s="4" t="s">
        <v>1285</v>
      </c>
      <c r="Z478" s="4" t="s">
        <v>1286</v>
      </c>
      <c r="AB478" s="4" t="s">
        <v>1286</v>
      </c>
      <c r="AC478" s="4" t="s">
        <v>3720</v>
      </c>
      <c r="AE478" s="4" t="s">
        <v>1288</v>
      </c>
      <c r="AF478" s="4" t="s">
        <v>1288</v>
      </c>
      <c r="AG478" s="4" t="s">
        <v>1288</v>
      </c>
      <c r="AH478" s="4" t="s">
        <v>1288</v>
      </c>
      <c r="AI478" s="4" t="s">
        <v>1289</v>
      </c>
      <c r="AJ478" s="4" t="s">
        <v>1288</v>
      </c>
      <c r="AK478" s="4" t="s">
        <v>1288</v>
      </c>
      <c r="AL478" s="4" t="s">
        <v>1288</v>
      </c>
      <c r="AM478" s="4" t="s">
        <v>1288</v>
      </c>
      <c r="AN478" s="4" t="s">
        <v>1288</v>
      </c>
      <c r="AO478" s="4" t="s">
        <v>1288</v>
      </c>
      <c r="AP478" s="4" t="s">
        <v>1288</v>
      </c>
      <c r="AQ478" s="4" t="s">
        <v>1288</v>
      </c>
      <c r="AS478" s="4" t="s">
        <v>4037</v>
      </c>
      <c r="AT478" s="4" t="s">
        <v>1383</v>
      </c>
    </row>
    <row r="479" spans="1:46" x14ac:dyDescent="0.25">
      <c r="A479" s="4" t="s">
        <v>98</v>
      </c>
      <c r="B479" s="4">
        <v>0</v>
      </c>
      <c r="D479" s="4" t="s">
        <v>1272</v>
      </c>
      <c r="E479" s="4" t="s">
        <v>2138</v>
      </c>
      <c r="F479" s="4" t="s">
        <v>4038</v>
      </c>
      <c r="G479" s="4" t="s">
        <v>2138</v>
      </c>
      <c r="H479" s="4" t="s">
        <v>4039</v>
      </c>
      <c r="J479" s="4" t="s">
        <v>4040</v>
      </c>
      <c r="P479" s="4" t="s">
        <v>4041</v>
      </c>
      <c r="Q479" s="4" t="s">
        <v>4042</v>
      </c>
      <c r="R479" s="4" t="s">
        <v>1323</v>
      </c>
      <c r="S479" s="4" t="s">
        <v>2286</v>
      </c>
      <c r="T479" s="4" t="s">
        <v>4043</v>
      </c>
      <c r="U479" s="4" t="s">
        <v>1636</v>
      </c>
      <c r="W479" s="4" t="s">
        <v>1337</v>
      </c>
      <c r="X479" s="4" t="s">
        <v>1315</v>
      </c>
      <c r="Y479" s="4" t="s">
        <v>1382</v>
      </c>
      <c r="Z479" s="4" t="s">
        <v>1286</v>
      </c>
      <c r="AB479" s="4" t="s">
        <v>1316</v>
      </c>
      <c r="AE479" s="4" t="s">
        <v>1288</v>
      </c>
      <c r="AF479" s="4" t="s">
        <v>1288</v>
      </c>
      <c r="AG479" s="4" t="s">
        <v>1288</v>
      </c>
      <c r="AH479" s="4" t="s">
        <v>1288</v>
      </c>
      <c r="AI479" s="4" t="s">
        <v>1288</v>
      </c>
      <c r="AJ479" s="4" t="s">
        <v>1288</v>
      </c>
      <c r="AK479" s="4" t="s">
        <v>1288</v>
      </c>
      <c r="AL479" s="4" t="s">
        <v>1288</v>
      </c>
      <c r="AM479" s="4" t="s">
        <v>1288</v>
      </c>
      <c r="AN479" s="4" t="s">
        <v>1288</v>
      </c>
      <c r="AO479" s="4" t="s">
        <v>1288</v>
      </c>
      <c r="AP479" s="4" t="s">
        <v>1288</v>
      </c>
      <c r="AQ479" s="4" t="s">
        <v>1288</v>
      </c>
      <c r="AS479" s="4" t="s">
        <v>1304</v>
      </c>
      <c r="AT479" s="4" t="s">
        <v>1305</v>
      </c>
    </row>
    <row r="480" spans="1:46" x14ac:dyDescent="0.25">
      <c r="A480" s="4" t="s">
        <v>102</v>
      </c>
      <c r="B480" s="4">
        <v>0</v>
      </c>
      <c r="D480" s="4" t="s">
        <v>1272</v>
      </c>
      <c r="E480" s="4" t="s">
        <v>2138</v>
      </c>
      <c r="F480" s="4" t="s">
        <v>4044</v>
      </c>
      <c r="G480" s="4" t="s">
        <v>2138</v>
      </c>
      <c r="H480" s="4" t="s">
        <v>4045</v>
      </c>
      <c r="J480" s="4" t="s">
        <v>4046</v>
      </c>
      <c r="P480" s="4" t="s">
        <v>4047</v>
      </c>
      <c r="Q480" s="4" t="s">
        <v>4048</v>
      </c>
      <c r="R480" s="4" t="s">
        <v>1279</v>
      </c>
      <c r="S480" s="4" t="s">
        <v>1651</v>
      </c>
      <c r="T480" s="4" t="s">
        <v>4049</v>
      </c>
      <c r="U480" s="4" t="s">
        <v>126</v>
      </c>
      <c r="W480" s="4" t="s">
        <v>1283</v>
      </c>
      <c r="X480" s="4" t="s">
        <v>1446</v>
      </c>
      <c r="Y480" s="4" t="s">
        <v>1285</v>
      </c>
      <c r="Z480" s="4" t="s">
        <v>1286</v>
      </c>
      <c r="AB480" s="4" t="s">
        <v>1286</v>
      </c>
      <c r="AC480" s="4" t="s">
        <v>2368</v>
      </c>
      <c r="AE480" s="4" t="s">
        <v>1288</v>
      </c>
      <c r="AF480" s="4" t="s">
        <v>1288</v>
      </c>
      <c r="AG480" s="4" t="s">
        <v>1288</v>
      </c>
      <c r="AH480" s="4" t="s">
        <v>1288</v>
      </c>
      <c r="AI480" s="4" t="s">
        <v>1289</v>
      </c>
      <c r="AJ480" s="4" t="s">
        <v>1288</v>
      </c>
      <c r="AK480" s="4" t="s">
        <v>1288</v>
      </c>
      <c r="AL480" s="4" t="s">
        <v>1288</v>
      </c>
      <c r="AM480" s="4" t="s">
        <v>1288</v>
      </c>
      <c r="AN480" s="4" t="s">
        <v>1288</v>
      </c>
      <c r="AO480" s="4" t="s">
        <v>1288</v>
      </c>
      <c r="AP480" s="4" t="s">
        <v>1289</v>
      </c>
      <c r="AQ480" s="4" t="s">
        <v>1288</v>
      </c>
      <c r="AS480" s="4" t="s">
        <v>1304</v>
      </c>
      <c r="AT480" s="4" t="s">
        <v>1383</v>
      </c>
    </row>
    <row r="481" spans="1:46" x14ac:dyDescent="0.25">
      <c r="A481" s="4" t="s">
        <v>104</v>
      </c>
      <c r="B481" s="4">
        <v>0</v>
      </c>
      <c r="D481" s="4" t="s">
        <v>1272</v>
      </c>
      <c r="E481" s="4" t="s">
        <v>2138</v>
      </c>
      <c r="F481" s="4" t="s">
        <v>4050</v>
      </c>
      <c r="G481" s="4" t="s">
        <v>2138</v>
      </c>
      <c r="H481" s="4" t="s">
        <v>4051</v>
      </c>
      <c r="J481" s="4" t="s">
        <v>4052</v>
      </c>
      <c r="P481" s="4" t="s">
        <v>4053</v>
      </c>
      <c r="Q481" s="4" t="s">
        <v>4054</v>
      </c>
      <c r="R481" s="4" t="s">
        <v>1323</v>
      </c>
      <c r="S481" s="4" t="s">
        <v>2286</v>
      </c>
      <c r="T481" s="4" t="s">
        <v>1312</v>
      </c>
      <c r="U481" s="4" t="s">
        <v>1390</v>
      </c>
      <c r="W481" s="4" t="s">
        <v>1337</v>
      </c>
      <c r="X481" s="4" t="s">
        <v>1315</v>
      </c>
      <c r="Y481" s="4" t="s">
        <v>1302</v>
      </c>
      <c r="Z481" s="4" t="s">
        <v>1286</v>
      </c>
      <c r="AB481" s="4" t="s">
        <v>1316</v>
      </c>
      <c r="AE481" s="4" t="s">
        <v>1288</v>
      </c>
      <c r="AF481" s="4" t="s">
        <v>1288</v>
      </c>
      <c r="AG481" s="4" t="s">
        <v>1288</v>
      </c>
      <c r="AH481" s="4" t="s">
        <v>1288</v>
      </c>
      <c r="AI481" s="4" t="s">
        <v>1288</v>
      </c>
      <c r="AJ481" s="4" t="s">
        <v>1288</v>
      </c>
      <c r="AK481" s="4" t="s">
        <v>1288</v>
      </c>
      <c r="AL481" s="4" t="s">
        <v>1288</v>
      </c>
      <c r="AM481" s="4" t="s">
        <v>1288</v>
      </c>
      <c r="AN481" s="4" t="s">
        <v>1288</v>
      </c>
      <c r="AO481" s="4" t="s">
        <v>1288</v>
      </c>
      <c r="AP481" s="4" t="s">
        <v>1288</v>
      </c>
      <c r="AQ481" s="4" t="s">
        <v>1288</v>
      </c>
      <c r="AS481" s="4" t="s">
        <v>2280</v>
      </c>
      <c r="AT481" s="4" t="s">
        <v>1592</v>
      </c>
    </row>
    <row r="482" spans="1:46" x14ac:dyDescent="0.25">
      <c r="A482" s="4" t="s">
        <v>105</v>
      </c>
      <c r="B482" s="4">
        <v>0</v>
      </c>
      <c r="D482" s="4" t="s">
        <v>1272</v>
      </c>
      <c r="E482" s="4" t="s">
        <v>2138</v>
      </c>
      <c r="F482" s="4" t="s">
        <v>4055</v>
      </c>
      <c r="G482" s="4" t="s">
        <v>2138</v>
      </c>
      <c r="H482" s="4" t="s">
        <v>4056</v>
      </c>
      <c r="J482" s="4" t="s">
        <v>4057</v>
      </c>
      <c r="P482" s="4" t="s">
        <v>4057</v>
      </c>
      <c r="Q482" s="4" t="s">
        <v>4058</v>
      </c>
      <c r="R482" s="4" t="s">
        <v>1323</v>
      </c>
      <c r="S482" s="4" t="s">
        <v>2286</v>
      </c>
      <c r="T482" s="4" t="s">
        <v>1589</v>
      </c>
      <c r="U482" s="4" t="s">
        <v>1636</v>
      </c>
      <c r="W482" s="4" t="s">
        <v>1337</v>
      </c>
      <c r="X482" s="4" t="s">
        <v>1315</v>
      </c>
      <c r="Y482" s="4" t="s">
        <v>1382</v>
      </c>
      <c r="Z482" s="4" t="s">
        <v>1286</v>
      </c>
      <c r="AB482" s="4" t="s">
        <v>1286</v>
      </c>
      <c r="AC482" s="4" t="s">
        <v>4059</v>
      </c>
      <c r="AE482" s="4" t="s">
        <v>1289</v>
      </c>
      <c r="AF482" s="4" t="s">
        <v>1288</v>
      </c>
      <c r="AG482" s="4" t="s">
        <v>1288</v>
      </c>
      <c r="AH482" s="4" t="s">
        <v>1289</v>
      </c>
      <c r="AI482" s="4" t="s">
        <v>1288</v>
      </c>
      <c r="AJ482" s="4" t="s">
        <v>1288</v>
      </c>
      <c r="AK482" s="4" t="s">
        <v>1289</v>
      </c>
      <c r="AL482" s="4" t="s">
        <v>1289</v>
      </c>
      <c r="AM482" s="4" t="s">
        <v>1288</v>
      </c>
      <c r="AN482" s="4" t="s">
        <v>1288</v>
      </c>
      <c r="AO482" s="4" t="s">
        <v>1289</v>
      </c>
      <c r="AP482" s="4" t="s">
        <v>1289</v>
      </c>
      <c r="AQ482" s="4" t="s">
        <v>1328</v>
      </c>
      <c r="AS482" s="4" t="s">
        <v>4060</v>
      </c>
      <c r="AT482" s="4" t="s">
        <v>1457</v>
      </c>
    </row>
    <row r="483" spans="1:46" x14ac:dyDescent="0.25">
      <c r="A483" s="4" t="s">
        <v>107</v>
      </c>
      <c r="B483" s="4">
        <v>0</v>
      </c>
      <c r="D483" s="4" t="s">
        <v>1272</v>
      </c>
      <c r="E483" s="4" t="s">
        <v>2138</v>
      </c>
      <c r="F483" s="4" t="s">
        <v>4061</v>
      </c>
      <c r="G483" s="4" t="s">
        <v>2138</v>
      </c>
      <c r="H483" s="4" t="s">
        <v>4062</v>
      </c>
      <c r="J483" s="4" t="s">
        <v>4063</v>
      </c>
      <c r="P483" s="4" t="s">
        <v>4064</v>
      </c>
      <c r="Q483" s="4" t="s">
        <v>4065</v>
      </c>
      <c r="R483" s="4" t="s">
        <v>1279</v>
      </c>
      <c r="S483" s="4" t="s">
        <v>1380</v>
      </c>
      <c r="T483" s="4" t="s">
        <v>1281</v>
      </c>
      <c r="U483" s="4" t="s">
        <v>1313</v>
      </c>
      <c r="V483" s="4" t="s">
        <v>4066</v>
      </c>
      <c r="W483" s="4" t="s">
        <v>1283</v>
      </c>
      <c r="X483" s="4" t="s">
        <v>1400</v>
      </c>
      <c r="Y483" s="4" t="s">
        <v>1302</v>
      </c>
      <c r="Z483" s="4" t="s">
        <v>1286</v>
      </c>
      <c r="AB483" s="4" t="s">
        <v>1286</v>
      </c>
      <c r="AC483" s="4" t="s">
        <v>4067</v>
      </c>
      <c r="AE483" s="4" t="s">
        <v>1328</v>
      </c>
      <c r="AF483" s="4" t="s">
        <v>1288</v>
      </c>
      <c r="AG483" s="4" t="s">
        <v>1289</v>
      </c>
      <c r="AH483" s="4" t="s">
        <v>1289</v>
      </c>
      <c r="AI483" s="4" t="s">
        <v>1289</v>
      </c>
      <c r="AJ483" s="4" t="s">
        <v>1288</v>
      </c>
      <c r="AK483" s="4" t="s">
        <v>1289</v>
      </c>
      <c r="AL483" s="4" t="s">
        <v>1289</v>
      </c>
      <c r="AM483" s="4" t="s">
        <v>1288</v>
      </c>
      <c r="AN483" s="4" t="s">
        <v>1289</v>
      </c>
      <c r="AO483" s="4" t="s">
        <v>1289</v>
      </c>
      <c r="AP483" s="4" t="s">
        <v>1289</v>
      </c>
      <c r="AQ483" s="4" t="s">
        <v>1288</v>
      </c>
      <c r="AS483" s="4" t="s">
        <v>1304</v>
      </c>
      <c r="AT483" s="4" t="s">
        <v>1305</v>
      </c>
    </row>
    <row r="484" spans="1:46" x14ac:dyDescent="0.25">
      <c r="A484" s="4" t="s">
        <v>109</v>
      </c>
      <c r="B484" s="4">
        <v>0</v>
      </c>
      <c r="D484" s="4" t="s">
        <v>1272</v>
      </c>
      <c r="E484" s="4" t="s">
        <v>2138</v>
      </c>
      <c r="F484" s="4" t="s">
        <v>4068</v>
      </c>
      <c r="G484" s="4" t="s">
        <v>2138</v>
      </c>
      <c r="H484" s="4" t="s">
        <v>4069</v>
      </c>
      <c r="J484" s="4" t="s">
        <v>4070</v>
      </c>
      <c r="P484" s="4" t="s">
        <v>4071</v>
      </c>
      <c r="Q484" s="4" t="s">
        <v>4072</v>
      </c>
      <c r="R484" s="4" t="s">
        <v>1494</v>
      </c>
      <c r="S484" s="4" t="s">
        <v>1495</v>
      </c>
      <c r="T484" s="4" t="s">
        <v>1556</v>
      </c>
      <c r="U484" s="4" t="s">
        <v>1390</v>
      </c>
      <c r="W484" s="4" t="s">
        <v>1337</v>
      </c>
      <c r="X484" s="4" t="s">
        <v>1284</v>
      </c>
      <c r="Y484" s="4" t="s">
        <v>1382</v>
      </c>
      <c r="Z484" s="4" t="s">
        <v>1286</v>
      </c>
      <c r="AB484" s="4" t="s">
        <v>1286</v>
      </c>
      <c r="AC484" s="4" t="s">
        <v>4073</v>
      </c>
      <c r="AE484" s="4" t="s">
        <v>1288</v>
      </c>
      <c r="AF484" s="4" t="s">
        <v>1288</v>
      </c>
      <c r="AG484" s="4" t="s">
        <v>1288</v>
      </c>
      <c r="AH484" s="4" t="s">
        <v>1288</v>
      </c>
      <c r="AI484" s="4" t="s">
        <v>1288</v>
      </c>
      <c r="AJ484" s="4" t="s">
        <v>1288</v>
      </c>
      <c r="AK484" s="4" t="s">
        <v>1288</v>
      </c>
      <c r="AL484" s="4" t="s">
        <v>1288</v>
      </c>
      <c r="AM484" s="4" t="s">
        <v>1288</v>
      </c>
      <c r="AN484" s="4" t="s">
        <v>1288</v>
      </c>
      <c r="AO484" s="4" t="s">
        <v>1288</v>
      </c>
      <c r="AP484" s="4" t="s">
        <v>1288</v>
      </c>
      <c r="AQ484" s="4" t="s">
        <v>1288</v>
      </c>
      <c r="AS484" s="4" t="s">
        <v>4037</v>
      </c>
      <c r="AT484" s="4" t="s">
        <v>2165</v>
      </c>
    </row>
    <row r="485" spans="1:46" x14ac:dyDescent="0.25">
      <c r="A485" s="4" t="s">
        <v>117</v>
      </c>
      <c r="B485" s="4">
        <v>0</v>
      </c>
      <c r="D485" s="4" t="s">
        <v>1272</v>
      </c>
      <c r="E485" s="4" t="s">
        <v>2138</v>
      </c>
      <c r="F485" s="4" t="s">
        <v>4074</v>
      </c>
      <c r="G485" s="4" t="s">
        <v>2138</v>
      </c>
      <c r="H485" s="4" t="s">
        <v>4075</v>
      </c>
      <c r="J485" s="4" t="s">
        <v>4076</v>
      </c>
      <c r="P485" s="4" t="s">
        <v>4077</v>
      </c>
      <c r="Q485" s="4" t="s">
        <v>4078</v>
      </c>
      <c r="R485" s="4" t="s">
        <v>1361</v>
      </c>
      <c r="S485" s="4" t="s">
        <v>4079</v>
      </c>
      <c r="T485" s="4" t="s">
        <v>1635</v>
      </c>
      <c r="U485" s="4" t="s">
        <v>1371</v>
      </c>
      <c r="W485" s="4" t="s">
        <v>1337</v>
      </c>
      <c r="X485" s="4" t="s">
        <v>1315</v>
      </c>
      <c r="Y485" s="4" t="s">
        <v>1285</v>
      </c>
      <c r="Z485" s="4" t="s">
        <v>1286</v>
      </c>
      <c r="AB485" s="4" t="s">
        <v>1316</v>
      </c>
      <c r="AE485" s="4" t="s">
        <v>1288</v>
      </c>
      <c r="AF485" s="4" t="s">
        <v>1288</v>
      </c>
      <c r="AG485" s="4" t="s">
        <v>1288</v>
      </c>
      <c r="AH485" s="4" t="s">
        <v>1288</v>
      </c>
      <c r="AI485" s="4" t="s">
        <v>1288</v>
      </c>
      <c r="AJ485" s="4" t="s">
        <v>1288</v>
      </c>
      <c r="AK485" s="4" t="s">
        <v>1288</v>
      </c>
      <c r="AL485" s="4" t="s">
        <v>1288</v>
      </c>
      <c r="AM485" s="4" t="s">
        <v>1288</v>
      </c>
      <c r="AN485" s="4" t="s">
        <v>1288</v>
      </c>
      <c r="AO485" s="4" t="s">
        <v>1288</v>
      </c>
      <c r="AP485" s="4" t="s">
        <v>1288</v>
      </c>
      <c r="AQ485" s="4" t="s">
        <v>1288</v>
      </c>
      <c r="AS485" s="4" t="s">
        <v>1304</v>
      </c>
      <c r="AT485" s="4" t="s">
        <v>1449</v>
      </c>
    </row>
    <row r="486" spans="1:46" x14ac:dyDescent="0.25">
      <c r="A486" s="4" t="s">
        <v>122</v>
      </c>
      <c r="B486" s="4">
        <v>0</v>
      </c>
      <c r="D486" s="4" t="s">
        <v>1272</v>
      </c>
      <c r="E486" s="4" t="s">
        <v>1699</v>
      </c>
      <c r="F486" s="4" t="s">
        <v>4080</v>
      </c>
      <c r="G486" s="4" t="s">
        <v>1699</v>
      </c>
      <c r="H486" s="4" t="s">
        <v>4081</v>
      </c>
      <c r="J486" s="4" t="s">
        <v>4082</v>
      </c>
      <c r="P486" s="4" t="s">
        <v>4083</v>
      </c>
      <c r="Q486" s="4" t="s">
        <v>2805</v>
      </c>
      <c r="R486" s="4" t="s">
        <v>1494</v>
      </c>
      <c r="S486" s="4" t="s">
        <v>1680</v>
      </c>
      <c r="T486" s="4" t="s">
        <v>1472</v>
      </c>
      <c r="U486" s="4" t="s">
        <v>1400</v>
      </c>
      <c r="W486" s="4" t="s">
        <v>1337</v>
      </c>
      <c r="X486" s="4" t="s">
        <v>1400</v>
      </c>
      <c r="Y486" s="4" t="s">
        <v>1400</v>
      </c>
      <c r="Z486" s="4" t="s">
        <v>1286</v>
      </c>
      <c r="AB486" s="4" t="s">
        <v>1316</v>
      </c>
      <c r="AE486" s="4" t="s">
        <v>1288</v>
      </c>
      <c r="AF486" s="4" t="s">
        <v>1288</v>
      </c>
      <c r="AG486" s="4" t="s">
        <v>1288</v>
      </c>
      <c r="AH486" s="4" t="s">
        <v>1288</v>
      </c>
      <c r="AI486" s="4" t="s">
        <v>1288</v>
      </c>
      <c r="AJ486" s="4" t="s">
        <v>1288</v>
      </c>
      <c r="AK486" s="4" t="s">
        <v>1288</v>
      </c>
      <c r="AL486" s="4" t="s">
        <v>1288</v>
      </c>
      <c r="AM486" s="4" t="s">
        <v>1288</v>
      </c>
      <c r="AN486" s="4" t="s">
        <v>1288</v>
      </c>
      <c r="AO486" s="4" t="s">
        <v>1288</v>
      </c>
      <c r="AP486" s="4" t="s">
        <v>1288</v>
      </c>
      <c r="AQ486" s="4" t="s">
        <v>1288</v>
      </c>
      <c r="AS486" s="4" t="s">
        <v>1304</v>
      </c>
      <c r="AT486" s="4" t="s">
        <v>1305</v>
      </c>
    </row>
    <row r="487" spans="1:46" x14ac:dyDescent="0.25">
      <c r="A487" s="4" t="s">
        <v>124</v>
      </c>
      <c r="B487" s="4">
        <v>0</v>
      </c>
      <c r="D487" s="4" t="s">
        <v>1272</v>
      </c>
      <c r="E487" s="4" t="s">
        <v>1699</v>
      </c>
      <c r="F487" s="4" t="s">
        <v>4084</v>
      </c>
      <c r="G487" s="4" t="s">
        <v>1699</v>
      </c>
      <c r="H487" s="4" t="s">
        <v>4085</v>
      </c>
      <c r="J487" s="4" t="s">
        <v>4021</v>
      </c>
      <c r="P487" s="4" t="s">
        <v>4086</v>
      </c>
      <c r="Q487" s="4" t="s">
        <v>4087</v>
      </c>
      <c r="R487" s="4" t="s">
        <v>1323</v>
      </c>
      <c r="S487" s="4" t="s">
        <v>1344</v>
      </c>
      <c r="T487" s="4" t="s">
        <v>1299</v>
      </c>
      <c r="U487" s="4" t="s">
        <v>126</v>
      </c>
      <c r="W487" s="4" t="s">
        <v>1283</v>
      </c>
      <c r="X487" s="4" t="s">
        <v>1345</v>
      </c>
      <c r="Y487" s="4" t="s">
        <v>1285</v>
      </c>
      <c r="Z487" s="4" t="s">
        <v>1286</v>
      </c>
      <c r="AB487" s="4" t="s">
        <v>1286</v>
      </c>
      <c r="AC487" s="4" t="s">
        <v>4088</v>
      </c>
      <c r="AE487" s="4" t="s">
        <v>1289</v>
      </c>
      <c r="AF487" s="4" t="s">
        <v>1289</v>
      </c>
      <c r="AG487" s="4" t="s">
        <v>1289</v>
      </c>
      <c r="AH487" s="4" t="s">
        <v>1289</v>
      </c>
      <c r="AI487" s="4" t="s">
        <v>1289</v>
      </c>
      <c r="AJ487" s="4" t="s">
        <v>1289</v>
      </c>
      <c r="AK487" s="4" t="s">
        <v>1289</v>
      </c>
      <c r="AL487" s="4" t="s">
        <v>1289</v>
      </c>
      <c r="AM487" s="4" t="s">
        <v>1289</v>
      </c>
      <c r="AN487" s="4" t="s">
        <v>1289</v>
      </c>
      <c r="AO487" s="4" t="s">
        <v>1289</v>
      </c>
      <c r="AP487" s="4" t="s">
        <v>1289</v>
      </c>
      <c r="AQ487" s="4" t="s">
        <v>1289</v>
      </c>
      <c r="AS487" s="4" t="s">
        <v>4089</v>
      </c>
      <c r="AT487" s="4" t="s">
        <v>4090</v>
      </c>
    </row>
    <row r="488" spans="1:46" x14ac:dyDescent="0.25">
      <c r="A488" s="4" t="s">
        <v>127</v>
      </c>
      <c r="B488" s="4">
        <v>0</v>
      </c>
      <c r="D488" s="4" t="s">
        <v>1272</v>
      </c>
      <c r="E488" s="4" t="s">
        <v>1699</v>
      </c>
      <c r="F488" s="4" t="s">
        <v>4091</v>
      </c>
      <c r="G488" s="4" t="s">
        <v>1699</v>
      </c>
      <c r="H488" s="4" t="s">
        <v>4092</v>
      </c>
      <c r="J488" s="4" t="s">
        <v>4093</v>
      </c>
      <c r="P488" s="4" t="s">
        <v>4093</v>
      </c>
      <c r="Q488" s="4" t="s">
        <v>4094</v>
      </c>
      <c r="R488" s="4" t="s">
        <v>1361</v>
      </c>
      <c r="S488" s="4" t="s">
        <v>2084</v>
      </c>
      <c r="T488" s="4" t="s">
        <v>1381</v>
      </c>
      <c r="U488" s="4" t="s">
        <v>1580</v>
      </c>
      <c r="W488" s="4" t="s">
        <v>1283</v>
      </c>
      <c r="X488" s="4" t="s">
        <v>1315</v>
      </c>
      <c r="Y488" s="4" t="s">
        <v>1285</v>
      </c>
      <c r="Z488" s="4" t="s">
        <v>1316</v>
      </c>
      <c r="AA488" s="4" t="s">
        <v>1327</v>
      </c>
      <c r="AB488" s="4" t="s">
        <v>1316</v>
      </c>
      <c r="AE488" s="4" t="s">
        <v>1288</v>
      </c>
      <c r="AF488" s="4" t="s">
        <v>1288</v>
      </c>
      <c r="AG488" s="4" t="s">
        <v>1288</v>
      </c>
      <c r="AH488" s="4" t="s">
        <v>1288</v>
      </c>
      <c r="AI488" s="4" t="s">
        <v>1288</v>
      </c>
      <c r="AJ488" s="4" t="s">
        <v>1288</v>
      </c>
      <c r="AK488" s="4" t="s">
        <v>1288</v>
      </c>
      <c r="AL488" s="4" t="s">
        <v>1288</v>
      </c>
      <c r="AM488" s="4" t="s">
        <v>1288</v>
      </c>
      <c r="AN488" s="4" t="s">
        <v>1288</v>
      </c>
      <c r="AO488" s="4" t="s">
        <v>1288</v>
      </c>
      <c r="AP488" s="4" t="s">
        <v>1288</v>
      </c>
      <c r="AQ488" s="4" t="s">
        <v>1288</v>
      </c>
      <c r="AS488" s="4" t="s">
        <v>3617</v>
      </c>
      <c r="AT488" s="4" t="s">
        <v>4095</v>
      </c>
    </row>
    <row r="489" spans="1:46" x14ac:dyDescent="0.25">
      <c r="A489" s="4" t="s">
        <v>129</v>
      </c>
      <c r="B489" s="4">
        <v>0</v>
      </c>
      <c r="D489" s="4" t="s">
        <v>1272</v>
      </c>
      <c r="E489" s="4" t="s">
        <v>1699</v>
      </c>
      <c r="F489" s="4" t="s">
        <v>4096</v>
      </c>
      <c r="G489" s="4" t="s">
        <v>1699</v>
      </c>
      <c r="H489" s="4" t="s">
        <v>4097</v>
      </c>
      <c r="J489" s="4" t="s">
        <v>4098</v>
      </c>
      <c r="P489" s="4" t="s">
        <v>4099</v>
      </c>
      <c r="Q489" s="4" t="s">
        <v>4100</v>
      </c>
      <c r="R489" s="4" t="s">
        <v>1323</v>
      </c>
      <c r="S489" s="4" t="s">
        <v>1344</v>
      </c>
      <c r="T489" s="4" t="s">
        <v>1299</v>
      </c>
      <c r="U489" s="4" t="s">
        <v>1300</v>
      </c>
      <c r="W489" s="4" t="s">
        <v>1283</v>
      </c>
      <c r="X489" s="4" t="s">
        <v>1315</v>
      </c>
      <c r="Y489" s="4" t="s">
        <v>1285</v>
      </c>
      <c r="Z489" s="4" t="s">
        <v>1286</v>
      </c>
      <c r="AB489" s="4" t="s">
        <v>1316</v>
      </c>
      <c r="AE489" s="4" t="s">
        <v>1289</v>
      </c>
      <c r="AF489" s="4" t="s">
        <v>1289</v>
      </c>
      <c r="AG489" s="4" t="s">
        <v>1288</v>
      </c>
      <c r="AH489" s="4" t="s">
        <v>1288</v>
      </c>
      <c r="AI489" s="4" t="s">
        <v>1289</v>
      </c>
      <c r="AJ489" s="4" t="s">
        <v>1289</v>
      </c>
      <c r="AK489" s="4" t="s">
        <v>1289</v>
      </c>
      <c r="AL489" s="4" t="s">
        <v>1288</v>
      </c>
      <c r="AM489" s="4" t="s">
        <v>1288</v>
      </c>
      <c r="AN489" s="4" t="s">
        <v>1288</v>
      </c>
      <c r="AO489" s="4" t="s">
        <v>1288</v>
      </c>
      <c r="AP489" s="4" t="s">
        <v>1289</v>
      </c>
      <c r="AQ489" s="4" t="s">
        <v>1288</v>
      </c>
      <c r="AS489" s="4" t="s">
        <v>4101</v>
      </c>
      <c r="AT489" s="4" t="s">
        <v>1831</v>
      </c>
    </row>
    <row r="490" spans="1:46" x14ac:dyDescent="0.25">
      <c r="A490" s="4" t="s">
        <v>132</v>
      </c>
      <c r="B490" s="4">
        <v>0</v>
      </c>
      <c r="D490" s="4" t="s">
        <v>1272</v>
      </c>
      <c r="E490" s="4" t="s">
        <v>1699</v>
      </c>
      <c r="F490" s="4" t="s">
        <v>4102</v>
      </c>
      <c r="G490" s="4" t="s">
        <v>1699</v>
      </c>
      <c r="H490" s="4" t="s">
        <v>4103</v>
      </c>
      <c r="J490" s="4" t="s">
        <v>4104</v>
      </c>
      <c r="P490" s="4" t="s">
        <v>4105</v>
      </c>
      <c r="Q490" s="4" t="s">
        <v>4106</v>
      </c>
      <c r="R490" s="4" t="s">
        <v>1279</v>
      </c>
      <c r="S490" s="4" t="s">
        <v>1280</v>
      </c>
      <c r="T490" s="4" t="s">
        <v>1769</v>
      </c>
      <c r="U490" s="4" t="s">
        <v>126</v>
      </c>
      <c r="W490" s="4" t="s">
        <v>1283</v>
      </c>
      <c r="X490" s="4" t="s">
        <v>1315</v>
      </c>
      <c r="Y490" s="4" t="s">
        <v>1302</v>
      </c>
      <c r="Z490" s="4" t="s">
        <v>1286</v>
      </c>
      <c r="AB490" s="4" t="s">
        <v>1316</v>
      </c>
      <c r="AE490" s="4" t="s">
        <v>1288</v>
      </c>
      <c r="AF490" s="4" t="s">
        <v>1288</v>
      </c>
      <c r="AG490" s="4" t="s">
        <v>1288</v>
      </c>
      <c r="AH490" s="4" t="s">
        <v>1288</v>
      </c>
      <c r="AI490" s="4" t="s">
        <v>1288</v>
      </c>
      <c r="AJ490" s="4" t="s">
        <v>1288</v>
      </c>
      <c r="AK490" s="4" t="s">
        <v>1288</v>
      </c>
      <c r="AL490" s="4" t="s">
        <v>1288</v>
      </c>
      <c r="AM490" s="4" t="s">
        <v>1288</v>
      </c>
      <c r="AN490" s="4" t="s">
        <v>1288</v>
      </c>
      <c r="AO490" s="4" t="s">
        <v>1289</v>
      </c>
      <c r="AP490" s="4" t="s">
        <v>1288</v>
      </c>
      <c r="AQ490" s="4" t="s">
        <v>1288</v>
      </c>
      <c r="AS490" s="4" t="s">
        <v>2682</v>
      </c>
      <c r="AT490" s="4" t="s">
        <v>1465</v>
      </c>
    </row>
    <row r="491" spans="1:46" x14ac:dyDescent="0.25">
      <c r="A491" s="4" t="s">
        <v>134</v>
      </c>
      <c r="B491" s="4">
        <v>0</v>
      </c>
      <c r="D491" s="4" t="s">
        <v>1272</v>
      </c>
      <c r="E491" s="4" t="s">
        <v>1699</v>
      </c>
      <c r="F491" s="4" t="s">
        <v>4107</v>
      </c>
      <c r="G491" s="4" t="s">
        <v>1699</v>
      </c>
      <c r="H491" s="4" t="s">
        <v>4108</v>
      </c>
      <c r="J491" s="4" t="s">
        <v>2020</v>
      </c>
      <c r="P491" s="4" t="s">
        <v>4109</v>
      </c>
      <c r="Q491" s="4" t="s">
        <v>4110</v>
      </c>
      <c r="R491" s="4" t="s">
        <v>1323</v>
      </c>
      <c r="S491" s="4" t="s">
        <v>2286</v>
      </c>
      <c r="T491" s="4" t="s">
        <v>1564</v>
      </c>
      <c r="U491" s="4" t="s">
        <v>1636</v>
      </c>
      <c r="W491" s="4" t="s">
        <v>1283</v>
      </c>
      <c r="X491" s="4" t="s">
        <v>1400</v>
      </c>
      <c r="Y491" s="4" t="s">
        <v>2666</v>
      </c>
      <c r="Z491" s="4" t="s">
        <v>1316</v>
      </c>
      <c r="AA491" s="4" t="s">
        <v>1327</v>
      </c>
      <c r="AB491" s="4" t="s">
        <v>1286</v>
      </c>
      <c r="AC491" s="4" t="s">
        <v>4111</v>
      </c>
      <c r="AE491" s="4" t="s">
        <v>1288</v>
      </c>
      <c r="AF491" s="4" t="s">
        <v>1288</v>
      </c>
      <c r="AG491" s="4" t="s">
        <v>1288</v>
      </c>
      <c r="AH491" s="4" t="s">
        <v>1288</v>
      </c>
      <c r="AI491" s="4" t="s">
        <v>1288</v>
      </c>
      <c r="AJ491" s="4" t="s">
        <v>1288</v>
      </c>
      <c r="AK491" s="4" t="s">
        <v>1288</v>
      </c>
      <c r="AL491" s="4" t="s">
        <v>1288</v>
      </c>
      <c r="AM491" s="4" t="s">
        <v>1288</v>
      </c>
      <c r="AN491" s="4" t="s">
        <v>1288</v>
      </c>
      <c r="AO491" s="4" t="s">
        <v>1288</v>
      </c>
      <c r="AP491" s="4" t="s">
        <v>1288</v>
      </c>
      <c r="AQ491" s="4" t="s">
        <v>1288</v>
      </c>
      <c r="AS491" s="4" t="s">
        <v>1304</v>
      </c>
      <c r="AT491" s="4" t="s">
        <v>1305</v>
      </c>
    </row>
    <row r="492" spans="1:46" x14ac:dyDescent="0.25">
      <c r="A492" s="4" t="s">
        <v>136</v>
      </c>
      <c r="B492" s="4">
        <v>0</v>
      </c>
      <c r="D492" s="4" t="s">
        <v>1272</v>
      </c>
      <c r="E492" s="4" t="s">
        <v>1699</v>
      </c>
      <c r="F492" s="4" t="s">
        <v>4112</v>
      </c>
      <c r="G492" s="4" t="s">
        <v>1699</v>
      </c>
      <c r="H492" s="4" t="s">
        <v>4113</v>
      </c>
      <c r="J492" s="4" t="s">
        <v>4114</v>
      </c>
      <c r="P492" s="4" t="s">
        <v>4115</v>
      </c>
      <c r="Q492" s="4" t="s">
        <v>4116</v>
      </c>
      <c r="R492" s="4" t="s">
        <v>1279</v>
      </c>
      <c r="S492" s="4" t="s">
        <v>1280</v>
      </c>
      <c r="T492" s="4" t="s">
        <v>1299</v>
      </c>
      <c r="U492" s="4" t="s">
        <v>126</v>
      </c>
      <c r="W492" s="4" t="s">
        <v>1283</v>
      </c>
      <c r="X492" s="4" t="s">
        <v>1315</v>
      </c>
      <c r="Y492" s="4" t="s">
        <v>1302</v>
      </c>
      <c r="Z492" s="4" t="s">
        <v>1286</v>
      </c>
      <c r="AB492" s="4" t="s">
        <v>1316</v>
      </c>
      <c r="AE492" s="4" t="s">
        <v>1288</v>
      </c>
      <c r="AF492" s="4" t="s">
        <v>1288</v>
      </c>
      <c r="AG492" s="4" t="s">
        <v>1288</v>
      </c>
      <c r="AH492" s="4" t="s">
        <v>1288</v>
      </c>
      <c r="AI492" s="4" t="s">
        <v>1288</v>
      </c>
      <c r="AJ492" s="4" t="s">
        <v>1288</v>
      </c>
      <c r="AK492" s="4" t="s">
        <v>1288</v>
      </c>
      <c r="AL492" s="4" t="s">
        <v>1288</v>
      </c>
      <c r="AM492" s="4" t="s">
        <v>1288</v>
      </c>
      <c r="AN492" s="4" t="s">
        <v>1288</v>
      </c>
      <c r="AO492" s="4" t="s">
        <v>1288</v>
      </c>
      <c r="AP492" s="4" t="s">
        <v>1288</v>
      </c>
      <c r="AQ492" s="4" t="s">
        <v>1288</v>
      </c>
      <c r="AS492" s="4" t="s">
        <v>4117</v>
      </c>
      <c r="AT492" s="4" t="s">
        <v>4118</v>
      </c>
    </row>
    <row r="493" spans="1:46" x14ac:dyDescent="0.25">
      <c r="A493" s="4" t="s">
        <v>138</v>
      </c>
      <c r="B493" s="4">
        <v>0</v>
      </c>
      <c r="D493" s="4" t="s">
        <v>1272</v>
      </c>
      <c r="E493" s="4" t="s">
        <v>1699</v>
      </c>
      <c r="F493" s="4" t="s">
        <v>4119</v>
      </c>
      <c r="G493" s="4" t="s">
        <v>1699</v>
      </c>
      <c r="H493" s="4" t="s">
        <v>4120</v>
      </c>
      <c r="J493" s="4" t="s">
        <v>4121</v>
      </c>
      <c r="P493" s="4" t="s">
        <v>4122</v>
      </c>
      <c r="Q493" s="4" t="s">
        <v>4123</v>
      </c>
      <c r="R493" s="4" t="s">
        <v>1279</v>
      </c>
      <c r="S493" s="4" t="s">
        <v>1280</v>
      </c>
      <c r="T493" s="4" t="s">
        <v>1444</v>
      </c>
      <c r="U493" s="4" t="s">
        <v>1572</v>
      </c>
      <c r="W493" s="4" t="s">
        <v>1283</v>
      </c>
      <c r="X493" s="4" t="s">
        <v>1446</v>
      </c>
      <c r="Y493" s="4" t="s">
        <v>1302</v>
      </c>
      <c r="Z493" s="4" t="s">
        <v>1286</v>
      </c>
      <c r="AB493" s="4" t="s">
        <v>1372</v>
      </c>
      <c r="AE493" s="4" t="s">
        <v>1288</v>
      </c>
      <c r="AF493" s="4" t="s">
        <v>1288</v>
      </c>
      <c r="AG493" s="4" t="s">
        <v>1288</v>
      </c>
      <c r="AH493" s="4" t="s">
        <v>1288</v>
      </c>
      <c r="AI493" s="4" t="s">
        <v>1288</v>
      </c>
      <c r="AJ493" s="4" t="s">
        <v>1288</v>
      </c>
      <c r="AK493" s="4" t="s">
        <v>1288</v>
      </c>
      <c r="AL493" s="4" t="s">
        <v>1288</v>
      </c>
      <c r="AM493" s="4" t="s">
        <v>1288</v>
      </c>
      <c r="AN493" s="4" t="s">
        <v>1288</v>
      </c>
      <c r="AO493" s="4" t="s">
        <v>1288</v>
      </c>
      <c r="AP493" s="4" t="s">
        <v>1288</v>
      </c>
      <c r="AQ493" s="4" t="s">
        <v>1288</v>
      </c>
      <c r="AS493" s="4" t="s">
        <v>4124</v>
      </c>
      <c r="AT493" s="4" t="s">
        <v>4125</v>
      </c>
    </row>
    <row r="494" spans="1:46" x14ac:dyDescent="0.25">
      <c r="A494" s="4" t="s">
        <v>140</v>
      </c>
      <c r="B494" s="4">
        <v>0</v>
      </c>
      <c r="D494" s="4" t="s">
        <v>1272</v>
      </c>
      <c r="E494" s="4" t="s">
        <v>1699</v>
      </c>
      <c r="F494" s="4" t="s">
        <v>4126</v>
      </c>
      <c r="G494" s="4" t="s">
        <v>1699</v>
      </c>
      <c r="H494" s="4" t="s">
        <v>4127</v>
      </c>
      <c r="J494" s="4" t="s">
        <v>4128</v>
      </c>
      <c r="P494" s="4" t="s">
        <v>4128</v>
      </c>
      <c r="Q494" s="4" t="s">
        <v>4129</v>
      </c>
      <c r="R494" s="4" t="s">
        <v>1323</v>
      </c>
      <c r="S494" s="4" t="s">
        <v>3151</v>
      </c>
      <c r="T494" s="4" t="s">
        <v>1299</v>
      </c>
      <c r="U494" s="4" t="s">
        <v>126</v>
      </c>
      <c r="W494" s="4" t="s">
        <v>1283</v>
      </c>
      <c r="X494" s="4" t="s">
        <v>2665</v>
      </c>
      <c r="Y494" s="4" t="s">
        <v>1285</v>
      </c>
      <c r="Z494" s="4" t="s">
        <v>1286</v>
      </c>
      <c r="AB494" s="4" t="s">
        <v>1372</v>
      </c>
      <c r="AE494" s="4" t="s">
        <v>1288</v>
      </c>
      <c r="AF494" s="4" t="s">
        <v>1288</v>
      </c>
      <c r="AG494" s="4" t="s">
        <v>1288</v>
      </c>
      <c r="AH494" s="4" t="s">
        <v>1288</v>
      </c>
      <c r="AI494" s="4" t="s">
        <v>1288</v>
      </c>
      <c r="AJ494" s="4" t="s">
        <v>1288</v>
      </c>
      <c r="AK494" s="4" t="s">
        <v>1288</v>
      </c>
      <c r="AL494" s="4" t="s">
        <v>1288</v>
      </c>
      <c r="AM494" s="4" t="s">
        <v>1288</v>
      </c>
      <c r="AN494" s="4" t="s">
        <v>1288</v>
      </c>
      <c r="AO494" s="4" t="s">
        <v>1288</v>
      </c>
      <c r="AP494" s="4" t="s">
        <v>1288</v>
      </c>
      <c r="AQ494" s="4" t="s">
        <v>1288</v>
      </c>
      <c r="AS494" s="4" t="s">
        <v>4130</v>
      </c>
      <c r="AT494" s="4" t="s">
        <v>4125</v>
      </c>
    </row>
    <row r="495" spans="1:46" x14ac:dyDescent="0.25">
      <c r="A495" s="4" t="s">
        <v>142</v>
      </c>
      <c r="B495" s="4">
        <v>0</v>
      </c>
      <c r="D495" s="4" t="s">
        <v>1272</v>
      </c>
      <c r="E495" s="4" t="s">
        <v>1699</v>
      </c>
      <c r="F495" s="4" t="s">
        <v>4131</v>
      </c>
      <c r="G495" s="4" t="s">
        <v>1699</v>
      </c>
      <c r="H495" s="4" t="s">
        <v>4132</v>
      </c>
      <c r="J495" s="4" t="s">
        <v>4133</v>
      </c>
      <c r="P495" s="4" t="s">
        <v>4134</v>
      </c>
      <c r="Q495" s="4" t="s">
        <v>4135</v>
      </c>
      <c r="R495" s="4" t="s">
        <v>1279</v>
      </c>
      <c r="S495" s="4" t="s">
        <v>1471</v>
      </c>
      <c r="T495" s="4" t="s">
        <v>1853</v>
      </c>
      <c r="U495" s="4" t="s">
        <v>126</v>
      </c>
      <c r="W495" s="4" t="s">
        <v>1283</v>
      </c>
      <c r="X495" s="4" t="s">
        <v>1315</v>
      </c>
      <c r="Y495" s="4" t="s">
        <v>1382</v>
      </c>
      <c r="Z495" s="4" t="s">
        <v>1286</v>
      </c>
      <c r="AB495" s="4" t="s">
        <v>1372</v>
      </c>
      <c r="AE495" s="4" t="s">
        <v>1288</v>
      </c>
      <c r="AF495" s="4" t="s">
        <v>1288</v>
      </c>
      <c r="AG495" s="4" t="s">
        <v>1288</v>
      </c>
      <c r="AH495" s="4" t="s">
        <v>1288</v>
      </c>
      <c r="AI495" s="4" t="s">
        <v>1288</v>
      </c>
      <c r="AJ495" s="4" t="s">
        <v>1288</v>
      </c>
      <c r="AK495" s="4" t="s">
        <v>1288</v>
      </c>
      <c r="AL495" s="4" t="s">
        <v>1288</v>
      </c>
      <c r="AM495" s="4" t="s">
        <v>1288</v>
      </c>
      <c r="AN495" s="4" t="s">
        <v>1288</v>
      </c>
      <c r="AO495" s="4" t="s">
        <v>1288</v>
      </c>
      <c r="AP495" s="4" t="s">
        <v>1288</v>
      </c>
      <c r="AQ495" s="4" t="s">
        <v>1288</v>
      </c>
      <c r="AS495" s="4" t="s">
        <v>4136</v>
      </c>
      <c r="AT495" s="4" t="s">
        <v>1383</v>
      </c>
    </row>
    <row r="496" spans="1:46" x14ac:dyDescent="0.25">
      <c r="A496" s="4" t="s">
        <v>144</v>
      </c>
      <c r="B496" s="4">
        <v>0</v>
      </c>
      <c r="D496" s="4" t="s">
        <v>1272</v>
      </c>
      <c r="E496" s="4" t="s">
        <v>1699</v>
      </c>
      <c r="F496" s="4" t="s">
        <v>4137</v>
      </c>
      <c r="G496" s="4" t="s">
        <v>1699</v>
      </c>
      <c r="H496" s="4" t="s">
        <v>4138</v>
      </c>
      <c r="J496" s="4" t="s">
        <v>4139</v>
      </c>
      <c r="P496" s="4" t="s">
        <v>4139</v>
      </c>
      <c r="Q496" s="4" t="s">
        <v>4140</v>
      </c>
      <c r="R496" s="4" t="s">
        <v>1279</v>
      </c>
      <c r="S496" s="4" t="s">
        <v>1298</v>
      </c>
      <c r="T496" s="4" t="s">
        <v>1389</v>
      </c>
      <c r="U496" s="4" t="s">
        <v>126</v>
      </c>
      <c r="W496" s="4" t="s">
        <v>1283</v>
      </c>
      <c r="X496" s="4" t="s">
        <v>1315</v>
      </c>
      <c r="Y496" s="4" t="s">
        <v>1285</v>
      </c>
      <c r="Z496" s="4" t="s">
        <v>1286</v>
      </c>
      <c r="AB496" s="4" t="s">
        <v>1316</v>
      </c>
      <c r="AE496" s="4" t="s">
        <v>1288</v>
      </c>
      <c r="AF496" s="4" t="s">
        <v>1288</v>
      </c>
      <c r="AG496" s="4" t="s">
        <v>1288</v>
      </c>
      <c r="AH496" s="4" t="s">
        <v>1288</v>
      </c>
      <c r="AI496" s="4" t="s">
        <v>1288</v>
      </c>
      <c r="AJ496" s="4" t="s">
        <v>1288</v>
      </c>
      <c r="AK496" s="4" t="s">
        <v>1288</v>
      </c>
      <c r="AL496" s="4" t="s">
        <v>1288</v>
      </c>
      <c r="AM496" s="4" t="s">
        <v>1288</v>
      </c>
      <c r="AN496" s="4" t="s">
        <v>1288</v>
      </c>
      <c r="AO496" s="4" t="s">
        <v>1288</v>
      </c>
      <c r="AP496" s="4" t="s">
        <v>1288</v>
      </c>
      <c r="AQ496" s="4" t="s">
        <v>1288</v>
      </c>
      <c r="AS496" s="4" t="s">
        <v>4141</v>
      </c>
      <c r="AT496" s="4" t="s">
        <v>1622</v>
      </c>
    </row>
    <row r="497" spans="1:46" x14ac:dyDescent="0.25">
      <c r="A497" s="4" t="s">
        <v>146</v>
      </c>
      <c r="B497" s="4">
        <v>0</v>
      </c>
      <c r="D497" s="4" t="s">
        <v>1272</v>
      </c>
      <c r="E497" s="4" t="s">
        <v>1699</v>
      </c>
      <c r="F497" s="4" t="s">
        <v>4142</v>
      </c>
      <c r="G497" s="4" t="s">
        <v>1699</v>
      </c>
      <c r="H497" s="4" t="s">
        <v>4143</v>
      </c>
      <c r="J497" s="4" t="s">
        <v>4144</v>
      </c>
      <c r="P497" s="4" t="s">
        <v>4145</v>
      </c>
      <c r="Q497" s="4" t="s">
        <v>4146</v>
      </c>
      <c r="R497" s="4" t="s">
        <v>1279</v>
      </c>
      <c r="S497" s="4" t="s">
        <v>1298</v>
      </c>
      <c r="T497" s="4" t="s">
        <v>1666</v>
      </c>
      <c r="U497" s="4" t="s">
        <v>1300</v>
      </c>
      <c r="W497" s="4" t="s">
        <v>1283</v>
      </c>
      <c r="X497" s="4" t="s">
        <v>1315</v>
      </c>
      <c r="Y497" s="4" t="s">
        <v>1285</v>
      </c>
      <c r="Z497" s="4" t="s">
        <v>1286</v>
      </c>
      <c r="AB497" s="4" t="s">
        <v>1286</v>
      </c>
      <c r="AC497" s="4" t="s">
        <v>4147</v>
      </c>
      <c r="AE497" s="4" t="s">
        <v>1288</v>
      </c>
      <c r="AF497" s="4" t="s">
        <v>1328</v>
      </c>
      <c r="AG497" s="4" t="s">
        <v>1288</v>
      </c>
      <c r="AH497" s="4" t="s">
        <v>1328</v>
      </c>
      <c r="AI497" s="4" t="s">
        <v>1289</v>
      </c>
      <c r="AJ497" s="4" t="s">
        <v>1289</v>
      </c>
      <c r="AK497" s="4" t="s">
        <v>1288</v>
      </c>
      <c r="AL497" s="4" t="s">
        <v>1289</v>
      </c>
      <c r="AM497" s="4" t="s">
        <v>1289</v>
      </c>
      <c r="AN497" s="4" t="s">
        <v>1288</v>
      </c>
      <c r="AO497" s="4" t="s">
        <v>1288</v>
      </c>
      <c r="AP497" s="4" t="s">
        <v>1328</v>
      </c>
      <c r="AQ497" s="4" t="s">
        <v>1288</v>
      </c>
      <c r="AS497" s="4" t="s">
        <v>1827</v>
      </c>
      <c r="AT497" s="4" t="s">
        <v>2878</v>
      </c>
    </row>
    <row r="498" spans="1:46" x14ac:dyDescent="0.25">
      <c r="A498" s="4" t="s">
        <v>149</v>
      </c>
      <c r="B498" s="4">
        <v>0</v>
      </c>
      <c r="D498" s="4" t="s">
        <v>1272</v>
      </c>
      <c r="E498" s="4" t="s">
        <v>1699</v>
      </c>
      <c r="F498" s="4" t="s">
        <v>4148</v>
      </c>
      <c r="G498" s="4" t="s">
        <v>1699</v>
      </c>
      <c r="H498" s="4" t="s">
        <v>4149</v>
      </c>
      <c r="J498" s="4" t="s">
        <v>4150</v>
      </c>
      <c r="P498" s="4" t="s">
        <v>4150</v>
      </c>
      <c r="Q498" s="4" t="s">
        <v>4151</v>
      </c>
      <c r="R498" s="4" t="s">
        <v>1279</v>
      </c>
      <c r="S498" s="4" t="s">
        <v>1280</v>
      </c>
      <c r="T498" s="4" t="s">
        <v>1534</v>
      </c>
      <c r="U498" s="4" t="s">
        <v>126</v>
      </c>
      <c r="W498" s="4" t="s">
        <v>1283</v>
      </c>
      <c r="X498" s="4" t="s">
        <v>1315</v>
      </c>
      <c r="Y498" s="4" t="s">
        <v>1302</v>
      </c>
      <c r="Z498" s="4" t="s">
        <v>1286</v>
      </c>
      <c r="AB498" s="4" t="s">
        <v>1316</v>
      </c>
      <c r="AE498" s="4" t="s">
        <v>1288</v>
      </c>
      <c r="AF498" s="4" t="s">
        <v>1288</v>
      </c>
      <c r="AG498" s="4" t="s">
        <v>1288</v>
      </c>
      <c r="AH498" s="4" t="s">
        <v>1288</v>
      </c>
      <c r="AI498" s="4" t="s">
        <v>1288</v>
      </c>
      <c r="AJ498" s="4" t="s">
        <v>1288</v>
      </c>
      <c r="AK498" s="4" t="s">
        <v>1288</v>
      </c>
      <c r="AL498" s="4" t="s">
        <v>1288</v>
      </c>
      <c r="AM498" s="4" t="s">
        <v>1289</v>
      </c>
      <c r="AN498" s="4" t="s">
        <v>1346</v>
      </c>
      <c r="AO498" s="4" t="s">
        <v>1288</v>
      </c>
      <c r="AP498" s="4" t="s">
        <v>1288</v>
      </c>
      <c r="AQ498" s="4" t="s">
        <v>1288</v>
      </c>
      <c r="AS498" s="4" t="s">
        <v>4152</v>
      </c>
      <c r="AT498" s="4" t="s">
        <v>1622</v>
      </c>
    </row>
    <row r="499" spans="1:46" x14ac:dyDescent="0.25">
      <c r="A499" s="4" t="s">
        <v>151</v>
      </c>
      <c r="B499" s="4">
        <v>0</v>
      </c>
      <c r="D499" s="4" t="s">
        <v>1272</v>
      </c>
      <c r="E499" s="4" t="s">
        <v>1699</v>
      </c>
      <c r="F499" s="4" t="s">
        <v>4153</v>
      </c>
      <c r="G499" s="4" t="s">
        <v>1699</v>
      </c>
      <c r="H499" s="4" t="s">
        <v>4154</v>
      </c>
      <c r="J499" s="4" t="s">
        <v>4155</v>
      </c>
      <c r="P499" s="4" t="s">
        <v>4155</v>
      </c>
      <c r="Q499" s="4" t="s">
        <v>4156</v>
      </c>
      <c r="R499" s="4" t="s">
        <v>1279</v>
      </c>
      <c r="S499" s="4" t="s">
        <v>1280</v>
      </c>
      <c r="T499" s="4" t="s">
        <v>1444</v>
      </c>
      <c r="U499" s="4" t="s">
        <v>1572</v>
      </c>
      <c r="W499" s="4" t="s">
        <v>1283</v>
      </c>
      <c r="X499" s="4" t="s">
        <v>1315</v>
      </c>
      <c r="Y499" s="4" t="s">
        <v>1302</v>
      </c>
      <c r="Z499" s="4" t="s">
        <v>1286</v>
      </c>
      <c r="AB499" s="4" t="s">
        <v>1286</v>
      </c>
      <c r="AC499" s="4" t="s">
        <v>3664</v>
      </c>
      <c r="AE499" s="4" t="s">
        <v>1290</v>
      </c>
      <c r="AF499" s="4" t="s">
        <v>1288</v>
      </c>
      <c r="AG499" s="4" t="s">
        <v>1288</v>
      </c>
      <c r="AH499" s="4" t="s">
        <v>1289</v>
      </c>
      <c r="AI499" s="4" t="s">
        <v>1288</v>
      </c>
      <c r="AJ499" s="4" t="s">
        <v>1288</v>
      </c>
      <c r="AK499" s="4" t="s">
        <v>1288</v>
      </c>
      <c r="AL499" s="4" t="s">
        <v>1288</v>
      </c>
      <c r="AM499" s="4" t="s">
        <v>1288</v>
      </c>
      <c r="AN499" s="4" t="s">
        <v>1290</v>
      </c>
      <c r="AO499" s="4" t="s">
        <v>1288</v>
      </c>
      <c r="AP499" s="4" t="s">
        <v>1288</v>
      </c>
      <c r="AQ499" s="4" t="s">
        <v>1288</v>
      </c>
      <c r="AS499" s="4" t="s">
        <v>4157</v>
      </c>
      <c r="AT499" s="4" t="s">
        <v>1622</v>
      </c>
    </row>
    <row r="500" spans="1:46" x14ac:dyDescent="0.25">
      <c r="A500" s="4" t="s">
        <v>153</v>
      </c>
      <c r="B500" s="4">
        <v>0</v>
      </c>
      <c r="D500" s="4" t="s">
        <v>1272</v>
      </c>
      <c r="E500" s="4" t="s">
        <v>1699</v>
      </c>
      <c r="F500" s="4" t="s">
        <v>4158</v>
      </c>
      <c r="G500" s="4" t="s">
        <v>1699</v>
      </c>
      <c r="H500" s="4" t="s">
        <v>4159</v>
      </c>
      <c r="J500" s="4" t="s">
        <v>4160</v>
      </c>
      <c r="P500" s="4" t="s">
        <v>4160</v>
      </c>
      <c r="Q500" s="4" t="s">
        <v>4161</v>
      </c>
      <c r="R500" s="4" t="s">
        <v>1279</v>
      </c>
      <c r="S500" s="4" t="s">
        <v>1280</v>
      </c>
      <c r="T500" s="4" t="s">
        <v>1620</v>
      </c>
      <c r="U500" s="4" t="s">
        <v>1572</v>
      </c>
      <c r="W500" s="4" t="s">
        <v>1337</v>
      </c>
      <c r="X500" s="4" t="s">
        <v>1315</v>
      </c>
      <c r="Y500" s="4" t="s">
        <v>1382</v>
      </c>
      <c r="Z500" s="4" t="s">
        <v>1286</v>
      </c>
      <c r="AB500" s="4" t="s">
        <v>1316</v>
      </c>
      <c r="AE500" s="4" t="s">
        <v>1288</v>
      </c>
      <c r="AF500" s="4" t="s">
        <v>1288</v>
      </c>
      <c r="AG500" s="4" t="s">
        <v>1288</v>
      </c>
      <c r="AH500" s="4" t="s">
        <v>1289</v>
      </c>
      <c r="AI500" s="4" t="s">
        <v>1288</v>
      </c>
      <c r="AJ500" s="4" t="s">
        <v>1288</v>
      </c>
      <c r="AK500" s="4" t="s">
        <v>1288</v>
      </c>
      <c r="AL500" s="4" t="s">
        <v>1288</v>
      </c>
      <c r="AM500" s="4" t="s">
        <v>1288</v>
      </c>
      <c r="AN500" s="4" t="s">
        <v>1290</v>
      </c>
      <c r="AO500" s="4" t="s">
        <v>1288</v>
      </c>
      <c r="AP500" s="4" t="s">
        <v>1288</v>
      </c>
      <c r="AQ500" s="4" t="s">
        <v>1288</v>
      </c>
      <c r="AS500" s="4" t="s">
        <v>2914</v>
      </c>
      <c r="AT500" s="4" t="s">
        <v>1622</v>
      </c>
    </row>
    <row r="501" spans="1:46" x14ac:dyDescent="0.25">
      <c r="A501" s="4" t="s">
        <v>155</v>
      </c>
      <c r="B501" s="4">
        <v>0</v>
      </c>
      <c r="D501" s="4" t="s">
        <v>1272</v>
      </c>
      <c r="E501" s="4" t="s">
        <v>1699</v>
      </c>
      <c r="F501" s="4" t="s">
        <v>4162</v>
      </c>
      <c r="G501" s="4" t="s">
        <v>1699</v>
      </c>
      <c r="H501" s="4" t="s">
        <v>4163</v>
      </c>
      <c r="J501" s="4" t="s">
        <v>4164</v>
      </c>
      <c r="P501" s="4" t="s">
        <v>4165</v>
      </c>
      <c r="Q501" s="4" t="s">
        <v>4166</v>
      </c>
      <c r="R501" s="4" t="s">
        <v>1361</v>
      </c>
      <c r="S501" s="4" t="s">
        <v>4167</v>
      </c>
      <c r="T501" s="4" t="s">
        <v>1444</v>
      </c>
      <c r="U501" s="4" t="s">
        <v>1313</v>
      </c>
      <c r="V501" s="4" t="s">
        <v>4168</v>
      </c>
      <c r="W501" s="4" t="s">
        <v>1283</v>
      </c>
      <c r="X501" s="4" t="s">
        <v>1284</v>
      </c>
      <c r="Y501" s="4" t="s">
        <v>1302</v>
      </c>
      <c r="Z501" s="4" t="s">
        <v>1286</v>
      </c>
      <c r="AB501" s="4" t="s">
        <v>1286</v>
      </c>
      <c r="AC501" s="4" t="s">
        <v>4169</v>
      </c>
      <c r="AE501" s="4" t="s">
        <v>1289</v>
      </c>
      <c r="AF501" s="4" t="s">
        <v>1328</v>
      </c>
      <c r="AG501" s="4" t="s">
        <v>1288</v>
      </c>
      <c r="AH501" s="4" t="s">
        <v>1328</v>
      </c>
      <c r="AI501" s="4" t="s">
        <v>1328</v>
      </c>
      <c r="AJ501" s="4" t="s">
        <v>1328</v>
      </c>
      <c r="AK501" s="4" t="s">
        <v>1288</v>
      </c>
      <c r="AL501" s="4" t="s">
        <v>1289</v>
      </c>
      <c r="AM501" s="4" t="s">
        <v>1328</v>
      </c>
      <c r="AN501" s="4" t="s">
        <v>1288</v>
      </c>
      <c r="AO501" s="4" t="s">
        <v>1289</v>
      </c>
      <c r="AP501" s="4" t="s">
        <v>1288</v>
      </c>
      <c r="AQ501" s="4" t="s">
        <v>1288</v>
      </c>
      <c r="AS501" s="4" t="s">
        <v>4170</v>
      </c>
      <c r="AT501" s="4" t="s">
        <v>1905</v>
      </c>
    </row>
    <row r="502" spans="1:46" x14ac:dyDescent="0.25">
      <c r="A502" s="4" t="s">
        <v>157</v>
      </c>
      <c r="B502" s="4">
        <v>0</v>
      </c>
      <c r="D502" s="4" t="s">
        <v>1272</v>
      </c>
      <c r="E502" s="4" t="s">
        <v>1699</v>
      </c>
      <c r="F502" s="4" t="s">
        <v>4171</v>
      </c>
      <c r="G502" s="4" t="s">
        <v>1699</v>
      </c>
      <c r="H502" s="4" t="s">
        <v>4172</v>
      </c>
      <c r="J502" s="4" t="s">
        <v>4173</v>
      </c>
      <c r="P502" s="4" t="s">
        <v>4174</v>
      </c>
      <c r="Q502" s="4" t="s">
        <v>4175</v>
      </c>
      <c r="R502" s="4" t="s">
        <v>1279</v>
      </c>
      <c r="S502" s="4" t="s">
        <v>1280</v>
      </c>
      <c r="T502" s="4" t="s">
        <v>1381</v>
      </c>
      <c r="U502" s="4" t="s">
        <v>126</v>
      </c>
      <c r="W502" s="4" t="s">
        <v>2316</v>
      </c>
      <c r="X502" s="4" t="s">
        <v>1315</v>
      </c>
      <c r="Y502" s="4" t="s">
        <v>1285</v>
      </c>
      <c r="Z502" s="4" t="s">
        <v>1286</v>
      </c>
      <c r="AB502" s="4" t="s">
        <v>1316</v>
      </c>
      <c r="AE502" s="4" t="s">
        <v>1288</v>
      </c>
      <c r="AF502" s="4" t="s">
        <v>1288</v>
      </c>
      <c r="AG502" s="4" t="s">
        <v>1288</v>
      </c>
      <c r="AH502" s="4" t="s">
        <v>1288</v>
      </c>
      <c r="AI502" s="4" t="s">
        <v>1288</v>
      </c>
      <c r="AJ502" s="4" t="s">
        <v>1288</v>
      </c>
      <c r="AK502" s="4" t="s">
        <v>1288</v>
      </c>
      <c r="AL502" s="4" t="s">
        <v>1288</v>
      </c>
      <c r="AM502" s="4" t="s">
        <v>1288</v>
      </c>
      <c r="AN502" s="4" t="s">
        <v>1290</v>
      </c>
      <c r="AO502" s="4" t="s">
        <v>1288</v>
      </c>
      <c r="AP502" s="4" t="s">
        <v>1288</v>
      </c>
      <c r="AQ502" s="4" t="s">
        <v>1288</v>
      </c>
      <c r="AS502" s="4" t="s">
        <v>2914</v>
      </c>
      <c r="AT502" s="4" t="s">
        <v>1622</v>
      </c>
    </row>
    <row r="503" spans="1:46" x14ac:dyDescent="0.25">
      <c r="A503" s="4" t="s">
        <v>159</v>
      </c>
      <c r="B503" s="4">
        <v>0</v>
      </c>
      <c r="D503" s="4" t="s">
        <v>1272</v>
      </c>
      <c r="E503" s="4" t="s">
        <v>1699</v>
      </c>
      <c r="F503" s="4" t="s">
        <v>4176</v>
      </c>
      <c r="G503" s="4" t="s">
        <v>1699</v>
      </c>
      <c r="H503" s="4" t="s">
        <v>2733</v>
      </c>
      <c r="J503" s="4" t="s">
        <v>4177</v>
      </c>
      <c r="P503" s="4" t="s">
        <v>4177</v>
      </c>
      <c r="Q503" s="4" t="s">
        <v>4178</v>
      </c>
      <c r="R503" s="4" t="s">
        <v>1279</v>
      </c>
      <c r="S503" s="4" t="s">
        <v>1280</v>
      </c>
      <c r="T503" s="4" t="s">
        <v>1534</v>
      </c>
      <c r="U503" s="4" t="s">
        <v>1572</v>
      </c>
      <c r="W503" s="4" t="s">
        <v>1283</v>
      </c>
      <c r="X503" s="4" t="s">
        <v>1315</v>
      </c>
      <c r="Y503" s="4" t="s">
        <v>1285</v>
      </c>
      <c r="Z503" s="4" t="s">
        <v>1286</v>
      </c>
      <c r="AB503" s="4" t="s">
        <v>1316</v>
      </c>
      <c r="AE503" s="4" t="s">
        <v>1288</v>
      </c>
      <c r="AF503" s="4" t="s">
        <v>1288</v>
      </c>
      <c r="AG503" s="4" t="s">
        <v>1288</v>
      </c>
      <c r="AH503" s="4" t="s">
        <v>1288</v>
      </c>
      <c r="AI503" s="4" t="s">
        <v>1288</v>
      </c>
      <c r="AJ503" s="4" t="s">
        <v>1288</v>
      </c>
      <c r="AK503" s="4" t="s">
        <v>1288</v>
      </c>
      <c r="AL503" s="4" t="s">
        <v>1288</v>
      </c>
      <c r="AM503" s="4" t="s">
        <v>1288</v>
      </c>
      <c r="AN503" s="4" t="s">
        <v>1290</v>
      </c>
      <c r="AO503" s="4" t="s">
        <v>1288</v>
      </c>
      <c r="AP503" s="4" t="s">
        <v>1288</v>
      </c>
      <c r="AQ503" s="4" t="s">
        <v>1288</v>
      </c>
      <c r="AS503" s="4" t="s">
        <v>2914</v>
      </c>
      <c r="AT503" s="4" t="s">
        <v>1622</v>
      </c>
    </row>
    <row r="504" spans="1:46" x14ac:dyDescent="0.25">
      <c r="A504" s="4" t="s">
        <v>161</v>
      </c>
      <c r="B504" s="4">
        <v>0</v>
      </c>
      <c r="D504" s="4" t="s">
        <v>1272</v>
      </c>
      <c r="E504" s="4" t="s">
        <v>1699</v>
      </c>
      <c r="F504" s="4" t="s">
        <v>4179</v>
      </c>
      <c r="G504" s="4" t="s">
        <v>1699</v>
      </c>
      <c r="H504" s="4" t="s">
        <v>4180</v>
      </c>
      <c r="J504" s="4" t="s">
        <v>4181</v>
      </c>
      <c r="P504" s="4" t="s">
        <v>4182</v>
      </c>
      <c r="Q504" s="4" t="s">
        <v>4183</v>
      </c>
      <c r="R504" s="4" t="s">
        <v>1323</v>
      </c>
      <c r="S504" s="4" t="s">
        <v>1791</v>
      </c>
      <c r="T504" s="4" t="s">
        <v>1389</v>
      </c>
      <c r="U504" s="4" t="s">
        <v>1473</v>
      </c>
      <c r="W504" s="4" t="s">
        <v>1400</v>
      </c>
      <c r="X504" s="4" t="s">
        <v>1315</v>
      </c>
      <c r="Y504" s="4" t="s">
        <v>1302</v>
      </c>
      <c r="Z504" s="4" t="s">
        <v>1286</v>
      </c>
      <c r="AB504" s="4" t="s">
        <v>1316</v>
      </c>
      <c r="AE504" s="4" t="s">
        <v>1289</v>
      </c>
      <c r="AF504" s="4" t="s">
        <v>1289</v>
      </c>
      <c r="AG504" s="4" t="s">
        <v>1289</v>
      </c>
      <c r="AH504" s="4" t="s">
        <v>1288</v>
      </c>
      <c r="AI504" s="4" t="s">
        <v>1289</v>
      </c>
      <c r="AJ504" s="4" t="s">
        <v>1288</v>
      </c>
      <c r="AK504" s="4" t="s">
        <v>1288</v>
      </c>
      <c r="AL504" s="4" t="s">
        <v>1288</v>
      </c>
      <c r="AM504" s="4" t="s">
        <v>1289</v>
      </c>
      <c r="AN504" s="4" t="s">
        <v>1289</v>
      </c>
      <c r="AO504" s="4" t="s">
        <v>1289</v>
      </c>
      <c r="AP504" s="4" t="s">
        <v>1289</v>
      </c>
      <c r="AQ504" s="4" t="s">
        <v>1289</v>
      </c>
      <c r="AS504" s="4" t="s">
        <v>1488</v>
      </c>
      <c r="AT504" s="4" t="s">
        <v>1622</v>
      </c>
    </row>
    <row r="505" spans="1:46" x14ac:dyDescent="0.25">
      <c r="A505" s="4" t="s">
        <v>163</v>
      </c>
      <c r="B505" s="4">
        <v>0</v>
      </c>
      <c r="D505" s="4" t="s">
        <v>1272</v>
      </c>
      <c r="E505" s="4" t="s">
        <v>1699</v>
      </c>
      <c r="F505" s="4" t="s">
        <v>4184</v>
      </c>
      <c r="G505" s="4" t="s">
        <v>1699</v>
      </c>
      <c r="H505" s="4" t="s">
        <v>4185</v>
      </c>
      <c r="J505" s="4" t="s">
        <v>4186</v>
      </c>
      <c r="P505" s="4" t="s">
        <v>4187</v>
      </c>
      <c r="Q505" s="4" t="s">
        <v>4188</v>
      </c>
      <c r="R505" s="4" t="s">
        <v>1279</v>
      </c>
      <c r="S505" s="4" t="s">
        <v>1380</v>
      </c>
      <c r="T505" s="4" t="s">
        <v>1564</v>
      </c>
      <c r="U505" s="4" t="s">
        <v>126</v>
      </c>
      <c r="W505" s="4" t="s">
        <v>1283</v>
      </c>
      <c r="X505" s="4" t="s">
        <v>1301</v>
      </c>
      <c r="Y505" s="4" t="s">
        <v>1302</v>
      </c>
      <c r="Z505" s="4" t="s">
        <v>1286</v>
      </c>
      <c r="AB505" s="4" t="s">
        <v>1316</v>
      </c>
      <c r="AE505" s="4" t="s">
        <v>1288</v>
      </c>
      <c r="AF505" s="4" t="s">
        <v>1288</v>
      </c>
      <c r="AG505" s="4" t="s">
        <v>1288</v>
      </c>
      <c r="AH505" s="4" t="s">
        <v>1288</v>
      </c>
      <c r="AI505" s="4" t="s">
        <v>1288</v>
      </c>
      <c r="AJ505" s="4" t="s">
        <v>1288</v>
      </c>
      <c r="AK505" s="4" t="s">
        <v>1288</v>
      </c>
      <c r="AL505" s="4" t="s">
        <v>1288</v>
      </c>
      <c r="AM505" s="4" t="s">
        <v>1288</v>
      </c>
      <c r="AN505" s="4" t="s">
        <v>1288</v>
      </c>
      <c r="AO505" s="4" t="s">
        <v>1288</v>
      </c>
      <c r="AP505" s="4" t="s">
        <v>1288</v>
      </c>
      <c r="AQ505" s="4" t="s">
        <v>1288</v>
      </c>
      <c r="AS505" s="4" t="s">
        <v>4189</v>
      </c>
      <c r="AT505" s="4" t="s">
        <v>1457</v>
      </c>
    </row>
    <row r="506" spans="1:46" x14ac:dyDescent="0.25">
      <c r="A506" s="4" t="s">
        <v>165</v>
      </c>
      <c r="B506" s="4">
        <v>0</v>
      </c>
      <c r="D506" s="4" t="s">
        <v>1272</v>
      </c>
      <c r="E506" s="4" t="s">
        <v>1699</v>
      </c>
      <c r="F506" s="4" t="s">
        <v>4190</v>
      </c>
      <c r="G506" s="4" t="s">
        <v>1699</v>
      </c>
      <c r="H506" s="4" t="s">
        <v>4191</v>
      </c>
      <c r="J506" s="4" t="s">
        <v>4192</v>
      </c>
      <c r="P506" s="4" t="s">
        <v>4193</v>
      </c>
      <c r="Q506" s="4" t="s">
        <v>4194</v>
      </c>
      <c r="R506" s="4" t="s">
        <v>1279</v>
      </c>
      <c r="S506" s="4" t="s">
        <v>1280</v>
      </c>
      <c r="T506" s="4" t="s">
        <v>1299</v>
      </c>
      <c r="U506" s="4" t="s">
        <v>126</v>
      </c>
      <c r="W506" s="4" t="s">
        <v>1283</v>
      </c>
      <c r="X506" s="4" t="s">
        <v>1315</v>
      </c>
      <c r="Y506" s="4" t="s">
        <v>1302</v>
      </c>
      <c r="Z506" s="4" t="s">
        <v>1286</v>
      </c>
      <c r="AB506" s="4" t="s">
        <v>1286</v>
      </c>
      <c r="AC506" s="4" t="s">
        <v>4195</v>
      </c>
      <c r="AE506" s="4" t="s">
        <v>1288</v>
      </c>
      <c r="AF506" s="4" t="s">
        <v>1288</v>
      </c>
      <c r="AG506" s="4" t="s">
        <v>1288</v>
      </c>
      <c r="AH506" s="4" t="s">
        <v>1288</v>
      </c>
      <c r="AI506" s="4" t="s">
        <v>1288</v>
      </c>
      <c r="AJ506" s="4" t="s">
        <v>1288</v>
      </c>
      <c r="AK506" s="4" t="s">
        <v>1288</v>
      </c>
      <c r="AL506" s="4" t="s">
        <v>1288</v>
      </c>
      <c r="AM506" s="4" t="s">
        <v>1288</v>
      </c>
      <c r="AN506" s="4" t="s">
        <v>1288</v>
      </c>
      <c r="AO506" s="4" t="s">
        <v>1288</v>
      </c>
      <c r="AP506" s="4" t="s">
        <v>1288</v>
      </c>
      <c r="AQ506" s="4" t="s">
        <v>1288</v>
      </c>
      <c r="AS506" s="4" t="s">
        <v>4196</v>
      </c>
      <c r="AT506" s="4" t="s">
        <v>1330</v>
      </c>
    </row>
    <row r="507" spans="1:46" x14ac:dyDescent="0.25">
      <c r="A507" s="4" t="s">
        <v>166</v>
      </c>
      <c r="B507" s="4">
        <v>0</v>
      </c>
      <c r="D507" s="4" t="s">
        <v>1272</v>
      </c>
      <c r="E507" s="4" t="s">
        <v>1699</v>
      </c>
      <c r="F507" s="4" t="s">
        <v>4197</v>
      </c>
      <c r="G507" s="4" t="s">
        <v>1699</v>
      </c>
      <c r="H507" s="4" t="s">
        <v>4198</v>
      </c>
      <c r="J507" s="4" t="s">
        <v>4199</v>
      </c>
      <c r="P507" s="4" t="s">
        <v>4199</v>
      </c>
      <c r="Q507" s="4" t="s">
        <v>4200</v>
      </c>
      <c r="R507" s="4" t="s">
        <v>1323</v>
      </c>
      <c r="S507" s="4" t="s">
        <v>1791</v>
      </c>
      <c r="T507" s="4" t="s">
        <v>1389</v>
      </c>
      <c r="U507" s="4" t="s">
        <v>126</v>
      </c>
      <c r="W507" s="4" t="s">
        <v>1283</v>
      </c>
      <c r="X507" s="4" t="s">
        <v>1345</v>
      </c>
      <c r="Y507" s="4" t="s">
        <v>1285</v>
      </c>
      <c r="Z507" s="4" t="s">
        <v>1286</v>
      </c>
      <c r="AB507" s="4" t="s">
        <v>1316</v>
      </c>
      <c r="AE507" s="4" t="s">
        <v>1288</v>
      </c>
      <c r="AF507" s="4" t="s">
        <v>1288</v>
      </c>
      <c r="AG507" s="4" t="s">
        <v>1289</v>
      </c>
      <c r="AH507" s="4" t="s">
        <v>1346</v>
      </c>
      <c r="AI507" s="4" t="s">
        <v>1289</v>
      </c>
      <c r="AJ507" s="4" t="s">
        <v>1289</v>
      </c>
      <c r="AK507" s="4" t="s">
        <v>1288</v>
      </c>
      <c r="AL507" s="4" t="s">
        <v>1346</v>
      </c>
      <c r="AM507" s="4" t="s">
        <v>1289</v>
      </c>
      <c r="AN507" s="4" t="s">
        <v>1288</v>
      </c>
      <c r="AO507" s="4" t="s">
        <v>1346</v>
      </c>
      <c r="AP507" s="4" t="s">
        <v>1288</v>
      </c>
      <c r="AQ507" s="4" t="s">
        <v>1288</v>
      </c>
      <c r="AS507" s="4" t="s">
        <v>4201</v>
      </c>
      <c r="AT507" s="4" t="s">
        <v>1292</v>
      </c>
    </row>
    <row r="508" spans="1:46" x14ac:dyDescent="0.25">
      <c r="A508" s="4" t="s">
        <v>170</v>
      </c>
      <c r="B508" s="4">
        <v>0</v>
      </c>
      <c r="D508" s="4" t="s">
        <v>1272</v>
      </c>
      <c r="E508" s="4" t="s">
        <v>1699</v>
      </c>
      <c r="F508" s="4" t="s">
        <v>4202</v>
      </c>
      <c r="G508" s="4" t="s">
        <v>1699</v>
      </c>
      <c r="H508" s="4" t="s">
        <v>4203</v>
      </c>
      <c r="J508" s="4" t="s">
        <v>4204</v>
      </c>
      <c r="P508" s="4" t="s">
        <v>4205</v>
      </c>
      <c r="Q508" s="4" t="s">
        <v>4206</v>
      </c>
      <c r="R508" s="4" t="s">
        <v>1361</v>
      </c>
      <c r="S508" s="4" t="s">
        <v>1755</v>
      </c>
      <c r="T508" s="4" t="s">
        <v>1979</v>
      </c>
      <c r="U508" s="4" t="s">
        <v>1399</v>
      </c>
      <c r="W508" s="4" t="s">
        <v>1337</v>
      </c>
      <c r="X508" s="4" t="s">
        <v>1446</v>
      </c>
      <c r="Y508" s="4" t="s">
        <v>1302</v>
      </c>
      <c r="Z508" s="4" t="s">
        <v>1286</v>
      </c>
      <c r="AB508" s="4" t="s">
        <v>1316</v>
      </c>
      <c r="AE508" s="4" t="s">
        <v>1288</v>
      </c>
      <c r="AF508" s="4" t="s">
        <v>1288</v>
      </c>
      <c r="AG508" s="4" t="s">
        <v>1288</v>
      </c>
      <c r="AH508" s="4" t="s">
        <v>1288</v>
      </c>
      <c r="AI508" s="4" t="s">
        <v>1288</v>
      </c>
      <c r="AJ508" s="4" t="s">
        <v>1288</v>
      </c>
      <c r="AK508" s="4" t="s">
        <v>1288</v>
      </c>
      <c r="AL508" s="4" t="s">
        <v>1288</v>
      </c>
      <c r="AM508" s="4" t="s">
        <v>1288</v>
      </c>
      <c r="AN508" s="4" t="s">
        <v>1288</v>
      </c>
      <c r="AO508" s="4" t="s">
        <v>1288</v>
      </c>
      <c r="AP508" s="4" t="s">
        <v>1288</v>
      </c>
      <c r="AQ508" s="4" t="s">
        <v>1288</v>
      </c>
      <c r="AS508" s="4" t="s">
        <v>1304</v>
      </c>
      <c r="AT508" s="4" t="s">
        <v>1305</v>
      </c>
    </row>
    <row r="509" spans="1:46" x14ac:dyDescent="0.25">
      <c r="A509" s="4" t="s">
        <v>172</v>
      </c>
      <c r="B509" s="4">
        <v>0</v>
      </c>
      <c r="D509" s="4" t="s">
        <v>1272</v>
      </c>
      <c r="E509" s="4" t="s">
        <v>1699</v>
      </c>
      <c r="F509" s="4" t="s">
        <v>4207</v>
      </c>
      <c r="G509" s="4" t="s">
        <v>1699</v>
      </c>
      <c r="H509" s="4" t="s">
        <v>4208</v>
      </c>
      <c r="J509" s="4" t="s">
        <v>4209</v>
      </c>
      <c r="P509" s="4" t="s">
        <v>4210</v>
      </c>
      <c r="Q509" s="4" t="s">
        <v>4211</v>
      </c>
      <c r="R509" s="4" t="s">
        <v>1279</v>
      </c>
      <c r="S509" s="4" t="s">
        <v>1471</v>
      </c>
      <c r="T509" s="4" t="s">
        <v>1589</v>
      </c>
      <c r="U509" s="4" t="s">
        <v>126</v>
      </c>
      <c r="W509" s="4" t="s">
        <v>2506</v>
      </c>
      <c r="X509" s="4" t="s">
        <v>1315</v>
      </c>
      <c r="Y509" s="4" t="s">
        <v>1382</v>
      </c>
      <c r="Z509" s="4" t="s">
        <v>1286</v>
      </c>
      <c r="AB509" s="4" t="s">
        <v>1316</v>
      </c>
      <c r="AE509" s="4" t="s">
        <v>1288</v>
      </c>
      <c r="AF509" s="4" t="s">
        <v>1289</v>
      </c>
      <c r="AG509" s="4" t="s">
        <v>1288</v>
      </c>
      <c r="AH509" s="4" t="s">
        <v>1288</v>
      </c>
      <c r="AI509" s="4" t="s">
        <v>1289</v>
      </c>
      <c r="AJ509" s="4" t="s">
        <v>1288</v>
      </c>
      <c r="AK509" s="4" t="s">
        <v>1288</v>
      </c>
      <c r="AL509" s="4" t="s">
        <v>1288</v>
      </c>
      <c r="AM509" s="4" t="s">
        <v>1346</v>
      </c>
      <c r="AN509" s="4" t="s">
        <v>1288</v>
      </c>
      <c r="AO509" s="4" t="s">
        <v>1288</v>
      </c>
      <c r="AP509" s="4" t="s">
        <v>1289</v>
      </c>
      <c r="AQ509" s="4" t="s">
        <v>1288</v>
      </c>
      <c r="AS509" s="4" t="s">
        <v>4212</v>
      </c>
      <c r="AT509" s="4" t="s">
        <v>1622</v>
      </c>
    </row>
    <row r="510" spans="1:46" x14ac:dyDescent="0.25">
      <c r="A510" s="4" t="s">
        <v>174</v>
      </c>
      <c r="B510" s="4">
        <v>0</v>
      </c>
      <c r="D510" s="4" t="s">
        <v>1272</v>
      </c>
      <c r="E510" s="4" t="s">
        <v>1699</v>
      </c>
      <c r="F510" s="4" t="s">
        <v>4213</v>
      </c>
      <c r="G510" s="4" t="s">
        <v>1699</v>
      </c>
      <c r="H510" s="4" t="s">
        <v>4214</v>
      </c>
      <c r="J510" s="4" t="s">
        <v>4215</v>
      </c>
      <c r="P510" s="4" t="s">
        <v>4216</v>
      </c>
      <c r="Q510" s="4" t="s">
        <v>4217</v>
      </c>
      <c r="R510" s="4" t="s">
        <v>1279</v>
      </c>
      <c r="S510" s="4" t="s">
        <v>1380</v>
      </c>
      <c r="T510" s="4" t="s">
        <v>1534</v>
      </c>
      <c r="U510" s="4" t="s">
        <v>126</v>
      </c>
      <c r="W510" s="4" t="s">
        <v>1283</v>
      </c>
      <c r="X510" s="4" t="s">
        <v>1315</v>
      </c>
      <c r="Y510" s="4" t="s">
        <v>1302</v>
      </c>
      <c r="Z510" s="4" t="s">
        <v>1286</v>
      </c>
      <c r="AB510" s="4" t="s">
        <v>1316</v>
      </c>
      <c r="AE510" s="4" t="s">
        <v>1288</v>
      </c>
      <c r="AF510" s="4" t="s">
        <v>1288</v>
      </c>
      <c r="AG510" s="4" t="s">
        <v>1288</v>
      </c>
      <c r="AH510" s="4" t="s">
        <v>1288</v>
      </c>
      <c r="AI510" s="4" t="s">
        <v>1288</v>
      </c>
      <c r="AJ510" s="4" t="s">
        <v>1288</v>
      </c>
      <c r="AK510" s="4" t="s">
        <v>1288</v>
      </c>
      <c r="AL510" s="4" t="s">
        <v>1288</v>
      </c>
      <c r="AM510" s="4" t="s">
        <v>1289</v>
      </c>
      <c r="AN510" s="4" t="s">
        <v>1288</v>
      </c>
      <c r="AO510" s="4" t="s">
        <v>1289</v>
      </c>
      <c r="AP510" s="4" t="s">
        <v>1288</v>
      </c>
      <c r="AQ510" s="4" t="s">
        <v>1288</v>
      </c>
      <c r="AS510" s="4" t="s">
        <v>4218</v>
      </c>
      <c r="AT510" s="4" t="s">
        <v>1622</v>
      </c>
    </row>
    <row r="511" spans="1:46" x14ac:dyDescent="0.25">
      <c r="A511" s="4" t="s">
        <v>176</v>
      </c>
      <c r="B511" s="4">
        <v>0</v>
      </c>
      <c r="D511" s="4" t="s">
        <v>1272</v>
      </c>
      <c r="E511" s="4" t="s">
        <v>1699</v>
      </c>
      <c r="F511" s="4" t="s">
        <v>4219</v>
      </c>
      <c r="G511" s="4" t="s">
        <v>1699</v>
      </c>
      <c r="H511" s="4" t="s">
        <v>4220</v>
      </c>
      <c r="J511" s="4" t="s">
        <v>4221</v>
      </c>
      <c r="P511" s="4" t="s">
        <v>4222</v>
      </c>
      <c r="Q511" s="4" t="s">
        <v>4223</v>
      </c>
      <c r="R511" s="4" t="s">
        <v>1279</v>
      </c>
      <c r="S511" s="4" t="s">
        <v>1280</v>
      </c>
      <c r="T511" s="4" t="s">
        <v>1534</v>
      </c>
      <c r="U511" s="4" t="s">
        <v>1580</v>
      </c>
      <c r="W511" s="4" t="s">
        <v>1283</v>
      </c>
      <c r="X511" s="4" t="s">
        <v>1315</v>
      </c>
      <c r="Y511" s="4" t="s">
        <v>1382</v>
      </c>
      <c r="Z511" s="4" t="s">
        <v>1286</v>
      </c>
      <c r="AB511" s="4" t="s">
        <v>1316</v>
      </c>
      <c r="AE511" s="4" t="s">
        <v>1288</v>
      </c>
      <c r="AF511" s="4" t="s">
        <v>1289</v>
      </c>
      <c r="AG511" s="4" t="s">
        <v>1288</v>
      </c>
      <c r="AH511" s="4" t="s">
        <v>1289</v>
      </c>
      <c r="AI511" s="4" t="s">
        <v>1289</v>
      </c>
      <c r="AJ511" s="4" t="s">
        <v>1288</v>
      </c>
      <c r="AK511" s="4" t="s">
        <v>1288</v>
      </c>
      <c r="AL511" s="4" t="s">
        <v>1288</v>
      </c>
      <c r="AM511" s="4" t="s">
        <v>1328</v>
      </c>
      <c r="AN511" s="4" t="s">
        <v>1289</v>
      </c>
      <c r="AO511" s="4" t="s">
        <v>1289</v>
      </c>
      <c r="AP511" s="4" t="s">
        <v>1289</v>
      </c>
      <c r="AQ511" s="4" t="s">
        <v>1289</v>
      </c>
      <c r="AS511" s="4" t="s">
        <v>4224</v>
      </c>
      <c r="AT511" s="4" t="s">
        <v>4225</v>
      </c>
    </row>
    <row r="512" spans="1:46" x14ac:dyDescent="0.25">
      <c r="A512" s="4" t="s">
        <v>177</v>
      </c>
      <c r="B512" s="4">
        <v>0</v>
      </c>
      <c r="D512" s="4" t="s">
        <v>1272</v>
      </c>
      <c r="E512" s="4" t="s">
        <v>1699</v>
      </c>
      <c r="F512" s="4" t="s">
        <v>4226</v>
      </c>
      <c r="G512" s="4" t="s">
        <v>1699</v>
      </c>
      <c r="H512" s="4" t="s">
        <v>4227</v>
      </c>
      <c r="J512" s="4" t="s">
        <v>4228</v>
      </c>
      <c r="P512" s="4" t="s">
        <v>4228</v>
      </c>
      <c r="Q512" s="4" t="s">
        <v>4229</v>
      </c>
      <c r="R512" s="4" t="s">
        <v>1323</v>
      </c>
      <c r="S512" s="4" t="s">
        <v>1612</v>
      </c>
      <c r="T512" s="4" t="s">
        <v>2848</v>
      </c>
      <c r="U512" s="4" t="s">
        <v>126</v>
      </c>
      <c r="W512" s="4" t="s">
        <v>1283</v>
      </c>
      <c r="X512" s="4" t="s">
        <v>1446</v>
      </c>
      <c r="Y512" s="4" t="s">
        <v>1302</v>
      </c>
      <c r="Z512" s="4" t="s">
        <v>1286</v>
      </c>
      <c r="AB512" s="4" t="s">
        <v>1316</v>
      </c>
      <c r="AE512" s="4" t="s">
        <v>1289</v>
      </c>
      <c r="AF512" s="4" t="s">
        <v>1289</v>
      </c>
      <c r="AG512" s="4" t="s">
        <v>1288</v>
      </c>
      <c r="AH512" s="4" t="s">
        <v>1289</v>
      </c>
      <c r="AI512" s="4" t="s">
        <v>1289</v>
      </c>
      <c r="AJ512" s="4" t="s">
        <v>1289</v>
      </c>
      <c r="AK512" s="4" t="s">
        <v>1288</v>
      </c>
      <c r="AL512" s="4" t="s">
        <v>1289</v>
      </c>
      <c r="AM512" s="4" t="s">
        <v>1289</v>
      </c>
      <c r="AN512" s="4" t="s">
        <v>1288</v>
      </c>
      <c r="AO512" s="4" t="s">
        <v>1288</v>
      </c>
      <c r="AP512" s="4" t="s">
        <v>1289</v>
      </c>
      <c r="AQ512" s="4" t="s">
        <v>1288</v>
      </c>
      <c r="AS512" s="4" t="s">
        <v>1496</v>
      </c>
      <c r="AT512" s="4" t="s">
        <v>1330</v>
      </c>
    </row>
    <row r="513" spans="1:46" x14ac:dyDescent="0.25">
      <c r="A513" s="4" t="s">
        <v>182</v>
      </c>
      <c r="B513" s="4">
        <v>0</v>
      </c>
      <c r="D513" s="4" t="s">
        <v>1272</v>
      </c>
      <c r="E513" s="4" t="s">
        <v>1699</v>
      </c>
      <c r="F513" s="4" t="s">
        <v>4230</v>
      </c>
      <c r="G513" s="4" t="s">
        <v>1699</v>
      </c>
      <c r="H513" s="4" t="s">
        <v>4231</v>
      </c>
      <c r="J513" s="4" t="s">
        <v>4232</v>
      </c>
      <c r="P513" s="4" t="s">
        <v>4233</v>
      </c>
      <c r="Q513" s="4" t="s">
        <v>4234</v>
      </c>
      <c r="R513" s="4" t="s">
        <v>1361</v>
      </c>
      <c r="S513" s="4" t="s">
        <v>2157</v>
      </c>
      <c r="T513" s="4" t="s">
        <v>1472</v>
      </c>
      <c r="U513" s="4" t="s">
        <v>1572</v>
      </c>
      <c r="W513" s="4" t="s">
        <v>1283</v>
      </c>
      <c r="X513" s="4" t="s">
        <v>1284</v>
      </c>
      <c r="Y513" s="4" t="s">
        <v>1302</v>
      </c>
      <c r="Z513" s="4" t="s">
        <v>1286</v>
      </c>
      <c r="AB513" s="4" t="s">
        <v>1286</v>
      </c>
      <c r="AC513" s="4" t="s">
        <v>4235</v>
      </c>
      <c r="AE513" s="4" t="s">
        <v>1289</v>
      </c>
      <c r="AF513" s="4" t="s">
        <v>1289</v>
      </c>
      <c r="AG513" s="4" t="s">
        <v>1288</v>
      </c>
      <c r="AH513" s="4" t="s">
        <v>1288</v>
      </c>
      <c r="AI513" s="4" t="s">
        <v>1288</v>
      </c>
      <c r="AJ513" s="4" t="s">
        <v>1288</v>
      </c>
      <c r="AK513" s="4" t="s">
        <v>1288</v>
      </c>
      <c r="AL513" s="4" t="s">
        <v>1288</v>
      </c>
      <c r="AM513" s="4" t="s">
        <v>1288</v>
      </c>
      <c r="AN513" s="4" t="s">
        <v>1288</v>
      </c>
      <c r="AO513" s="4" t="s">
        <v>1288</v>
      </c>
      <c r="AP513" s="4" t="s">
        <v>1288</v>
      </c>
      <c r="AQ513" s="4" t="s">
        <v>1288</v>
      </c>
      <c r="AS513" s="4" t="s">
        <v>4236</v>
      </c>
      <c r="AT513" s="4" t="s">
        <v>4237</v>
      </c>
    </row>
    <row r="514" spans="1:46" x14ac:dyDescent="0.25">
      <c r="A514" s="4" t="s">
        <v>184</v>
      </c>
      <c r="B514" s="4">
        <v>0</v>
      </c>
      <c r="D514" s="4" t="s">
        <v>1272</v>
      </c>
      <c r="E514" s="4" t="s">
        <v>1699</v>
      </c>
      <c r="F514" s="4" t="s">
        <v>4238</v>
      </c>
      <c r="G514" s="4" t="s">
        <v>1699</v>
      </c>
      <c r="H514" s="4" t="s">
        <v>4239</v>
      </c>
      <c r="J514" s="4" t="s">
        <v>4240</v>
      </c>
      <c r="P514" s="4" t="s">
        <v>4241</v>
      </c>
      <c r="Q514" s="4" t="s">
        <v>4242</v>
      </c>
      <c r="R514" s="4" t="s">
        <v>1361</v>
      </c>
      <c r="S514" s="4" t="s">
        <v>4243</v>
      </c>
      <c r="T514" s="4" t="s">
        <v>1353</v>
      </c>
      <c r="U514" s="4" t="s">
        <v>126</v>
      </c>
      <c r="W514" s="4" t="s">
        <v>1337</v>
      </c>
      <c r="X514" s="4" t="s">
        <v>1315</v>
      </c>
      <c r="Y514" s="4" t="s">
        <v>1302</v>
      </c>
      <c r="Z514" s="4" t="s">
        <v>1286</v>
      </c>
      <c r="AB514" s="4" t="s">
        <v>1316</v>
      </c>
      <c r="AE514" s="4" t="s">
        <v>1289</v>
      </c>
      <c r="AF514" s="4" t="s">
        <v>1346</v>
      </c>
      <c r="AG514" s="4" t="s">
        <v>1288</v>
      </c>
      <c r="AH514" s="4" t="s">
        <v>1289</v>
      </c>
      <c r="AI514" s="4" t="s">
        <v>1346</v>
      </c>
      <c r="AJ514" s="4" t="s">
        <v>1289</v>
      </c>
      <c r="AK514" s="4" t="s">
        <v>1288</v>
      </c>
      <c r="AL514" s="4" t="s">
        <v>1288</v>
      </c>
      <c r="AM514" s="4" t="s">
        <v>1346</v>
      </c>
      <c r="AN514" s="4" t="s">
        <v>1289</v>
      </c>
      <c r="AO514" s="4" t="s">
        <v>1346</v>
      </c>
      <c r="AP514" s="4" t="s">
        <v>1346</v>
      </c>
      <c r="AQ514" s="4" t="s">
        <v>1289</v>
      </c>
      <c r="AS514" s="4" t="s">
        <v>1792</v>
      </c>
      <c r="AT514" s="4" t="s">
        <v>1536</v>
      </c>
    </row>
    <row r="515" spans="1:46" x14ac:dyDescent="0.25">
      <c r="A515" s="4" t="s">
        <v>186</v>
      </c>
      <c r="B515" s="4">
        <v>0</v>
      </c>
      <c r="D515" s="4" t="s">
        <v>1272</v>
      </c>
      <c r="E515" s="4" t="s">
        <v>1699</v>
      </c>
      <c r="F515" s="4" t="s">
        <v>4244</v>
      </c>
      <c r="G515" s="4" t="s">
        <v>1699</v>
      </c>
      <c r="H515" s="4" t="s">
        <v>4245</v>
      </c>
      <c r="J515" s="4" t="s">
        <v>4246</v>
      </c>
      <c r="P515" s="4" t="s">
        <v>4247</v>
      </c>
      <c r="Q515" s="4" t="s">
        <v>4248</v>
      </c>
      <c r="R515" s="4" t="s">
        <v>1361</v>
      </c>
      <c r="S515" s="4" t="s">
        <v>4249</v>
      </c>
      <c r="T515" s="4" t="s">
        <v>1299</v>
      </c>
      <c r="U515" s="4" t="s">
        <v>1399</v>
      </c>
      <c r="W515" s="4" t="s">
        <v>1283</v>
      </c>
      <c r="X515" s="4" t="s">
        <v>1315</v>
      </c>
      <c r="Y515" s="4" t="s">
        <v>1302</v>
      </c>
      <c r="Z515" s="4" t="s">
        <v>1286</v>
      </c>
      <c r="AB515" s="4" t="s">
        <v>1316</v>
      </c>
      <c r="AE515" s="4" t="s">
        <v>1288</v>
      </c>
      <c r="AF515" s="4" t="s">
        <v>1289</v>
      </c>
      <c r="AG515" s="4" t="s">
        <v>1288</v>
      </c>
      <c r="AH515" s="4" t="s">
        <v>1288</v>
      </c>
      <c r="AI515" s="4" t="s">
        <v>1289</v>
      </c>
      <c r="AJ515" s="4" t="s">
        <v>1288</v>
      </c>
      <c r="AK515" s="4" t="s">
        <v>1288</v>
      </c>
      <c r="AL515" s="4" t="s">
        <v>1288</v>
      </c>
      <c r="AM515" s="4" t="s">
        <v>1288</v>
      </c>
      <c r="AN515" s="4" t="s">
        <v>1289</v>
      </c>
      <c r="AO515" s="4" t="s">
        <v>1289</v>
      </c>
      <c r="AP515" s="4" t="s">
        <v>1289</v>
      </c>
      <c r="AQ515" s="4" t="s">
        <v>1289</v>
      </c>
      <c r="AS515" s="4" t="s">
        <v>4250</v>
      </c>
      <c r="AT515" s="4" t="s">
        <v>2823</v>
      </c>
    </row>
    <row r="516" spans="1:46" x14ac:dyDescent="0.25">
      <c r="A516" s="4" t="s">
        <v>188</v>
      </c>
      <c r="B516" s="4">
        <v>0</v>
      </c>
      <c r="D516" s="4" t="s">
        <v>1272</v>
      </c>
      <c r="E516" s="4" t="s">
        <v>1699</v>
      </c>
      <c r="F516" s="4" t="s">
        <v>4251</v>
      </c>
      <c r="G516" s="4" t="s">
        <v>1699</v>
      </c>
      <c r="H516" s="4" t="s">
        <v>4252</v>
      </c>
      <c r="J516" s="4" t="s">
        <v>4253</v>
      </c>
      <c r="P516" s="4" t="s">
        <v>4254</v>
      </c>
      <c r="Q516" s="4" t="s">
        <v>4255</v>
      </c>
      <c r="R516" s="4" t="s">
        <v>1279</v>
      </c>
      <c r="S516" s="4" t="s">
        <v>1380</v>
      </c>
      <c r="T516" s="4" t="s">
        <v>1408</v>
      </c>
      <c r="U516" s="4" t="s">
        <v>1371</v>
      </c>
      <c r="W516" s="4" t="s">
        <v>1283</v>
      </c>
      <c r="X516" s="4" t="s">
        <v>1400</v>
      </c>
      <c r="Y516" s="4" t="s">
        <v>1285</v>
      </c>
      <c r="Z516" s="4" t="s">
        <v>1316</v>
      </c>
      <c r="AA516" s="4" t="s">
        <v>1400</v>
      </c>
      <c r="AB516" s="4" t="s">
        <v>1316</v>
      </c>
      <c r="AE516" s="4" t="s">
        <v>1288</v>
      </c>
      <c r="AF516" s="4" t="s">
        <v>1288</v>
      </c>
      <c r="AG516" s="4" t="s">
        <v>1288</v>
      </c>
      <c r="AH516" s="4" t="s">
        <v>1288</v>
      </c>
      <c r="AI516" s="4" t="s">
        <v>1288</v>
      </c>
      <c r="AJ516" s="4" t="s">
        <v>1288</v>
      </c>
      <c r="AK516" s="4" t="s">
        <v>1288</v>
      </c>
      <c r="AL516" s="4" t="s">
        <v>1288</v>
      </c>
      <c r="AM516" s="4" t="s">
        <v>1288</v>
      </c>
      <c r="AN516" s="4" t="s">
        <v>1288</v>
      </c>
      <c r="AO516" s="4" t="s">
        <v>1288</v>
      </c>
      <c r="AP516" s="4" t="s">
        <v>1288</v>
      </c>
      <c r="AQ516" s="4" t="s">
        <v>1288</v>
      </c>
      <c r="AS516" s="4" t="s">
        <v>1304</v>
      </c>
      <c r="AT516" s="4" t="s">
        <v>2296</v>
      </c>
    </row>
    <row r="517" spans="1:46" x14ac:dyDescent="0.25">
      <c r="A517" s="4" t="s">
        <v>190</v>
      </c>
      <c r="B517" s="4">
        <v>0</v>
      </c>
      <c r="D517" s="4" t="s">
        <v>1272</v>
      </c>
      <c r="E517" s="4" t="s">
        <v>1699</v>
      </c>
      <c r="F517" s="4" t="s">
        <v>4256</v>
      </c>
      <c r="G517" s="4" t="s">
        <v>1699</v>
      </c>
      <c r="H517" s="4" t="s">
        <v>4257</v>
      </c>
      <c r="J517" s="4" t="s">
        <v>4258</v>
      </c>
      <c r="P517" s="4" t="s">
        <v>4258</v>
      </c>
      <c r="Q517" s="4" t="s">
        <v>4259</v>
      </c>
      <c r="R517" s="4" t="s">
        <v>1361</v>
      </c>
      <c r="S517" s="4" t="s">
        <v>2084</v>
      </c>
      <c r="T517" s="4" t="s">
        <v>1428</v>
      </c>
      <c r="U517" s="4" t="s">
        <v>1580</v>
      </c>
      <c r="W517" s="4" t="s">
        <v>1337</v>
      </c>
      <c r="X517" s="4" t="s">
        <v>1315</v>
      </c>
      <c r="Y517" s="4" t="s">
        <v>1382</v>
      </c>
      <c r="Z517" s="4" t="s">
        <v>1286</v>
      </c>
      <c r="AB517" s="4" t="s">
        <v>1316</v>
      </c>
      <c r="AE517" s="4" t="s">
        <v>1288</v>
      </c>
      <c r="AF517" s="4" t="s">
        <v>1288</v>
      </c>
      <c r="AG517" s="4" t="s">
        <v>1288</v>
      </c>
      <c r="AH517" s="4" t="s">
        <v>1288</v>
      </c>
      <c r="AI517" s="4" t="s">
        <v>1288</v>
      </c>
      <c r="AJ517" s="4" t="s">
        <v>1288</v>
      </c>
      <c r="AK517" s="4" t="s">
        <v>1288</v>
      </c>
      <c r="AL517" s="4" t="s">
        <v>1288</v>
      </c>
      <c r="AM517" s="4" t="s">
        <v>1288</v>
      </c>
      <c r="AN517" s="4" t="s">
        <v>1288</v>
      </c>
      <c r="AO517" s="4" t="s">
        <v>1288</v>
      </c>
      <c r="AP517" s="4" t="s">
        <v>1289</v>
      </c>
      <c r="AQ517" s="4" t="s">
        <v>1288</v>
      </c>
      <c r="AS517" s="4" t="s">
        <v>1904</v>
      </c>
      <c r="AT517" s="4" t="s">
        <v>1481</v>
      </c>
    </row>
    <row r="518" spans="1:46" x14ac:dyDescent="0.25">
      <c r="A518" s="4" t="s">
        <v>194</v>
      </c>
      <c r="B518" s="4">
        <v>0</v>
      </c>
      <c r="D518" s="4" t="s">
        <v>1272</v>
      </c>
      <c r="E518" s="4" t="s">
        <v>1699</v>
      </c>
      <c r="F518" s="4" t="s">
        <v>2517</v>
      </c>
      <c r="G518" s="4" t="s">
        <v>1699</v>
      </c>
      <c r="H518" s="4" t="s">
        <v>4260</v>
      </c>
      <c r="J518" s="4" t="s">
        <v>4261</v>
      </c>
      <c r="P518" s="4" t="s">
        <v>4262</v>
      </c>
      <c r="Q518" s="4" t="s">
        <v>4263</v>
      </c>
      <c r="R518" s="4" t="s">
        <v>1494</v>
      </c>
      <c r="S518" s="4" t="s">
        <v>4264</v>
      </c>
      <c r="T518" s="4" t="s">
        <v>1810</v>
      </c>
      <c r="U518" s="4" t="s">
        <v>126</v>
      </c>
      <c r="W518" s="4" t="s">
        <v>1283</v>
      </c>
      <c r="X518" s="4" t="s">
        <v>1315</v>
      </c>
      <c r="Y518" s="4" t="s">
        <v>1302</v>
      </c>
      <c r="Z518" s="4" t="s">
        <v>1286</v>
      </c>
      <c r="AB518" s="4" t="s">
        <v>1316</v>
      </c>
      <c r="AE518" s="4" t="s">
        <v>1288</v>
      </c>
      <c r="AF518" s="4" t="s">
        <v>1289</v>
      </c>
      <c r="AG518" s="4" t="s">
        <v>1288</v>
      </c>
      <c r="AH518" s="4" t="s">
        <v>1289</v>
      </c>
      <c r="AI518" s="4" t="s">
        <v>1289</v>
      </c>
      <c r="AJ518" s="4" t="s">
        <v>1289</v>
      </c>
      <c r="AK518" s="4" t="s">
        <v>1288</v>
      </c>
      <c r="AL518" s="4" t="s">
        <v>1289</v>
      </c>
      <c r="AM518" s="4" t="s">
        <v>1289</v>
      </c>
      <c r="AN518" s="4" t="s">
        <v>1288</v>
      </c>
      <c r="AO518" s="4" t="s">
        <v>1289</v>
      </c>
      <c r="AP518" s="4" t="s">
        <v>1289</v>
      </c>
      <c r="AQ518" s="4" t="s">
        <v>1289</v>
      </c>
      <c r="AS518" s="4" t="s">
        <v>3223</v>
      </c>
      <c r="AT518" s="4" t="s">
        <v>1778</v>
      </c>
    </row>
    <row r="519" spans="1:46" x14ac:dyDescent="0.25">
      <c r="A519" s="4" t="s">
        <v>195</v>
      </c>
      <c r="B519" s="4">
        <v>0</v>
      </c>
      <c r="D519" s="4" t="s">
        <v>1272</v>
      </c>
      <c r="E519" s="4" t="s">
        <v>1699</v>
      </c>
      <c r="F519" s="4" t="s">
        <v>4265</v>
      </c>
      <c r="G519" s="4" t="s">
        <v>1699</v>
      </c>
      <c r="H519" s="4" t="s">
        <v>4266</v>
      </c>
      <c r="J519" s="4" t="s">
        <v>4267</v>
      </c>
      <c r="P519" s="4" t="s">
        <v>4268</v>
      </c>
      <c r="Q519" s="4" t="s">
        <v>4269</v>
      </c>
      <c r="R519" s="4" t="s">
        <v>1279</v>
      </c>
      <c r="S519" s="4" t="s">
        <v>1280</v>
      </c>
      <c r="T519" s="4" t="s">
        <v>2125</v>
      </c>
      <c r="U519" s="4" t="s">
        <v>1580</v>
      </c>
      <c r="W519" s="4" t="s">
        <v>1283</v>
      </c>
      <c r="X519" s="4" t="s">
        <v>1315</v>
      </c>
      <c r="Y519" s="4" t="s">
        <v>1382</v>
      </c>
      <c r="Z519" s="4" t="s">
        <v>1286</v>
      </c>
      <c r="AB519" s="4" t="s">
        <v>1316</v>
      </c>
      <c r="AE519" s="4" t="s">
        <v>1288</v>
      </c>
      <c r="AF519" s="4" t="s">
        <v>1288</v>
      </c>
      <c r="AG519" s="4" t="s">
        <v>1288</v>
      </c>
      <c r="AH519" s="4" t="s">
        <v>1288</v>
      </c>
      <c r="AI519" s="4" t="s">
        <v>1288</v>
      </c>
      <c r="AJ519" s="4" t="s">
        <v>1288</v>
      </c>
      <c r="AK519" s="4" t="s">
        <v>1288</v>
      </c>
      <c r="AL519" s="4" t="s">
        <v>1288</v>
      </c>
      <c r="AM519" s="4" t="s">
        <v>1288</v>
      </c>
      <c r="AN519" s="4" t="s">
        <v>1288</v>
      </c>
      <c r="AO519" s="4" t="s">
        <v>1288</v>
      </c>
      <c r="AP519" s="4" t="s">
        <v>1288</v>
      </c>
      <c r="AQ519" s="4" t="s">
        <v>1288</v>
      </c>
      <c r="AS519" s="4" t="s">
        <v>1304</v>
      </c>
      <c r="AT519" s="4" t="s">
        <v>1305</v>
      </c>
    </row>
    <row r="520" spans="1:46" x14ac:dyDescent="0.25">
      <c r="A520" s="4" t="s">
        <v>197</v>
      </c>
      <c r="B520" s="4">
        <v>0</v>
      </c>
      <c r="D520" s="4" t="s">
        <v>1272</v>
      </c>
      <c r="E520" s="4" t="s">
        <v>1699</v>
      </c>
      <c r="F520" s="4" t="s">
        <v>4270</v>
      </c>
      <c r="G520" s="4" t="s">
        <v>1699</v>
      </c>
      <c r="H520" s="4" t="s">
        <v>4271</v>
      </c>
      <c r="J520" s="4" t="s">
        <v>4272</v>
      </c>
      <c r="P520" s="4" t="s">
        <v>4273</v>
      </c>
      <c r="Q520" s="4" t="s">
        <v>4274</v>
      </c>
      <c r="R520" s="4" t="s">
        <v>1361</v>
      </c>
      <c r="S520" s="4" t="s">
        <v>2346</v>
      </c>
      <c r="T520" s="4" t="s">
        <v>1534</v>
      </c>
      <c r="U520" s="4" t="s">
        <v>126</v>
      </c>
      <c r="W520" s="4" t="s">
        <v>1283</v>
      </c>
      <c r="X520" s="4" t="s">
        <v>1315</v>
      </c>
      <c r="Y520" s="4" t="s">
        <v>1302</v>
      </c>
      <c r="Z520" s="4" t="s">
        <v>1286</v>
      </c>
      <c r="AB520" s="4" t="s">
        <v>1316</v>
      </c>
      <c r="AE520" s="4" t="s">
        <v>1288</v>
      </c>
      <c r="AF520" s="4" t="s">
        <v>1289</v>
      </c>
      <c r="AG520" s="4" t="s">
        <v>1288</v>
      </c>
      <c r="AH520" s="4" t="s">
        <v>1288</v>
      </c>
      <c r="AI520" s="4" t="s">
        <v>1288</v>
      </c>
      <c r="AJ520" s="4" t="s">
        <v>1288</v>
      </c>
      <c r="AK520" s="4" t="s">
        <v>1288</v>
      </c>
      <c r="AL520" s="4" t="s">
        <v>1288</v>
      </c>
      <c r="AM520" s="4" t="s">
        <v>1289</v>
      </c>
      <c r="AN520" s="4" t="s">
        <v>1288</v>
      </c>
      <c r="AO520" s="4" t="s">
        <v>1288</v>
      </c>
      <c r="AP520" s="4" t="s">
        <v>1289</v>
      </c>
      <c r="AQ520" s="4" t="s">
        <v>1288</v>
      </c>
      <c r="AS520" s="4" t="s">
        <v>4275</v>
      </c>
      <c r="AT520" s="4" t="s">
        <v>1622</v>
      </c>
    </row>
    <row r="521" spans="1:46" x14ac:dyDescent="0.25">
      <c r="A521" s="4" t="s">
        <v>204</v>
      </c>
      <c r="B521" s="4">
        <v>0</v>
      </c>
      <c r="D521" s="4" t="s">
        <v>1272</v>
      </c>
      <c r="E521" s="4" t="s">
        <v>1699</v>
      </c>
      <c r="F521" s="4" t="s">
        <v>4276</v>
      </c>
      <c r="G521" s="4" t="s">
        <v>1699</v>
      </c>
      <c r="H521" s="4" t="s">
        <v>4277</v>
      </c>
      <c r="J521" s="4" t="s">
        <v>4278</v>
      </c>
      <c r="P521" s="4" t="s">
        <v>4279</v>
      </c>
      <c r="Q521" s="4" t="s">
        <v>4280</v>
      </c>
      <c r="R521" s="4" t="s">
        <v>1279</v>
      </c>
      <c r="S521" s="4" t="s">
        <v>1651</v>
      </c>
      <c r="T521" s="4" t="s">
        <v>1281</v>
      </c>
      <c r="U521" s="4" t="s">
        <v>1390</v>
      </c>
      <c r="W521" s="4" t="s">
        <v>1283</v>
      </c>
      <c r="X521" s="4" t="s">
        <v>1315</v>
      </c>
      <c r="Y521" s="4" t="s">
        <v>1302</v>
      </c>
      <c r="Z521" s="4" t="s">
        <v>1286</v>
      </c>
      <c r="AB521" s="4" t="s">
        <v>1286</v>
      </c>
      <c r="AC521" s="4" t="s">
        <v>4281</v>
      </c>
      <c r="AE521" s="4" t="s">
        <v>1289</v>
      </c>
      <c r="AF521" s="4" t="s">
        <v>1289</v>
      </c>
      <c r="AG521" s="4" t="s">
        <v>1288</v>
      </c>
      <c r="AH521" s="4" t="s">
        <v>1288</v>
      </c>
      <c r="AI521" s="4" t="s">
        <v>1288</v>
      </c>
      <c r="AJ521" s="4" t="s">
        <v>1289</v>
      </c>
      <c r="AK521" s="4" t="s">
        <v>1289</v>
      </c>
      <c r="AL521" s="4" t="s">
        <v>1288</v>
      </c>
      <c r="AM521" s="4" t="s">
        <v>1289</v>
      </c>
      <c r="AN521" s="4" t="s">
        <v>1289</v>
      </c>
      <c r="AO521" s="4" t="s">
        <v>1288</v>
      </c>
      <c r="AP521" s="4" t="s">
        <v>1289</v>
      </c>
      <c r="AQ521" s="4" t="s">
        <v>1288</v>
      </c>
      <c r="AS521" s="4" t="s">
        <v>2696</v>
      </c>
      <c r="AT521" s="4" t="s">
        <v>1383</v>
      </c>
    </row>
    <row r="522" spans="1:46" x14ac:dyDescent="0.25">
      <c r="A522" s="4" t="s">
        <v>206</v>
      </c>
      <c r="B522" s="4">
        <v>0</v>
      </c>
      <c r="D522" s="4" t="s">
        <v>1272</v>
      </c>
      <c r="E522" s="4" t="s">
        <v>1699</v>
      </c>
      <c r="F522" s="4" t="s">
        <v>4282</v>
      </c>
      <c r="G522" s="4" t="s">
        <v>1699</v>
      </c>
      <c r="H522" s="4" t="s">
        <v>4283</v>
      </c>
      <c r="J522" s="4" t="s">
        <v>4284</v>
      </c>
      <c r="P522" s="4" t="s">
        <v>4285</v>
      </c>
      <c r="Q522" s="4" t="s">
        <v>4286</v>
      </c>
      <c r="R522" s="4" t="s">
        <v>1279</v>
      </c>
      <c r="S522" s="4" t="s">
        <v>1280</v>
      </c>
      <c r="T522" s="4" t="s">
        <v>1389</v>
      </c>
      <c r="U522" s="4" t="s">
        <v>126</v>
      </c>
      <c r="W522" s="4" t="s">
        <v>1283</v>
      </c>
      <c r="X522" s="4" t="s">
        <v>1446</v>
      </c>
      <c r="Y522" s="4" t="s">
        <v>1285</v>
      </c>
      <c r="Z522" s="4" t="s">
        <v>1286</v>
      </c>
      <c r="AB522" s="4" t="s">
        <v>1316</v>
      </c>
      <c r="AE522" s="4" t="s">
        <v>1288</v>
      </c>
      <c r="AF522" s="4" t="s">
        <v>1288</v>
      </c>
      <c r="AG522" s="4" t="s">
        <v>1288</v>
      </c>
      <c r="AH522" s="4" t="s">
        <v>1346</v>
      </c>
      <c r="AI522" s="4" t="s">
        <v>1289</v>
      </c>
      <c r="AJ522" s="4" t="s">
        <v>1288</v>
      </c>
      <c r="AK522" s="4" t="s">
        <v>1288</v>
      </c>
      <c r="AL522" s="4" t="s">
        <v>1288</v>
      </c>
      <c r="AM522" s="4" t="s">
        <v>1289</v>
      </c>
      <c r="AN522" s="4" t="s">
        <v>1288</v>
      </c>
      <c r="AO522" s="4" t="s">
        <v>1289</v>
      </c>
      <c r="AP522" s="4" t="s">
        <v>1289</v>
      </c>
      <c r="AQ522" s="4" t="s">
        <v>1288</v>
      </c>
      <c r="AS522" s="4" t="s">
        <v>1496</v>
      </c>
      <c r="AT522" s="4" t="s">
        <v>1457</v>
      </c>
    </row>
    <row r="523" spans="1:46" x14ac:dyDescent="0.25">
      <c r="A523" s="4" t="s">
        <v>208</v>
      </c>
      <c r="B523" s="4">
        <v>0</v>
      </c>
      <c r="D523" s="4" t="s">
        <v>1272</v>
      </c>
      <c r="E523" s="4" t="s">
        <v>1699</v>
      </c>
      <c r="F523" s="4" t="s">
        <v>4287</v>
      </c>
      <c r="G523" s="4" t="s">
        <v>1699</v>
      </c>
      <c r="H523" s="4" t="s">
        <v>4288</v>
      </c>
      <c r="J523" s="4" t="s">
        <v>4289</v>
      </c>
      <c r="P523" s="4" t="s">
        <v>4290</v>
      </c>
      <c r="Q523" s="4" t="s">
        <v>4291</v>
      </c>
      <c r="R523" s="4" t="s">
        <v>1323</v>
      </c>
      <c r="S523" s="4" t="s">
        <v>1718</v>
      </c>
      <c r="T523" s="4" t="s">
        <v>1299</v>
      </c>
      <c r="U523" s="4" t="s">
        <v>1580</v>
      </c>
      <c r="W523" s="4" t="s">
        <v>1283</v>
      </c>
      <c r="X523" s="4" t="s">
        <v>1315</v>
      </c>
      <c r="Y523" s="4" t="s">
        <v>1382</v>
      </c>
      <c r="Z523" s="4" t="s">
        <v>1286</v>
      </c>
      <c r="AB523" s="4" t="s">
        <v>1316</v>
      </c>
      <c r="AE523" s="4" t="s">
        <v>1288</v>
      </c>
      <c r="AF523" s="4" t="s">
        <v>1288</v>
      </c>
      <c r="AG523" s="4" t="s">
        <v>1288</v>
      </c>
      <c r="AH523" s="4" t="s">
        <v>1288</v>
      </c>
      <c r="AI523" s="4" t="s">
        <v>1288</v>
      </c>
      <c r="AJ523" s="4" t="s">
        <v>1288</v>
      </c>
      <c r="AK523" s="4" t="s">
        <v>1288</v>
      </c>
      <c r="AL523" s="4" t="s">
        <v>1288</v>
      </c>
      <c r="AM523" s="4" t="s">
        <v>1289</v>
      </c>
      <c r="AN523" s="4" t="s">
        <v>1288</v>
      </c>
      <c r="AO523" s="4" t="s">
        <v>1289</v>
      </c>
      <c r="AP523" s="4" t="s">
        <v>1288</v>
      </c>
      <c r="AQ523" s="4" t="s">
        <v>1289</v>
      </c>
      <c r="AS523" s="4" t="s">
        <v>1667</v>
      </c>
      <c r="AT523" s="4" t="s">
        <v>1421</v>
      </c>
    </row>
    <row r="524" spans="1:46" x14ac:dyDescent="0.25">
      <c r="A524" s="4" t="s">
        <v>221</v>
      </c>
      <c r="B524" s="4">
        <v>0</v>
      </c>
      <c r="D524" s="4" t="s">
        <v>1272</v>
      </c>
      <c r="E524" s="4" t="s">
        <v>1699</v>
      </c>
      <c r="F524" s="4" t="s">
        <v>4292</v>
      </c>
      <c r="G524" s="4" t="s">
        <v>1699</v>
      </c>
      <c r="H524" s="4" t="s">
        <v>4293</v>
      </c>
      <c r="J524" s="4" t="s">
        <v>4294</v>
      </c>
      <c r="P524" s="4" t="s">
        <v>4295</v>
      </c>
      <c r="Q524" s="4" t="s">
        <v>4296</v>
      </c>
      <c r="R524" s="4" t="s">
        <v>1323</v>
      </c>
      <c r="S524" s="4" t="s">
        <v>1718</v>
      </c>
      <c r="T524" s="4" t="s">
        <v>1418</v>
      </c>
      <c r="U524" s="4" t="s">
        <v>1580</v>
      </c>
      <c r="W524" s="4" t="s">
        <v>1283</v>
      </c>
      <c r="X524" s="4" t="s">
        <v>1315</v>
      </c>
      <c r="Y524" s="4" t="s">
        <v>1302</v>
      </c>
      <c r="Z524" s="4" t="s">
        <v>1286</v>
      </c>
      <c r="AB524" s="4" t="s">
        <v>1316</v>
      </c>
      <c r="AE524" s="4" t="s">
        <v>1288</v>
      </c>
      <c r="AF524" s="4" t="s">
        <v>1288</v>
      </c>
      <c r="AG524" s="4" t="s">
        <v>1288</v>
      </c>
      <c r="AH524" s="4" t="s">
        <v>1288</v>
      </c>
      <c r="AI524" s="4" t="s">
        <v>1288</v>
      </c>
      <c r="AJ524" s="4" t="s">
        <v>1288</v>
      </c>
      <c r="AK524" s="4" t="s">
        <v>1288</v>
      </c>
      <c r="AL524" s="4" t="s">
        <v>1288</v>
      </c>
      <c r="AM524" s="4" t="s">
        <v>1288</v>
      </c>
      <c r="AN524" s="4" t="s">
        <v>1288</v>
      </c>
      <c r="AO524" s="4" t="s">
        <v>1288</v>
      </c>
      <c r="AP524" s="4" t="s">
        <v>1288</v>
      </c>
      <c r="AQ524" s="4" t="s">
        <v>1288</v>
      </c>
      <c r="AS524" s="4" t="s">
        <v>4297</v>
      </c>
      <c r="AT524" s="4" t="s">
        <v>2296</v>
      </c>
    </row>
    <row r="525" spans="1:46" x14ac:dyDescent="0.25">
      <c r="A525" s="4" t="s">
        <v>223</v>
      </c>
      <c r="B525" s="4">
        <v>0</v>
      </c>
      <c r="D525" s="4" t="s">
        <v>1272</v>
      </c>
      <c r="E525" s="4" t="s">
        <v>1699</v>
      </c>
      <c r="F525" s="4" t="s">
        <v>4298</v>
      </c>
      <c r="G525" s="4" t="s">
        <v>1699</v>
      </c>
      <c r="H525" s="4" t="s">
        <v>4299</v>
      </c>
      <c r="J525" s="4" t="s">
        <v>2242</v>
      </c>
      <c r="P525" s="4" t="s">
        <v>4300</v>
      </c>
      <c r="Q525" s="4" t="s">
        <v>4301</v>
      </c>
      <c r="R525" s="4" t="s">
        <v>1279</v>
      </c>
      <c r="S525" s="4" t="s">
        <v>1280</v>
      </c>
      <c r="T525" s="4" t="s">
        <v>2110</v>
      </c>
      <c r="U525" s="4" t="s">
        <v>1572</v>
      </c>
      <c r="W525" s="4" t="s">
        <v>1337</v>
      </c>
      <c r="X525" s="4" t="s">
        <v>1315</v>
      </c>
      <c r="Y525" s="4" t="s">
        <v>1285</v>
      </c>
      <c r="Z525" s="4" t="s">
        <v>1286</v>
      </c>
      <c r="AB525" s="4" t="s">
        <v>1286</v>
      </c>
      <c r="AC525" s="4" t="s">
        <v>4302</v>
      </c>
      <c r="AE525" s="4" t="s">
        <v>1289</v>
      </c>
      <c r="AF525" s="4" t="s">
        <v>1289</v>
      </c>
      <c r="AG525" s="4" t="s">
        <v>1289</v>
      </c>
      <c r="AH525" s="4" t="s">
        <v>1289</v>
      </c>
      <c r="AI525" s="4" t="s">
        <v>1289</v>
      </c>
      <c r="AJ525" s="4" t="s">
        <v>1289</v>
      </c>
      <c r="AK525" s="4" t="s">
        <v>1289</v>
      </c>
      <c r="AL525" s="4" t="s">
        <v>1289</v>
      </c>
      <c r="AM525" s="4" t="s">
        <v>1289</v>
      </c>
      <c r="AN525" s="4" t="s">
        <v>1289</v>
      </c>
      <c r="AO525" s="4" t="s">
        <v>1289</v>
      </c>
      <c r="AP525" s="4" t="s">
        <v>1289</v>
      </c>
      <c r="AQ525" s="4" t="s">
        <v>1288</v>
      </c>
      <c r="AS525" s="4" t="s">
        <v>4303</v>
      </c>
      <c r="AT525" s="4" t="s">
        <v>1854</v>
      </c>
    </row>
    <row r="526" spans="1:46" x14ac:dyDescent="0.25">
      <c r="A526" s="4" t="s">
        <v>224</v>
      </c>
      <c r="B526" s="4">
        <v>0</v>
      </c>
      <c r="D526" s="4" t="s">
        <v>1272</v>
      </c>
      <c r="E526" s="4" t="s">
        <v>1699</v>
      </c>
      <c r="F526" s="4" t="s">
        <v>4304</v>
      </c>
      <c r="G526" s="4" t="s">
        <v>1699</v>
      </c>
      <c r="H526" s="4" t="s">
        <v>4305</v>
      </c>
      <c r="J526" s="4" t="s">
        <v>4306</v>
      </c>
      <c r="P526" s="4" t="s">
        <v>4307</v>
      </c>
      <c r="Q526" s="4" t="s">
        <v>4308</v>
      </c>
      <c r="R526" s="4" t="s">
        <v>1279</v>
      </c>
      <c r="S526" s="4" t="s">
        <v>1380</v>
      </c>
      <c r="T526" s="4" t="s">
        <v>1336</v>
      </c>
      <c r="U526" s="4" t="s">
        <v>1455</v>
      </c>
      <c r="W526" s="4" t="s">
        <v>1337</v>
      </c>
      <c r="X526" s="4" t="s">
        <v>1315</v>
      </c>
      <c r="Y526" s="4" t="s">
        <v>1302</v>
      </c>
      <c r="Z526" s="4" t="s">
        <v>1286</v>
      </c>
      <c r="AB526" s="4" t="s">
        <v>1316</v>
      </c>
      <c r="AE526" s="4" t="s">
        <v>1289</v>
      </c>
      <c r="AF526" s="4" t="s">
        <v>1288</v>
      </c>
      <c r="AG526" s="4" t="s">
        <v>1288</v>
      </c>
      <c r="AH526" s="4" t="s">
        <v>1288</v>
      </c>
      <c r="AI526" s="4" t="s">
        <v>1288</v>
      </c>
      <c r="AJ526" s="4" t="s">
        <v>1288</v>
      </c>
      <c r="AK526" s="4" t="s">
        <v>1289</v>
      </c>
      <c r="AL526" s="4" t="s">
        <v>1288</v>
      </c>
      <c r="AM526" s="4" t="s">
        <v>1288</v>
      </c>
      <c r="AN526" s="4" t="s">
        <v>1288</v>
      </c>
      <c r="AO526" s="4" t="s">
        <v>1288</v>
      </c>
      <c r="AP526" s="4" t="s">
        <v>1288</v>
      </c>
      <c r="AQ526" s="4" t="s">
        <v>1288</v>
      </c>
      <c r="AS526" s="4" t="s">
        <v>4309</v>
      </c>
      <c r="AT526" s="4" t="s">
        <v>1698</v>
      </c>
    </row>
    <row r="527" spans="1:46" x14ac:dyDescent="0.25">
      <c r="A527" s="4" t="s">
        <v>228</v>
      </c>
      <c r="B527" s="4">
        <v>0</v>
      </c>
      <c r="D527" s="4" t="s">
        <v>1272</v>
      </c>
      <c r="E527" s="4" t="s">
        <v>1699</v>
      </c>
      <c r="F527" s="4" t="s">
        <v>4310</v>
      </c>
      <c r="G527" s="4" t="s">
        <v>1699</v>
      </c>
      <c r="H527" s="4" t="s">
        <v>4311</v>
      </c>
      <c r="J527" s="4" t="s">
        <v>4312</v>
      </c>
      <c r="P527" s="4" t="s">
        <v>4313</v>
      </c>
      <c r="Q527" s="4" t="s">
        <v>4314</v>
      </c>
      <c r="R527" s="4" t="s">
        <v>1279</v>
      </c>
      <c r="S527" s="4" t="s">
        <v>1280</v>
      </c>
      <c r="T527" s="4" t="s">
        <v>1381</v>
      </c>
      <c r="U527" s="4" t="s">
        <v>126</v>
      </c>
      <c r="W527" s="4" t="s">
        <v>1283</v>
      </c>
      <c r="X527" s="4" t="s">
        <v>1315</v>
      </c>
      <c r="Y527" s="4" t="s">
        <v>1302</v>
      </c>
      <c r="Z527" s="4" t="s">
        <v>1286</v>
      </c>
      <c r="AB527" s="4" t="s">
        <v>1316</v>
      </c>
      <c r="AE527" s="4" t="s">
        <v>1288</v>
      </c>
      <c r="AF527" s="4" t="s">
        <v>1288</v>
      </c>
      <c r="AG527" s="4" t="s">
        <v>1288</v>
      </c>
      <c r="AH527" s="4" t="s">
        <v>1290</v>
      </c>
      <c r="AI527" s="4" t="s">
        <v>1290</v>
      </c>
      <c r="AJ527" s="4" t="s">
        <v>1288</v>
      </c>
      <c r="AK527" s="4" t="s">
        <v>1288</v>
      </c>
      <c r="AL527" s="4" t="s">
        <v>1288</v>
      </c>
      <c r="AM527" s="4" t="s">
        <v>1328</v>
      </c>
      <c r="AN527" s="4" t="s">
        <v>1288</v>
      </c>
      <c r="AO527" s="4" t="s">
        <v>1288</v>
      </c>
      <c r="AP527" s="4" t="s">
        <v>1290</v>
      </c>
      <c r="AQ527" s="4" t="s">
        <v>1290</v>
      </c>
      <c r="AS527" s="4" t="s">
        <v>4315</v>
      </c>
      <c r="AT527" s="4" t="s">
        <v>1536</v>
      </c>
    </row>
    <row r="528" spans="1:46" x14ac:dyDescent="0.25">
      <c r="A528" s="4" t="s">
        <v>230</v>
      </c>
      <c r="B528" s="4">
        <v>0</v>
      </c>
      <c r="D528" s="4" t="s">
        <v>1272</v>
      </c>
      <c r="E528" s="4" t="s">
        <v>1699</v>
      </c>
      <c r="F528" s="4" t="s">
        <v>4316</v>
      </c>
      <c r="G528" s="4" t="s">
        <v>1699</v>
      </c>
      <c r="H528" s="4" t="s">
        <v>4317</v>
      </c>
      <c r="J528" s="4" t="s">
        <v>4318</v>
      </c>
      <c r="P528" s="4" t="s">
        <v>4318</v>
      </c>
      <c r="Q528" s="4" t="s">
        <v>4319</v>
      </c>
      <c r="R528" s="4" t="s">
        <v>1323</v>
      </c>
      <c r="S528" s="4" t="s">
        <v>1718</v>
      </c>
      <c r="T528" s="4" t="s">
        <v>1966</v>
      </c>
      <c r="U528" s="4" t="s">
        <v>1473</v>
      </c>
      <c r="W528" s="4" t="s">
        <v>1283</v>
      </c>
      <c r="X528" s="4" t="s">
        <v>1301</v>
      </c>
      <c r="Y528" s="4" t="s">
        <v>1285</v>
      </c>
      <c r="Z528" s="4" t="s">
        <v>1286</v>
      </c>
      <c r="AB528" s="4" t="s">
        <v>1316</v>
      </c>
      <c r="AE528" s="4" t="s">
        <v>1289</v>
      </c>
      <c r="AF528" s="4" t="s">
        <v>1328</v>
      </c>
      <c r="AG528" s="4" t="s">
        <v>1288</v>
      </c>
      <c r="AH528" s="4" t="s">
        <v>1289</v>
      </c>
      <c r="AI528" s="4" t="s">
        <v>1328</v>
      </c>
      <c r="AJ528" s="4" t="s">
        <v>1289</v>
      </c>
      <c r="AK528" s="4" t="s">
        <v>1289</v>
      </c>
      <c r="AL528" s="4" t="s">
        <v>1288</v>
      </c>
      <c r="AM528" s="4" t="s">
        <v>1289</v>
      </c>
      <c r="AN528" s="4" t="s">
        <v>1289</v>
      </c>
      <c r="AO528" s="4" t="s">
        <v>1328</v>
      </c>
      <c r="AP528" s="4" t="s">
        <v>1346</v>
      </c>
      <c r="AQ528" s="4" t="s">
        <v>1289</v>
      </c>
      <c r="AS528" s="4" t="s">
        <v>4320</v>
      </c>
      <c r="AT528" s="4" t="s">
        <v>4321</v>
      </c>
    </row>
    <row r="529" spans="1:46" x14ac:dyDescent="0.25">
      <c r="A529" s="4" t="s">
        <v>237</v>
      </c>
      <c r="B529" s="4">
        <v>0</v>
      </c>
      <c r="D529" s="4" t="s">
        <v>1272</v>
      </c>
      <c r="E529" s="4" t="s">
        <v>1699</v>
      </c>
      <c r="F529" s="4" t="s">
        <v>4322</v>
      </c>
      <c r="G529" s="4" t="s">
        <v>1699</v>
      </c>
      <c r="H529" s="4" t="s">
        <v>4323</v>
      </c>
      <c r="J529" s="4" t="s">
        <v>4324</v>
      </c>
      <c r="P529" s="4" t="s">
        <v>4325</v>
      </c>
      <c r="Q529" s="4" t="s">
        <v>4326</v>
      </c>
      <c r="R529" s="4" t="s">
        <v>1279</v>
      </c>
      <c r="S529" s="4" t="s">
        <v>1280</v>
      </c>
      <c r="T529" s="4" t="s">
        <v>1620</v>
      </c>
      <c r="U529" s="4" t="s">
        <v>126</v>
      </c>
      <c r="W529" s="4" t="s">
        <v>1337</v>
      </c>
      <c r="X529" s="4" t="s">
        <v>3160</v>
      </c>
      <c r="Y529" s="4" t="s">
        <v>1285</v>
      </c>
      <c r="Z529" s="4" t="s">
        <v>1286</v>
      </c>
      <c r="AB529" s="4" t="s">
        <v>1286</v>
      </c>
      <c r="AC529" s="4" t="s">
        <v>4327</v>
      </c>
      <c r="AE529" s="4" t="s">
        <v>1288</v>
      </c>
      <c r="AF529" s="4" t="s">
        <v>1288</v>
      </c>
      <c r="AG529" s="4" t="s">
        <v>1288</v>
      </c>
      <c r="AH529" s="4" t="s">
        <v>1288</v>
      </c>
      <c r="AI529" s="4" t="s">
        <v>1288</v>
      </c>
      <c r="AJ529" s="4" t="s">
        <v>1288</v>
      </c>
      <c r="AK529" s="4" t="s">
        <v>1288</v>
      </c>
      <c r="AL529" s="4" t="s">
        <v>1288</v>
      </c>
      <c r="AM529" s="4" t="s">
        <v>1288</v>
      </c>
      <c r="AN529" s="4" t="s">
        <v>1288</v>
      </c>
      <c r="AO529" s="4" t="s">
        <v>1288</v>
      </c>
      <c r="AP529" s="4" t="s">
        <v>1288</v>
      </c>
      <c r="AQ529" s="4" t="s">
        <v>1288</v>
      </c>
      <c r="AS529" s="4" t="s">
        <v>4328</v>
      </c>
      <c r="AT529" s="4" t="s">
        <v>1457</v>
      </c>
    </row>
    <row r="530" spans="1:46" x14ac:dyDescent="0.25">
      <c r="A530" s="4" t="s">
        <v>239</v>
      </c>
      <c r="B530" s="4">
        <v>0</v>
      </c>
      <c r="D530" s="4" t="s">
        <v>1272</v>
      </c>
      <c r="E530" s="4" t="s">
        <v>1699</v>
      </c>
      <c r="F530" s="4" t="s">
        <v>4329</v>
      </c>
      <c r="G530" s="4" t="s">
        <v>1699</v>
      </c>
      <c r="H530" s="4" t="s">
        <v>4330</v>
      </c>
      <c r="J530" s="4" t="s">
        <v>4331</v>
      </c>
      <c r="P530" s="4" t="s">
        <v>4332</v>
      </c>
      <c r="Q530" s="4" t="s">
        <v>4333</v>
      </c>
      <c r="R530" s="4" t="s">
        <v>1279</v>
      </c>
      <c r="S530" s="4" t="s">
        <v>1407</v>
      </c>
      <c r="T530" s="4" t="s">
        <v>1556</v>
      </c>
      <c r="U530" s="4" t="s">
        <v>1503</v>
      </c>
      <c r="W530" s="4" t="s">
        <v>1283</v>
      </c>
      <c r="X530" s="4" t="s">
        <v>1315</v>
      </c>
      <c r="Y530" s="4" t="s">
        <v>1302</v>
      </c>
      <c r="Z530" s="4" t="s">
        <v>1286</v>
      </c>
      <c r="AB530" s="4" t="s">
        <v>1286</v>
      </c>
      <c r="AC530" s="4" t="s">
        <v>4334</v>
      </c>
      <c r="AE530" s="4" t="s">
        <v>1288</v>
      </c>
      <c r="AF530" s="4" t="s">
        <v>1288</v>
      </c>
      <c r="AG530" s="4" t="s">
        <v>1288</v>
      </c>
      <c r="AH530" s="4" t="s">
        <v>1288</v>
      </c>
      <c r="AI530" s="4" t="s">
        <v>1288</v>
      </c>
      <c r="AJ530" s="4" t="s">
        <v>1288</v>
      </c>
      <c r="AK530" s="4" t="s">
        <v>1288</v>
      </c>
      <c r="AL530" s="4" t="s">
        <v>1288</v>
      </c>
      <c r="AM530" s="4" t="s">
        <v>1288</v>
      </c>
      <c r="AN530" s="4" t="s">
        <v>1288</v>
      </c>
      <c r="AO530" s="4" t="s">
        <v>1288</v>
      </c>
      <c r="AP530" s="4" t="s">
        <v>1288</v>
      </c>
      <c r="AQ530" s="4" t="s">
        <v>1288</v>
      </c>
      <c r="AS530" s="4" t="s">
        <v>1304</v>
      </c>
      <c r="AT530" s="4" t="s">
        <v>1305</v>
      </c>
    </row>
    <row r="531" spans="1:46" x14ac:dyDescent="0.25">
      <c r="A531" s="4" t="s">
        <v>241</v>
      </c>
      <c r="B531" s="4">
        <v>0</v>
      </c>
      <c r="D531" s="4" t="s">
        <v>1272</v>
      </c>
      <c r="E531" s="4" t="s">
        <v>1699</v>
      </c>
      <c r="F531" s="4" t="s">
        <v>4335</v>
      </c>
      <c r="G531" s="4" t="s">
        <v>1699</v>
      </c>
      <c r="H531" s="4" t="s">
        <v>4336</v>
      </c>
      <c r="J531" s="4" t="s">
        <v>4337</v>
      </c>
      <c r="P531" s="4" t="s">
        <v>4338</v>
      </c>
      <c r="Q531" s="4" t="s">
        <v>4339</v>
      </c>
      <c r="R531" s="4" t="s">
        <v>1361</v>
      </c>
      <c r="S531" s="4" t="s">
        <v>4340</v>
      </c>
      <c r="T531" s="4" t="s">
        <v>1444</v>
      </c>
      <c r="U531" s="4" t="s">
        <v>1866</v>
      </c>
      <c r="W531" s="4" t="s">
        <v>1283</v>
      </c>
      <c r="X531" s="4" t="s">
        <v>1400</v>
      </c>
      <c r="Y531" s="4" t="s">
        <v>1285</v>
      </c>
      <c r="Z531" s="4" t="s">
        <v>1286</v>
      </c>
      <c r="AB531" s="4" t="s">
        <v>1316</v>
      </c>
      <c r="AE531" s="4" t="s">
        <v>1288</v>
      </c>
      <c r="AF531" s="4" t="s">
        <v>1288</v>
      </c>
      <c r="AG531" s="4" t="s">
        <v>1288</v>
      </c>
      <c r="AH531" s="4" t="s">
        <v>1288</v>
      </c>
      <c r="AI531" s="4" t="s">
        <v>1288</v>
      </c>
      <c r="AJ531" s="4" t="s">
        <v>1288</v>
      </c>
      <c r="AK531" s="4" t="s">
        <v>1288</v>
      </c>
      <c r="AL531" s="4" t="s">
        <v>1288</v>
      </c>
      <c r="AM531" s="4" t="s">
        <v>1288</v>
      </c>
      <c r="AN531" s="4" t="s">
        <v>1288</v>
      </c>
      <c r="AO531" s="4" t="s">
        <v>1288</v>
      </c>
      <c r="AP531" s="4" t="s">
        <v>1288</v>
      </c>
      <c r="AQ531" s="4" t="s">
        <v>1288</v>
      </c>
      <c r="AS531" s="4" t="s">
        <v>2696</v>
      </c>
      <c r="AT531" s="4" t="s">
        <v>4341</v>
      </c>
    </row>
    <row r="532" spans="1:46" x14ac:dyDescent="0.25">
      <c r="A532" s="4" t="s">
        <v>254</v>
      </c>
      <c r="B532" s="4">
        <v>0</v>
      </c>
      <c r="D532" s="4" t="s">
        <v>1272</v>
      </c>
      <c r="E532" s="4" t="s">
        <v>1699</v>
      </c>
      <c r="F532" s="4" t="s">
        <v>4342</v>
      </c>
      <c r="G532" s="4" t="s">
        <v>1699</v>
      </c>
      <c r="H532" s="4" t="s">
        <v>4343</v>
      </c>
      <c r="J532" s="4" t="s">
        <v>4344</v>
      </c>
      <c r="P532" s="4" t="s">
        <v>4344</v>
      </c>
      <c r="Q532" s="4" t="s">
        <v>4345</v>
      </c>
      <c r="R532" s="4" t="s">
        <v>1323</v>
      </c>
      <c r="S532" s="4" t="s">
        <v>2286</v>
      </c>
      <c r="T532" s="4" t="s">
        <v>1299</v>
      </c>
      <c r="U532" s="4" t="s">
        <v>1636</v>
      </c>
      <c r="W532" s="4" t="s">
        <v>1337</v>
      </c>
      <c r="X532" s="4" t="s">
        <v>1315</v>
      </c>
      <c r="Y532" s="4" t="s">
        <v>1302</v>
      </c>
      <c r="Z532" s="4" t="s">
        <v>1286</v>
      </c>
      <c r="AB532" s="4" t="s">
        <v>1316</v>
      </c>
      <c r="AE532" s="4" t="s">
        <v>1288</v>
      </c>
      <c r="AF532" s="4" t="s">
        <v>1288</v>
      </c>
      <c r="AG532" s="4" t="s">
        <v>1288</v>
      </c>
      <c r="AH532" s="4" t="s">
        <v>1288</v>
      </c>
      <c r="AI532" s="4" t="s">
        <v>1288</v>
      </c>
      <c r="AJ532" s="4" t="s">
        <v>1288</v>
      </c>
      <c r="AK532" s="4" t="s">
        <v>1288</v>
      </c>
      <c r="AL532" s="4" t="s">
        <v>1288</v>
      </c>
      <c r="AM532" s="4" t="s">
        <v>1288</v>
      </c>
      <c r="AN532" s="4" t="s">
        <v>1288</v>
      </c>
      <c r="AO532" s="4" t="s">
        <v>1288</v>
      </c>
      <c r="AP532" s="4" t="s">
        <v>1288</v>
      </c>
      <c r="AQ532" s="4" t="s">
        <v>1288</v>
      </c>
      <c r="AS532" s="4" t="s">
        <v>4346</v>
      </c>
      <c r="AT532" s="4" t="s">
        <v>1622</v>
      </c>
    </row>
    <row r="533" spans="1:46" x14ac:dyDescent="0.25">
      <c r="A533" s="4" t="s">
        <v>255</v>
      </c>
      <c r="B533" s="4">
        <v>0</v>
      </c>
      <c r="D533" s="4" t="s">
        <v>1272</v>
      </c>
      <c r="E533" s="4" t="s">
        <v>4347</v>
      </c>
      <c r="F533" s="4" t="s">
        <v>4348</v>
      </c>
      <c r="G533" s="4" t="s">
        <v>4347</v>
      </c>
      <c r="H533" s="4" t="s">
        <v>4349</v>
      </c>
      <c r="J533" s="4" t="s">
        <v>4350</v>
      </c>
      <c r="P533" s="4" t="s">
        <v>4351</v>
      </c>
      <c r="Q533" s="4" t="s">
        <v>4352</v>
      </c>
      <c r="R533" s="4" t="s">
        <v>1323</v>
      </c>
      <c r="S533" s="4" t="s">
        <v>1718</v>
      </c>
      <c r="T533" s="4" t="s">
        <v>2672</v>
      </c>
      <c r="U533" s="4" t="s">
        <v>1580</v>
      </c>
      <c r="W533" s="4" t="s">
        <v>1283</v>
      </c>
      <c r="X533" s="4" t="s">
        <v>1315</v>
      </c>
      <c r="Y533" s="4" t="s">
        <v>1382</v>
      </c>
      <c r="Z533" s="4" t="s">
        <v>1286</v>
      </c>
      <c r="AB533" s="4" t="s">
        <v>1316</v>
      </c>
      <c r="AE533" s="4" t="s">
        <v>1288</v>
      </c>
      <c r="AF533" s="4" t="s">
        <v>1288</v>
      </c>
      <c r="AG533" s="4" t="s">
        <v>1288</v>
      </c>
      <c r="AH533" s="4" t="s">
        <v>1288</v>
      </c>
      <c r="AI533" s="4" t="s">
        <v>1288</v>
      </c>
      <c r="AJ533" s="4" t="s">
        <v>1288</v>
      </c>
      <c r="AK533" s="4" t="s">
        <v>1288</v>
      </c>
      <c r="AL533" s="4" t="s">
        <v>1288</v>
      </c>
      <c r="AM533" s="4" t="s">
        <v>1288</v>
      </c>
      <c r="AN533" s="4" t="s">
        <v>1288</v>
      </c>
      <c r="AO533" s="4" t="s">
        <v>1288</v>
      </c>
      <c r="AP533" s="4" t="s">
        <v>1288</v>
      </c>
      <c r="AQ533" s="4" t="s">
        <v>1288</v>
      </c>
      <c r="AS533" s="4" t="s">
        <v>4353</v>
      </c>
      <c r="AT533" s="4" t="s">
        <v>2955</v>
      </c>
    </row>
    <row r="534" spans="1:46" x14ac:dyDescent="0.25">
      <c r="A534" s="4" t="s">
        <v>257</v>
      </c>
      <c r="B534" s="4">
        <v>0</v>
      </c>
      <c r="D534" s="4" t="s">
        <v>1272</v>
      </c>
      <c r="E534" s="4" t="s">
        <v>4347</v>
      </c>
      <c r="F534" s="4" t="s">
        <v>4354</v>
      </c>
      <c r="G534" s="4" t="s">
        <v>4347</v>
      </c>
      <c r="H534" s="4" t="s">
        <v>4355</v>
      </c>
      <c r="J534" s="4" t="s">
        <v>4356</v>
      </c>
      <c r="P534" s="4" t="s">
        <v>4357</v>
      </c>
      <c r="Q534" s="4" t="s">
        <v>4358</v>
      </c>
      <c r="R534" s="4" t="s">
        <v>1323</v>
      </c>
      <c r="S534" s="4" t="s">
        <v>1718</v>
      </c>
      <c r="T534" s="4" t="s">
        <v>1418</v>
      </c>
      <c r="U534" s="4" t="s">
        <v>1580</v>
      </c>
      <c r="W534" s="4" t="s">
        <v>1283</v>
      </c>
      <c r="X534" s="4" t="s">
        <v>1315</v>
      </c>
      <c r="Y534" s="4" t="s">
        <v>1382</v>
      </c>
      <c r="Z534" s="4" t="s">
        <v>1286</v>
      </c>
      <c r="AB534" s="4" t="s">
        <v>1316</v>
      </c>
      <c r="AE534" s="4" t="s">
        <v>1289</v>
      </c>
      <c r="AF534" s="4" t="s">
        <v>1288</v>
      </c>
      <c r="AG534" s="4" t="s">
        <v>1288</v>
      </c>
      <c r="AH534" s="4" t="s">
        <v>1288</v>
      </c>
      <c r="AI534" s="4" t="s">
        <v>1288</v>
      </c>
      <c r="AJ534" s="4" t="s">
        <v>1346</v>
      </c>
      <c r="AK534" s="4" t="s">
        <v>1288</v>
      </c>
      <c r="AL534" s="4" t="s">
        <v>1288</v>
      </c>
      <c r="AM534" s="4" t="s">
        <v>1288</v>
      </c>
      <c r="AN534" s="4" t="s">
        <v>1290</v>
      </c>
      <c r="AO534" s="4" t="s">
        <v>1346</v>
      </c>
      <c r="AP534" s="4" t="s">
        <v>1346</v>
      </c>
      <c r="AQ534" s="4" t="s">
        <v>1346</v>
      </c>
      <c r="AS534" s="4" t="s">
        <v>4297</v>
      </c>
      <c r="AT534" s="4" t="s">
        <v>4359</v>
      </c>
    </row>
    <row r="535" spans="1:46" x14ac:dyDescent="0.25">
      <c r="A535" s="4" t="s">
        <v>258</v>
      </c>
      <c r="B535" s="4">
        <v>0</v>
      </c>
      <c r="D535" s="4" t="s">
        <v>1272</v>
      </c>
      <c r="E535" s="4" t="s">
        <v>4347</v>
      </c>
      <c r="F535" s="4" t="s">
        <v>4360</v>
      </c>
      <c r="G535" s="4" t="s">
        <v>4347</v>
      </c>
      <c r="H535" s="4" t="s">
        <v>4361</v>
      </c>
      <c r="J535" s="4" t="s">
        <v>4362</v>
      </c>
      <c r="P535" s="4" t="s">
        <v>4362</v>
      </c>
      <c r="Q535" s="4" t="s">
        <v>4363</v>
      </c>
      <c r="R535" s="4" t="s">
        <v>1323</v>
      </c>
      <c r="S535" s="4" t="s">
        <v>1344</v>
      </c>
      <c r="T535" s="4" t="s">
        <v>2104</v>
      </c>
      <c r="U535" s="4" t="s">
        <v>1473</v>
      </c>
      <c r="W535" s="4" t="s">
        <v>1283</v>
      </c>
      <c r="X535" s="4" t="s">
        <v>1400</v>
      </c>
      <c r="Y535" s="4" t="s">
        <v>1285</v>
      </c>
      <c r="Z535" s="4" t="s">
        <v>1286</v>
      </c>
      <c r="AB535" s="4" t="s">
        <v>1372</v>
      </c>
      <c r="AE535" s="4" t="s">
        <v>1288</v>
      </c>
      <c r="AF535" s="4" t="s">
        <v>1288</v>
      </c>
      <c r="AG535" s="4" t="s">
        <v>1288</v>
      </c>
      <c r="AH535" s="4" t="s">
        <v>1288</v>
      </c>
      <c r="AI535" s="4" t="s">
        <v>1288</v>
      </c>
      <c r="AJ535" s="4" t="s">
        <v>1288</v>
      </c>
      <c r="AK535" s="4" t="s">
        <v>1288</v>
      </c>
      <c r="AL535" s="4" t="s">
        <v>1288</v>
      </c>
      <c r="AM535" s="4" t="s">
        <v>1288</v>
      </c>
      <c r="AN535" s="4" t="s">
        <v>1288</v>
      </c>
      <c r="AO535" s="4" t="s">
        <v>1288</v>
      </c>
      <c r="AP535" s="4" t="s">
        <v>1288</v>
      </c>
      <c r="AQ535" s="4" t="s">
        <v>1288</v>
      </c>
      <c r="AS535" s="4" t="s">
        <v>4364</v>
      </c>
      <c r="AT535" s="4" t="s">
        <v>1305</v>
      </c>
    </row>
    <row r="536" spans="1:46" x14ac:dyDescent="0.25">
      <c r="A536" s="4" t="s">
        <v>270</v>
      </c>
      <c r="B536" s="4">
        <v>0</v>
      </c>
      <c r="D536" s="4" t="s">
        <v>1272</v>
      </c>
      <c r="E536" s="4" t="s">
        <v>4347</v>
      </c>
      <c r="F536" s="4" t="s">
        <v>4365</v>
      </c>
      <c r="G536" s="4" t="s">
        <v>4347</v>
      </c>
      <c r="H536" s="4" t="s">
        <v>4366</v>
      </c>
      <c r="J536" s="4" t="s">
        <v>4367</v>
      </c>
      <c r="P536" s="4" t="s">
        <v>4368</v>
      </c>
      <c r="Q536" s="4" t="s">
        <v>4369</v>
      </c>
      <c r="R536" s="4" t="s">
        <v>1323</v>
      </c>
      <c r="S536" s="4" t="s">
        <v>1718</v>
      </c>
      <c r="T536" s="4" t="s">
        <v>1556</v>
      </c>
      <c r="U536" s="4" t="s">
        <v>2765</v>
      </c>
      <c r="W536" s="4" t="s">
        <v>1283</v>
      </c>
      <c r="X536" s="4" t="s">
        <v>1315</v>
      </c>
      <c r="Y536" s="4" t="s">
        <v>1302</v>
      </c>
      <c r="Z536" s="4" t="s">
        <v>1286</v>
      </c>
      <c r="AB536" s="4" t="s">
        <v>1316</v>
      </c>
      <c r="AE536" s="4" t="s">
        <v>1346</v>
      </c>
      <c r="AF536" s="4" t="s">
        <v>1288</v>
      </c>
      <c r="AG536" s="4" t="s">
        <v>1288</v>
      </c>
      <c r="AH536" s="4" t="s">
        <v>1289</v>
      </c>
      <c r="AI536" s="4" t="s">
        <v>1288</v>
      </c>
      <c r="AJ536" s="4" t="s">
        <v>1346</v>
      </c>
      <c r="AK536" s="4" t="s">
        <v>1288</v>
      </c>
      <c r="AL536" s="4" t="s">
        <v>1288</v>
      </c>
      <c r="AM536" s="4" t="s">
        <v>1288</v>
      </c>
      <c r="AN536" s="4" t="s">
        <v>1290</v>
      </c>
      <c r="AO536" s="4" t="s">
        <v>1290</v>
      </c>
      <c r="AP536" s="4" t="s">
        <v>1290</v>
      </c>
      <c r="AQ536" s="4" t="s">
        <v>1290</v>
      </c>
      <c r="AS536" s="4" t="s">
        <v>3763</v>
      </c>
      <c r="AT536" s="4" t="s">
        <v>1519</v>
      </c>
    </row>
    <row r="537" spans="1:46" x14ac:dyDescent="0.25">
      <c r="A537" s="4" t="s">
        <v>271</v>
      </c>
      <c r="B537" s="4">
        <v>0</v>
      </c>
      <c r="D537" s="4" t="s">
        <v>1272</v>
      </c>
      <c r="E537" s="4" t="s">
        <v>4347</v>
      </c>
      <c r="F537" s="4" t="s">
        <v>4370</v>
      </c>
      <c r="G537" s="4" t="s">
        <v>4347</v>
      </c>
      <c r="H537" s="4" t="s">
        <v>4371</v>
      </c>
      <c r="J537" s="4" t="s">
        <v>4372</v>
      </c>
      <c r="P537" s="4" t="s">
        <v>4373</v>
      </c>
      <c r="Q537" s="4" t="s">
        <v>4374</v>
      </c>
      <c r="R537" s="4" t="s">
        <v>1323</v>
      </c>
      <c r="S537" s="4" t="s">
        <v>1718</v>
      </c>
      <c r="T537" s="4" t="s">
        <v>1408</v>
      </c>
      <c r="U537" s="4" t="s">
        <v>2765</v>
      </c>
      <c r="W537" s="4" t="s">
        <v>1337</v>
      </c>
      <c r="X537" s="4" t="s">
        <v>1315</v>
      </c>
      <c r="Y537" s="4" t="s">
        <v>1382</v>
      </c>
      <c r="Z537" s="4" t="s">
        <v>1286</v>
      </c>
      <c r="AB537" s="4" t="s">
        <v>1286</v>
      </c>
      <c r="AC537" s="4" t="s">
        <v>4375</v>
      </c>
      <c r="AE537" s="4" t="s">
        <v>1290</v>
      </c>
      <c r="AF537" s="4" t="s">
        <v>1288</v>
      </c>
      <c r="AG537" s="4" t="s">
        <v>1328</v>
      </c>
      <c r="AH537" s="4" t="s">
        <v>1288</v>
      </c>
      <c r="AI537" s="4" t="s">
        <v>1328</v>
      </c>
      <c r="AJ537" s="4" t="s">
        <v>1328</v>
      </c>
      <c r="AK537" s="4" t="s">
        <v>1288</v>
      </c>
      <c r="AL537" s="4" t="s">
        <v>1288</v>
      </c>
      <c r="AM537" s="4" t="s">
        <v>1288</v>
      </c>
      <c r="AN537" s="4" t="s">
        <v>1290</v>
      </c>
      <c r="AO537" s="4" t="s">
        <v>1290</v>
      </c>
      <c r="AP537" s="4" t="s">
        <v>1346</v>
      </c>
      <c r="AQ537" s="4" t="s">
        <v>1288</v>
      </c>
      <c r="AS537" s="4" t="s">
        <v>4376</v>
      </c>
      <c r="AT537" s="4" t="s">
        <v>1905</v>
      </c>
    </row>
    <row r="538" spans="1:46" x14ac:dyDescent="0.25">
      <c r="A538" s="4" t="s">
        <v>272</v>
      </c>
      <c r="B538" s="4">
        <v>0</v>
      </c>
      <c r="D538" s="4" t="s">
        <v>1272</v>
      </c>
      <c r="E538" s="4" t="s">
        <v>4347</v>
      </c>
      <c r="F538" s="4" t="s">
        <v>4377</v>
      </c>
      <c r="G538" s="4" t="s">
        <v>4347</v>
      </c>
      <c r="H538" s="4" t="s">
        <v>4378</v>
      </c>
      <c r="J538" s="4" t="s">
        <v>4379</v>
      </c>
      <c r="P538" s="4" t="s">
        <v>4380</v>
      </c>
      <c r="Q538" s="4" t="s">
        <v>4381</v>
      </c>
      <c r="R538" s="4" t="s">
        <v>1323</v>
      </c>
      <c r="S538" s="4" t="s">
        <v>1718</v>
      </c>
      <c r="T538" s="4" t="s">
        <v>1534</v>
      </c>
      <c r="U538" s="4" t="s">
        <v>1696</v>
      </c>
      <c r="W538" s="4" t="s">
        <v>1337</v>
      </c>
      <c r="X538" s="4" t="s">
        <v>1315</v>
      </c>
      <c r="Y538" s="4" t="s">
        <v>1382</v>
      </c>
      <c r="Z538" s="4" t="s">
        <v>1316</v>
      </c>
      <c r="AA538" s="4" t="s">
        <v>1327</v>
      </c>
      <c r="AB538" s="4" t="s">
        <v>1316</v>
      </c>
      <c r="AE538" s="4" t="s">
        <v>1346</v>
      </c>
      <c r="AF538" s="4" t="s">
        <v>1288</v>
      </c>
      <c r="AG538" s="4" t="s">
        <v>1288</v>
      </c>
      <c r="AH538" s="4" t="s">
        <v>1289</v>
      </c>
      <c r="AI538" s="4" t="s">
        <v>1328</v>
      </c>
      <c r="AJ538" s="4" t="s">
        <v>1328</v>
      </c>
      <c r="AK538" s="4" t="s">
        <v>1328</v>
      </c>
      <c r="AL538" s="4" t="s">
        <v>1288</v>
      </c>
      <c r="AM538" s="4" t="s">
        <v>1328</v>
      </c>
      <c r="AN538" s="4" t="s">
        <v>1346</v>
      </c>
      <c r="AO538" s="4" t="s">
        <v>1290</v>
      </c>
      <c r="AP538" s="4" t="s">
        <v>1346</v>
      </c>
      <c r="AQ538" s="4" t="s">
        <v>1328</v>
      </c>
      <c r="AS538" s="4" t="s">
        <v>2716</v>
      </c>
      <c r="AT538" s="4" t="s">
        <v>1905</v>
      </c>
    </row>
    <row r="539" spans="1:46" x14ac:dyDescent="0.25">
      <c r="A539" s="4" t="s">
        <v>273</v>
      </c>
      <c r="B539" s="4">
        <v>0</v>
      </c>
      <c r="D539" s="4" t="s">
        <v>1272</v>
      </c>
      <c r="E539" s="4" t="s">
        <v>4347</v>
      </c>
      <c r="F539" s="4" t="s">
        <v>4382</v>
      </c>
      <c r="G539" s="4" t="s">
        <v>4347</v>
      </c>
      <c r="H539" s="4" t="s">
        <v>4383</v>
      </c>
      <c r="J539" s="4" t="s">
        <v>4384</v>
      </c>
      <c r="P539" s="4" t="s">
        <v>4385</v>
      </c>
      <c r="Q539" s="4" t="s">
        <v>4386</v>
      </c>
      <c r="R539" s="4" t="s">
        <v>1323</v>
      </c>
      <c r="S539" s="4" t="s">
        <v>1718</v>
      </c>
      <c r="T539" s="4" t="s">
        <v>1299</v>
      </c>
      <c r="U539" s="4" t="s">
        <v>1371</v>
      </c>
      <c r="W539" s="4" t="s">
        <v>1283</v>
      </c>
      <c r="X539" s="4" t="s">
        <v>1315</v>
      </c>
      <c r="Y539" s="4" t="s">
        <v>1285</v>
      </c>
      <c r="Z539" s="4" t="s">
        <v>1316</v>
      </c>
      <c r="AA539" s="4" t="s">
        <v>1327</v>
      </c>
      <c r="AB539" s="4" t="s">
        <v>1316</v>
      </c>
      <c r="AE539" s="4" t="s">
        <v>1290</v>
      </c>
      <c r="AF539" s="4" t="s">
        <v>1288</v>
      </c>
      <c r="AG539" s="4" t="s">
        <v>1289</v>
      </c>
      <c r="AH539" s="4" t="s">
        <v>1328</v>
      </c>
      <c r="AI539" s="4" t="s">
        <v>1288</v>
      </c>
      <c r="AJ539" s="4" t="s">
        <v>1328</v>
      </c>
      <c r="AK539" s="4" t="s">
        <v>1289</v>
      </c>
      <c r="AL539" s="4" t="s">
        <v>1288</v>
      </c>
      <c r="AM539" s="4" t="s">
        <v>1289</v>
      </c>
      <c r="AN539" s="4" t="s">
        <v>1290</v>
      </c>
      <c r="AO539" s="4" t="s">
        <v>1328</v>
      </c>
      <c r="AP539" s="4" t="s">
        <v>1328</v>
      </c>
      <c r="AQ539" s="4" t="s">
        <v>1328</v>
      </c>
      <c r="AS539" s="4" t="s">
        <v>2716</v>
      </c>
      <c r="AT539" s="4" t="s">
        <v>1905</v>
      </c>
    </row>
    <row r="540" spans="1:46" x14ac:dyDescent="0.25">
      <c r="A540" s="4" t="s">
        <v>274</v>
      </c>
      <c r="B540" s="4">
        <v>0</v>
      </c>
      <c r="D540" s="4" t="s">
        <v>1272</v>
      </c>
      <c r="E540" s="4" t="s">
        <v>4347</v>
      </c>
      <c r="F540" s="4" t="s">
        <v>4387</v>
      </c>
      <c r="G540" s="4" t="s">
        <v>4347</v>
      </c>
      <c r="H540" s="4" t="s">
        <v>3904</v>
      </c>
      <c r="J540" s="4" t="s">
        <v>4388</v>
      </c>
      <c r="P540" s="4" t="s">
        <v>4389</v>
      </c>
      <c r="Q540" s="4" t="s">
        <v>4390</v>
      </c>
      <c r="R540" s="4" t="s">
        <v>1323</v>
      </c>
      <c r="S540" s="4" t="s">
        <v>1718</v>
      </c>
      <c r="T540" s="4" t="s">
        <v>1418</v>
      </c>
      <c r="U540" s="4" t="s">
        <v>1455</v>
      </c>
      <c r="W540" s="4" t="s">
        <v>1283</v>
      </c>
      <c r="X540" s="4" t="s">
        <v>1315</v>
      </c>
      <c r="Y540" s="4" t="s">
        <v>1285</v>
      </c>
      <c r="Z540" s="4" t="s">
        <v>1286</v>
      </c>
      <c r="AB540" s="4" t="s">
        <v>1316</v>
      </c>
      <c r="AE540" s="4" t="s">
        <v>1328</v>
      </c>
      <c r="AF540" s="4" t="s">
        <v>1288</v>
      </c>
      <c r="AG540" s="4" t="s">
        <v>1289</v>
      </c>
      <c r="AH540" s="4" t="s">
        <v>1328</v>
      </c>
      <c r="AI540" s="4" t="s">
        <v>1289</v>
      </c>
      <c r="AJ540" s="4" t="s">
        <v>1288</v>
      </c>
      <c r="AK540" s="4" t="s">
        <v>1288</v>
      </c>
      <c r="AL540" s="4" t="s">
        <v>1346</v>
      </c>
      <c r="AM540" s="4" t="s">
        <v>1328</v>
      </c>
      <c r="AN540" s="4" t="s">
        <v>1288</v>
      </c>
      <c r="AO540" s="4" t="s">
        <v>1289</v>
      </c>
      <c r="AP540" s="4" t="s">
        <v>1289</v>
      </c>
      <c r="AQ540" s="4" t="s">
        <v>1288</v>
      </c>
      <c r="AS540" s="4" t="s">
        <v>4391</v>
      </c>
      <c r="AT540" s="4" t="s">
        <v>1421</v>
      </c>
    </row>
    <row r="541" spans="1:46" x14ac:dyDescent="0.25">
      <c r="A541" s="4" t="s">
        <v>279</v>
      </c>
      <c r="B541" s="4">
        <v>0</v>
      </c>
      <c r="D541" s="4" t="s">
        <v>1272</v>
      </c>
      <c r="E541" s="4" t="s">
        <v>4347</v>
      </c>
      <c r="F541" s="4" t="s">
        <v>4392</v>
      </c>
      <c r="G541" s="4" t="s">
        <v>4347</v>
      </c>
      <c r="H541" s="4" t="s">
        <v>4393</v>
      </c>
      <c r="J541" s="4" t="s">
        <v>4394</v>
      </c>
      <c r="P541" s="4" t="s">
        <v>4395</v>
      </c>
      <c r="Q541" s="4" t="s">
        <v>4396</v>
      </c>
      <c r="R541" s="4" t="s">
        <v>1279</v>
      </c>
      <c r="S541" s="4" t="s">
        <v>1280</v>
      </c>
      <c r="T541" s="4" t="s">
        <v>1589</v>
      </c>
      <c r="U541" s="4" t="s">
        <v>1445</v>
      </c>
      <c r="W541" s="4" t="s">
        <v>1337</v>
      </c>
      <c r="X541" s="4" t="s">
        <v>1315</v>
      </c>
      <c r="Y541" s="4" t="s">
        <v>1302</v>
      </c>
      <c r="Z541" s="4" t="s">
        <v>1286</v>
      </c>
      <c r="AB541" s="4" t="s">
        <v>1286</v>
      </c>
      <c r="AC541" s="4" t="s">
        <v>4397</v>
      </c>
      <c r="AE541" s="4" t="s">
        <v>1288</v>
      </c>
      <c r="AF541" s="4" t="s">
        <v>1288</v>
      </c>
      <c r="AG541" s="4" t="s">
        <v>1288</v>
      </c>
      <c r="AH541" s="4" t="s">
        <v>1289</v>
      </c>
      <c r="AI541" s="4" t="s">
        <v>1328</v>
      </c>
      <c r="AJ541" s="4" t="s">
        <v>1288</v>
      </c>
      <c r="AK541" s="4" t="s">
        <v>1289</v>
      </c>
      <c r="AL541" s="4" t="s">
        <v>1328</v>
      </c>
      <c r="AM541" s="4" t="s">
        <v>1288</v>
      </c>
      <c r="AN541" s="4" t="s">
        <v>1328</v>
      </c>
      <c r="AO541" s="4" t="s">
        <v>1288</v>
      </c>
      <c r="AP541" s="4" t="s">
        <v>1289</v>
      </c>
      <c r="AQ541" s="4" t="s">
        <v>1288</v>
      </c>
      <c r="AS541" s="4" t="s">
        <v>4398</v>
      </c>
      <c r="AT541" s="4" t="s">
        <v>1481</v>
      </c>
    </row>
    <row r="542" spans="1:46" x14ac:dyDescent="0.25">
      <c r="A542" s="4" t="s">
        <v>281</v>
      </c>
      <c r="B542" s="4">
        <v>0</v>
      </c>
      <c r="D542" s="4" t="s">
        <v>1272</v>
      </c>
      <c r="E542" s="4" t="s">
        <v>4347</v>
      </c>
      <c r="F542" s="4" t="s">
        <v>4399</v>
      </c>
      <c r="G542" s="4" t="s">
        <v>4347</v>
      </c>
      <c r="H542" s="4" t="s">
        <v>4400</v>
      </c>
      <c r="J542" s="4" t="s">
        <v>4401</v>
      </c>
      <c r="P542" s="4" t="s">
        <v>4402</v>
      </c>
      <c r="Q542" s="4" t="s">
        <v>4403</v>
      </c>
      <c r="R542" s="4" t="s">
        <v>1279</v>
      </c>
      <c r="S542" s="4" t="s">
        <v>1280</v>
      </c>
      <c r="T542" s="4" t="s">
        <v>1620</v>
      </c>
      <c r="U542" s="4" t="s">
        <v>126</v>
      </c>
      <c r="W542" s="4" t="s">
        <v>1283</v>
      </c>
      <c r="X542" s="4" t="s">
        <v>1446</v>
      </c>
      <c r="Y542" s="4" t="s">
        <v>1285</v>
      </c>
      <c r="Z542" s="4" t="s">
        <v>1286</v>
      </c>
      <c r="AB542" s="4" t="s">
        <v>1372</v>
      </c>
      <c r="AE542" s="4" t="s">
        <v>1289</v>
      </c>
      <c r="AF542" s="4" t="s">
        <v>1289</v>
      </c>
      <c r="AG542" s="4" t="s">
        <v>1289</v>
      </c>
      <c r="AH542" s="4" t="s">
        <v>1289</v>
      </c>
      <c r="AI542" s="4" t="s">
        <v>1289</v>
      </c>
      <c r="AJ542" s="4" t="s">
        <v>1289</v>
      </c>
      <c r="AK542" s="4" t="s">
        <v>1288</v>
      </c>
      <c r="AL542" s="4" t="s">
        <v>1288</v>
      </c>
      <c r="AM542" s="4" t="s">
        <v>1289</v>
      </c>
      <c r="AN542" s="4" t="s">
        <v>1288</v>
      </c>
      <c r="AO542" s="4" t="s">
        <v>1288</v>
      </c>
      <c r="AP542" s="4" t="s">
        <v>1289</v>
      </c>
      <c r="AQ542" s="4" t="s">
        <v>1288</v>
      </c>
      <c r="AS542" s="4" t="s">
        <v>4303</v>
      </c>
      <c r="AT542" s="4" t="s">
        <v>1330</v>
      </c>
    </row>
    <row r="543" spans="1:46" x14ac:dyDescent="0.25">
      <c r="A543" s="4" t="s">
        <v>284</v>
      </c>
      <c r="B543" s="4">
        <v>0</v>
      </c>
      <c r="D543" s="4" t="s">
        <v>1272</v>
      </c>
      <c r="E543" s="4" t="s">
        <v>4347</v>
      </c>
      <c r="F543" s="4" t="s">
        <v>4404</v>
      </c>
      <c r="G543" s="4" t="s">
        <v>4347</v>
      </c>
      <c r="H543" s="4" t="s">
        <v>4405</v>
      </c>
      <c r="J543" s="4" t="s">
        <v>4406</v>
      </c>
      <c r="P543" s="4" t="s">
        <v>4407</v>
      </c>
      <c r="Q543" s="4" t="s">
        <v>4408</v>
      </c>
      <c r="R543" s="4" t="s">
        <v>1279</v>
      </c>
      <c r="S543" s="4" t="s">
        <v>1280</v>
      </c>
      <c r="T543" s="4" t="s">
        <v>1281</v>
      </c>
      <c r="U543" s="4" t="s">
        <v>126</v>
      </c>
      <c r="W543" s="4" t="s">
        <v>1337</v>
      </c>
      <c r="X543" s="4" t="s">
        <v>1446</v>
      </c>
      <c r="Y543" s="4" t="s">
        <v>1302</v>
      </c>
      <c r="Z543" s="4" t="s">
        <v>1286</v>
      </c>
      <c r="AB543" s="4" t="s">
        <v>1316</v>
      </c>
      <c r="AE543" s="4" t="s">
        <v>1289</v>
      </c>
      <c r="AF543" s="4" t="s">
        <v>1289</v>
      </c>
      <c r="AG543" s="4" t="s">
        <v>1288</v>
      </c>
      <c r="AH543" s="4" t="s">
        <v>1288</v>
      </c>
      <c r="AI543" s="4" t="s">
        <v>1289</v>
      </c>
      <c r="AJ543" s="4" t="s">
        <v>1288</v>
      </c>
      <c r="AK543" s="4" t="s">
        <v>1288</v>
      </c>
      <c r="AL543" s="4" t="s">
        <v>1288</v>
      </c>
      <c r="AM543" s="4" t="s">
        <v>1289</v>
      </c>
      <c r="AN543" s="4" t="s">
        <v>1288</v>
      </c>
      <c r="AO543" s="4" t="s">
        <v>1288</v>
      </c>
      <c r="AP543" s="4" t="s">
        <v>1346</v>
      </c>
      <c r="AQ543" s="4" t="s">
        <v>1289</v>
      </c>
      <c r="AS543" s="4" t="s">
        <v>4409</v>
      </c>
      <c r="AT543" s="4" t="s">
        <v>1330</v>
      </c>
    </row>
    <row r="544" spans="1:46" x14ac:dyDescent="0.25">
      <c r="A544" s="4" t="s">
        <v>286</v>
      </c>
      <c r="B544" s="4">
        <v>0</v>
      </c>
      <c r="D544" s="4" t="s">
        <v>1272</v>
      </c>
      <c r="E544" s="4" t="s">
        <v>4347</v>
      </c>
      <c r="F544" s="4" t="s">
        <v>4410</v>
      </c>
      <c r="G544" s="4" t="s">
        <v>4347</v>
      </c>
      <c r="H544" s="4" t="s">
        <v>4411</v>
      </c>
      <c r="J544" s="4" t="s">
        <v>4412</v>
      </c>
      <c r="P544" s="4" t="s">
        <v>4413</v>
      </c>
      <c r="Q544" s="4" t="s">
        <v>4414</v>
      </c>
      <c r="R544" s="4" t="s">
        <v>1494</v>
      </c>
      <c r="S544" s="4" t="s">
        <v>4415</v>
      </c>
      <c r="T544" s="4" t="s">
        <v>1389</v>
      </c>
      <c r="U544" s="4" t="s">
        <v>126</v>
      </c>
      <c r="W544" s="4" t="s">
        <v>1283</v>
      </c>
      <c r="X544" s="4" t="s">
        <v>1446</v>
      </c>
      <c r="Y544" s="4" t="s">
        <v>1302</v>
      </c>
      <c r="Z544" s="4" t="s">
        <v>1286</v>
      </c>
      <c r="AB544" s="4" t="s">
        <v>1372</v>
      </c>
      <c r="AE544" s="4" t="s">
        <v>1289</v>
      </c>
      <c r="AF544" s="4" t="s">
        <v>1289</v>
      </c>
      <c r="AG544" s="4" t="s">
        <v>1289</v>
      </c>
      <c r="AH544" s="4" t="s">
        <v>1289</v>
      </c>
      <c r="AI544" s="4" t="s">
        <v>1289</v>
      </c>
      <c r="AJ544" s="4" t="s">
        <v>1289</v>
      </c>
      <c r="AK544" s="4" t="s">
        <v>1288</v>
      </c>
      <c r="AL544" s="4" t="s">
        <v>1288</v>
      </c>
      <c r="AM544" s="4" t="s">
        <v>1289</v>
      </c>
      <c r="AN544" s="4" t="s">
        <v>1288</v>
      </c>
      <c r="AO544" s="4" t="s">
        <v>1289</v>
      </c>
      <c r="AP544" s="4" t="s">
        <v>1328</v>
      </c>
      <c r="AQ544" s="4" t="s">
        <v>1289</v>
      </c>
      <c r="AS544" s="4" t="s">
        <v>4416</v>
      </c>
      <c r="AT544" s="4" t="s">
        <v>1330</v>
      </c>
    </row>
    <row r="545" spans="1:46" x14ac:dyDescent="0.25">
      <c r="A545" s="4" t="s">
        <v>287</v>
      </c>
      <c r="B545" s="4">
        <v>0</v>
      </c>
      <c r="D545" s="4" t="s">
        <v>1272</v>
      </c>
      <c r="E545" s="4" t="s">
        <v>4347</v>
      </c>
      <c r="F545" s="4" t="s">
        <v>4417</v>
      </c>
      <c r="G545" s="4" t="s">
        <v>4347</v>
      </c>
      <c r="H545" s="4" t="s">
        <v>4418</v>
      </c>
      <c r="J545" s="4" t="s">
        <v>4419</v>
      </c>
      <c r="P545" s="4" t="s">
        <v>4419</v>
      </c>
      <c r="Q545" s="4" t="s">
        <v>4420</v>
      </c>
      <c r="R545" s="4" t="s">
        <v>1279</v>
      </c>
      <c r="S545" s="4" t="s">
        <v>1471</v>
      </c>
      <c r="T545" s="4" t="s">
        <v>1370</v>
      </c>
      <c r="U545" s="4" t="s">
        <v>1580</v>
      </c>
      <c r="W545" s="4" t="s">
        <v>1337</v>
      </c>
      <c r="X545" s="4" t="s">
        <v>1400</v>
      </c>
      <c r="Y545" s="4" t="s">
        <v>1382</v>
      </c>
      <c r="Z545" s="4" t="s">
        <v>1286</v>
      </c>
      <c r="AB545" s="4" t="s">
        <v>1286</v>
      </c>
      <c r="AC545" s="4" t="s">
        <v>4421</v>
      </c>
      <c r="AE545" s="4" t="s">
        <v>1288</v>
      </c>
      <c r="AF545" s="4" t="s">
        <v>1288</v>
      </c>
      <c r="AG545" s="4" t="s">
        <v>1288</v>
      </c>
      <c r="AH545" s="4" t="s">
        <v>1288</v>
      </c>
      <c r="AI545" s="4" t="s">
        <v>1288</v>
      </c>
      <c r="AJ545" s="4" t="s">
        <v>1288</v>
      </c>
      <c r="AK545" s="4" t="s">
        <v>1288</v>
      </c>
      <c r="AL545" s="4" t="s">
        <v>1288</v>
      </c>
      <c r="AM545" s="4" t="s">
        <v>1288</v>
      </c>
      <c r="AN545" s="4" t="s">
        <v>1288</v>
      </c>
      <c r="AO545" s="4" t="s">
        <v>1288</v>
      </c>
      <c r="AP545" s="4" t="s">
        <v>1288</v>
      </c>
      <c r="AQ545" s="4" t="s">
        <v>1288</v>
      </c>
      <c r="AS545" s="4" t="s">
        <v>4422</v>
      </c>
      <c r="AT545" s="4" t="s">
        <v>1698</v>
      </c>
    </row>
    <row r="546" spans="1:46" x14ac:dyDescent="0.25">
      <c r="A546" s="4" t="s">
        <v>290</v>
      </c>
      <c r="B546" s="4">
        <v>0</v>
      </c>
      <c r="D546" s="4" t="s">
        <v>1272</v>
      </c>
      <c r="E546" s="4" t="s">
        <v>4347</v>
      </c>
      <c r="F546" s="4" t="s">
        <v>4423</v>
      </c>
      <c r="G546" s="4" t="s">
        <v>4347</v>
      </c>
      <c r="H546" s="4" t="s">
        <v>4424</v>
      </c>
      <c r="J546" s="4" t="s">
        <v>4425</v>
      </c>
      <c r="P546" s="4" t="s">
        <v>4426</v>
      </c>
      <c r="Q546" s="4" t="s">
        <v>4427</v>
      </c>
      <c r="R546" s="4" t="s">
        <v>1361</v>
      </c>
      <c r="S546" s="4" t="s">
        <v>4428</v>
      </c>
      <c r="T546" s="4" t="s">
        <v>1444</v>
      </c>
      <c r="U546" s="4" t="s">
        <v>126</v>
      </c>
      <c r="W546" s="4" t="s">
        <v>1283</v>
      </c>
      <c r="X546" s="4" t="s">
        <v>1315</v>
      </c>
      <c r="Y546" s="4" t="s">
        <v>1302</v>
      </c>
      <c r="Z546" s="4" t="s">
        <v>1286</v>
      </c>
      <c r="AB546" s="4" t="s">
        <v>1372</v>
      </c>
      <c r="AE546" s="4" t="s">
        <v>1289</v>
      </c>
      <c r="AF546" s="4" t="s">
        <v>1289</v>
      </c>
      <c r="AG546" s="4" t="s">
        <v>1289</v>
      </c>
      <c r="AH546" s="4" t="s">
        <v>1289</v>
      </c>
      <c r="AI546" s="4" t="s">
        <v>1288</v>
      </c>
      <c r="AJ546" s="4" t="s">
        <v>1289</v>
      </c>
      <c r="AK546" s="4" t="s">
        <v>1288</v>
      </c>
      <c r="AL546" s="4" t="s">
        <v>1289</v>
      </c>
      <c r="AM546" s="4" t="s">
        <v>1289</v>
      </c>
      <c r="AN546" s="4" t="s">
        <v>1288</v>
      </c>
      <c r="AO546" s="4" t="s">
        <v>1289</v>
      </c>
      <c r="AP546" s="4" t="s">
        <v>1328</v>
      </c>
      <c r="AQ546" s="4" t="s">
        <v>1289</v>
      </c>
      <c r="AS546" s="4" t="s">
        <v>4416</v>
      </c>
      <c r="AT546" s="4" t="s">
        <v>1330</v>
      </c>
    </row>
    <row r="547" spans="1:46" x14ac:dyDescent="0.25">
      <c r="A547" s="4" t="s">
        <v>292</v>
      </c>
      <c r="B547" s="4">
        <v>0</v>
      </c>
      <c r="D547" s="4" t="s">
        <v>1272</v>
      </c>
      <c r="E547" s="4" t="s">
        <v>4429</v>
      </c>
      <c r="F547" s="4" t="s">
        <v>4430</v>
      </c>
      <c r="G547" s="4" t="s">
        <v>4347</v>
      </c>
      <c r="H547" s="4" t="s">
        <v>4431</v>
      </c>
      <c r="J547" s="4" t="s">
        <v>4432</v>
      </c>
      <c r="P547" s="4" t="s">
        <v>4432</v>
      </c>
      <c r="Q547" s="4" t="s">
        <v>4433</v>
      </c>
      <c r="R547" s="4" t="s">
        <v>1279</v>
      </c>
      <c r="S547" s="4" t="s">
        <v>1525</v>
      </c>
      <c r="T547" s="4" t="s">
        <v>1418</v>
      </c>
      <c r="U547" s="4" t="s">
        <v>1866</v>
      </c>
      <c r="W547" s="4" t="s">
        <v>1337</v>
      </c>
      <c r="X547" s="4" t="s">
        <v>1315</v>
      </c>
      <c r="Y547" s="4" t="s">
        <v>1285</v>
      </c>
      <c r="Z547" s="4" t="s">
        <v>1286</v>
      </c>
      <c r="AB547" s="4" t="s">
        <v>1316</v>
      </c>
      <c r="AE547" s="4" t="s">
        <v>1289</v>
      </c>
      <c r="AF547" s="4" t="s">
        <v>1288</v>
      </c>
      <c r="AG547" s="4" t="s">
        <v>1289</v>
      </c>
      <c r="AH547" s="4" t="s">
        <v>1288</v>
      </c>
      <c r="AI547" s="4" t="s">
        <v>1288</v>
      </c>
      <c r="AJ547" s="4" t="s">
        <v>1289</v>
      </c>
      <c r="AK547" s="4" t="s">
        <v>1289</v>
      </c>
      <c r="AL547" s="4" t="s">
        <v>1289</v>
      </c>
      <c r="AM547" s="4" t="s">
        <v>1289</v>
      </c>
      <c r="AN547" s="4" t="s">
        <v>1288</v>
      </c>
      <c r="AO547" s="4" t="s">
        <v>1289</v>
      </c>
      <c r="AP547" s="4" t="s">
        <v>1288</v>
      </c>
      <c r="AQ547" s="4" t="s">
        <v>1288</v>
      </c>
      <c r="AS547" s="4" t="s">
        <v>1304</v>
      </c>
      <c r="AT547" s="4" t="s">
        <v>1421</v>
      </c>
    </row>
    <row r="548" spans="1:46" x14ac:dyDescent="0.25">
      <c r="A548" s="4" t="s">
        <v>293</v>
      </c>
      <c r="B548" s="4">
        <v>0</v>
      </c>
      <c r="D548" s="4" t="s">
        <v>1272</v>
      </c>
      <c r="E548" s="4" t="s">
        <v>4429</v>
      </c>
      <c r="F548" s="4" t="s">
        <v>4434</v>
      </c>
      <c r="G548" s="4" t="s">
        <v>4429</v>
      </c>
      <c r="H548" s="4" t="s">
        <v>4435</v>
      </c>
      <c r="J548" s="4" t="s">
        <v>4436</v>
      </c>
      <c r="P548" s="4" t="s">
        <v>4437</v>
      </c>
      <c r="Q548" s="4" t="s">
        <v>4438</v>
      </c>
      <c r="R548" s="4" t="s">
        <v>1279</v>
      </c>
      <c r="S548" s="4" t="s">
        <v>1380</v>
      </c>
      <c r="T548" s="4" t="s">
        <v>1299</v>
      </c>
      <c r="U548" s="4" t="s">
        <v>1580</v>
      </c>
      <c r="W548" s="4" t="s">
        <v>1283</v>
      </c>
      <c r="X548" s="4" t="s">
        <v>1315</v>
      </c>
      <c r="Y548" s="4" t="s">
        <v>1382</v>
      </c>
      <c r="Z548" s="4" t="s">
        <v>1286</v>
      </c>
      <c r="AB548" s="4" t="s">
        <v>1316</v>
      </c>
      <c r="AE548" s="4" t="s">
        <v>1346</v>
      </c>
      <c r="AF548" s="4" t="s">
        <v>1288</v>
      </c>
      <c r="AG548" s="4" t="s">
        <v>1289</v>
      </c>
      <c r="AH548" s="4" t="s">
        <v>1289</v>
      </c>
      <c r="AI548" s="4" t="s">
        <v>1328</v>
      </c>
      <c r="AJ548" s="4" t="s">
        <v>1288</v>
      </c>
      <c r="AK548" s="4" t="s">
        <v>1328</v>
      </c>
      <c r="AL548" s="4" t="s">
        <v>1289</v>
      </c>
      <c r="AM548" s="4" t="s">
        <v>1346</v>
      </c>
      <c r="AN548" s="4" t="s">
        <v>1289</v>
      </c>
      <c r="AO548" s="4" t="s">
        <v>1288</v>
      </c>
      <c r="AP548" s="4" t="s">
        <v>1328</v>
      </c>
      <c r="AQ548" s="4" t="s">
        <v>1328</v>
      </c>
      <c r="AS548" s="4" t="s">
        <v>4439</v>
      </c>
      <c r="AT548" s="4" t="s">
        <v>2144</v>
      </c>
    </row>
    <row r="549" spans="1:46" x14ac:dyDescent="0.25">
      <c r="A549" s="4" t="s">
        <v>294</v>
      </c>
      <c r="B549" s="4">
        <v>0</v>
      </c>
      <c r="D549" s="4" t="s">
        <v>1272</v>
      </c>
      <c r="E549" s="4" t="s">
        <v>4429</v>
      </c>
      <c r="F549" s="4" t="s">
        <v>4440</v>
      </c>
      <c r="G549" s="4" t="s">
        <v>4429</v>
      </c>
      <c r="H549" s="4" t="s">
        <v>4441</v>
      </c>
      <c r="J549" s="4" t="s">
        <v>4442</v>
      </c>
      <c r="P549" s="4" t="s">
        <v>4442</v>
      </c>
      <c r="Q549" s="4" t="s">
        <v>4443</v>
      </c>
      <c r="R549" s="4" t="s">
        <v>1323</v>
      </c>
      <c r="S549" s="4" t="s">
        <v>1718</v>
      </c>
      <c r="T549" s="4" t="s">
        <v>1370</v>
      </c>
      <c r="U549" s="4" t="s">
        <v>1390</v>
      </c>
      <c r="W549" s="4" t="s">
        <v>1337</v>
      </c>
      <c r="X549" s="4" t="s">
        <v>1315</v>
      </c>
      <c r="Y549" s="4" t="s">
        <v>1302</v>
      </c>
      <c r="Z549" s="4" t="s">
        <v>1286</v>
      </c>
      <c r="AB549" s="4" t="s">
        <v>1316</v>
      </c>
      <c r="AE549" s="4" t="s">
        <v>1289</v>
      </c>
      <c r="AF549" s="4" t="s">
        <v>1328</v>
      </c>
      <c r="AG549" s="4" t="s">
        <v>1289</v>
      </c>
      <c r="AH549" s="4" t="s">
        <v>1328</v>
      </c>
      <c r="AI549" s="4" t="s">
        <v>1289</v>
      </c>
      <c r="AJ549" s="4" t="s">
        <v>1328</v>
      </c>
      <c r="AK549" s="4" t="s">
        <v>1328</v>
      </c>
      <c r="AL549" s="4" t="s">
        <v>1288</v>
      </c>
      <c r="AM549" s="4" t="s">
        <v>1289</v>
      </c>
      <c r="AN549" s="4" t="s">
        <v>1288</v>
      </c>
      <c r="AO549" s="4" t="s">
        <v>1328</v>
      </c>
      <c r="AP549" s="4" t="s">
        <v>1328</v>
      </c>
      <c r="AQ549" s="4" t="s">
        <v>1328</v>
      </c>
      <c r="AS549" s="4" t="s">
        <v>4444</v>
      </c>
      <c r="AT549" s="4" t="s">
        <v>4445</v>
      </c>
    </row>
    <row r="550" spans="1:46" x14ac:dyDescent="0.25">
      <c r="A550" s="4" t="s">
        <v>295</v>
      </c>
      <c r="B550" s="4">
        <v>0</v>
      </c>
      <c r="D550" s="4" t="s">
        <v>1272</v>
      </c>
      <c r="E550" s="4" t="s">
        <v>4429</v>
      </c>
      <c r="F550" s="4" t="s">
        <v>4446</v>
      </c>
      <c r="G550" s="4" t="s">
        <v>4429</v>
      </c>
      <c r="H550" s="4" t="s">
        <v>4447</v>
      </c>
      <c r="J550" s="4" t="s">
        <v>4448</v>
      </c>
      <c r="P550" s="4" t="s">
        <v>4449</v>
      </c>
      <c r="Q550" s="4" t="s">
        <v>4450</v>
      </c>
      <c r="R550" s="4" t="s">
        <v>1323</v>
      </c>
      <c r="S550" s="4" t="s">
        <v>1487</v>
      </c>
      <c r="T550" s="4" t="s">
        <v>1312</v>
      </c>
      <c r="U550" s="4" t="s">
        <v>1300</v>
      </c>
      <c r="W550" s="4" t="s">
        <v>1283</v>
      </c>
      <c r="X550" s="4" t="s">
        <v>1284</v>
      </c>
      <c r="Y550" s="4" t="s">
        <v>1302</v>
      </c>
      <c r="Z550" s="4" t="s">
        <v>1286</v>
      </c>
      <c r="AB550" s="4" t="s">
        <v>1316</v>
      </c>
      <c r="AE550" s="4" t="s">
        <v>1288</v>
      </c>
      <c r="AF550" s="4" t="s">
        <v>1288</v>
      </c>
      <c r="AG550" s="4" t="s">
        <v>1288</v>
      </c>
      <c r="AH550" s="4" t="s">
        <v>1288</v>
      </c>
      <c r="AI550" s="4" t="s">
        <v>1288</v>
      </c>
      <c r="AJ550" s="4" t="s">
        <v>1288</v>
      </c>
      <c r="AK550" s="4" t="s">
        <v>1288</v>
      </c>
      <c r="AL550" s="4" t="s">
        <v>1288</v>
      </c>
      <c r="AM550" s="4" t="s">
        <v>1288</v>
      </c>
      <c r="AN550" s="4" t="s">
        <v>1288</v>
      </c>
      <c r="AO550" s="4" t="s">
        <v>1288</v>
      </c>
      <c r="AP550" s="4" t="s">
        <v>1288</v>
      </c>
      <c r="AQ550" s="4" t="s">
        <v>1288</v>
      </c>
      <c r="AS550" s="4" t="s">
        <v>1644</v>
      </c>
      <c r="AT550" s="4" t="s">
        <v>1383</v>
      </c>
    </row>
    <row r="551" spans="1:46" x14ac:dyDescent="0.25">
      <c r="A551" s="4" t="s">
        <v>297</v>
      </c>
      <c r="B551" s="4">
        <v>0</v>
      </c>
      <c r="D551" s="4" t="s">
        <v>1272</v>
      </c>
      <c r="E551" s="4" t="s">
        <v>4429</v>
      </c>
      <c r="F551" s="4" t="s">
        <v>4451</v>
      </c>
      <c r="G551" s="4" t="s">
        <v>4429</v>
      </c>
      <c r="H551" s="4" t="s">
        <v>4452</v>
      </c>
      <c r="J551" s="4" t="s">
        <v>4453</v>
      </c>
      <c r="P551" s="4" t="s">
        <v>4454</v>
      </c>
      <c r="Q551" s="4" t="s">
        <v>4455</v>
      </c>
      <c r="R551" s="4" t="s">
        <v>1494</v>
      </c>
      <c r="S551" s="4" t="s">
        <v>3027</v>
      </c>
      <c r="T551" s="4" t="s">
        <v>1605</v>
      </c>
      <c r="U551" s="4" t="s">
        <v>1445</v>
      </c>
      <c r="W551" s="4" t="s">
        <v>1337</v>
      </c>
      <c r="X551" s="4" t="s">
        <v>1315</v>
      </c>
      <c r="Y551" s="4" t="s">
        <v>1302</v>
      </c>
      <c r="Z551" s="4" t="s">
        <v>1286</v>
      </c>
      <c r="AB551" s="4" t="s">
        <v>1316</v>
      </c>
      <c r="AE551" s="4" t="s">
        <v>1289</v>
      </c>
      <c r="AF551" s="4" t="s">
        <v>1346</v>
      </c>
      <c r="AG551" s="4" t="s">
        <v>1289</v>
      </c>
      <c r="AH551" s="4" t="s">
        <v>1289</v>
      </c>
      <c r="AI551" s="4" t="s">
        <v>1346</v>
      </c>
      <c r="AJ551" s="4" t="s">
        <v>1289</v>
      </c>
      <c r="AK551" s="4" t="s">
        <v>1289</v>
      </c>
      <c r="AL551" s="4" t="s">
        <v>1289</v>
      </c>
      <c r="AM551" s="4" t="s">
        <v>1346</v>
      </c>
      <c r="AN551" s="4" t="s">
        <v>1288</v>
      </c>
      <c r="AO551" s="4" t="s">
        <v>1288</v>
      </c>
      <c r="AP551" s="4" t="s">
        <v>1346</v>
      </c>
      <c r="AQ551" s="4" t="s">
        <v>1288</v>
      </c>
      <c r="AS551" s="4" t="s">
        <v>4456</v>
      </c>
      <c r="AT551" s="4" t="s">
        <v>1905</v>
      </c>
    </row>
    <row r="552" spans="1:46" x14ac:dyDescent="0.25">
      <c r="A552" s="4" t="s">
        <v>302</v>
      </c>
      <c r="B552" s="4">
        <v>0</v>
      </c>
      <c r="D552" s="4" t="s">
        <v>1272</v>
      </c>
      <c r="E552" s="4" t="s">
        <v>4429</v>
      </c>
      <c r="F552" s="4" t="s">
        <v>4457</v>
      </c>
      <c r="G552" s="4" t="s">
        <v>4429</v>
      </c>
      <c r="H552" s="4" t="s">
        <v>4458</v>
      </c>
      <c r="J552" s="4" t="s">
        <v>4459</v>
      </c>
      <c r="P552" s="4" t="s">
        <v>4460</v>
      </c>
      <c r="Q552" s="4" t="s">
        <v>4461</v>
      </c>
      <c r="R552" s="4" t="s">
        <v>1494</v>
      </c>
      <c r="S552" s="4" t="s">
        <v>2614</v>
      </c>
      <c r="T552" s="4" t="s">
        <v>4462</v>
      </c>
      <c r="U552" s="4" t="s">
        <v>1636</v>
      </c>
      <c r="W552" s="4" t="s">
        <v>1337</v>
      </c>
      <c r="X552" s="4" t="s">
        <v>1315</v>
      </c>
      <c r="Y552" s="4" t="s">
        <v>3578</v>
      </c>
      <c r="Z552" s="4" t="s">
        <v>1286</v>
      </c>
      <c r="AB552" s="4" t="s">
        <v>1286</v>
      </c>
      <c r="AC552" s="4" t="s">
        <v>4463</v>
      </c>
      <c r="AE552" s="4" t="s">
        <v>1289</v>
      </c>
      <c r="AF552" s="4" t="s">
        <v>1346</v>
      </c>
      <c r="AG552" s="4" t="s">
        <v>1289</v>
      </c>
      <c r="AH552" s="4" t="s">
        <v>1289</v>
      </c>
      <c r="AI552" s="4" t="s">
        <v>1289</v>
      </c>
      <c r="AJ552" s="4" t="s">
        <v>1289</v>
      </c>
      <c r="AK552" s="4" t="s">
        <v>1288</v>
      </c>
      <c r="AL552" s="4" t="s">
        <v>1346</v>
      </c>
      <c r="AM552" s="4" t="s">
        <v>1290</v>
      </c>
      <c r="AN552" s="4" t="s">
        <v>1288</v>
      </c>
      <c r="AO552" s="4" t="s">
        <v>1288</v>
      </c>
      <c r="AP552" s="4" t="s">
        <v>1288</v>
      </c>
      <c r="AQ552" s="4" t="s">
        <v>1289</v>
      </c>
      <c r="AS552" s="4" t="s">
        <v>4464</v>
      </c>
      <c r="AT552" s="4" t="s">
        <v>1536</v>
      </c>
    </row>
    <row r="553" spans="1:46" x14ac:dyDescent="0.25">
      <c r="A553" s="4" t="s">
        <v>303</v>
      </c>
      <c r="B553" s="4">
        <v>0</v>
      </c>
      <c r="D553" s="4" t="s">
        <v>1272</v>
      </c>
      <c r="E553" s="4" t="s">
        <v>4429</v>
      </c>
      <c r="F553" s="4" t="s">
        <v>4465</v>
      </c>
      <c r="G553" s="4" t="s">
        <v>4429</v>
      </c>
      <c r="H553" s="4" t="s">
        <v>4466</v>
      </c>
      <c r="J553" s="4" t="s">
        <v>4467</v>
      </c>
      <c r="P553" s="4" t="s">
        <v>4467</v>
      </c>
      <c r="Q553" s="4" t="s">
        <v>4468</v>
      </c>
      <c r="R553" s="4" t="s">
        <v>1323</v>
      </c>
      <c r="S553" s="4" t="s">
        <v>1718</v>
      </c>
      <c r="T553" s="4" t="s">
        <v>1299</v>
      </c>
      <c r="U553" s="4" t="s">
        <v>1473</v>
      </c>
      <c r="W553" s="4" t="s">
        <v>1337</v>
      </c>
      <c r="X553" s="4" t="s">
        <v>1315</v>
      </c>
      <c r="Y553" s="4" t="s">
        <v>1302</v>
      </c>
      <c r="Z553" s="4" t="s">
        <v>1286</v>
      </c>
      <c r="AB553" s="4" t="s">
        <v>1372</v>
      </c>
      <c r="AE553" s="4" t="s">
        <v>1289</v>
      </c>
      <c r="AF553" s="4" t="s">
        <v>1288</v>
      </c>
      <c r="AG553" s="4" t="s">
        <v>1288</v>
      </c>
      <c r="AH553" s="4" t="s">
        <v>1288</v>
      </c>
      <c r="AI553" s="4" t="s">
        <v>1288</v>
      </c>
      <c r="AJ553" s="4" t="s">
        <v>1288</v>
      </c>
      <c r="AK553" s="4" t="s">
        <v>1288</v>
      </c>
      <c r="AL553" s="4" t="s">
        <v>1288</v>
      </c>
      <c r="AM553" s="4" t="s">
        <v>1289</v>
      </c>
      <c r="AN553" s="4" t="s">
        <v>1288</v>
      </c>
      <c r="AO553" s="4" t="s">
        <v>1289</v>
      </c>
      <c r="AP553" s="4" t="s">
        <v>1289</v>
      </c>
      <c r="AQ553" s="4" t="s">
        <v>1288</v>
      </c>
      <c r="AS553" s="4" t="s">
        <v>4409</v>
      </c>
      <c r="AT553" s="4" t="s">
        <v>1566</v>
      </c>
    </row>
    <row r="554" spans="1:46" x14ac:dyDescent="0.25">
      <c r="A554" s="4" t="s">
        <v>304</v>
      </c>
      <c r="B554" s="4">
        <v>0</v>
      </c>
      <c r="D554" s="4" t="s">
        <v>1272</v>
      </c>
      <c r="E554" s="4" t="s">
        <v>4429</v>
      </c>
      <c r="F554" s="4" t="s">
        <v>4469</v>
      </c>
      <c r="G554" s="4" t="s">
        <v>4429</v>
      </c>
      <c r="H554" s="4" t="s">
        <v>4470</v>
      </c>
      <c r="J554" s="4" t="s">
        <v>4471</v>
      </c>
      <c r="P554" s="4" t="s">
        <v>4472</v>
      </c>
      <c r="Q554" s="4" t="s">
        <v>4473</v>
      </c>
      <c r="R554" s="4" t="s">
        <v>1494</v>
      </c>
      <c r="S554" s="4" t="s">
        <v>2614</v>
      </c>
      <c r="T554" s="4" t="s">
        <v>1979</v>
      </c>
      <c r="U554" s="4" t="s">
        <v>126</v>
      </c>
      <c r="W554" s="4" t="s">
        <v>1283</v>
      </c>
      <c r="X554" s="4" t="s">
        <v>1400</v>
      </c>
      <c r="Y554" s="4" t="s">
        <v>1285</v>
      </c>
      <c r="Z554" s="4" t="s">
        <v>1286</v>
      </c>
      <c r="AB554" s="4" t="s">
        <v>1316</v>
      </c>
      <c r="AE554" s="4" t="s">
        <v>1290</v>
      </c>
      <c r="AF554" s="4" t="s">
        <v>1346</v>
      </c>
      <c r="AG554" s="4" t="s">
        <v>1289</v>
      </c>
      <c r="AH554" s="4" t="s">
        <v>1289</v>
      </c>
      <c r="AI554" s="4" t="s">
        <v>1289</v>
      </c>
      <c r="AJ554" s="4" t="s">
        <v>1289</v>
      </c>
      <c r="AK554" s="4" t="s">
        <v>1289</v>
      </c>
      <c r="AL554" s="4" t="s">
        <v>1289</v>
      </c>
      <c r="AM554" s="4" t="s">
        <v>1289</v>
      </c>
      <c r="AN554" s="4" t="s">
        <v>1289</v>
      </c>
      <c r="AO554" s="4" t="s">
        <v>1289</v>
      </c>
      <c r="AP554" s="4" t="s">
        <v>1289</v>
      </c>
      <c r="AQ554" s="4" t="s">
        <v>1288</v>
      </c>
      <c r="AS554" s="4" t="s">
        <v>4474</v>
      </c>
      <c r="AT554" s="4" t="s">
        <v>1374</v>
      </c>
    </row>
    <row r="555" spans="1:46" x14ac:dyDescent="0.25">
      <c r="A555" s="4" t="s">
        <v>308</v>
      </c>
      <c r="B555" s="4">
        <v>0</v>
      </c>
      <c r="D555" s="4" t="s">
        <v>1272</v>
      </c>
      <c r="E555" s="4" t="s">
        <v>4429</v>
      </c>
      <c r="F555" s="4" t="s">
        <v>4475</v>
      </c>
      <c r="G555" s="4" t="s">
        <v>4429</v>
      </c>
      <c r="H555" s="4" t="s">
        <v>4476</v>
      </c>
      <c r="J555" s="4" t="s">
        <v>4477</v>
      </c>
      <c r="P555" s="4" t="s">
        <v>4478</v>
      </c>
      <c r="Q555" s="4" t="s">
        <v>4479</v>
      </c>
      <c r="R555" s="4" t="s">
        <v>1494</v>
      </c>
      <c r="S555" s="4" t="s">
        <v>2614</v>
      </c>
      <c r="T555" s="4" t="s">
        <v>4043</v>
      </c>
      <c r="U555" s="4" t="s">
        <v>1636</v>
      </c>
      <c r="W555" s="4" t="s">
        <v>1283</v>
      </c>
      <c r="X555" s="4" t="s">
        <v>1315</v>
      </c>
      <c r="Y555" s="4" t="s">
        <v>1285</v>
      </c>
      <c r="Z555" s="4" t="s">
        <v>1286</v>
      </c>
      <c r="AB555" s="4" t="s">
        <v>1316</v>
      </c>
      <c r="AE555" s="4" t="s">
        <v>1289</v>
      </c>
      <c r="AF555" s="4" t="s">
        <v>1289</v>
      </c>
      <c r="AG555" s="4" t="s">
        <v>1289</v>
      </c>
      <c r="AH555" s="4" t="s">
        <v>1289</v>
      </c>
      <c r="AI555" s="4" t="s">
        <v>1289</v>
      </c>
      <c r="AJ555" s="4" t="s">
        <v>1289</v>
      </c>
      <c r="AK555" s="4" t="s">
        <v>1289</v>
      </c>
      <c r="AL555" s="4" t="s">
        <v>1288</v>
      </c>
      <c r="AM555" s="4" t="s">
        <v>1288</v>
      </c>
      <c r="AN555" s="4" t="s">
        <v>1289</v>
      </c>
      <c r="AO555" s="4" t="s">
        <v>1289</v>
      </c>
      <c r="AP555" s="4" t="s">
        <v>1289</v>
      </c>
      <c r="AQ555" s="4" t="s">
        <v>1289</v>
      </c>
      <c r="AS555" s="4" t="s">
        <v>4480</v>
      </c>
      <c r="AT555" s="4" t="s">
        <v>4481</v>
      </c>
    </row>
    <row r="556" spans="1:46" x14ac:dyDescent="0.25">
      <c r="A556" s="4" t="s">
        <v>313</v>
      </c>
      <c r="B556" s="4">
        <v>0</v>
      </c>
      <c r="D556" s="4" t="s">
        <v>1272</v>
      </c>
      <c r="E556" s="4" t="s">
        <v>4429</v>
      </c>
      <c r="F556" s="4" t="s">
        <v>4482</v>
      </c>
      <c r="G556" s="4" t="s">
        <v>4429</v>
      </c>
      <c r="H556" s="4" t="s">
        <v>4483</v>
      </c>
      <c r="J556" s="4" t="s">
        <v>4484</v>
      </c>
      <c r="P556" s="4" t="s">
        <v>4485</v>
      </c>
      <c r="Q556" s="4" t="s">
        <v>4486</v>
      </c>
      <c r="R556" s="4" t="s">
        <v>1494</v>
      </c>
      <c r="S556" s="4" t="s">
        <v>2614</v>
      </c>
      <c r="T556" s="4" t="s">
        <v>4487</v>
      </c>
      <c r="U556" s="4" t="s">
        <v>1636</v>
      </c>
      <c r="W556" s="4" t="s">
        <v>1283</v>
      </c>
      <c r="X556" s="4" t="s">
        <v>1315</v>
      </c>
      <c r="Y556" s="4" t="s">
        <v>1285</v>
      </c>
      <c r="Z556" s="4" t="s">
        <v>1286</v>
      </c>
      <c r="AB556" s="4" t="s">
        <v>1316</v>
      </c>
      <c r="AE556" s="4" t="s">
        <v>1289</v>
      </c>
      <c r="AF556" s="4" t="s">
        <v>1289</v>
      </c>
      <c r="AG556" s="4" t="s">
        <v>1289</v>
      </c>
      <c r="AH556" s="4" t="s">
        <v>1288</v>
      </c>
      <c r="AI556" s="4" t="s">
        <v>1289</v>
      </c>
      <c r="AJ556" s="4" t="s">
        <v>1346</v>
      </c>
      <c r="AK556" s="4" t="s">
        <v>1289</v>
      </c>
      <c r="AL556" s="4" t="s">
        <v>1346</v>
      </c>
      <c r="AM556" s="4" t="s">
        <v>1290</v>
      </c>
      <c r="AN556" s="4" t="s">
        <v>1288</v>
      </c>
      <c r="AO556" s="4" t="s">
        <v>1289</v>
      </c>
      <c r="AP556" s="4" t="s">
        <v>1289</v>
      </c>
      <c r="AQ556" s="4" t="s">
        <v>1288</v>
      </c>
      <c r="AS556" s="4" t="s">
        <v>4488</v>
      </c>
      <c r="AT556" s="4" t="s">
        <v>1592</v>
      </c>
    </row>
    <row r="557" spans="1:46" x14ac:dyDescent="0.25">
      <c r="A557" s="4" t="s">
        <v>318</v>
      </c>
      <c r="B557" s="4">
        <v>0</v>
      </c>
      <c r="D557" s="4" t="s">
        <v>1272</v>
      </c>
      <c r="E557" s="4" t="s">
        <v>4429</v>
      </c>
      <c r="F557" s="4" t="s">
        <v>4489</v>
      </c>
      <c r="G557" s="4" t="s">
        <v>4429</v>
      </c>
      <c r="H557" s="4" t="s">
        <v>4490</v>
      </c>
      <c r="J557" s="4" t="s">
        <v>4491</v>
      </c>
      <c r="P557" s="4" t="s">
        <v>4492</v>
      </c>
      <c r="Q557" s="4" t="s">
        <v>4493</v>
      </c>
      <c r="R557" s="4" t="s">
        <v>1494</v>
      </c>
      <c r="S557" s="4" t="s">
        <v>2614</v>
      </c>
      <c r="T557" s="4" t="s">
        <v>4494</v>
      </c>
      <c r="U557" s="4" t="s">
        <v>1445</v>
      </c>
      <c r="W557" s="4" t="s">
        <v>1283</v>
      </c>
      <c r="X557" s="4" t="s">
        <v>1315</v>
      </c>
      <c r="Y557" s="4" t="s">
        <v>1285</v>
      </c>
      <c r="Z557" s="4" t="s">
        <v>1286</v>
      </c>
      <c r="AB557" s="4" t="s">
        <v>1316</v>
      </c>
      <c r="AE557" s="4" t="s">
        <v>1289</v>
      </c>
      <c r="AF557" s="4" t="s">
        <v>1289</v>
      </c>
      <c r="AG557" s="4" t="s">
        <v>1289</v>
      </c>
      <c r="AH557" s="4" t="s">
        <v>1289</v>
      </c>
      <c r="AI557" s="4" t="s">
        <v>1289</v>
      </c>
      <c r="AJ557" s="4" t="s">
        <v>1328</v>
      </c>
      <c r="AK557" s="4" t="s">
        <v>1289</v>
      </c>
      <c r="AL557" s="4" t="s">
        <v>1289</v>
      </c>
      <c r="AM557" s="4" t="s">
        <v>1289</v>
      </c>
      <c r="AN557" s="4" t="s">
        <v>1289</v>
      </c>
      <c r="AO557" s="4" t="s">
        <v>1289</v>
      </c>
      <c r="AP557" s="4" t="s">
        <v>1289</v>
      </c>
      <c r="AQ557" s="4" t="s">
        <v>1289</v>
      </c>
      <c r="AS557" s="4" t="s">
        <v>4495</v>
      </c>
      <c r="AT557" s="4" t="s">
        <v>1622</v>
      </c>
    </row>
    <row r="558" spans="1:46" x14ac:dyDescent="0.25">
      <c r="A558" s="4" t="s">
        <v>323</v>
      </c>
      <c r="B558" s="4">
        <v>0</v>
      </c>
      <c r="D558" s="4" t="s">
        <v>1272</v>
      </c>
      <c r="E558" s="4" t="s">
        <v>4429</v>
      </c>
      <c r="F558" s="4" t="s">
        <v>4496</v>
      </c>
      <c r="G558" s="4" t="s">
        <v>4429</v>
      </c>
      <c r="H558" s="4" t="s">
        <v>4497</v>
      </c>
      <c r="J558" s="4" t="s">
        <v>4498</v>
      </c>
      <c r="P558" s="4" t="s">
        <v>4499</v>
      </c>
      <c r="Q558" s="4" t="s">
        <v>4500</v>
      </c>
      <c r="R558" s="4" t="s">
        <v>1494</v>
      </c>
      <c r="S558" s="4" t="s">
        <v>2614</v>
      </c>
      <c r="T558" s="4" t="s">
        <v>4049</v>
      </c>
      <c r="U558" s="4" t="s">
        <v>126</v>
      </c>
      <c r="W558" s="4" t="s">
        <v>1283</v>
      </c>
      <c r="X558" s="4" t="s">
        <v>1315</v>
      </c>
      <c r="Y558" s="4" t="s">
        <v>1285</v>
      </c>
      <c r="Z558" s="4" t="s">
        <v>1286</v>
      </c>
      <c r="AB558" s="4" t="s">
        <v>1316</v>
      </c>
      <c r="AE558" s="4" t="s">
        <v>1289</v>
      </c>
      <c r="AF558" s="4" t="s">
        <v>1289</v>
      </c>
      <c r="AG558" s="4" t="s">
        <v>1289</v>
      </c>
      <c r="AH558" s="4" t="s">
        <v>1288</v>
      </c>
      <c r="AI558" s="4" t="s">
        <v>1289</v>
      </c>
      <c r="AJ558" s="4" t="s">
        <v>1289</v>
      </c>
      <c r="AK558" s="4" t="s">
        <v>1289</v>
      </c>
      <c r="AL558" s="4" t="s">
        <v>1289</v>
      </c>
      <c r="AM558" s="4" t="s">
        <v>1289</v>
      </c>
      <c r="AN558" s="4" t="s">
        <v>1289</v>
      </c>
      <c r="AO558" s="4" t="s">
        <v>1288</v>
      </c>
      <c r="AP558" s="4" t="s">
        <v>1289</v>
      </c>
      <c r="AQ558" s="4" t="s">
        <v>1289</v>
      </c>
      <c r="AS558" s="4" t="s">
        <v>4501</v>
      </c>
      <c r="AT558" s="4" t="s">
        <v>1431</v>
      </c>
    </row>
    <row r="559" spans="1:46" x14ac:dyDescent="0.25">
      <c r="A559" s="4" t="s">
        <v>324</v>
      </c>
      <c r="B559" s="4">
        <v>0</v>
      </c>
      <c r="D559" s="4" t="s">
        <v>1272</v>
      </c>
      <c r="E559" s="4" t="s">
        <v>4429</v>
      </c>
      <c r="F559" s="4" t="s">
        <v>4502</v>
      </c>
      <c r="G559" s="4" t="s">
        <v>4429</v>
      </c>
      <c r="H559" s="4" t="s">
        <v>4503</v>
      </c>
      <c r="J559" s="4" t="s">
        <v>4504</v>
      </c>
      <c r="P559" s="4" t="s">
        <v>4505</v>
      </c>
      <c r="Q559" s="4" t="s">
        <v>4506</v>
      </c>
      <c r="R559" s="4" t="s">
        <v>1494</v>
      </c>
      <c r="S559" s="4" t="s">
        <v>2614</v>
      </c>
      <c r="T559" s="4" t="s">
        <v>2274</v>
      </c>
      <c r="U559" s="4" t="s">
        <v>1445</v>
      </c>
      <c r="W559" s="4" t="s">
        <v>1283</v>
      </c>
      <c r="X559" s="4" t="s">
        <v>1315</v>
      </c>
      <c r="Y559" s="4" t="s">
        <v>1285</v>
      </c>
      <c r="Z559" s="4" t="s">
        <v>1286</v>
      </c>
      <c r="AB559" s="4" t="s">
        <v>1286</v>
      </c>
      <c r="AC559" s="4" t="s">
        <v>4507</v>
      </c>
      <c r="AE559" s="4" t="s">
        <v>1289</v>
      </c>
      <c r="AF559" s="4" t="s">
        <v>1346</v>
      </c>
      <c r="AG559" s="4" t="s">
        <v>1289</v>
      </c>
      <c r="AH559" s="4" t="s">
        <v>1288</v>
      </c>
      <c r="AI559" s="4" t="s">
        <v>1289</v>
      </c>
      <c r="AJ559" s="4" t="s">
        <v>1289</v>
      </c>
      <c r="AK559" s="4" t="s">
        <v>1289</v>
      </c>
      <c r="AL559" s="4" t="s">
        <v>1289</v>
      </c>
      <c r="AM559" s="4" t="s">
        <v>1289</v>
      </c>
      <c r="AN559" s="4" t="s">
        <v>1289</v>
      </c>
      <c r="AO559" s="4" t="s">
        <v>1289</v>
      </c>
      <c r="AP559" s="4" t="s">
        <v>1289</v>
      </c>
      <c r="AQ559" s="4" t="s">
        <v>1289</v>
      </c>
      <c r="AS559" s="4" t="s">
        <v>4508</v>
      </c>
      <c r="AT559" s="4" t="s">
        <v>1374</v>
      </c>
    </row>
    <row r="560" spans="1:46" x14ac:dyDescent="0.25">
      <c r="A560" s="4" t="s">
        <v>325</v>
      </c>
      <c r="B560" s="4">
        <v>0</v>
      </c>
      <c r="D560" s="4" t="s">
        <v>1272</v>
      </c>
      <c r="E560" s="4" t="s">
        <v>4429</v>
      </c>
      <c r="F560" s="4" t="s">
        <v>4509</v>
      </c>
      <c r="G560" s="4" t="s">
        <v>4429</v>
      </c>
      <c r="H560" s="4" t="s">
        <v>4510</v>
      </c>
      <c r="J560" s="4" t="s">
        <v>4511</v>
      </c>
      <c r="P560" s="4" t="s">
        <v>4512</v>
      </c>
      <c r="Q560" s="4" t="s">
        <v>4513</v>
      </c>
      <c r="R560" s="4" t="s">
        <v>1494</v>
      </c>
      <c r="S560" s="4" t="s">
        <v>2614</v>
      </c>
      <c r="T560" s="4" t="s">
        <v>4514</v>
      </c>
      <c r="U560" s="4" t="s">
        <v>1636</v>
      </c>
      <c r="W560" s="4" t="s">
        <v>1283</v>
      </c>
      <c r="X560" s="4" t="s">
        <v>1315</v>
      </c>
      <c r="Y560" s="4" t="s">
        <v>3578</v>
      </c>
      <c r="Z560" s="4" t="s">
        <v>1286</v>
      </c>
      <c r="AB560" s="4" t="s">
        <v>1316</v>
      </c>
      <c r="AE560" s="4" t="s">
        <v>1328</v>
      </c>
      <c r="AF560" s="4" t="s">
        <v>1346</v>
      </c>
      <c r="AG560" s="4" t="s">
        <v>1289</v>
      </c>
      <c r="AH560" s="4" t="s">
        <v>1289</v>
      </c>
      <c r="AI560" s="4" t="s">
        <v>1289</v>
      </c>
      <c r="AJ560" s="4" t="s">
        <v>1289</v>
      </c>
      <c r="AK560" s="4" t="s">
        <v>1289</v>
      </c>
      <c r="AL560" s="4" t="s">
        <v>1289</v>
      </c>
      <c r="AM560" s="4" t="s">
        <v>1289</v>
      </c>
      <c r="AN560" s="4" t="s">
        <v>1289</v>
      </c>
      <c r="AO560" s="4" t="s">
        <v>1289</v>
      </c>
      <c r="AP560" s="4" t="s">
        <v>1288</v>
      </c>
      <c r="AQ560" s="4" t="s">
        <v>1288</v>
      </c>
      <c r="AS560" s="4" t="s">
        <v>4515</v>
      </c>
      <c r="AT560" s="4" t="s">
        <v>1481</v>
      </c>
    </row>
    <row r="561" spans="1:46" x14ac:dyDescent="0.25">
      <c r="A561" s="4" t="s">
        <v>326</v>
      </c>
      <c r="B561" s="4">
        <v>0</v>
      </c>
      <c r="D561" s="4" t="s">
        <v>1272</v>
      </c>
      <c r="E561" s="4" t="s">
        <v>4429</v>
      </c>
      <c r="F561" s="4" t="s">
        <v>4516</v>
      </c>
      <c r="G561" s="4" t="s">
        <v>4429</v>
      </c>
      <c r="H561" s="4" t="s">
        <v>4517</v>
      </c>
      <c r="J561" s="4" t="s">
        <v>4518</v>
      </c>
      <c r="P561" s="4" t="s">
        <v>4519</v>
      </c>
      <c r="Q561" s="4" t="s">
        <v>4520</v>
      </c>
      <c r="R561" s="4" t="s">
        <v>1494</v>
      </c>
      <c r="S561" s="4" t="s">
        <v>2614</v>
      </c>
      <c r="T561" s="4" t="s">
        <v>4043</v>
      </c>
      <c r="U561" s="4" t="s">
        <v>1636</v>
      </c>
      <c r="W561" s="4" t="s">
        <v>1283</v>
      </c>
      <c r="X561" s="4" t="s">
        <v>1315</v>
      </c>
      <c r="Y561" s="4" t="s">
        <v>1285</v>
      </c>
      <c r="Z561" s="4" t="s">
        <v>1286</v>
      </c>
      <c r="AB561" s="4" t="s">
        <v>1316</v>
      </c>
      <c r="AE561" s="4" t="s">
        <v>1346</v>
      </c>
      <c r="AF561" s="4" t="s">
        <v>1289</v>
      </c>
      <c r="AG561" s="4" t="s">
        <v>1289</v>
      </c>
      <c r="AH561" s="4" t="s">
        <v>1289</v>
      </c>
      <c r="AI561" s="4" t="s">
        <v>1289</v>
      </c>
      <c r="AJ561" s="4" t="s">
        <v>1289</v>
      </c>
      <c r="AK561" s="4" t="s">
        <v>1289</v>
      </c>
      <c r="AL561" s="4" t="s">
        <v>1289</v>
      </c>
      <c r="AM561" s="4" t="s">
        <v>1289</v>
      </c>
      <c r="AN561" s="4" t="s">
        <v>1289</v>
      </c>
      <c r="AO561" s="4" t="s">
        <v>1289</v>
      </c>
      <c r="AP561" s="4" t="s">
        <v>1289</v>
      </c>
      <c r="AQ561" s="4" t="s">
        <v>1289</v>
      </c>
      <c r="AS561" s="4" t="s">
        <v>4521</v>
      </c>
      <c r="AT561" s="4" t="s">
        <v>2151</v>
      </c>
    </row>
    <row r="562" spans="1:46" x14ac:dyDescent="0.25">
      <c r="A562" s="4" t="s">
        <v>327</v>
      </c>
      <c r="B562" s="4">
        <v>0</v>
      </c>
      <c r="D562" s="4" t="s">
        <v>1272</v>
      </c>
      <c r="E562" s="4" t="s">
        <v>4429</v>
      </c>
      <c r="F562" s="4" t="s">
        <v>4522</v>
      </c>
      <c r="G562" s="4" t="s">
        <v>4429</v>
      </c>
      <c r="H562" s="4" t="s">
        <v>4523</v>
      </c>
      <c r="J562" s="4" t="s">
        <v>4524</v>
      </c>
      <c r="P562" s="4" t="s">
        <v>4525</v>
      </c>
      <c r="Q562" s="4" t="s">
        <v>4526</v>
      </c>
      <c r="R562" s="4" t="s">
        <v>1494</v>
      </c>
      <c r="S562" s="4" t="s">
        <v>2614</v>
      </c>
      <c r="T562" s="4" t="s">
        <v>4514</v>
      </c>
      <c r="U562" s="4" t="s">
        <v>1636</v>
      </c>
      <c r="W562" s="4" t="s">
        <v>1283</v>
      </c>
      <c r="X562" s="4" t="s">
        <v>1315</v>
      </c>
      <c r="Y562" s="4" t="s">
        <v>1285</v>
      </c>
      <c r="Z562" s="4" t="s">
        <v>1286</v>
      </c>
      <c r="AB562" s="4" t="s">
        <v>1316</v>
      </c>
      <c r="AE562" s="4" t="s">
        <v>1346</v>
      </c>
      <c r="AF562" s="4" t="s">
        <v>1289</v>
      </c>
      <c r="AG562" s="4" t="s">
        <v>1288</v>
      </c>
      <c r="AH562" s="4" t="s">
        <v>1289</v>
      </c>
      <c r="AI562" s="4" t="s">
        <v>1288</v>
      </c>
      <c r="AJ562" s="4" t="s">
        <v>1289</v>
      </c>
      <c r="AK562" s="4" t="s">
        <v>1288</v>
      </c>
      <c r="AL562" s="4" t="s">
        <v>1289</v>
      </c>
      <c r="AM562" s="4" t="s">
        <v>1288</v>
      </c>
      <c r="AN562" s="4" t="s">
        <v>1289</v>
      </c>
      <c r="AO562" s="4" t="s">
        <v>1288</v>
      </c>
      <c r="AP562" s="4" t="s">
        <v>1289</v>
      </c>
      <c r="AQ562" s="4" t="s">
        <v>1288</v>
      </c>
      <c r="AS562" s="4" t="s">
        <v>4527</v>
      </c>
      <c r="AT562" s="4" t="s">
        <v>1305</v>
      </c>
    </row>
    <row r="563" spans="1:46" x14ac:dyDescent="0.25">
      <c r="A563" s="4" t="s">
        <v>328</v>
      </c>
      <c r="B563" s="4">
        <v>0</v>
      </c>
      <c r="D563" s="4" t="s">
        <v>1272</v>
      </c>
      <c r="E563" s="4" t="s">
        <v>4429</v>
      </c>
      <c r="F563" s="4" t="s">
        <v>4528</v>
      </c>
      <c r="G563" s="4" t="s">
        <v>4429</v>
      </c>
      <c r="H563" s="4" t="s">
        <v>4529</v>
      </c>
      <c r="J563" s="4" t="s">
        <v>4530</v>
      </c>
      <c r="P563" s="4" t="s">
        <v>4531</v>
      </c>
      <c r="Q563" s="4" t="s">
        <v>4532</v>
      </c>
      <c r="R563" s="4" t="s">
        <v>1323</v>
      </c>
      <c r="S563" s="4" t="s">
        <v>4533</v>
      </c>
      <c r="T563" s="4" t="s">
        <v>1542</v>
      </c>
      <c r="U563" s="4" t="s">
        <v>1473</v>
      </c>
      <c r="W563" s="4" t="s">
        <v>1283</v>
      </c>
      <c r="X563" s="4" t="s">
        <v>1315</v>
      </c>
      <c r="Y563" s="4" t="s">
        <v>1302</v>
      </c>
      <c r="Z563" s="4" t="s">
        <v>1286</v>
      </c>
      <c r="AB563" s="4" t="s">
        <v>1286</v>
      </c>
      <c r="AC563" s="4" t="s">
        <v>4534</v>
      </c>
      <c r="AE563" s="4" t="s">
        <v>1288</v>
      </c>
      <c r="AF563" s="4" t="s">
        <v>1288</v>
      </c>
      <c r="AG563" s="4" t="s">
        <v>1288</v>
      </c>
      <c r="AH563" s="4" t="s">
        <v>1288</v>
      </c>
      <c r="AI563" s="4" t="s">
        <v>1289</v>
      </c>
      <c r="AJ563" s="4" t="s">
        <v>1288</v>
      </c>
      <c r="AK563" s="4" t="s">
        <v>1288</v>
      </c>
      <c r="AL563" s="4" t="s">
        <v>1289</v>
      </c>
      <c r="AM563" s="4" t="s">
        <v>1289</v>
      </c>
      <c r="AN563" s="4" t="s">
        <v>1288</v>
      </c>
      <c r="AO563" s="4" t="s">
        <v>1289</v>
      </c>
      <c r="AP563" s="4" t="s">
        <v>1288</v>
      </c>
      <c r="AQ563" s="4" t="s">
        <v>1288</v>
      </c>
      <c r="AS563" s="4" t="s">
        <v>4535</v>
      </c>
      <c r="AT563" s="4" t="s">
        <v>1305</v>
      </c>
    </row>
    <row r="564" spans="1:46" x14ac:dyDescent="0.25">
      <c r="A564" s="4" t="s">
        <v>330</v>
      </c>
      <c r="B564" s="4">
        <v>0</v>
      </c>
      <c r="D564" s="4" t="s">
        <v>1272</v>
      </c>
      <c r="E564" s="4" t="s">
        <v>4429</v>
      </c>
      <c r="F564" s="4" t="s">
        <v>4536</v>
      </c>
      <c r="G564" s="4" t="s">
        <v>4429</v>
      </c>
      <c r="H564" s="4" t="s">
        <v>4537</v>
      </c>
      <c r="J564" s="4" t="s">
        <v>4538</v>
      </c>
      <c r="P564" s="4" t="s">
        <v>4539</v>
      </c>
      <c r="Q564" s="4" t="s">
        <v>4540</v>
      </c>
      <c r="R564" s="4" t="s">
        <v>1494</v>
      </c>
      <c r="S564" s="4" t="s">
        <v>2614</v>
      </c>
      <c r="T564" s="4" t="s">
        <v>1605</v>
      </c>
      <c r="U564" s="4" t="s">
        <v>1636</v>
      </c>
      <c r="W564" s="4" t="s">
        <v>1283</v>
      </c>
      <c r="X564" s="4" t="s">
        <v>1315</v>
      </c>
      <c r="Y564" s="4" t="s">
        <v>1285</v>
      </c>
      <c r="Z564" s="4" t="s">
        <v>1286</v>
      </c>
      <c r="AB564" s="4" t="s">
        <v>1316</v>
      </c>
      <c r="AE564" s="4" t="s">
        <v>1289</v>
      </c>
      <c r="AF564" s="4" t="s">
        <v>1288</v>
      </c>
      <c r="AG564" s="4" t="s">
        <v>1289</v>
      </c>
      <c r="AH564" s="4" t="s">
        <v>1289</v>
      </c>
      <c r="AI564" s="4" t="s">
        <v>1288</v>
      </c>
      <c r="AJ564" s="4" t="s">
        <v>1289</v>
      </c>
      <c r="AK564" s="4" t="s">
        <v>1288</v>
      </c>
      <c r="AL564" s="4" t="s">
        <v>1288</v>
      </c>
      <c r="AM564" s="4" t="s">
        <v>1288</v>
      </c>
      <c r="AN564" s="4" t="s">
        <v>1288</v>
      </c>
      <c r="AO564" s="4" t="s">
        <v>1288</v>
      </c>
      <c r="AP564" s="4" t="s">
        <v>1288</v>
      </c>
      <c r="AQ564" s="4" t="s">
        <v>1288</v>
      </c>
      <c r="AS564" s="4" t="s">
        <v>4541</v>
      </c>
      <c r="AT564" s="4" t="s">
        <v>4542</v>
      </c>
    </row>
    <row r="565" spans="1:46" x14ac:dyDescent="0.25">
      <c r="A565" s="4" t="s">
        <v>331</v>
      </c>
      <c r="B565" s="4">
        <v>0</v>
      </c>
      <c r="D565" s="4" t="s">
        <v>1272</v>
      </c>
      <c r="E565" s="4" t="s">
        <v>4429</v>
      </c>
      <c r="F565" s="4" t="s">
        <v>4543</v>
      </c>
      <c r="G565" s="4" t="s">
        <v>4429</v>
      </c>
      <c r="H565" s="4" t="s">
        <v>2475</v>
      </c>
      <c r="J565" s="4" t="s">
        <v>4544</v>
      </c>
      <c r="P565" s="4" t="s">
        <v>4545</v>
      </c>
      <c r="Q565" s="4" t="s">
        <v>4546</v>
      </c>
      <c r="R565" s="4" t="s">
        <v>1279</v>
      </c>
      <c r="S565" s="4" t="s">
        <v>1380</v>
      </c>
      <c r="T565" s="4" t="s">
        <v>4547</v>
      </c>
      <c r="U565" s="4" t="s">
        <v>1636</v>
      </c>
      <c r="W565" s="4" t="s">
        <v>1283</v>
      </c>
      <c r="X565" s="4" t="s">
        <v>1315</v>
      </c>
      <c r="Y565" s="4" t="s">
        <v>1285</v>
      </c>
      <c r="Z565" s="4" t="s">
        <v>1286</v>
      </c>
      <c r="AB565" s="4" t="s">
        <v>1316</v>
      </c>
      <c r="AE565" s="4" t="s">
        <v>1289</v>
      </c>
      <c r="AF565" s="4" t="s">
        <v>1288</v>
      </c>
      <c r="AG565" s="4" t="s">
        <v>1289</v>
      </c>
      <c r="AH565" s="4" t="s">
        <v>1289</v>
      </c>
      <c r="AI565" s="4" t="s">
        <v>1288</v>
      </c>
      <c r="AJ565" s="4" t="s">
        <v>1289</v>
      </c>
      <c r="AK565" s="4" t="s">
        <v>1288</v>
      </c>
      <c r="AL565" s="4" t="s">
        <v>1288</v>
      </c>
      <c r="AM565" s="4" t="s">
        <v>1288</v>
      </c>
      <c r="AN565" s="4" t="s">
        <v>1288</v>
      </c>
      <c r="AO565" s="4" t="s">
        <v>1288</v>
      </c>
      <c r="AP565" s="4" t="s">
        <v>1288</v>
      </c>
      <c r="AQ565" s="4" t="s">
        <v>1288</v>
      </c>
      <c r="AS565" s="4" t="s">
        <v>4521</v>
      </c>
      <c r="AT565" s="4" t="s">
        <v>4542</v>
      </c>
    </row>
    <row r="566" spans="1:46" x14ac:dyDescent="0.25">
      <c r="A566" s="4" t="s">
        <v>339</v>
      </c>
      <c r="B566" s="4">
        <v>0</v>
      </c>
      <c r="D566" s="4" t="s">
        <v>1272</v>
      </c>
      <c r="E566" s="4" t="s">
        <v>4429</v>
      </c>
      <c r="F566" s="4" t="s">
        <v>4548</v>
      </c>
      <c r="G566" s="4" t="s">
        <v>4429</v>
      </c>
      <c r="H566" s="4" t="s">
        <v>4549</v>
      </c>
      <c r="J566" s="4" t="s">
        <v>4550</v>
      </c>
      <c r="P566" s="4" t="s">
        <v>4551</v>
      </c>
      <c r="Q566" s="4" t="s">
        <v>4552</v>
      </c>
      <c r="R566" s="4" t="s">
        <v>1494</v>
      </c>
      <c r="S566" s="4" t="s">
        <v>2614</v>
      </c>
      <c r="T566" s="4" t="s">
        <v>1635</v>
      </c>
      <c r="U566" s="4" t="s">
        <v>1636</v>
      </c>
      <c r="W566" s="4" t="s">
        <v>1283</v>
      </c>
      <c r="X566" s="4" t="s">
        <v>1315</v>
      </c>
      <c r="Y566" s="4" t="s">
        <v>1285</v>
      </c>
      <c r="Z566" s="4" t="s">
        <v>1286</v>
      </c>
      <c r="AB566" s="4" t="s">
        <v>1316</v>
      </c>
      <c r="AE566" s="4" t="s">
        <v>1346</v>
      </c>
      <c r="AF566" s="4" t="s">
        <v>1346</v>
      </c>
      <c r="AG566" s="4" t="s">
        <v>1289</v>
      </c>
      <c r="AH566" s="4" t="s">
        <v>1289</v>
      </c>
      <c r="AI566" s="4" t="s">
        <v>1289</v>
      </c>
      <c r="AJ566" s="4" t="s">
        <v>1289</v>
      </c>
      <c r="AK566" s="4" t="s">
        <v>1289</v>
      </c>
      <c r="AL566" s="4" t="s">
        <v>1289</v>
      </c>
      <c r="AM566" s="4" t="s">
        <v>1346</v>
      </c>
      <c r="AN566" s="4" t="s">
        <v>1289</v>
      </c>
      <c r="AO566" s="4" t="s">
        <v>1289</v>
      </c>
      <c r="AP566" s="4" t="s">
        <v>1289</v>
      </c>
      <c r="AQ566" s="4" t="s">
        <v>1289</v>
      </c>
      <c r="AS566" s="4" t="s">
        <v>4553</v>
      </c>
      <c r="AT566" s="4" t="s">
        <v>1622</v>
      </c>
    </row>
    <row r="567" spans="1:46" x14ac:dyDescent="0.25">
      <c r="A567" s="4" t="s">
        <v>340</v>
      </c>
      <c r="B567" s="4">
        <v>0</v>
      </c>
      <c r="D567" s="4" t="s">
        <v>1272</v>
      </c>
      <c r="E567" s="4" t="s">
        <v>4429</v>
      </c>
      <c r="F567" s="4" t="s">
        <v>4554</v>
      </c>
      <c r="G567" s="4" t="s">
        <v>4429</v>
      </c>
      <c r="H567" s="4" t="s">
        <v>4555</v>
      </c>
      <c r="J567" s="4" t="s">
        <v>4556</v>
      </c>
      <c r="P567" s="4" t="s">
        <v>4557</v>
      </c>
      <c r="Q567" s="4" t="s">
        <v>4558</v>
      </c>
      <c r="R567" s="4" t="s">
        <v>1279</v>
      </c>
      <c r="S567" s="4" t="s">
        <v>1280</v>
      </c>
      <c r="T567" s="4" t="s">
        <v>1556</v>
      </c>
      <c r="U567" s="4" t="s">
        <v>1390</v>
      </c>
      <c r="W567" s="4" t="s">
        <v>1337</v>
      </c>
      <c r="X567" s="4" t="s">
        <v>1315</v>
      </c>
      <c r="Y567" s="4" t="s">
        <v>1382</v>
      </c>
      <c r="Z567" s="4" t="s">
        <v>1286</v>
      </c>
      <c r="AB567" s="4" t="s">
        <v>1316</v>
      </c>
      <c r="AE567" s="4" t="s">
        <v>1288</v>
      </c>
      <c r="AF567" s="4" t="s">
        <v>1288</v>
      </c>
      <c r="AG567" s="4" t="s">
        <v>1288</v>
      </c>
      <c r="AH567" s="4" t="s">
        <v>1288</v>
      </c>
      <c r="AI567" s="4" t="s">
        <v>1288</v>
      </c>
      <c r="AJ567" s="4" t="s">
        <v>1288</v>
      </c>
      <c r="AK567" s="4" t="s">
        <v>1288</v>
      </c>
      <c r="AL567" s="4" t="s">
        <v>1288</v>
      </c>
      <c r="AM567" s="4" t="s">
        <v>1288</v>
      </c>
      <c r="AN567" s="4" t="s">
        <v>1288</v>
      </c>
      <c r="AO567" s="4" t="s">
        <v>1288</v>
      </c>
      <c r="AP567" s="4" t="s">
        <v>1288</v>
      </c>
      <c r="AQ567" s="4" t="s">
        <v>1288</v>
      </c>
      <c r="AS567" s="4" t="s">
        <v>4559</v>
      </c>
      <c r="AT567" s="4" t="s">
        <v>1831</v>
      </c>
    </row>
    <row r="568" spans="1:46" x14ac:dyDescent="0.25">
      <c r="A568" s="4" t="s">
        <v>342</v>
      </c>
      <c r="B568" s="4">
        <v>0</v>
      </c>
      <c r="D568" s="4" t="s">
        <v>1272</v>
      </c>
      <c r="E568" s="4" t="s">
        <v>4560</v>
      </c>
      <c r="F568" s="4" t="s">
        <v>4561</v>
      </c>
      <c r="G568" s="4" t="s">
        <v>4429</v>
      </c>
      <c r="H568" s="4" t="s">
        <v>4562</v>
      </c>
      <c r="J568" s="4" t="s">
        <v>4563</v>
      </c>
      <c r="P568" s="4" t="s">
        <v>4564</v>
      </c>
      <c r="Q568" s="4" t="s">
        <v>4565</v>
      </c>
      <c r="R568" s="4" t="s">
        <v>1494</v>
      </c>
      <c r="S568" s="4" t="s">
        <v>4566</v>
      </c>
      <c r="T568" s="4" t="s">
        <v>1542</v>
      </c>
      <c r="U568" s="4" t="s">
        <v>1300</v>
      </c>
      <c r="W568" s="4" t="s">
        <v>1337</v>
      </c>
      <c r="X568" s="4" t="s">
        <v>1315</v>
      </c>
      <c r="Y568" s="4" t="s">
        <v>1285</v>
      </c>
      <c r="Z568" s="4" t="s">
        <v>1316</v>
      </c>
      <c r="AA568" s="4" t="s">
        <v>1327</v>
      </c>
      <c r="AB568" s="4" t="s">
        <v>1372</v>
      </c>
      <c r="AE568" s="4" t="s">
        <v>1288</v>
      </c>
      <c r="AF568" s="4" t="s">
        <v>1288</v>
      </c>
      <c r="AG568" s="4" t="s">
        <v>1288</v>
      </c>
      <c r="AH568" s="4" t="s">
        <v>1288</v>
      </c>
      <c r="AI568" s="4" t="s">
        <v>1288</v>
      </c>
      <c r="AJ568" s="4" t="s">
        <v>1288</v>
      </c>
      <c r="AK568" s="4" t="s">
        <v>1288</v>
      </c>
      <c r="AL568" s="4" t="s">
        <v>1288</v>
      </c>
      <c r="AM568" s="4" t="s">
        <v>1288</v>
      </c>
      <c r="AN568" s="4" t="s">
        <v>1288</v>
      </c>
      <c r="AO568" s="4" t="s">
        <v>1288</v>
      </c>
      <c r="AP568" s="4" t="s">
        <v>1288</v>
      </c>
      <c r="AQ568" s="4" t="s">
        <v>1289</v>
      </c>
      <c r="AS568" s="4" t="s">
        <v>1304</v>
      </c>
      <c r="AT568" s="4" t="s">
        <v>1305</v>
      </c>
    </row>
    <row r="569" spans="1:46" x14ac:dyDescent="0.25">
      <c r="A569" s="4" t="s">
        <v>344</v>
      </c>
      <c r="B569" s="4">
        <v>0</v>
      </c>
      <c r="D569" s="4" t="s">
        <v>1272</v>
      </c>
      <c r="E569" s="4" t="s">
        <v>4429</v>
      </c>
      <c r="F569" s="4" t="s">
        <v>4567</v>
      </c>
      <c r="G569" s="4" t="s">
        <v>4429</v>
      </c>
      <c r="H569" s="4" t="s">
        <v>4568</v>
      </c>
      <c r="J569" s="4" t="s">
        <v>4569</v>
      </c>
      <c r="P569" s="4" t="s">
        <v>4570</v>
      </c>
      <c r="Q569" s="4" t="s">
        <v>4571</v>
      </c>
      <c r="R569" s="4" t="s">
        <v>1279</v>
      </c>
      <c r="S569" s="4" t="s">
        <v>1280</v>
      </c>
      <c r="T569" s="4" t="s">
        <v>1299</v>
      </c>
      <c r="U569" s="4" t="s">
        <v>1455</v>
      </c>
      <c r="W569" s="4" t="s">
        <v>1337</v>
      </c>
      <c r="X569" s="4" t="s">
        <v>1315</v>
      </c>
      <c r="Y569" s="4" t="s">
        <v>1382</v>
      </c>
      <c r="Z569" s="4" t="s">
        <v>1286</v>
      </c>
      <c r="AB569" s="4" t="s">
        <v>1316</v>
      </c>
      <c r="AE569" s="4" t="s">
        <v>1288</v>
      </c>
      <c r="AF569" s="4" t="s">
        <v>1288</v>
      </c>
      <c r="AG569" s="4" t="s">
        <v>1288</v>
      </c>
      <c r="AH569" s="4" t="s">
        <v>1289</v>
      </c>
      <c r="AI569" s="4" t="s">
        <v>1288</v>
      </c>
      <c r="AJ569" s="4" t="s">
        <v>1288</v>
      </c>
      <c r="AK569" s="4" t="s">
        <v>1289</v>
      </c>
      <c r="AL569" s="4" t="s">
        <v>1288</v>
      </c>
      <c r="AM569" s="4" t="s">
        <v>1289</v>
      </c>
      <c r="AN569" s="4" t="s">
        <v>1288</v>
      </c>
      <c r="AO569" s="4" t="s">
        <v>1289</v>
      </c>
      <c r="AP569" s="4" t="s">
        <v>1289</v>
      </c>
      <c r="AQ569" s="4" t="s">
        <v>1288</v>
      </c>
      <c r="AS569" s="4" t="s">
        <v>1304</v>
      </c>
      <c r="AT569" s="4" t="s">
        <v>1383</v>
      </c>
    </row>
    <row r="570" spans="1:46" x14ac:dyDescent="0.25">
      <c r="A570" s="4" t="s">
        <v>353</v>
      </c>
      <c r="B570" s="4">
        <v>0</v>
      </c>
      <c r="D570" s="4" t="s">
        <v>1272</v>
      </c>
      <c r="E570" s="4" t="s">
        <v>4429</v>
      </c>
      <c r="F570" s="4" t="s">
        <v>4572</v>
      </c>
      <c r="G570" s="4" t="s">
        <v>4429</v>
      </c>
      <c r="H570" s="4" t="s">
        <v>4573</v>
      </c>
      <c r="J570" s="4" t="s">
        <v>4574</v>
      </c>
      <c r="P570" s="4" t="s">
        <v>4575</v>
      </c>
      <c r="Q570" s="4" t="s">
        <v>4576</v>
      </c>
      <c r="R570" s="4" t="s">
        <v>1494</v>
      </c>
      <c r="S570" s="4" t="s">
        <v>4577</v>
      </c>
      <c r="T570" s="4" t="s">
        <v>4578</v>
      </c>
      <c r="U570" s="4" t="s">
        <v>1390</v>
      </c>
      <c r="W570" s="4" t="s">
        <v>1400</v>
      </c>
      <c r="X570" s="4" t="s">
        <v>1400</v>
      </c>
      <c r="Y570" s="4" t="s">
        <v>1400</v>
      </c>
      <c r="Z570" s="4" t="s">
        <v>1286</v>
      </c>
      <c r="AB570" s="4" t="s">
        <v>1372</v>
      </c>
      <c r="AE570" s="4" t="s">
        <v>1288</v>
      </c>
      <c r="AF570" s="4" t="s">
        <v>1346</v>
      </c>
      <c r="AG570" s="4" t="s">
        <v>1288</v>
      </c>
      <c r="AH570" s="4" t="s">
        <v>1288</v>
      </c>
      <c r="AI570" s="4" t="s">
        <v>1346</v>
      </c>
      <c r="AJ570" s="4" t="s">
        <v>1289</v>
      </c>
      <c r="AK570" s="4" t="s">
        <v>1288</v>
      </c>
      <c r="AL570" s="4" t="s">
        <v>1288</v>
      </c>
      <c r="AM570" s="4" t="s">
        <v>1289</v>
      </c>
      <c r="AN570" s="4" t="s">
        <v>1288</v>
      </c>
      <c r="AO570" s="4" t="s">
        <v>1288</v>
      </c>
      <c r="AP570" s="4" t="s">
        <v>1346</v>
      </c>
      <c r="AQ570" s="4" t="s">
        <v>1289</v>
      </c>
      <c r="AS570" s="4" t="s">
        <v>4579</v>
      </c>
      <c r="AT570" s="4" t="s">
        <v>4580</v>
      </c>
    </row>
    <row r="571" spans="1:46" x14ac:dyDescent="0.25">
      <c r="A571" s="4" t="s">
        <v>355</v>
      </c>
      <c r="B571" s="4">
        <v>0</v>
      </c>
      <c r="D571" s="4" t="s">
        <v>1272</v>
      </c>
      <c r="E571" s="4" t="s">
        <v>4560</v>
      </c>
      <c r="F571" s="4" t="s">
        <v>4581</v>
      </c>
      <c r="G571" s="4" t="s">
        <v>4429</v>
      </c>
      <c r="H571" s="4" t="s">
        <v>4582</v>
      </c>
      <c r="J571" s="4" t="s">
        <v>4583</v>
      </c>
      <c r="P571" s="4" t="s">
        <v>4584</v>
      </c>
      <c r="Q571" s="4" t="s">
        <v>4585</v>
      </c>
      <c r="R571" s="4" t="s">
        <v>1279</v>
      </c>
      <c r="S571" s="4" t="s">
        <v>1407</v>
      </c>
      <c r="T571" s="4" t="s">
        <v>1979</v>
      </c>
      <c r="U571" s="4" t="s">
        <v>126</v>
      </c>
      <c r="W571" s="4" t="s">
        <v>1283</v>
      </c>
      <c r="X571" s="4" t="s">
        <v>1446</v>
      </c>
      <c r="Y571" s="4" t="s">
        <v>1400</v>
      </c>
      <c r="Z571" s="4" t="s">
        <v>1286</v>
      </c>
      <c r="AB571" s="4" t="s">
        <v>1316</v>
      </c>
      <c r="AE571" s="4" t="s">
        <v>1289</v>
      </c>
      <c r="AF571" s="4" t="s">
        <v>1328</v>
      </c>
      <c r="AG571" s="4" t="s">
        <v>1289</v>
      </c>
      <c r="AH571" s="4" t="s">
        <v>1288</v>
      </c>
      <c r="AI571" s="4" t="s">
        <v>1289</v>
      </c>
      <c r="AJ571" s="4" t="s">
        <v>1289</v>
      </c>
      <c r="AK571" s="4" t="s">
        <v>1288</v>
      </c>
      <c r="AL571" s="4" t="s">
        <v>1288</v>
      </c>
      <c r="AM571" s="4" t="s">
        <v>1289</v>
      </c>
      <c r="AN571" s="4" t="s">
        <v>1288</v>
      </c>
      <c r="AO571" s="4" t="s">
        <v>1288</v>
      </c>
      <c r="AP571" s="4" t="s">
        <v>1289</v>
      </c>
      <c r="AQ571" s="4" t="s">
        <v>1288</v>
      </c>
      <c r="AS571" s="4" t="s">
        <v>4586</v>
      </c>
      <c r="AT571" s="4" t="s">
        <v>1421</v>
      </c>
    </row>
    <row r="572" spans="1:46" x14ac:dyDescent="0.25">
      <c r="A572" s="4" t="s">
        <v>357</v>
      </c>
      <c r="B572" s="4">
        <v>0</v>
      </c>
      <c r="D572" s="4" t="s">
        <v>1272</v>
      </c>
      <c r="E572" s="4" t="s">
        <v>4560</v>
      </c>
      <c r="F572" s="4" t="s">
        <v>4587</v>
      </c>
      <c r="G572" s="4" t="s">
        <v>4560</v>
      </c>
      <c r="H572" s="4" t="s">
        <v>4588</v>
      </c>
      <c r="J572" s="4" t="s">
        <v>4589</v>
      </c>
      <c r="P572" s="4" t="s">
        <v>4589</v>
      </c>
      <c r="Q572" s="4" t="s">
        <v>4590</v>
      </c>
      <c r="R572" s="4" t="s">
        <v>1494</v>
      </c>
      <c r="S572" s="4" t="s">
        <v>4591</v>
      </c>
      <c r="T572" s="4" t="s">
        <v>1418</v>
      </c>
      <c r="U572" s="4" t="s">
        <v>1300</v>
      </c>
      <c r="W572" s="4" t="s">
        <v>1337</v>
      </c>
      <c r="X572" s="4" t="s">
        <v>1315</v>
      </c>
      <c r="Y572" s="4" t="s">
        <v>1285</v>
      </c>
      <c r="Z572" s="4" t="s">
        <v>1286</v>
      </c>
      <c r="AB572" s="4" t="s">
        <v>1372</v>
      </c>
      <c r="AE572" s="4" t="s">
        <v>1288</v>
      </c>
      <c r="AF572" s="4" t="s">
        <v>1288</v>
      </c>
      <c r="AG572" s="4" t="s">
        <v>1288</v>
      </c>
      <c r="AH572" s="4" t="s">
        <v>1288</v>
      </c>
      <c r="AI572" s="4" t="s">
        <v>1288</v>
      </c>
      <c r="AJ572" s="4" t="s">
        <v>1288</v>
      </c>
      <c r="AK572" s="4" t="s">
        <v>1288</v>
      </c>
      <c r="AL572" s="4" t="s">
        <v>1288</v>
      </c>
      <c r="AM572" s="4" t="s">
        <v>1288</v>
      </c>
      <c r="AN572" s="4" t="s">
        <v>1288</v>
      </c>
      <c r="AO572" s="4" t="s">
        <v>1288</v>
      </c>
      <c r="AP572" s="4" t="s">
        <v>1288</v>
      </c>
      <c r="AQ572" s="4" t="s">
        <v>1289</v>
      </c>
      <c r="AS572" s="4" t="s">
        <v>1304</v>
      </c>
      <c r="AT572" s="4" t="s">
        <v>2194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301F7-E802-47A3-8E28-95A149BFF527}">
  <dimension ref="A1:A47"/>
  <sheetViews>
    <sheetView workbookViewId="0"/>
  </sheetViews>
  <sheetFormatPr defaultRowHeight="15" x14ac:dyDescent="0.25"/>
  <sheetData>
    <row r="1" spans="1:1" x14ac:dyDescent="0.25">
      <c r="A1" s="9" t="s">
        <v>0</v>
      </c>
    </row>
    <row r="2" spans="1:1" x14ac:dyDescent="0.25">
      <c r="A2" s="9" t="s">
        <v>1226</v>
      </c>
    </row>
    <row r="3" spans="1:1" x14ac:dyDescent="0.25">
      <c r="A3" s="4" t="s">
        <v>1227</v>
      </c>
    </row>
    <row r="4" spans="1:1" x14ac:dyDescent="0.25">
      <c r="A4" s="4" t="s">
        <v>1228</v>
      </c>
    </row>
    <row r="5" spans="1:1" x14ac:dyDescent="0.25">
      <c r="A5" s="4" t="s">
        <v>1229</v>
      </c>
    </row>
    <row r="6" spans="1:1" x14ac:dyDescent="0.25">
      <c r="A6" s="4" t="s">
        <v>1230</v>
      </c>
    </row>
    <row r="7" spans="1:1" x14ac:dyDescent="0.25">
      <c r="A7" s="4" t="s">
        <v>1231</v>
      </c>
    </row>
    <row r="8" spans="1:1" x14ac:dyDescent="0.25">
      <c r="A8" s="4" t="s">
        <v>1232</v>
      </c>
    </row>
    <row r="9" spans="1:1" x14ac:dyDescent="0.25">
      <c r="A9" s="4" t="s">
        <v>1233</v>
      </c>
    </row>
    <row r="10" spans="1:1" x14ac:dyDescent="0.25">
      <c r="A10" s="4" t="s">
        <v>1234</v>
      </c>
    </row>
    <row r="11" spans="1:1" x14ac:dyDescent="0.25">
      <c r="A11" s="4" t="s">
        <v>1235</v>
      </c>
    </row>
    <row r="12" spans="1:1" x14ac:dyDescent="0.25">
      <c r="A12" s="4" t="s">
        <v>1236</v>
      </c>
    </row>
    <row r="13" spans="1:1" x14ac:dyDescent="0.25">
      <c r="A13" s="4" t="s">
        <v>1237</v>
      </c>
    </row>
    <row r="14" spans="1:1" x14ac:dyDescent="0.25">
      <c r="A14" s="4" t="s">
        <v>1238</v>
      </c>
    </row>
    <row r="15" spans="1:1" x14ac:dyDescent="0.25">
      <c r="A15" s="4" t="s">
        <v>1239</v>
      </c>
    </row>
    <row r="16" spans="1:1" x14ac:dyDescent="0.25">
      <c r="A16" s="4" t="s">
        <v>1240</v>
      </c>
    </row>
    <row r="17" spans="1:1" x14ac:dyDescent="0.25">
      <c r="A17" s="4" t="s">
        <v>1241</v>
      </c>
    </row>
    <row r="18" spans="1:1" x14ac:dyDescent="0.25">
      <c r="A18" s="4" t="s">
        <v>1242</v>
      </c>
    </row>
    <row r="19" spans="1:1" x14ac:dyDescent="0.25">
      <c r="A19" s="4" t="s">
        <v>1243</v>
      </c>
    </row>
    <row r="20" spans="1:1" x14ac:dyDescent="0.25">
      <c r="A20" s="4" t="s">
        <v>1244</v>
      </c>
    </row>
    <row r="21" spans="1:1" x14ac:dyDescent="0.25">
      <c r="A21" s="4" t="s">
        <v>1245</v>
      </c>
    </row>
    <row r="22" spans="1:1" x14ac:dyDescent="0.25">
      <c r="A22" s="4" t="s">
        <v>1246</v>
      </c>
    </row>
    <row r="23" spans="1:1" x14ac:dyDescent="0.25">
      <c r="A23" s="4" t="s">
        <v>1247</v>
      </c>
    </row>
    <row r="24" spans="1:1" x14ac:dyDescent="0.25">
      <c r="A24" s="4" t="s">
        <v>1248</v>
      </c>
    </row>
    <row r="25" spans="1:1" x14ac:dyDescent="0.25">
      <c r="A25" s="4" t="s">
        <v>1249</v>
      </c>
    </row>
    <row r="26" spans="1:1" x14ac:dyDescent="0.25">
      <c r="A26" s="4" t="s">
        <v>1250</v>
      </c>
    </row>
    <row r="27" spans="1:1" x14ac:dyDescent="0.25">
      <c r="A27" s="4" t="s">
        <v>1251</v>
      </c>
    </row>
    <row r="28" spans="1:1" x14ac:dyDescent="0.25">
      <c r="A28" s="4" t="s">
        <v>1252</v>
      </c>
    </row>
    <row r="29" spans="1:1" x14ac:dyDescent="0.25">
      <c r="A29" s="4" t="s">
        <v>1253</v>
      </c>
    </row>
    <row r="30" spans="1:1" x14ac:dyDescent="0.25">
      <c r="A30" s="4" t="s">
        <v>1254</v>
      </c>
    </row>
    <row r="31" spans="1:1" x14ac:dyDescent="0.25">
      <c r="A31" s="4" t="s">
        <v>1255</v>
      </c>
    </row>
    <row r="32" spans="1:1" x14ac:dyDescent="0.25">
      <c r="A32" s="4" t="s">
        <v>1256</v>
      </c>
    </row>
    <row r="33" spans="1:1" x14ac:dyDescent="0.25">
      <c r="A33" s="4" t="s">
        <v>1257</v>
      </c>
    </row>
    <row r="34" spans="1:1" x14ac:dyDescent="0.25">
      <c r="A34" s="4" t="s">
        <v>1258</v>
      </c>
    </row>
    <row r="35" spans="1:1" x14ac:dyDescent="0.25">
      <c r="A35" s="4" t="s">
        <v>1259</v>
      </c>
    </row>
    <row r="36" spans="1:1" x14ac:dyDescent="0.25">
      <c r="A36" s="4" t="s">
        <v>1260</v>
      </c>
    </row>
    <row r="37" spans="1:1" x14ac:dyDescent="0.25">
      <c r="A37" s="4" t="s">
        <v>1261</v>
      </c>
    </row>
    <row r="38" spans="1:1" x14ac:dyDescent="0.25">
      <c r="A38" s="4" t="s">
        <v>1262</v>
      </c>
    </row>
    <row r="39" spans="1:1" x14ac:dyDescent="0.25">
      <c r="A39" s="4" t="s">
        <v>1263</v>
      </c>
    </row>
    <row r="40" spans="1:1" x14ac:dyDescent="0.25">
      <c r="A40" s="4" t="s">
        <v>1264</v>
      </c>
    </row>
    <row r="41" spans="1:1" x14ac:dyDescent="0.25">
      <c r="A41" s="4" t="s">
        <v>1265</v>
      </c>
    </row>
    <row r="42" spans="1:1" x14ac:dyDescent="0.25">
      <c r="A42" s="4" t="s">
        <v>1266</v>
      </c>
    </row>
    <row r="43" spans="1:1" x14ac:dyDescent="0.25">
      <c r="A43" s="4" t="s">
        <v>1267</v>
      </c>
    </row>
    <row r="44" spans="1:1" x14ac:dyDescent="0.25">
      <c r="A44" s="4" t="s">
        <v>1268</v>
      </c>
    </row>
    <row r="45" spans="1:1" x14ac:dyDescent="0.25">
      <c r="A45" s="4" t="s">
        <v>1269</v>
      </c>
    </row>
    <row r="46" spans="1:1" x14ac:dyDescent="0.25">
      <c r="A46" s="4" t="s">
        <v>1270</v>
      </c>
    </row>
    <row r="47" spans="1:1" x14ac:dyDescent="0.25">
      <c r="A47" s="4" t="s">
        <v>1271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91"/>
  <sheetViews>
    <sheetView workbookViewId="0"/>
  </sheetViews>
  <sheetFormatPr defaultColWidth="14.42578125" defaultRowHeight="15" customHeight="1" x14ac:dyDescent="0.25"/>
  <cols>
    <col min="2" max="2" width="115.7109375" customWidth="1"/>
    <col min="4" max="4" width="22" customWidth="1"/>
  </cols>
  <sheetData>
    <row r="1" spans="1:5" x14ac:dyDescent="0.25">
      <c r="A1" s="1" t="s">
        <v>0</v>
      </c>
      <c r="B1" s="2" t="s">
        <v>1</v>
      </c>
      <c r="C1" s="3" t="s">
        <v>2</v>
      </c>
      <c r="D1" s="3" t="s">
        <v>3</v>
      </c>
    </row>
    <row r="2" spans="1:5" x14ac:dyDescent="0.25">
      <c r="A2" s="4" t="s">
        <v>359</v>
      </c>
      <c r="B2" s="5" t="s">
        <v>360</v>
      </c>
      <c r="C2" s="4" t="s">
        <v>18</v>
      </c>
      <c r="D2" s="4" t="s">
        <v>126</v>
      </c>
      <c r="E2" s="4" t="s">
        <v>361</v>
      </c>
    </row>
    <row r="3" spans="1:5" x14ac:dyDescent="0.25">
      <c r="A3" s="4" t="s">
        <v>362</v>
      </c>
      <c r="B3" s="5" t="s">
        <v>363</v>
      </c>
      <c r="C3" s="4" t="s">
        <v>18</v>
      </c>
      <c r="D3" s="4" t="s">
        <v>19</v>
      </c>
    </row>
    <row r="4" spans="1:5" x14ac:dyDescent="0.25">
      <c r="A4" s="4" t="s">
        <v>364</v>
      </c>
      <c r="B4" s="5" t="s">
        <v>365</v>
      </c>
      <c r="C4" s="4" t="s">
        <v>13</v>
      </c>
      <c r="D4" s="4" t="s">
        <v>91</v>
      </c>
    </row>
    <row r="5" spans="1:5" x14ac:dyDescent="0.25">
      <c r="A5" s="4" t="s">
        <v>364</v>
      </c>
      <c r="B5" s="5" t="s">
        <v>366</v>
      </c>
      <c r="C5" s="4" t="s">
        <v>18</v>
      </c>
      <c r="D5" s="4" t="s">
        <v>367</v>
      </c>
    </row>
    <row r="6" spans="1:5" x14ac:dyDescent="0.25">
      <c r="A6" s="4" t="s">
        <v>364</v>
      </c>
      <c r="B6" s="5" t="s">
        <v>368</v>
      </c>
      <c r="C6" s="4" t="s">
        <v>9</v>
      </c>
      <c r="D6" s="4" t="s">
        <v>77</v>
      </c>
    </row>
    <row r="7" spans="1:5" x14ac:dyDescent="0.25">
      <c r="A7" s="4" t="s">
        <v>364</v>
      </c>
      <c r="B7" s="5" t="s">
        <v>369</v>
      </c>
      <c r="C7" s="4" t="s">
        <v>18</v>
      </c>
      <c r="D7" s="4" t="s">
        <v>351</v>
      </c>
    </row>
    <row r="8" spans="1:5" x14ac:dyDescent="0.25">
      <c r="A8" s="4" t="s">
        <v>364</v>
      </c>
      <c r="B8" s="5" t="s">
        <v>370</v>
      </c>
      <c r="C8" s="4" t="s">
        <v>100</v>
      </c>
      <c r="D8" s="4" t="s">
        <v>101</v>
      </c>
    </row>
    <row r="9" spans="1:5" x14ac:dyDescent="0.25">
      <c r="A9" s="4" t="s">
        <v>371</v>
      </c>
      <c r="B9" s="5" t="s">
        <v>372</v>
      </c>
      <c r="C9" s="4" t="s">
        <v>18</v>
      </c>
      <c r="D9" s="4" t="s">
        <v>19</v>
      </c>
    </row>
    <row r="10" spans="1:5" x14ac:dyDescent="0.25">
      <c r="A10" s="4" t="s">
        <v>373</v>
      </c>
      <c r="B10" s="5" t="s">
        <v>374</v>
      </c>
      <c r="C10" s="4" t="s">
        <v>18</v>
      </c>
      <c r="D10" s="4" t="s">
        <v>19</v>
      </c>
    </row>
    <row r="11" spans="1:5" x14ac:dyDescent="0.25">
      <c r="A11" s="4" t="s">
        <v>375</v>
      </c>
      <c r="B11" s="5" t="s">
        <v>374</v>
      </c>
      <c r="C11" s="4" t="s">
        <v>18</v>
      </c>
      <c r="D11" s="4" t="s">
        <v>19</v>
      </c>
    </row>
    <row r="12" spans="1:5" x14ac:dyDescent="0.25">
      <c r="A12" s="4" t="s">
        <v>376</v>
      </c>
      <c r="B12" s="5" t="s">
        <v>374</v>
      </c>
      <c r="C12" s="4" t="s">
        <v>18</v>
      </c>
      <c r="D12" s="4" t="s">
        <v>19</v>
      </c>
    </row>
    <row r="13" spans="1:5" x14ac:dyDescent="0.25">
      <c r="A13" s="4" t="s">
        <v>377</v>
      </c>
      <c r="B13" s="5" t="s">
        <v>378</v>
      </c>
      <c r="C13" s="4" t="s">
        <v>18</v>
      </c>
      <c r="D13" s="4" t="s">
        <v>19</v>
      </c>
    </row>
    <row r="14" spans="1:5" x14ac:dyDescent="0.25">
      <c r="A14" s="4" t="s">
        <v>379</v>
      </c>
      <c r="B14" s="5" t="s">
        <v>378</v>
      </c>
      <c r="C14" s="4" t="s">
        <v>18</v>
      </c>
      <c r="D14" s="4" t="s">
        <v>19</v>
      </c>
    </row>
    <row r="15" spans="1:5" x14ac:dyDescent="0.25">
      <c r="A15" s="4" t="s">
        <v>380</v>
      </c>
      <c r="B15" s="5" t="s">
        <v>381</v>
      </c>
      <c r="C15" s="4" t="s">
        <v>18</v>
      </c>
      <c r="D15" s="4" t="s">
        <v>19</v>
      </c>
    </row>
    <row r="16" spans="1:5" x14ac:dyDescent="0.25">
      <c r="A16" s="4" t="s">
        <v>382</v>
      </c>
      <c r="B16" s="5" t="s">
        <v>383</v>
      </c>
      <c r="C16" s="4" t="s">
        <v>18</v>
      </c>
      <c r="D16" s="4" t="s">
        <v>111</v>
      </c>
    </row>
    <row r="17" spans="1:4" x14ac:dyDescent="0.25">
      <c r="A17" s="4" t="s">
        <v>384</v>
      </c>
      <c r="B17" s="5" t="s">
        <v>374</v>
      </c>
      <c r="C17" s="4" t="s">
        <v>18</v>
      </c>
      <c r="D17" s="4" t="s">
        <v>19</v>
      </c>
    </row>
    <row r="18" spans="1:4" x14ac:dyDescent="0.25">
      <c r="A18" s="4" t="s">
        <v>385</v>
      </c>
      <c r="B18" s="5" t="s">
        <v>386</v>
      </c>
      <c r="C18" s="4" t="s">
        <v>100</v>
      </c>
      <c r="D18" s="4" t="s">
        <v>131</v>
      </c>
    </row>
    <row r="19" spans="1:4" x14ac:dyDescent="0.25">
      <c r="A19" s="4" t="s">
        <v>385</v>
      </c>
      <c r="B19" s="5" t="s">
        <v>387</v>
      </c>
      <c r="C19" s="4" t="s">
        <v>9</v>
      </c>
      <c r="D19" s="4" t="s">
        <v>77</v>
      </c>
    </row>
    <row r="20" spans="1:4" x14ac:dyDescent="0.25">
      <c r="A20" s="4" t="s">
        <v>388</v>
      </c>
      <c r="B20" s="5" t="s">
        <v>389</v>
      </c>
      <c r="C20" s="4" t="s">
        <v>85</v>
      </c>
      <c r="D20" s="4" t="s">
        <v>86</v>
      </c>
    </row>
    <row r="21" spans="1:4" x14ac:dyDescent="0.25">
      <c r="A21" s="4" t="s">
        <v>388</v>
      </c>
      <c r="B21" s="5" t="s">
        <v>390</v>
      </c>
      <c r="C21" s="4" t="s">
        <v>18</v>
      </c>
      <c r="D21" s="4" t="s">
        <v>126</v>
      </c>
    </row>
    <row r="22" spans="1:4" x14ac:dyDescent="0.25">
      <c r="A22" s="4" t="s">
        <v>388</v>
      </c>
      <c r="B22" s="5" t="s">
        <v>391</v>
      </c>
      <c r="C22" s="4" t="s">
        <v>100</v>
      </c>
      <c r="D22" s="4" t="s">
        <v>101</v>
      </c>
    </row>
    <row r="23" spans="1:4" x14ac:dyDescent="0.25">
      <c r="A23" s="4" t="s">
        <v>392</v>
      </c>
      <c r="B23" s="5"/>
      <c r="C23" s="4" t="s">
        <v>6</v>
      </c>
      <c r="D23" s="4"/>
    </row>
    <row r="24" spans="1:4" x14ac:dyDescent="0.25">
      <c r="A24" s="4" t="s">
        <v>393</v>
      </c>
      <c r="B24" s="5" t="s">
        <v>394</v>
      </c>
      <c r="C24" s="4" t="s">
        <v>18</v>
      </c>
      <c r="D24" s="4" t="s">
        <v>19</v>
      </c>
    </row>
    <row r="25" spans="1:4" x14ac:dyDescent="0.25">
      <c r="A25" s="4" t="s">
        <v>395</v>
      </c>
      <c r="B25" s="5"/>
      <c r="C25" s="4" t="s">
        <v>6</v>
      </c>
      <c r="D25" s="4"/>
    </row>
    <row r="26" spans="1:4" x14ac:dyDescent="0.25">
      <c r="A26" s="4" t="s">
        <v>396</v>
      </c>
      <c r="B26" s="5" t="s">
        <v>397</v>
      </c>
      <c r="C26" s="4" t="s">
        <v>9</v>
      </c>
      <c r="D26" s="4" t="s">
        <v>77</v>
      </c>
    </row>
    <row r="27" spans="1:4" x14ac:dyDescent="0.25">
      <c r="A27" s="4" t="s">
        <v>396</v>
      </c>
      <c r="B27" s="5" t="s">
        <v>398</v>
      </c>
      <c r="C27" s="4" t="s">
        <v>9</v>
      </c>
      <c r="D27" s="4" t="s">
        <v>29</v>
      </c>
    </row>
    <row r="28" spans="1:4" x14ac:dyDescent="0.25">
      <c r="A28" s="4" t="s">
        <v>396</v>
      </c>
      <c r="B28" s="5" t="s">
        <v>399</v>
      </c>
      <c r="C28" s="4" t="s">
        <v>85</v>
      </c>
      <c r="D28" s="4" t="s">
        <v>86</v>
      </c>
    </row>
    <row r="29" spans="1:4" x14ac:dyDescent="0.25">
      <c r="A29" s="4" t="s">
        <v>400</v>
      </c>
      <c r="B29" s="5" t="s">
        <v>401</v>
      </c>
      <c r="C29" s="4" t="s">
        <v>18</v>
      </c>
      <c r="D29" s="4" t="s">
        <v>126</v>
      </c>
    </row>
    <row r="30" spans="1:4" x14ac:dyDescent="0.25">
      <c r="A30" s="4" t="s">
        <v>400</v>
      </c>
      <c r="B30" s="5" t="s">
        <v>402</v>
      </c>
      <c r="C30" s="4" t="s">
        <v>9</v>
      </c>
      <c r="D30" s="4" t="s">
        <v>77</v>
      </c>
    </row>
    <row r="31" spans="1:4" x14ac:dyDescent="0.25">
      <c r="A31" s="4" t="s">
        <v>403</v>
      </c>
      <c r="B31" s="5" t="s">
        <v>404</v>
      </c>
      <c r="C31" s="4" t="s">
        <v>18</v>
      </c>
      <c r="D31" s="4" t="s">
        <v>243</v>
      </c>
    </row>
    <row r="32" spans="1:4" x14ac:dyDescent="0.25">
      <c r="A32" s="4" t="s">
        <v>403</v>
      </c>
      <c r="B32" s="5" t="s">
        <v>405</v>
      </c>
      <c r="C32" s="4" t="s">
        <v>9</v>
      </c>
      <c r="D32" s="4" t="s">
        <v>77</v>
      </c>
    </row>
    <row r="33" spans="1:4" x14ac:dyDescent="0.25">
      <c r="A33" s="4" t="s">
        <v>406</v>
      </c>
      <c r="B33" s="5"/>
      <c r="C33" s="4" t="s">
        <v>6</v>
      </c>
      <c r="D33" s="4"/>
    </row>
    <row r="34" spans="1:4" x14ac:dyDescent="0.25">
      <c r="A34" s="4" t="s">
        <v>407</v>
      </c>
      <c r="B34" s="5" t="s">
        <v>408</v>
      </c>
      <c r="C34" s="4" t="s">
        <v>6</v>
      </c>
      <c r="D34" s="4"/>
    </row>
    <row r="35" spans="1:4" x14ac:dyDescent="0.25">
      <c r="A35" s="4" t="s">
        <v>409</v>
      </c>
      <c r="B35" s="5" t="s">
        <v>410</v>
      </c>
      <c r="C35" s="4" t="s">
        <v>9</v>
      </c>
      <c r="D35" s="4" t="s">
        <v>29</v>
      </c>
    </row>
    <row r="36" spans="1:4" x14ac:dyDescent="0.25">
      <c r="A36" s="4" t="s">
        <v>411</v>
      </c>
      <c r="B36" s="5"/>
      <c r="C36" s="4" t="s">
        <v>6</v>
      </c>
      <c r="D36" s="4"/>
    </row>
    <row r="37" spans="1:4" x14ac:dyDescent="0.25">
      <c r="A37" s="4" t="s">
        <v>412</v>
      </c>
      <c r="B37" s="5"/>
      <c r="C37" s="4" t="s">
        <v>6</v>
      </c>
      <c r="D37" s="4"/>
    </row>
    <row r="38" spans="1:4" x14ac:dyDescent="0.25">
      <c r="A38" s="4" t="s">
        <v>413</v>
      </c>
      <c r="B38" s="5" t="s">
        <v>414</v>
      </c>
      <c r="C38" s="4" t="s">
        <v>18</v>
      </c>
      <c r="D38" s="4" t="s">
        <v>126</v>
      </c>
    </row>
    <row r="39" spans="1:4" x14ac:dyDescent="0.25">
      <c r="A39" s="4" t="s">
        <v>413</v>
      </c>
      <c r="B39" s="5" t="s">
        <v>415</v>
      </c>
      <c r="C39" s="4" t="s">
        <v>85</v>
      </c>
      <c r="D39" s="4" t="s">
        <v>416</v>
      </c>
    </row>
    <row r="40" spans="1:4" x14ac:dyDescent="0.25">
      <c r="A40" s="4" t="s">
        <v>417</v>
      </c>
      <c r="B40" s="5"/>
      <c r="C40" s="4" t="s">
        <v>6</v>
      </c>
      <c r="D40" s="4"/>
    </row>
    <row r="41" spans="1:4" x14ac:dyDescent="0.25">
      <c r="A41" s="4" t="s">
        <v>418</v>
      </c>
      <c r="B41" s="5"/>
      <c r="C41" s="4" t="s">
        <v>6</v>
      </c>
      <c r="D41" s="4"/>
    </row>
    <row r="42" spans="1:4" x14ac:dyDescent="0.25">
      <c r="A42" s="4" t="s">
        <v>419</v>
      </c>
      <c r="B42" s="5"/>
      <c r="C42" s="4" t="s">
        <v>6</v>
      </c>
      <c r="D42" s="4"/>
    </row>
    <row r="43" spans="1:4" x14ac:dyDescent="0.25">
      <c r="A43" s="4" t="s">
        <v>420</v>
      </c>
      <c r="B43" s="5"/>
      <c r="C43" s="4" t="s">
        <v>6</v>
      </c>
      <c r="D43" s="4"/>
    </row>
    <row r="44" spans="1:4" x14ac:dyDescent="0.25">
      <c r="A44" s="4" t="s">
        <v>421</v>
      </c>
      <c r="B44" s="5"/>
      <c r="C44" s="4" t="s">
        <v>6</v>
      </c>
      <c r="D44" s="4"/>
    </row>
    <row r="45" spans="1:4" x14ac:dyDescent="0.25">
      <c r="A45" s="4" t="s">
        <v>422</v>
      </c>
      <c r="B45" s="5" t="s">
        <v>423</v>
      </c>
      <c r="C45" s="4" t="s">
        <v>85</v>
      </c>
      <c r="D45" s="4" t="s">
        <v>86</v>
      </c>
    </row>
    <row r="46" spans="1:4" x14ac:dyDescent="0.25">
      <c r="A46" s="4" t="s">
        <v>422</v>
      </c>
      <c r="B46" s="5" t="s">
        <v>424</v>
      </c>
      <c r="C46" s="4" t="s">
        <v>9</v>
      </c>
      <c r="D46" s="4" t="s">
        <v>120</v>
      </c>
    </row>
    <row r="47" spans="1:4" x14ac:dyDescent="0.25">
      <c r="A47" s="4" t="s">
        <v>422</v>
      </c>
      <c r="B47" s="5" t="s">
        <v>425</v>
      </c>
      <c r="C47" s="4" t="s">
        <v>9</v>
      </c>
      <c r="D47" s="4" t="s">
        <v>77</v>
      </c>
    </row>
    <row r="48" spans="1:4" x14ac:dyDescent="0.25">
      <c r="A48" s="4" t="s">
        <v>422</v>
      </c>
      <c r="B48" s="5" t="s">
        <v>426</v>
      </c>
      <c r="C48" s="4" t="s">
        <v>94</v>
      </c>
      <c r="D48" s="4" t="s">
        <v>95</v>
      </c>
    </row>
    <row r="49" spans="1:4" x14ac:dyDescent="0.25">
      <c r="A49" s="4" t="s">
        <v>427</v>
      </c>
      <c r="B49" s="5"/>
      <c r="C49" s="4" t="s">
        <v>6</v>
      </c>
      <c r="D49" s="4"/>
    </row>
    <row r="50" spans="1:4" x14ac:dyDescent="0.25">
      <c r="A50" s="4" t="s">
        <v>428</v>
      </c>
      <c r="B50" s="5"/>
      <c r="C50" s="4" t="s">
        <v>6</v>
      </c>
      <c r="D50" s="4"/>
    </row>
    <row r="51" spans="1:4" x14ac:dyDescent="0.25">
      <c r="A51" s="4" t="s">
        <v>429</v>
      </c>
      <c r="B51" s="5"/>
      <c r="C51" s="4" t="s">
        <v>6</v>
      </c>
      <c r="D51" s="4"/>
    </row>
    <row r="52" spans="1:4" x14ac:dyDescent="0.25">
      <c r="A52" s="4" t="s">
        <v>430</v>
      </c>
      <c r="B52" s="5"/>
      <c r="C52" s="4" t="s">
        <v>6</v>
      </c>
      <c r="D52" s="4"/>
    </row>
    <row r="53" spans="1:4" x14ac:dyDescent="0.25">
      <c r="A53" s="4" t="s">
        <v>431</v>
      </c>
      <c r="B53" s="5"/>
      <c r="C53" s="4" t="s">
        <v>6</v>
      </c>
      <c r="D53" s="4"/>
    </row>
    <row r="54" spans="1:4" x14ac:dyDescent="0.25">
      <c r="A54" s="4" t="s">
        <v>432</v>
      </c>
      <c r="B54" s="5"/>
      <c r="C54" s="4" t="s">
        <v>6</v>
      </c>
      <c r="D54" s="4"/>
    </row>
    <row r="55" spans="1:4" x14ac:dyDescent="0.25">
      <c r="A55" s="4" t="s">
        <v>433</v>
      </c>
      <c r="B55" s="5"/>
      <c r="C55" s="4" t="s">
        <v>6</v>
      </c>
      <c r="D55" s="4"/>
    </row>
    <row r="56" spans="1:4" x14ac:dyDescent="0.25">
      <c r="A56" s="4" t="s">
        <v>434</v>
      </c>
      <c r="B56" s="5"/>
      <c r="C56" s="4" t="s">
        <v>6</v>
      </c>
      <c r="D56" s="4"/>
    </row>
    <row r="57" spans="1:4" x14ac:dyDescent="0.25">
      <c r="A57" s="4" t="s">
        <v>435</v>
      </c>
      <c r="B57" s="5"/>
      <c r="C57" s="4" t="s">
        <v>6</v>
      </c>
      <c r="D57" s="4"/>
    </row>
    <row r="58" spans="1:4" x14ac:dyDescent="0.25">
      <c r="A58" s="4" t="s">
        <v>436</v>
      </c>
      <c r="B58" s="5" t="s">
        <v>437</v>
      </c>
      <c r="C58" s="4" t="s">
        <v>100</v>
      </c>
      <c r="D58" s="4" t="s">
        <v>101</v>
      </c>
    </row>
    <row r="59" spans="1:4" x14ac:dyDescent="0.25">
      <c r="A59" s="4" t="s">
        <v>438</v>
      </c>
      <c r="B59" s="5"/>
      <c r="C59" s="4" t="s">
        <v>6</v>
      </c>
      <c r="D59" s="4"/>
    </row>
    <row r="60" spans="1:4" x14ac:dyDescent="0.25">
      <c r="A60" s="4" t="s">
        <v>439</v>
      </c>
      <c r="B60" s="5"/>
      <c r="C60" s="4" t="s">
        <v>6</v>
      </c>
      <c r="D60" s="4"/>
    </row>
    <row r="61" spans="1:4" x14ac:dyDescent="0.25">
      <c r="A61" s="4" t="s">
        <v>440</v>
      </c>
      <c r="B61" s="5"/>
      <c r="C61" s="4" t="s">
        <v>6</v>
      </c>
      <c r="D61" s="4"/>
    </row>
    <row r="62" spans="1:4" x14ac:dyDescent="0.25">
      <c r="A62" s="4" t="s">
        <v>441</v>
      </c>
      <c r="B62" s="5"/>
      <c r="C62" s="4" t="s">
        <v>6</v>
      </c>
      <c r="D62" s="4"/>
    </row>
    <row r="63" spans="1:4" x14ac:dyDescent="0.25">
      <c r="A63" s="4" t="s">
        <v>442</v>
      </c>
      <c r="B63" s="5"/>
      <c r="C63" s="4" t="s">
        <v>6</v>
      </c>
      <c r="D63" s="4"/>
    </row>
    <row r="64" spans="1:4" x14ac:dyDescent="0.25">
      <c r="A64" s="4" t="s">
        <v>443</v>
      </c>
      <c r="B64" s="5"/>
      <c r="C64" s="4" t="s">
        <v>6</v>
      </c>
      <c r="D64" s="4"/>
    </row>
    <row r="65" spans="1:4" x14ac:dyDescent="0.25">
      <c r="A65" s="4" t="s">
        <v>444</v>
      </c>
      <c r="B65" s="5"/>
      <c r="C65" s="4" t="s">
        <v>6</v>
      </c>
      <c r="D65" s="4"/>
    </row>
    <row r="66" spans="1:4" x14ac:dyDescent="0.25">
      <c r="A66" s="4" t="s">
        <v>445</v>
      </c>
      <c r="B66" s="5" t="s">
        <v>446</v>
      </c>
      <c r="C66" s="4" t="s">
        <v>9</v>
      </c>
      <c r="D66" s="4" t="s">
        <v>29</v>
      </c>
    </row>
    <row r="67" spans="1:4" x14ac:dyDescent="0.25">
      <c r="A67" s="4" t="s">
        <v>447</v>
      </c>
      <c r="B67" s="5"/>
      <c r="C67" s="4" t="s">
        <v>6</v>
      </c>
      <c r="D67" s="4"/>
    </row>
    <row r="68" spans="1:4" x14ac:dyDescent="0.25">
      <c r="A68" s="4" t="s">
        <v>448</v>
      </c>
      <c r="B68" s="5"/>
      <c r="C68" s="4" t="s">
        <v>6</v>
      </c>
      <c r="D68" s="4"/>
    </row>
    <row r="69" spans="1:4" x14ac:dyDescent="0.25">
      <c r="A69" s="4" t="s">
        <v>449</v>
      </c>
      <c r="B69" s="5"/>
      <c r="C69" s="4" t="s">
        <v>6</v>
      </c>
      <c r="D69" s="4"/>
    </row>
    <row r="70" spans="1:4" x14ac:dyDescent="0.25">
      <c r="A70" s="4" t="s">
        <v>450</v>
      </c>
      <c r="B70" s="5"/>
      <c r="C70" s="4" t="s">
        <v>6</v>
      </c>
      <c r="D70" s="4"/>
    </row>
    <row r="71" spans="1:4" x14ac:dyDescent="0.25">
      <c r="A71" s="4" t="s">
        <v>451</v>
      </c>
      <c r="B71" s="5"/>
      <c r="C71" s="4" t="s">
        <v>6</v>
      </c>
      <c r="D71" s="4"/>
    </row>
    <row r="72" spans="1:4" x14ac:dyDescent="0.25">
      <c r="A72" s="4" t="s">
        <v>452</v>
      </c>
      <c r="B72" s="5"/>
      <c r="C72" s="4" t="s">
        <v>6</v>
      </c>
      <c r="D72" s="4"/>
    </row>
    <row r="73" spans="1:4" x14ac:dyDescent="0.25">
      <c r="A73" s="4" t="s">
        <v>453</v>
      </c>
      <c r="B73" s="5"/>
      <c r="C73" s="4" t="s">
        <v>6</v>
      </c>
      <c r="D73" s="4"/>
    </row>
    <row r="74" spans="1:4" x14ac:dyDescent="0.25">
      <c r="A74" s="4" t="s">
        <v>454</v>
      </c>
      <c r="B74" s="5"/>
      <c r="C74" s="4" t="s">
        <v>6</v>
      </c>
      <c r="D74" s="4"/>
    </row>
    <row r="75" spans="1:4" x14ac:dyDescent="0.25">
      <c r="A75" s="4" t="s">
        <v>455</v>
      </c>
      <c r="B75" s="5"/>
      <c r="C75" s="4" t="s">
        <v>6</v>
      </c>
      <c r="D75" s="4"/>
    </row>
    <row r="76" spans="1:4" x14ac:dyDescent="0.25">
      <c r="A76" s="4" t="s">
        <v>456</v>
      </c>
      <c r="B76" s="5"/>
      <c r="C76" s="4" t="s">
        <v>6</v>
      </c>
      <c r="D76" s="4"/>
    </row>
    <row r="77" spans="1:4" x14ac:dyDescent="0.25">
      <c r="A77" s="4" t="s">
        <v>457</v>
      </c>
      <c r="B77" s="5"/>
      <c r="C77" s="4" t="s">
        <v>6</v>
      </c>
      <c r="D77" s="4"/>
    </row>
    <row r="78" spans="1:4" x14ac:dyDescent="0.25">
      <c r="A78" s="4" t="s">
        <v>458</v>
      </c>
      <c r="B78" s="5"/>
      <c r="C78" s="4" t="s">
        <v>6</v>
      </c>
      <c r="D78" s="4"/>
    </row>
    <row r="79" spans="1:4" x14ac:dyDescent="0.25">
      <c r="A79" s="4" t="s">
        <v>459</v>
      </c>
      <c r="B79" s="5"/>
      <c r="C79" s="4" t="s">
        <v>6</v>
      </c>
      <c r="D79" s="4"/>
    </row>
    <row r="80" spans="1:4" x14ac:dyDescent="0.25">
      <c r="A80" s="4" t="s">
        <v>460</v>
      </c>
      <c r="B80" s="5"/>
      <c r="C80" s="4" t="s">
        <v>6</v>
      </c>
      <c r="D80" s="4"/>
    </row>
    <row r="81" spans="1:4" x14ac:dyDescent="0.25">
      <c r="A81" s="4" t="s">
        <v>461</v>
      </c>
      <c r="B81" s="5"/>
      <c r="C81" s="4" t="s">
        <v>6</v>
      </c>
      <c r="D81" s="4"/>
    </row>
    <row r="82" spans="1:4" x14ac:dyDescent="0.25">
      <c r="A82" s="4" t="s">
        <v>462</v>
      </c>
      <c r="B82" s="5"/>
      <c r="C82" s="4" t="s">
        <v>6</v>
      </c>
      <c r="D82" s="4"/>
    </row>
    <row r="83" spans="1:4" x14ac:dyDescent="0.25">
      <c r="A83" s="4" t="s">
        <v>463</v>
      </c>
      <c r="B83" s="5"/>
      <c r="C83" s="4" t="s">
        <v>6</v>
      </c>
      <c r="D83" s="4"/>
    </row>
    <row r="84" spans="1:4" x14ac:dyDescent="0.25">
      <c r="A84" s="4" t="s">
        <v>464</v>
      </c>
      <c r="B84" s="5"/>
      <c r="C84" s="4" t="s">
        <v>6</v>
      </c>
      <c r="D84" s="4"/>
    </row>
    <row r="85" spans="1:4" x14ac:dyDescent="0.25">
      <c r="A85" s="4" t="s">
        <v>465</v>
      </c>
      <c r="B85" s="5" t="s">
        <v>466</v>
      </c>
      <c r="C85" s="4" t="s">
        <v>18</v>
      </c>
      <c r="D85" s="4" t="s">
        <v>467</v>
      </c>
    </row>
    <row r="86" spans="1:4" x14ac:dyDescent="0.25">
      <c r="A86" s="4" t="s">
        <v>468</v>
      </c>
      <c r="B86" s="5" t="s">
        <v>469</v>
      </c>
      <c r="C86" s="4" t="s">
        <v>6</v>
      </c>
      <c r="D86" s="4"/>
    </row>
    <row r="87" spans="1:4" x14ac:dyDescent="0.25">
      <c r="A87" s="4" t="s">
        <v>470</v>
      </c>
      <c r="B87" s="5" t="s">
        <v>471</v>
      </c>
      <c r="C87" s="4" t="s">
        <v>85</v>
      </c>
      <c r="D87" s="4" t="s">
        <v>86</v>
      </c>
    </row>
    <row r="88" spans="1:4" x14ac:dyDescent="0.25">
      <c r="A88" s="4" t="s">
        <v>470</v>
      </c>
      <c r="B88" s="5" t="s">
        <v>472</v>
      </c>
      <c r="C88" s="4" t="s">
        <v>85</v>
      </c>
      <c r="D88" s="4" t="s">
        <v>192</v>
      </c>
    </row>
    <row r="89" spans="1:4" x14ac:dyDescent="0.25">
      <c r="A89" s="4" t="s">
        <v>470</v>
      </c>
      <c r="B89" s="5" t="s">
        <v>473</v>
      </c>
      <c r="C89" s="4" t="s">
        <v>18</v>
      </c>
      <c r="D89" s="4" t="s">
        <v>82</v>
      </c>
    </row>
    <row r="90" spans="1:4" x14ac:dyDescent="0.25">
      <c r="A90" s="4" t="s">
        <v>474</v>
      </c>
      <c r="B90" s="5" t="s">
        <v>475</v>
      </c>
      <c r="C90" s="4" t="s">
        <v>9</v>
      </c>
      <c r="D90" s="4" t="s">
        <v>10</v>
      </c>
    </row>
    <row r="91" spans="1:4" x14ac:dyDescent="0.25">
      <c r="A91" s="4" t="s">
        <v>474</v>
      </c>
      <c r="B91" s="5" t="s">
        <v>476</v>
      </c>
      <c r="C91" s="4" t="s">
        <v>94</v>
      </c>
      <c r="D91" s="4" t="s">
        <v>95</v>
      </c>
    </row>
    <row r="92" spans="1:4" x14ac:dyDescent="0.25">
      <c r="A92" s="4" t="s">
        <v>474</v>
      </c>
      <c r="B92" s="5" t="s">
        <v>477</v>
      </c>
      <c r="C92" s="4" t="s">
        <v>73</v>
      </c>
      <c r="D92" s="4" t="s">
        <v>115</v>
      </c>
    </row>
    <row r="93" spans="1:4" x14ac:dyDescent="0.25">
      <c r="A93" s="4" t="s">
        <v>474</v>
      </c>
      <c r="B93" s="5" t="s">
        <v>478</v>
      </c>
      <c r="C93" s="4" t="s">
        <v>85</v>
      </c>
      <c r="D93" s="4" t="s">
        <v>86</v>
      </c>
    </row>
    <row r="94" spans="1:4" x14ac:dyDescent="0.25">
      <c r="A94" s="4" t="s">
        <v>474</v>
      </c>
      <c r="B94" s="5" t="s">
        <v>479</v>
      </c>
      <c r="C94" s="4" t="s">
        <v>9</v>
      </c>
      <c r="D94" s="4" t="s">
        <v>10</v>
      </c>
    </row>
    <row r="95" spans="1:4" x14ac:dyDescent="0.25">
      <c r="A95" s="4" t="s">
        <v>474</v>
      </c>
      <c r="B95" s="5" t="s">
        <v>480</v>
      </c>
      <c r="C95" s="4" t="s">
        <v>9</v>
      </c>
      <c r="D95" s="4" t="s">
        <v>120</v>
      </c>
    </row>
    <row r="96" spans="1:4" x14ac:dyDescent="0.25">
      <c r="A96" s="4" t="s">
        <v>481</v>
      </c>
      <c r="B96" s="5" t="s">
        <v>482</v>
      </c>
      <c r="C96" s="4" t="s">
        <v>9</v>
      </c>
      <c r="D96" s="4" t="s">
        <v>10</v>
      </c>
    </row>
    <row r="97" spans="1:4" x14ac:dyDescent="0.25">
      <c r="A97" s="4" t="s">
        <v>481</v>
      </c>
      <c r="B97" s="5" t="s">
        <v>483</v>
      </c>
      <c r="C97" s="4" t="s">
        <v>94</v>
      </c>
      <c r="D97" s="4" t="s">
        <v>95</v>
      </c>
    </row>
    <row r="98" spans="1:4" x14ac:dyDescent="0.25">
      <c r="A98" s="4" t="s">
        <v>481</v>
      </c>
      <c r="B98" s="5" t="s">
        <v>484</v>
      </c>
      <c r="C98" s="4" t="s">
        <v>73</v>
      </c>
      <c r="D98" s="4" t="s">
        <v>115</v>
      </c>
    </row>
    <row r="99" spans="1:4" x14ac:dyDescent="0.25">
      <c r="A99" s="4" t="s">
        <v>481</v>
      </c>
      <c r="B99" s="5" t="s">
        <v>485</v>
      </c>
      <c r="C99" s="4" t="s">
        <v>85</v>
      </c>
      <c r="D99" s="4" t="s">
        <v>86</v>
      </c>
    </row>
    <row r="100" spans="1:4" x14ac:dyDescent="0.25">
      <c r="A100" s="4" t="s">
        <v>481</v>
      </c>
      <c r="B100" s="5" t="s">
        <v>486</v>
      </c>
      <c r="C100" s="4" t="s">
        <v>9</v>
      </c>
      <c r="D100" s="4" t="s">
        <v>120</v>
      </c>
    </row>
    <row r="101" spans="1:4" x14ac:dyDescent="0.25">
      <c r="A101" s="4" t="s">
        <v>487</v>
      </c>
      <c r="B101" s="5" t="s">
        <v>488</v>
      </c>
      <c r="C101" s="4" t="s">
        <v>9</v>
      </c>
      <c r="D101" s="4" t="s">
        <v>10</v>
      </c>
    </row>
    <row r="102" spans="1:4" x14ac:dyDescent="0.25">
      <c r="A102" s="4" t="s">
        <v>487</v>
      </c>
      <c r="B102" s="5" t="s">
        <v>489</v>
      </c>
      <c r="C102" s="4" t="s">
        <v>94</v>
      </c>
      <c r="D102" s="4" t="s">
        <v>95</v>
      </c>
    </row>
    <row r="103" spans="1:4" x14ac:dyDescent="0.25">
      <c r="A103" s="4" t="s">
        <v>487</v>
      </c>
      <c r="B103" s="5" t="s">
        <v>490</v>
      </c>
      <c r="C103" s="4" t="s">
        <v>73</v>
      </c>
      <c r="D103" s="4" t="s">
        <v>115</v>
      </c>
    </row>
    <row r="104" spans="1:4" x14ac:dyDescent="0.25">
      <c r="A104" s="4" t="s">
        <v>487</v>
      </c>
      <c r="B104" s="5" t="s">
        <v>491</v>
      </c>
      <c r="C104" s="4" t="s">
        <v>85</v>
      </c>
      <c r="D104" s="4" t="s">
        <v>86</v>
      </c>
    </row>
    <row r="105" spans="1:4" x14ac:dyDescent="0.25">
      <c r="A105" s="4" t="s">
        <v>487</v>
      </c>
      <c r="B105" s="5" t="s">
        <v>492</v>
      </c>
      <c r="C105" s="4" t="s">
        <v>18</v>
      </c>
      <c r="D105" s="4" t="s">
        <v>126</v>
      </c>
    </row>
    <row r="106" spans="1:4" x14ac:dyDescent="0.25">
      <c r="A106" s="4" t="s">
        <v>487</v>
      </c>
      <c r="B106" s="5" t="s">
        <v>493</v>
      </c>
      <c r="C106" s="4" t="s">
        <v>9</v>
      </c>
      <c r="D106" s="4" t="s">
        <v>120</v>
      </c>
    </row>
    <row r="107" spans="1:4" x14ac:dyDescent="0.25">
      <c r="A107" s="4" t="s">
        <v>494</v>
      </c>
      <c r="B107" s="5" t="s">
        <v>495</v>
      </c>
      <c r="C107" s="4" t="s">
        <v>73</v>
      </c>
      <c r="D107" s="4" t="s">
        <v>115</v>
      </c>
    </row>
    <row r="108" spans="1:4" x14ac:dyDescent="0.25">
      <c r="A108" s="4" t="s">
        <v>494</v>
      </c>
      <c r="B108" s="5" t="s">
        <v>496</v>
      </c>
      <c r="C108" s="4" t="s">
        <v>100</v>
      </c>
      <c r="D108" s="4" t="s">
        <v>131</v>
      </c>
    </row>
    <row r="109" spans="1:4" x14ac:dyDescent="0.25">
      <c r="A109" s="4" t="s">
        <v>494</v>
      </c>
      <c r="B109" s="5" t="s">
        <v>231</v>
      </c>
      <c r="C109" s="4" t="s">
        <v>85</v>
      </c>
      <c r="D109" s="4" t="s">
        <v>192</v>
      </c>
    </row>
    <row r="110" spans="1:4" x14ac:dyDescent="0.25">
      <c r="A110" s="4" t="s">
        <v>494</v>
      </c>
      <c r="B110" s="5" t="s">
        <v>212</v>
      </c>
      <c r="C110" s="4" t="s">
        <v>9</v>
      </c>
      <c r="D110" s="4" t="s">
        <v>29</v>
      </c>
    </row>
    <row r="111" spans="1:4" x14ac:dyDescent="0.25">
      <c r="A111" s="4" t="s">
        <v>494</v>
      </c>
      <c r="B111" s="5" t="s">
        <v>233</v>
      </c>
      <c r="C111" s="4" t="s">
        <v>9</v>
      </c>
      <c r="D111" s="4" t="s">
        <v>29</v>
      </c>
    </row>
    <row r="112" spans="1:4" x14ac:dyDescent="0.25">
      <c r="A112" s="4" t="s">
        <v>494</v>
      </c>
      <c r="B112" s="5" t="s">
        <v>214</v>
      </c>
      <c r="C112" s="4" t="s">
        <v>85</v>
      </c>
      <c r="D112" s="4" t="s">
        <v>192</v>
      </c>
    </row>
    <row r="113" spans="1:4" x14ac:dyDescent="0.25">
      <c r="A113" s="4" t="s">
        <v>494</v>
      </c>
      <c r="B113" s="5" t="s">
        <v>234</v>
      </c>
      <c r="C113" s="4" t="s">
        <v>85</v>
      </c>
      <c r="D113" s="4" t="s">
        <v>192</v>
      </c>
    </row>
    <row r="114" spans="1:4" x14ac:dyDescent="0.25">
      <c r="A114" s="4" t="s">
        <v>494</v>
      </c>
      <c r="B114" s="5" t="s">
        <v>497</v>
      </c>
      <c r="C114" s="4" t="s">
        <v>9</v>
      </c>
      <c r="D114" s="4" t="s">
        <v>77</v>
      </c>
    </row>
    <row r="115" spans="1:4" x14ac:dyDescent="0.25">
      <c r="A115" s="4" t="s">
        <v>494</v>
      </c>
      <c r="B115" s="5" t="s">
        <v>217</v>
      </c>
      <c r="C115" s="4" t="s">
        <v>85</v>
      </c>
      <c r="D115" s="4" t="s">
        <v>192</v>
      </c>
    </row>
    <row r="116" spans="1:4" x14ac:dyDescent="0.25">
      <c r="A116" s="4" t="s">
        <v>494</v>
      </c>
      <c r="B116" s="5" t="s">
        <v>218</v>
      </c>
      <c r="C116" s="4" t="s">
        <v>85</v>
      </c>
      <c r="D116" s="4" t="s">
        <v>192</v>
      </c>
    </row>
    <row r="117" spans="1:4" x14ac:dyDescent="0.25">
      <c r="A117" s="4" t="s">
        <v>494</v>
      </c>
      <c r="B117" s="5" t="s">
        <v>498</v>
      </c>
      <c r="C117" s="4" t="s">
        <v>100</v>
      </c>
      <c r="D117" s="4" t="s">
        <v>101</v>
      </c>
    </row>
    <row r="118" spans="1:4" x14ac:dyDescent="0.25">
      <c r="A118" s="4" t="s">
        <v>494</v>
      </c>
      <c r="B118" s="5" t="s">
        <v>219</v>
      </c>
      <c r="C118" s="4" t="s">
        <v>9</v>
      </c>
      <c r="D118" s="4" t="s">
        <v>10</v>
      </c>
    </row>
    <row r="119" spans="1:4" x14ac:dyDescent="0.25">
      <c r="A119" s="4" t="s">
        <v>494</v>
      </c>
      <c r="B119" s="5" t="s">
        <v>220</v>
      </c>
      <c r="C119" s="4" t="s">
        <v>13</v>
      </c>
      <c r="D119" s="4" t="s">
        <v>14</v>
      </c>
    </row>
    <row r="120" spans="1:4" x14ac:dyDescent="0.25">
      <c r="A120" s="4" t="s">
        <v>499</v>
      </c>
      <c r="B120" s="5" t="s">
        <v>500</v>
      </c>
      <c r="C120" s="4" t="s">
        <v>94</v>
      </c>
      <c r="D120" s="4" t="s">
        <v>95</v>
      </c>
    </row>
    <row r="121" spans="1:4" x14ac:dyDescent="0.25">
      <c r="A121" s="4" t="s">
        <v>501</v>
      </c>
      <c r="B121" s="5" t="s">
        <v>502</v>
      </c>
      <c r="C121" s="4" t="s">
        <v>73</v>
      </c>
      <c r="D121" s="4" t="s">
        <v>115</v>
      </c>
    </row>
    <row r="122" spans="1:4" x14ac:dyDescent="0.25">
      <c r="A122" s="4" t="s">
        <v>501</v>
      </c>
      <c r="B122" s="5" t="s">
        <v>496</v>
      </c>
      <c r="C122" s="4" t="s">
        <v>100</v>
      </c>
      <c r="D122" s="4" t="s">
        <v>131</v>
      </c>
    </row>
    <row r="123" spans="1:4" x14ac:dyDescent="0.25">
      <c r="A123" s="4" t="s">
        <v>501</v>
      </c>
      <c r="B123" s="5" t="s">
        <v>231</v>
      </c>
      <c r="C123" s="4" t="s">
        <v>85</v>
      </c>
      <c r="D123" s="4" t="s">
        <v>192</v>
      </c>
    </row>
    <row r="124" spans="1:4" x14ac:dyDescent="0.25">
      <c r="A124" s="4" t="s">
        <v>501</v>
      </c>
      <c r="B124" s="5" t="s">
        <v>212</v>
      </c>
      <c r="C124" s="4" t="s">
        <v>9</v>
      </c>
      <c r="D124" s="4" t="s">
        <v>29</v>
      </c>
    </row>
    <row r="125" spans="1:4" x14ac:dyDescent="0.25">
      <c r="A125" s="4" t="s">
        <v>501</v>
      </c>
      <c r="B125" s="5" t="s">
        <v>233</v>
      </c>
      <c r="C125" s="4" t="s">
        <v>9</v>
      </c>
      <c r="D125" s="4" t="s">
        <v>29</v>
      </c>
    </row>
    <row r="126" spans="1:4" x14ac:dyDescent="0.25">
      <c r="A126" s="4" t="s">
        <v>501</v>
      </c>
      <c r="B126" s="5" t="s">
        <v>214</v>
      </c>
      <c r="C126" s="4" t="s">
        <v>85</v>
      </c>
      <c r="D126" s="4" t="s">
        <v>192</v>
      </c>
    </row>
    <row r="127" spans="1:4" x14ac:dyDescent="0.25">
      <c r="A127" s="4" t="s">
        <v>501</v>
      </c>
      <c r="B127" s="5" t="s">
        <v>234</v>
      </c>
      <c r="C127" s="4" t="s">
        <v>18</v>
      </c>
      <c r="D127" s="4" t="s">
        <v>82</v>
      </c>
    </row>
    <row r="128" spans="1:4" x14ac:dyDescent="0.25">
      <c r="A128" s="4" t="s">
        <v>501</v>
      </c>
      <c r="B128" s="5" t="s">
        <v>497</v>
      </c>
      <c r="C128" s="4" t="s">
        <v>9</v>
      </c>
      <c r="D128" s="4" t="s">
        <v>77</v>
      </c>
    </row>
    <row r="129" spans="1:4" x14ac:dyDescent="0.25">
      <c r="A129" s="4" t="s">
        <v>501</v>
      </c>
      <c r="B129" s="5" t="s">
        <v>217</v>
      </c>
      <c r="C129" s="4" t="s">
        <v>85</v>
      </c>
      <c r="D129" s="4" t="s">
        <v>86</v>
      </c>
    </row>
    <row r="130" spans="1:4" x14ac:dyDescent="0.25">
      <c r="A130" s="4" t="s">
        <v>501</v>
      </c>
      <c r="B130" s="5" t="s">
        <v>218</v>
      </c>
      <c r="C130" s="4" t="s">
        <v>85</v>
      </c>
      <c r="D130" s="4" t="s">
        <v>86</v>
      </c>
    </row>
    <row r="131" spans="1:4" x14ac:dyDescent="0.25">
      <c r="A131" s="4" t="s">
        <v>501</v>
      </c>
      <c r="B131" s="5" t="s">
        <v>498</v>
      </c>
      <c r="C131" s="4" t="s">
        <v>100</v>
      </c>
      <c r="D131" s="4" t="s">
        <v>101</v>
      </c>
    </row>
    <row r="132" spans="1:4" x14ac:dyDescent="0.25">
      <c r="A132" s="4" t="s">
        <v>501</v>
      </c>
      <c r="B132" s="5" t="s">
        <v>219</v>
      </c>
      <c r="C132" s="4" t="s">
        <v>9</v>
      </c>
      <c r="D132" s="4" t="s">
        <v>10</v>
      </c>
    </row>
    <row r="133" spans="1:4" x14ac:dyDescent="0.25">
      <c r="A133" s="4" t="s">
        <v>501</v>
      </c>
      <c r="B133" s="5" t="s">
        <v>220</v>
      </c>
      <c r="C133" s="4" t="s">
        <v>13</v>
      </c>
      <c r="D133" s="4" t="s">
        <v>14</v>
      </c>
    </row>
    <row r="134" spans="1:4" x14ac:dyDescent="0.25">
      <c r="A134" s="4" t="s">
        <v>503</v>
      </c>
      <c r="B134" s="5" t="s">
        <v>504</v>
      </c>
      <c r="C134" s="4" t="s">
        <v>94</v>
      </c>
      <c r="D134" s="4" t="s">
        <v>95</v>
      </c>
    </row>
    <row r="135" spans="1:4" x14ac:dyDescent="0.25">
      <c r="A135" s="4" t="s">
        <v>505</v>
      </c>
      <c r="B135" s="5" t="s">
        <v>506</v>
      </c>
      <c r="C135" s="4" t="s">
        <v>94</v>
      </c>
      <c r="D135" s="4" t="s">
        <v>95</v>
      </c>
    </row>
    <row r="136" spans="1:4" x14ac:dyDescent="0.25">
      <c r="A136" s="4" t="s">
        <v>507</v>
      </c>
      <c r="B136" s="5" t="s">
        <v>508</v>
      </c>
      <c r="C136" s="4" t="s">
        <v>73</v>
      </c>
      <c r="D136" s="4" t="s">
        <v>115</v>
      </c>
    </row>
    <row r="137" spans="1:4" x14ac:dyDescent="0.25">
      <c r="A137" s="4" t="s">
        <v>507</v>
      </c>
      <c r="B137" s="5" t="s">
        <v>509</v>
      </c>
      <c r="C137" s="4" t="s">
        <v>94</v>
      </c>
      <c r="D137" s="4" t="s">
        <v>95</v>
      </c>
    </row>
    <row r="138" spans="1:4" x14ac:dyDescent="0.25">
      <c r="A138" s="4" t="s">
        <v>507</v>
      </c>
      <c r="B138" s="5" t="s">
        <v>510</v>
      </c>
      <c r="C138" s="4" t="s">
        <v>9</v>
      </c>
      <c r="D138" s="4" t="s">
        <v>77</v>
      </c>
    </row>
    <row r="139" spans="1:4" x14ac:dyDescent="0.25">
      <c r="A139" s="4" t="s">
        <v>507</v>
      </c>
      <c r="B139" s="5" t="s">
        <v>511</v>
      </c>
      <c r="C139" s="4" t="s">
        <v>100</v>
      </c>
      <c r="D139" s="4" t="s">
        <v>101</v>
      </c>
    </row>
    <row r="140" spans="1:4" x14ac:dyDescent="0.25">
      <c r="A140" s="4" t="s">
        <v>507</v>
      </c>
      <c r="B140" s="5" t="s">
        <v>512</v>
      </c>
      <c r="C140" s="4" t="s">
        <v>85</v>
      </c>
      <c r="D140" s="4" t="s">
        <v>86</v>
      </c>
    </row>
    <row r="141" spans="1:4" x14ac:dyDescent="0.25">
      <c r="A141" s="4" t="s">
        <v>507</v>
      </c>
      <c r="B141" s="5" t="s">
        <v>513</v>
      </c>
      <c r="C141" s="4" t="s">
        <v>13</v>
      </c>
      <c r="D141" s="4" t="s">
        <v>14</v>
      </c>
    </row>
    <row r="142" spans="1:4" x14ac:dyDescent="0.25">
      <c r="A142" s="4" t="s">
        <v>514</v>
      </c>
      <c r="B142" s="5" t="s">
        <v>515</v>
      </c>
      <c r="C142" s="4" t="s">
        <v>73</v>
      </c>
      <c r="D142" s="4" t="s">
        <v>115</v>
      </c>
    </row>
    <row r="143" spans="1:4" x14ac:dyDescent="0.25">
      <c r="A143" s="4" t="s">
        <v>514</v>
      </c>
      <c r="B143" s="5" t="s">
        <v>496</v>
      </c>
      <c r="C143" s="4" t="s">
        <v>100</v>
      </c>
      <c r="D143" s="4" t="s">
        <v>131</v>
      </c>
    </row>
    <row r="144" spans="1:4" x14ac:dyDescent="0.25">
      <c r="A144" s="4" t="s">
        <v>514</v>
      </c>
      <c r="B144" s="5" t="s">
        <v>231</v>
      </c>
      <c r="C144" s="4" t="s">
        <v>85</v>
      </c>
      <c r="D144" s="4" t="s">
        <v>192</v>
      </c>
    </row>
    <row r="145" spans="1:4" x14ac:dyDescent="0.25">
      <c r="A145" s="4" t="s">
        <v>514</v>
      </c>
      <c r="B145" s="5" t="s">
        <v>212</v>
      </c>
      <c r="C145" s="4" t="s">
        <v>9</v>
      </c>
      <c r="D145" s="4" t="s">
        <v>29</v>
      </c>
    </row>
    <row r="146" spans="1:4" x14ac:dyDescent="0.25">
      <c r="A146" s="4" t="s">
        <v>514</v>
      </c>
      <c r="B146" s="5" t="s">
        <v>233</v>
      </c>
      <c r="C146" s="4" t="s">
        <v>9</v>
      </c>
      <c r="D146" s="4" t="s">
        <v>29</v>
      </c>
    </row>
    <row r="147" spans="1:4" x14ac:dyDescent="0.25">
      <c r="A147" s="4" t="s">
        <v>514</v>
      </c>
      <c r="B147" s="5" t="s">
        <v>214</v>
      </c>
      <c r="C147" s="4" t="s">
        <v>85</v>
      </c>
      <c r="D147" s="4" t="s">
        <v>192</v>
      </c>
    </row>
    <row r="148" spans="1:4" x14ac:dyDescent="0.25">
      <c r="A148" s="4" t="s">
        <v>514</v>
      </c>
      <c r="B148" s="5" t="s">
        <v>234</v>
      </c>
      <c r="C148" s="4" t="s">
        <v>18</v>
      </c>
      <c r="D148" s="4" t="s">
        <v>82</v>
      </c>
    </row>
    <row r="149" spans="1:4" x14ac:dyDescent="0.25">
      <c r="A149" s="4" t="s">
        <v>514</v>
      </c>
      <c r="B149" s="5" t="s">
        <v>497</v>
      </c>
      <c r="C149" s="4" t="s">
        <v>9</v>
      </c>
      <c r="D149" s="4" t="s">
        <v>77</v>
      </c>
    </row>
    <row r="150" spans="1:4" x14ac:dyDescent="0.25">
      <c r="A150" s="4" t="s">
        <v>514</v>
      </c>
      <c r="B150" s="5" t="s">
        <v>217</v>
      </c>
      <c r="C150" s="4" t="s">
        <v>85</v>
      </c>
      <c r="D150" s="4" t="s">
        <v>86</v>
      </c>
    </row>
    <row r="151" spans="1:4" x14ac:dyDescent="0.25">
      <c r="A151" s="4" t="s">
        <v>514</v>
      </c>
      <c r="B151" s="5" t="s">
        <v>218</v>
      </c>
      <c r="C151" s="4" t="s">
        <v>85</v>
      </c>
      <c r="D151" s="4" t="s">
        <v>86</v>
      </c>
    </row>
    <row r="152" spans="1:4" x14ac:dyDescent="0.25">
      <c r="A152" s="4" t="s">
        <v>514</v>
      </c>
      <c r="B152" s="5" t="s">
        <v>498</v>
      </c>
      <c r="C152" s="4" t="s">
        <v>100</v>
      </c>
      <c r="D152" s="4" t="s">
        <v>101</v>
      </c>
    </row>
    <row r="153" spans="1:4" x14ac:dyDescent="0.25">
      <c r="A153" s="4" t="s">
        <v>514</v>
      </c>
      <c r="B153" s="5" t="s">
        <v>219</v>
      </c>
      <c r="C153" s="4" t="s">
        <v>9</v>
      </c>
      <c r="D153" s="4" t="s">
        <v>10</v>
      </c>
    </row>
    <row r="154" spans="1:4" x14ac:dyDescent="0.25">
      <c r="A154" s="4" t="s">
        <v>514</v>
      </c>
      <c r="B154" s="5" t="s">
        <v>220</v>
      </c>
      <c r="C154" s="4" t="s">
        <v>13</v>
      </c>
      <c r="D154" s="4" t="s">
        <v>14</v>
      </c>
    </row>
    <row r="155" spans="1:4" x14ac:dyDescent="0.25">
      <c r="A155" s="4" t="s">
        <v>516</v>
      </c>
      <c r="B155" s="5" t="s">
        <v>517</v>
      </c>
      <c r="C155" s="4" t="s">
        <v>73</v>
      </c>
      <c r="D155" s="4" t="s">
        <v>115</v>
      </c>
    </row>
    <row r="156" spans="1:4" x14ac:dyDescent="0.25">
      <c r="A156" s="4" t="s">
        <v>516</v>
      </c>
      <c r="B156" s="5" t="s">
        <v>496</v>
      </c>
      <c r="C156" s="4" t="s">
        <v>100</v>
      </c>
      <c r="D156" s="4" t="s">
        <v>131</v>
      </c>
    </row>
    <row r="157" spans="1:4" x14ac:dyDescent="0.25">
      <c r="A157" s="4" t="s">
        <v>516</v>
      </c>
      <c r="B157" s="5" t="s">
        <v>231</v>
      </c>
      <c r="C157" s="4" t="s">
        <v>85</v>
      </c>
      <c r="D157" s="4" t="s">
        <v>192</v>
      </c>
    </row>
    <row r="158" spans="1:4" x14ac:dyDescent="0.25">
      <c r="A158" s="4" t="s">
        <v>516</v>
      </c>
      <c r="B158" s="5" t="s">
        <v>212</v>
      </c>
      <c r="C158" s="4" t="s">
        <v>9</v>
      </c>
      <c r="D158" s="4" t="s">
        <v>29</v>
      </c>
    </row>
    <row r="159" spans="1:4" x14ac:dyDescent="0.25">
      <c r="A159" s="4" t="s">
        <v>516</v>
      </c>
      <c r="B159" s="5" t="s">
        <v>233</v>
      </c>
      <c r="C159" s="4" t="s">
        <v>9</v>
      </c>
      <c r="D159" s="4" t="s">
        <v>29</v>
      </c>
    </row>
    <row r="160" spans="1:4" x14ac:dyDescent="0.25">
      <c r="A160" s="4" t="s">
        <v>516</v>
      </c>
      <c r="B160" s="5" t="s">
        <v>214</v>
      </c>
      <c r="C160" s="4" t="s">
        <v>85</v>
      </c>
      <c r="D160" s="4" t="s">
        <v>192</v>
      </c>
    </row>
    <row r="161" spans="1:4" x14ac:dyDescent="0.25">
      <c r="A161" s="4" t="s">
        <v>516</v>
      </c>
      <c r="B161" s="5" t="s">
        <v>234</v>
      </c>
      <c r="C161" s="4" t="s">
        <v>18</v>
      </c>
      <c r="D161" s="4" t="s">
        <v>82</v>
      </c>
    </row>
    <row r="162" spans="1:4" x14ac:dyDescent="0.25">
      <c r="A162" s="4" t="s">
        <v>516</v>
      </c>
      <c r="B162" s="5" t="s">
        <v>497</v>
      </c>
      <c r="C162" s="4" t="s">
        <v>9</v>
      </c>
      <c r="D162" s="4" t="s">
        <v>77</v>
      </c>
    </row>
    <row r="163" spans="1:4" x14ac:dyDescent="0.25">
      <c r="A163" s="4" t="s">
        <v>516</v>
      </c>
      <c r="B163" s="5" t="s">
        <v>217</v>
      </c>
      <c r="C163" s="4" t="s">
        <v>85</v>
      </c>
      <c r="D163" s="4" t="s">
        <v>86</v>
      </c>
    </row>
    <row r="164" spans="1:4" x14ac:dyDescent="0.25">
      <c r="A164" s="4" t="s">
        <v>516</v>
      </c>
      <c r="B164" s="5" t="s">
        <v>218</v>
      </c>
      <c r="C164" s="4" t="s">
        <v>85</v>
      </c>
      <c r="D164" s="4" t="s">
        <v>86</v>
      </c>
    </row>
    <row r="165" spans="1:4" x14ac:dyDescent="0.25">
      <c r="A165" s="4" t="s">
        <v>516</v>
      </c>
      <c r="B165" s="5" t="s">
        <v>498</v>
      </c>
      <c r="C165" s="4" t="s">
        <v>100</v>
      </c>
      <c r="D165" s="4" t="s">
        <v>101</v>
      </c>
    </row>
    <row r="166" spans="1:4" x14ac:dyDescent="0.25">
      <c r="A166" s="4" t="s">
        <v>516</v>
      </c>
      <c r="B166" s="5" t="s">
        <v>219</v>
      </c>
      <c r="C166" s="4" t="s">
        <v>9</v>
      </c>
      <c r="D166" s="4" t="s">
        <v>10</v>
      </c>
    </row>
    <row r="167" spans="1:4" x14ac:dyDescent="0.25">
      <c r="A167" s="4" t="s">
        <v>516</v>
      </c>
      <c r="B167" s="5" t="s">
        <v>220</v>
      </c>
      <c r="C167" s="4" t="s">
        <v>13</v>
      </c>
      <c r="D167" s="4" t="s">
        <v>14</v>
      </c>
    </row>
    <row r="168" spans="1:4" x14ac:dyDescent="0.25">
      <c r="A168" s="4" t="s">
        <v>518</v>
      </c>
      <c r="B168" s="5" t="s">
        <v>519</v>
      </c>
      <c r="C168" s="4" t="s">
        <v>73</v>
      </c>
      <c r="D168" s="4" t="s">
        <v>115</v>
      </c>
    </row>
    <row r="169" spans="1:4" x14ac:dyDescent="0.25">
      <c r="A169" s="4" t="s">
        <v>518</v>
      </c>
      <c r="B169" s="5" t="s">
        <v>496</v>
      </c>
      <c r="C169" s="4" t="s">
        <v>100</v>
      </c>
      <c r="D169" s="4" t="s">
        <v>101</v>
      </c>
    </row>
    <row r="170" spans="1:4" x14ac:dyDescent="0.25">
      <c r="A170" s="4" t="s">
        <v>518</v>
      </c>
      <c r="B170" s="5" t="s">
        <v>231</v>
      </c>
      <c r="C170" s="4" t="s">
        <v>85</v>
      </c>
      <c r="D170" s="4" t="s">
        <v>192</v>
      </c>
    </row>
    <row r="171" spans="1:4" x14ac:dyDescent="0.25">
      <c r="A171" s="4" t="s">
        <v>518</v>
      </c>
      <c r="B171" s="5" t="s">
        <v>212</v>
      </c>
      <c r="C171" s="4" t="s">
        <v>9</v>
      </c>
      <c r="D171" s="4" t="s">
        <v>29</v>
      </c>
    </row>
    <row r="172" spans="1:4" x14ac:dyDescent="0.25">
      <c r="A172" s="4" t="s">
        <v>518</v>
      </c>
      <c r="B172" s="5" t="s">
        <v>233</v>
      </c>
      <c r="C172" s="4" t="s">
        <v>9</v>
      </c>
      <c r="D172" s="4" t="s">
        <v>29</v>
      </c>
    </row>
    <row r="173" spans="1:4" x14ac:dyDescent="0.25">
      <c r="A173" s="4" t="s">
        <v>518</v>
      </c>
      <c r="B173" s="5" t="s">
        <v>214</v>
      </c>
      <c r="C173" s="4" t="s">
        <v>85</v>
      </c>
      <c r="D173" s="4" t="s">
        <v>192</v>
      </c>
    </row>
    <row r="174" spans="1:4" x14ac:dyDescent="0.25">
      <c r="A174" s="4" t="s">
        <v>518</v>
      </c>
      <c r="B174" s="5" t="s">
        <v>234</v>
      </c>
      <c r="C174" s="4" t="s">
        <v>18</v>
      </c>
      <c r="D174" s="4" t="s">
        <v>82</v>
      </c>
    </row>
    <row r="175" spans="1:4" x14ac:dyDescent="0.25">
      <c r="A175" s="4" t="s">
        <v>518</v>
      </c>
      <c r="B175" s="5" t="s">
        <v>497</v>
      </c>
      <c r="C175" s="4" t="s">
        <v>9</v>
      </c>
      <c r="D175" s="4" t="s">
        <v>77</v>
      </c>
    </row>
    <row r="176" spans="1:4" x14ac:dyDescent="0.25">
      <c r="A176" s="4" t="s">
        <v>518</v>
      </c>
      <c r="B176" s="5" t="s">
        <v>217</v>
      </c>
      <c r="C176" s="4" t="s">
        <v>85</v>
      </c>
      <c r="D176" s="4" t="s">
        <v>86</v>
      </c>
    </row>
    <row r="177" spans="1:4" x14ac:dyDescent="0.25">
      <c r="A177" s="4" t="s">
        <v>518</v>
      </c>
      <c r="B177" s="5" t="s">
        <v>218</v>
      </c>
      <c r="C177" s="4" t="s">
        <v>85</v>
      </c>
      <c r="D177" s="4" t="s">
        <v>86</v>
      </c>
    </row>
    <row r="178" spans="1:4" x14ac:dyDescent="0.25">
      <c r="A178" s="4" t="s">
        <v>518</v>
      </c>
      <c r="B178" s="5" t="s">
        <v>498</v>
      </c>
      <c r="C178" s="4" t="s">
        <v>100</v>
      </c>
      <c r="D178" s="4" t="s">
        <v>101</v>
      </c>
    </row>
    <row r="179" spans="1:4" x14ac:dyDescent="0.25">
      <c r="A179" s="4" t="s">
        <v>518</v>
      </c>
      <c r="B179" s="5" t="s">
        <v>219</v>
      </c>
      <c r="C179" s="4" t="s">
        <v>9</v>
      </c>
      <c r="D179" s="4" t="s">
        <v>10</v>
      </c>
    </row>
    <row r="180" spans="1:4" x14ac:dyDescent="0.25">
      <c r="A180" s="4" t="s">
        <v>518</v>
      </c>
      <c r="B180" s="5" t="s">
        <v>220</v>
      </c>
      <c r="C180" s="4" t="s">
        <v>13</v>
      </c>
      <c r="D180" s="4" t="s">
        <v>14</v>
      </c>
    </row>
    <row r="181" spans="1:4" x14ac:dyDescent="0.25">
      <c r="A181" s="4" t="s">
        <v>520</v>
      </c>
      <c r="B181" s="5" t="s">
        <v>521</v>
      </c>
      <c r="C181" s="4" t="s">
        <v>73</v>
      </c>
      <c r="D181" s="4" t="s">
        <v>115</v>
      </c>
    </row>
    <row r="182" spans="1:4" x14ac:dyDescent="0.25">
      <c r="A182" s="4" t="s">
        <v>520</v>
      </c>
      <c r="B182" s="5" t="s">
        <v>496</v>
      </c>
      <c r="C182" s="4" t="s">
        <v>100</v>
      </c>
      <c r="D182" s="4" t="s">
        <v>131</v>
      </c>
    </row>
    <row r="183" spans="1:4" x14ac:dyDescent="0.25">
      <c r="A183" s="4" t="s">
        <v>520</v>
      </c>
      <c r="B183" s="5" t="s">
        <v>231</v>
      </c>
      <c r="C183" s="4" t="s">
        <v>85</v>
      </c>
      <c r="D183" s="4" t="s">
        <v>192</v>
      </c>
    </row>
    <row r="184" spans="1:4" x14ac:dyDescent="0.25">
      <c r="A184" s="4" t="s">
        <v>520</v>
      </c>
      <c r="B184" s="5" t="s">
        <v>212</v>
      </c>
      <c r="C184" s="4" t="s">
        <v>9</v>
      </c>
      <c r="D184" s="4" t="s">
        <v>29</v>
      </c>
    </row>
    <row r="185" spans="1:4" x14ac:dyDescent="0.25">
      <c r="A185" s="4" t="s">
        <v>520</v>
      </c>
      <c r="B185" s="5" t="s">
        <v>233</v>
      </c>
      <c r="C185" s="4" t="s">
        <v>9</v>
      </c>
      <c r="D185" s="4" t="s">
        <v>29</v>
      </c>
    </row>
    <row r="186" spans="1:4" x14ac:dyDescent="0.25">
      <c r="A186" s="4" t="s">
        <v>520</v>
      </c>
      <c r="B186" s="5" t="s">
        <v>214</v>
      </c>
      <c r="C186" s="4" t="s">
        <v>85</v>
      </c>
      <c r="D186" s="4" t="s">
        <v>192</v>
      </c>
    </row>
    <row r="187" spans="1:4" x14ac:dyDescent="0.25">
      <c r="A187" s="4" t="s">
        <v>520</v>
      </c>
      <c r="B187" s="5" t="s">
        <v>234</v>
      </c>
      <c r="C187" s="4" t="s">
        <v>18</v>
      </c>
      <c r="D187" s="4" t="s">
        <v>82</v>
      </c>
    </row>
    <row r="188" spans="1:4" x14ac:dyDescent="0.25">
      <c r="A188" s="4" t="s">
        <v>520</v>
      </c>
      <c r="B188" s="5" t="s">
        <v>497</v>
      </c>
      <c r="C188" s="4" t="s">
        <v>9</v>
      </c>
      <c r="D188" s="4" t="s">
        <v>77</v>
      </c>
    </row>
    <row r="189" spans="1:4" x14ac:dyDescent="0.25">
      <c r="A189" s="4" t="s">
        <v>520</v>
      </c>
      <c r="B189" s="5" t="s">
        <v>217</v>
      </c>
      <c r="C189" s="4" t="s">
        <v>85</v>
      </c>
      <c r="D189" s="4" t="s">
        <v>86</v>
      </c>
    </row>
    <row r="190" spans="1:4" x14ac:dyDescent="0.25">
      <c r="A190" s="4" t="s">
        <v>520</v>
      </c>
      <c r="B190" s="5" t="s">
        <v>218</v>
      </c>
      <c r="C190" s="4" t="s">
        <v>85</v>
      </c>
      <c r="D190" s="4" t="s">
        <v>86</v>
      </c>
    </row>
    <row r="191" spans="1:4" x14ac:dyDescent="0.25">
      <c r="A191" s="4" t="s">
        <v>520</v>
      </c>
      <c r="B191" s="5" t="s">
        <v>498</v>
      </c>
      <c r="C191" s="4" t="s">
        <v>100</v>
      </c>
      <c r="D191" s="4" t="s">
        <v>101</v>
      </c>
    </row>
    <row r="192" spans="1:4" x14ac:dyDescent="0.25">
      <c r="A192" s="4" t="s">
        <v>520</v>
      </c>
      <c r="B192" s="5" t="s">
        <v>219</v>
      </c>
      <c r="C192" s="4" t="s">
        <v>9</v>
      </c>
      <c r="D192" s="4" t="s">
        <v>10</v>
      </c>
    </row>
    <row r="193" spans="1:4" x14ac:dyDescent="0.25">
      <c r="A193" s="4" t="s">
        <v>520</v>
      </c>
      <c r="B193" s="5" t="s">
        <v>220</v>
      </c>
      <c r="C193" s="4" t="s">
        <v>13</v>
      </c>
      <c r="D193" s="4" t="s">
        <v>14</v>
      </c>
    </row>
    <row r="194" spans="1:4" x14ac:dyDescent="0.25">
      <c r="A194" s="4" t="s">
        <v>520</v>
      </c>
      <c r="B194" s="5" t="s">
        <v>522</v>
      </c>
      <c r="C194" s="4" t="s">
        <v>100</v>
      </c>
      <c r="D194" s="4" t="s">
        <v>101</v>
      </c>
    </row>
    <row r="195" spans="1:4" x14ac:dyDescent="0.25">
      <c r="A195" s="4" t="s">
        <v>523</v>
      </c>
      <c r="B195" s="5" t="s">
        <v>524</v>
      </c>
      <c r="C195" s="4" t="s">
        <v>6</v>
      </c>
      <c r="D195" s="4"/>
    </row>
    <row r="196" spans="1:4" x14ac:dyDescent="0.25">
      <c r="A196" s="4" t="s">
        <v>525</v>
      </c>
      <c r="B196" s="5" t="s">
        <v>526</v>
      </c>
      <c r="C196" s="4" t="s">
        <v>85</v>
      </c>
      <c r="D196" s="4" t="s">
        <v>192</v>
      </c>
    </row>
    <row r="197" spans="1:4" x14ac:dyDescent="0.25">
      <c r="A197" s="4" t="s">
        <v>527</v>
      </c>
      <c r="B197" s="5" t="s">
        <v>528</v>
      </c>
      <c r="C197" s="4" t="s">
        <v>73</v>
      </c>
      <c r="D197" s="4" t="s">
        <v>115</v>
      </c>
    </row>
    <row r="198" spans="1:4" x14ac:dyDescent="0.25">
      <c r="A198" s="4" t="s">
        <v>527</v>
      </c>
      <c r="B198" s="5" t="s">
        <v>496</v>
      </c>
      <c r="C198" s="4" t="s">
        <v>100</v>
      </c>
      <c r="D198" s="4" t="s">
        <v>131</v>
      </c>
    </row>
    <row r="199" spans="1:4" x14ac:dyDescent="0.25">
      <c r="A199" s="4" t="s">
        <v>527</v>
      </c>
      <c r="B199" s="5" t="s">
        <v>231</v>
      </c>
      <c r="C199" s="4" t="s">
        <v>85</v>
      </c>
      <c r="D199" s="4" t="s">
        <v>192</v>
      </c>
    </row>
    <row r="200" spans="1:4" x14ac:dyDescent="0.25">
      <c r="A200" s="4" t="s">
        <v>527</v>
      </c>
      <c r="B200" s="5" t="s">
        <v>212</v>
      </c>
      <c r="C200" s="4" t="s">
        <v>9</v>
      </c>
      <c r="D200" s="4" t="s">
        <v>29</v>
      </c>
    </row>
    <row r="201" spans="1:4" x14ac:dyDescent="0.25">
      <c r="A201" s="4" t="s">
        <v>527</v>
      </c>
      <c r="B201" s="5" t="s">
        <v>233</v>
      </c>
      <c r="C201" s="4" t="s">
        <v>9</v>
      </c>
      <c r="D201" s="4" t="s">
        <v>29</v>
      </c>
    </row>
    <row r="202" spans="1:4" x14ac:dyDescent="0.25">
      <c r="A202" s="4" t="s">
        <v>527</v>
      </c>
      <c r="B202" s="5" t="s">
        <v>214</v>
      </c>
      <c r="C202" s="4" t="s">
        <v>85</v>
      </c>
      <c r="D202" s="4" t="s">
        <v>192</v>
      </c>
    </row>
    <row r="203" spans="1:4" x14ac:dyDescent="0.25">
      <c r="A203" s="4" t="s">
        <v>527</v>
      </c>
      <c r="B203" s="5" t="s">
        <v>234</v>
      </c>
      <c r="C203" s="4" t="s">
        <v>18</v>
      </c>
      <c r="D203" s="4" t="s">
        <v>82</v>
      </c>
    </row>
    <row r="204" spans="1:4" x14ac:dyDescent="0.25">
      <c r="A204" s="4" t="s">
        <v>527</v>
      </c>
      <c r="B204" s="5" t="s">
        <v>497</v>
      </c>
      <c r="C204" s="4" t="s">
        <v>9</v>
      </c>
      <c r="D204" s="4" t="s">
        <v>77</v>
      </c>
    </row>
    <row r="205" spans="1:4" x14ac:dyDescent="0.25">
      <c r="A205" s="4" t="s">
        <v>527</v>
      </c>
      <c r="B205" s="5" t="s">
        <v>217</v>
      </c>
      <c r="C205" s="4" t="s">
        <v>85</v>
      </c>
      <c r="D205" s="4" t="s">
        <v>86</v>
      </c>
    </row>
    <row r="206" spans="1:4" x14ac:dyDescent="0.25">
      <c r="A206" s="4" t="s">
        <v>527</v>
      </c>
      <c r="B206" s="5" t="s">
        <v>218</v>
      </c>
      <c r="C206" s="4" t="s">
        <v>85</v>
      </c>
      <c r="D206" s="4" t="s">
        <v>86</v>
      </c>
    </row>
    <row r="207" spans="1:4" x14ac:dyDescent="0.25">
      <c r="A207" s="4" t="s">
        <v>527</v>
      </c>
      <c r="B207" s="5" t="s">
        <v>498</v>
      </c>
      <c r="C207" s="4" t="s">
        <v>100</v>
      </c>
      <c r="D207" s="4" t="s">
        <v>101</v>
      </c>
    </row>
    <row r="208" spans="1:4" x14ac:dyDescent="0.25">
      <c r="A208" s="4" t="s">
        <v>527</v>
      </c>
      <c r="B208" s="5" t="s">
        <v>219</v>
      </c>
      <c r="C208" s="4" t="s">
        <v>9</v>
      </c>
      <c r="D208" s="4" t="s">
        <v>10</v>
      </c>
    </row>
    <row r="209" spans="1:4" x14ac:dyDescent="0.25">
      <c r="A209" s="4" t="s">
        <v>527</v>
      </c>
      <c r="B209" s="5" t="s">
        <v>220</v>
      </c>
      <c r="C209" s="4" t="s">
        <v>13</v>
      </c>
      <c r="D209" s="4" t="s">
        <v>14</v>
      </c>
    </row>
    <row r="210" spans="1:4" x14ac:dyDescent="0.25">
      <c r="A210" s="4" t="s">
        <v>529</v>
      </c>
      <c r="B210" s="5"/>
      <c r="C210" s="4" t="s">
        <v>6</v>
      </c>
      <c r="D210" s="4"/>
    </row>
    <row r="211" spans="1:4" x14ac:dyDescent="0.25">
      <c r="A211" s="4" t="s">
        <v>530</v>
      </c>
      <c r="B211" s="5"/>
      <c r="C211" s="4" t="s">
        <v>6</v>
      </c>
      <c r="D211" s="4"/>
    </row>
    <row r="212" spans="1:4" x14ac:dyDescent="0.25">
      <c r="A212" s="4" t="s">
        <v>531</v>
      </c>
      <c r="B212" s="5" t="s">
        <v>532</v>
      </c>
      <c r="C212" s="4" t="s">
        <v>18</v>
      </c>
      <c r="D212" s="4" t="s">
        <v>82</v>
      </c>
    </row>
    <row r="213" spans="1:4" x14ac:dyDescent="0.25">
      <c r="A213" s="4" t="s">
        <v>533</v>
      </c>
      <c r="B213" s="5" t="s">
        <v>534</v>
      </c>
      <c r="C213" s="4" t="s">
        <v>100</v>
      </c>
      <c r="D213" s="4" t="s">
        <v>101</v>
      </c>
    </row>
    <row r="214" spans="1:4" x14ac:dyDescent="0.25">
      <c r="A214" s="4" t="s">
        <v>535</v>
      </c>
      <c r="B214" s="5" t="s">
        <v>536</v>
      </c>
      <c r="C214" s="4" t="s">
        <v>100</v>
      </c>
      <c r="D214" s="4" t="s">
        <v>101</v>
      </c>
    </row>
    <row r="215" spans="1:4" x14ac:dyDescent="0.25">
      <c r="A215" s="4" t="s">
        <v>535</v>
      </c>
      <c r="B215" s="5" t="s">
        <v>537</v>
      </c>
      <c r="C215" s="4" t="s">
        <v>85</v>
      </c>
      <c r="D215" s="4" t="s">
        <v>416</v>
      </c>
    </row>
    <row r="216" spans="1:4" x14ac:dyDescent="0.25">
      <c r="A216" s="4" t="s">
        <v>538</v>
      </c>
      <c r="B216" s="5"/>
      <c r="C216" s="4" t="s">
        <v>85</v>
      </c>
      <c r="D216" s="4" t="s">
        <v>416</v>
      </c>
    </row>
    <row r="217" spans="1:4" x14ac:dyDescent="0.25">
      <c r="A217" s="4" t="s">
        <v>539</v>
      </c>
      <c r="B217" s="5" t="s">
        <v>540</v>
      </c>
      <c r="C217" s="4" t="s">
        <v>6</v>
      </c>
      <c r="D217" s="4"/>
    </row>
    <row r="218" spans="1:4" x14ac:dyDescent="0.25">
      <c r="A218" s="4" t="s">
        <v>541</v>
      </c>
      <c r="B218" s="5" t="s">
        <v>542</v>
      </c>
      <c r="C218" s="4" t="s">
        <v>6</v>
      </c>
      <c r="D218" s="4"/>
    </row>
    <row r="219" spans="1:4" x14ac:dyDescent="0.25">
      <c r="A219" s="4" t="s">
        <v>543</v>
      </c>
      <c r="B219" s="5"/>
      <c r="C219" s="4" t="s">
        <v>6</v>
      </c>
      <c r="D219" s="4"/>
    </row>
    <row r="220" spans="1:4" x14ac:dyDescent="0.25">
      <c r="A220" s="4" t="s">
        <v>544</v>
      </c>
      <c r="B220" s="5" t="s">
        <v>545</v>
      </c>
      <c r="C220" s="4" t="s">
        <v>85</v>
      </c>
      <c r="D220" s="4" t="s">
        <v>86</v>
      </c>
    </row>
    <row r="221" spans="1:4" x14ac:dyDescent="0.25">
      <c r="A221" s="4" t="s">
        <v>544</v>
      </c>
      <c r="B221" s="5" t="s">
        <v>546</v>
      </c>
      <c r="C221" s="4" t="s">
        <v>9</v>
      </c>
      <c r="D221" s="4" t="s">
        <v>77</v>
      </c>
    </row>
    <row r="222" spans="1:4" x14ac:dyDescent="0.25">
      <c r="A222" s="4" t="s">
        <v>547</v>
      </c>
      <c r="B222" s="5"/>
      <c r="C222" s="4" t="s">
        <v>6</v>
      </c>
      <c r="D222" s="4"/>
    </row>
    <row r="223" spans="1:4" x14ac:dyDescent="0.25">
      <c r="A223" s="4" t="s">
        <v>548</v>
      </c>
      <c r="B223" s="5"/>
      <c r="C223" s="4" t="s">
        <v>6</v>
      </c>
      <c r="D223" s="4"/>
    </row>
    <row r="224" spans="1:4" x14ac:dyDescent="0.25">
      <c r="A224" s="4" t="s">
        <v>549</v>
      </c>
      <c r="B224" s="5"/>
      <c r="C224" s="4" t="s">
        <v>6</v>
      </c>
      <c r="D224" s="4"/>
    </row>
    <row r="225" spans="1:4" x14ac:dyDescent="0.25">
      <c r="A225" s="4" t="s">
        <v>550</v>
      </c>
      <c r="B225" s="5"/>
      <c r="C225" s="4" t="s">
        <v>6</v>
      </c>
      <c r="D225" s="4"/>
    </row>
    <row r="226" spans="1:4" x14ac:dyDescent="0.25">
      <c r="A226" s="4" t="s">
        <v>551</v>
      </c>
      <c r="B226" s="5"/>
      <c r="C226" s="4" t="s">
        <v>6</v>
      </c>
      <c r="D226" s="4"/>
    </row>
    <row r="227" spans="1:4" x14ac:dyDescent="0.25">
      <c r="A227" s="4" t="s">
        <v>552</v>
      </c>
      <c r="B227" s="5"/>
      <c r="C227" s="4" t="s">
        <v>6</v>
      </c>
      <c r="D227" s="4"/>
    </row>
    <row r="228" spans="1:4" x14ac:dyDescent="0.25">
      <c r="A228" s="4" t="s">
        <v>553</v>
      </c>
      <c r="B228" s="5"/>
      <c r="C228" s="4" t="s">
        <v>6</v>
      </c>
      <c r="D228" s="4"/>
    </row>
    <row r="229" spans="1:4" x14ac:dyDescent="0.25">
      <c r="A229" s="4" t="s">
        <v>554</v>
      </c>
      <c r="B229" s="5"/>
      <c r="C229" s="4" t="s">
        <v>6</v>
      </c>
      <c r="D229" s="4"/>
    </row>
    <row r="230" spans="1:4" x14ac:dyDescent="0.25">
      <c r="A230" s="4" t="s">
        <v>555</v>
      </c>
      <c r="B230" s="5"/>
      <c r="C230" s="4" t="s">
        <v>6</v>
      </c>
      <c r="D230" s="4"/>
    </row>
    <row r="231" spans="1:4" x14ac:dyDescent="0.25">
      <c r="A231" s="4" t="s">
        <v>556</v>
      </c>
      <c r="B231" s="5"/>
      <c r="C231" s="4" t="s">
        <v>6</v>
      </c>
      <c r="D231" s="4"/>
    </row>
    <row r="232" spans="1:4" x14ac:dyDescent="0.25">
      <c r="A232" s="4" t="s">
        <v>557</v>
      </c>
      <c r="B232" s="5"/>
      <c r="C232" s="4" t="s">
        <v>6</v>
      </c>
      <c r="D232" s="4"/>
    </row>
    <row r="233" spans="1:4" x14ac:dyDescent="0.25">
      <c r="A233" s="4" t="s">
        <v>558</v>
      </c>
      <c r="B233" s="5" t="s">
        <v>559</v>
      </c>
      <c r="C233" s="4" t="s">
        <v>6</v>
      </c>
      <c r="D233" s="4"/>
    </row>
    <row r="234" spans="1:4" x14ac:dyDescent="0.25">
      <c r="A234" s="4" t="s">
        <v>560</v>
      </c>
      <c r="B234" s="5" t="s">
        <v>561</v>
      </c>
      <c r="C234" s="4" t="s">
        <v>9</v>
      </c>
      <c r="D234" s="4" t="s">
        <v>10</v>
      </c>
    </row>
    <row r="235" spans="1:4" x14ac:dyDescent="0.25">
      <c r="A235" s="4" t="s">
        <v>562</v>
      </c>
      <c r="B235" s="5"/>
      <c r="C235" s="4" t="s">
        <v>6</v>
      </c>
      <c r="D235" s="4"/>
    </row>
    <row r="236" spans="1:4" x14ac:dyDescent="0.25">
      <c r="A236" s="4" t="s">
        <v>563</v>
      </c>
      <c r="B236" s="5"/>
      <c r="C236" s="4" t="s">
        <v>6</v>
      </c>
      <c r="D236" s="4"/>
    </row>
    <row r="237" spans="1:4" x14ac:dyDescent="0.25">
      <c r="A237" s="4" t="s">
        <v>564</v>
      </c>
      <c r="B237" s="5"/>
      <c r="C237" s="4" t="s">
        <v>6</v>
      </c>
      <c r="D237" s="4"/>
    </row>
    <row r="238" spans="1:4" x14ac:dyDescent="0.25">
      <c r="A238" s="4" t="s">
        <v>565</v>
      </c>
      <c r="B238" s="5"/>
      <c r="C238" s="4" t="s">
        <v>6</v>
      </c>
      <c r="D238" s="4"/>
    </row>
    <row r="239" spans="1:4" x14ac:dyDescent="0.25">
      <c r="A239" s="4" t="s">
        <v>566</v>
      </c>
      <c r="B239" s="5"/>
      <c r="C239" s="4" t="s">
        <v>6</v>
      </c>
      <c r="D239" s="4"/>
    </row>
    <row r="240" spans="1:4" x14ac:dyDescent="0.25">
      <c r="A240" s="4" t="s">
        <v>567</v>
      </c>
      <c r="B240" s="5" t="s">
        <v>17</v>
      </c>
      <c r="C240" s="4" t="s">
        <v>18</v>
      </c>
      <c r="D240" s="4" t="s">
        <v>26</v>
      </c>
    </row>
    <row r="241" spans="1:4" x14ac:dyDescent="0.25">
      <c r="A241" s="4" t="s">
        <v>568</v>
      </c>
      <c r="B241" s="5" t="s">
        <v>569</v>
      </c>
      <c r="C241" s="4" t="s">
        <v>73</v>
      </c>
      <c r="D241" s="4" t="s">
        <v>115</v>
      </c>
    </row>
    <row r="242" spans="1:4" x14ac:dyDescent="0.25">
      <c r="A242" s="4" t="s">
        <v>568</v>
      </c>
      <c r="B242" s="5" t="s">
        <v>496</v>
      </c>
      <c r="C242" s="4" t="s">
        <v>100</v>
      </c>
      <c r="D242" s="4" t="s">
        <v>131</v>
      </c>
    </row>
    <row r="243" spans="1:4" x14ac:dyDescent="0.25">
      <c r="A243" s="4" t="s">
        <v>568</v>
      </c>
      <c r="B243" s="5" t="s">
        <v>231</v>
      </c>
      <c r="C243" s="4" t="s">
        <v>85</v>
      </c>
      <c r="D243" s="4" t="s">
        <v>192</v>
      </c>
    </row>
    <row r="244" spans="1:4" x14ac:dyDescent="0.25">
      <c r="A244" s="4" t="s">
        <v>568</v>
      </c>
      <c r="B244" s="5" t="s">
        <v>212</v>
      </c>
      <c r="C244" s="4" t="s">
        <v>9</v>
      </c>
      <c r="D244" s="4" t="s">
        <v>29</v>
      </c>
    </row>
    <row r="245" spans="1:4" x14ac:dyDescent="0.25">
      <c r="A245" s="4" t="s">
        <v>568</v>
      </c>
      <c r="B245" s="5" t="s">
        <v>233</v>
      </c>
      <c r="C245" s="4" t="s">
        <v>9</v>
      </c>
      <c r="D245" s="4" t="s">
        <v>29</v>
      </c>
    </row>
    <row r="246" spans="1:4" x14ac:dyDescent="0.25">
      <c r="A246" s="4" t="s">
        <v>568</v>
      </c>
      <c r="B246" s="5" t="s">
        <v>214</v>
      </c>
      <c r="C246" s="4" t="s">
        <v>85</v>
      </c>
      <c r="D246" s="4" t="s">
        <v>192</v>
      </c>
    </row>
    <row r="247" spans="1:4" x14ac:dyDescent="0.25">
      <c r="A247" s="4" t="s">
        <v>568</v>
      </c>
      <c r="B247" s="5" t="s">
        <v>234</v>
      </c>
      <c r="C247" s="4" t="s">
        <v>18</v>
      </c>
      <c r="D247" s="4" t="s">
        <v>82</v>
      </c>
    </row>
    <row r="248" spans="1:4" x14ac:dyDescent="0.25">
      <c r="A248" s="4" t="s">
        <v>568</v>
      </c>
      <c r="B248" s="5" t="s">
        <v>497</v>
      </c>
      <c r="C248" s="4" t="s">
        <v>9</v>
      </c>
      <c r="D248" s="4" t="s">
        <v>77</v>
      </c>
    </row>
    <row r="249" spans="1:4" x14ac:dyDescent="0.25">
      <c r="A249" s="4" t="s">
        <v>568</v>
      </c>
      <c r="B249" s="5" t="s">
        <v>217</v>
      </c>
      <c r="C249" s="4" t="s">
        <v>85</v>
      </c>
      <c r="D249" s="4" t="s">
        <v>86</v>
      </c>
    </row>
    <row r="250" spans="1:4" x14ac:dyDescent="0.25">
      <c r="A250" s="4" t="s">
        <v>568</v>
      </c>
      <c r="B250" s="5" t="s">
        <v>218</v>
      </c>
      <c r="C250" s="4" t="s">
        <v>85</v>
      </c>
      <c r="D250" s="4" t="s">
        <v>86</v>
      </c>
    </row>
    <row r="251" spans="1:4" x14ac:dyDescent="0.25">
      <c r="A251" s="4" t="s">
        <v>568</v>
      </c>
      <c r="B251" s="5" t="s">
        <v>498</v>
      </c>
      <c r="C251" s="4" t="s">
        <v>100</v>
      </c>
      <c r="D251" s="4" t="s">
        <v>101</v>
      </c>
    </row>
    <row r="252" spans="1:4" x14ac:dyDescent="0.25">
      <c r="A252" s="4" t="s">
        <v>568</v>
      </c>
      <c r="B252" s="5" t="s">
        <v>219</v>
      </c>
      <c r="C252" s="4" t="s">
        <v>9</v>
      </c>
      <c r="D252" s="4" t="s">
        <v>10</v>
      </c>
    </row>
    <row r="253" spans="1:4" x14ac:dyDescent="0.25">
      <c r="A253" s="4" t="s">
        <v>568</v>
      </c>
      <c r="B253" s="5" t="s">
        <v>220</v>
      </c>
      <c r="C253" s="4" t="s">
        <v>13</v>
      </c>
      <c r="D253" s="4" t="s">
        <v>14</v>
      </c>
    </row>
    <row r="254" spans="1:4" x14ac:dyDescent="0.25">
      <c r="A254" s="4" t="s">
        <v>570</v>
      </c>
      <c r="B254" s="5" t="s">
        <v>571</v>
      </c>
      <c r="C254" s="4" t="s">
        <v>73</v>
      </c>
      <c r="D254" s="4" t="s">
        <v>115</v>
      </c>
    </row>
    <row r="255" spans="1:4" x14ac:dyDescent="0.25">
      <c r="A255" s="4" t="s">
        <v>570</v>
      </c>
      <c r="B255" s="5" t="s">
        <v>222</v>
      </c>
      <c r="C255" s="4" t="s">
        <v>100</v>
      </c>
      <c r="D255" s="4" t="s">
        <v>131</v>
      </c>
    </row>
    <row r="256" spans="1:4" x14ac:dyDescent="0.25">
      <c r="A256" s="4" t="s">
        <v>570</v>
      </c>
      <c r="B256" s="5" t="s">
        <v>572</v>
      </c>
      <c r="C256" s="4" t="s">
        <v>9</v>
      </c>
      <c r="D256" s="4" t="s">
        <v>29</v>
      </c>
    </row>
    <row r="257" spans="1:4" x14ac:dyDescent="0.25">
      <c r="A257" s="4" t="s">
        <v>570</v>
      </c>
      <c r="B257" s="5" t="s">
        <v>573</v>
      </c>
      <c r="C257" s="4" t="s">
        <v>9</v>
      </c>
      <c r="D257" s="4" t="s">
        <v>29</v>
      </c>
    </row>
    <row r="258" spans="1:4" x14ac:dyDescent="0.25">
      <c r="A258" s="4" t="s">
        <v>570</v>
      </c>
      <c r="B258" s="5" t="s">
        <v>574</v>
      </c>
      <c r="C258" s="4" t="s">
        <v>85</v>
      </c>
      <c r="D258" s="4" t="s">
        <v>192</v>
      </c>
    </row>
    <row r="259" spans="1:4" x14ac:dyDescent="0.25">
      <c r="A259" s="4" t="s">
        <v>570</v>
      </c>
      <c r="B259" s="5" t="s">
        <v>575</v>
      </c>
      <c r="C259" s="4" t="s">
        <v>18</v>
      </c>
      <c r="D259" s="4" t="s">
        <v>82</v>
      </c>
    </row>
    <row r="260" spans="1:4" x14ac:dyDescent="0.25">
      <c r="A260" s="4" t="s">
        <v>570</v>
      </c>
      <c r="B260" s="5" t="s">
        <v>576</v>
      </c>
      <c r="C260" s="4" t="s">
        <v>9</v>
      </c>
      <c r="D260" s="4" t="s">
        <v>77</v>
      </c>
    </row>
    <row r="261" spans="1:4" x14ac:dyDescent="0.25">
      <c r="A261" s="4" t="s">
        <v>570</v>
      </c>
      <c r="B261" s="5" t="s">
        <v>577</v>
      </c>
      <c r="C261" s="4" t="s">
        <v>85</v>
      </c>
      <c r="D261" s="4" t="s">
        <v>86</v>
      </c>
    </row>
    <row r="262" spans="1:4" x14ac:dyDescent="0.25">
      <c r="A262" s="4" t="s">
        <v>570</v>
      </c>
      <c r="B262" s="5" t="s">
        <v>578</v>
      </c>
      <c r="C262" s="4" t="s">
        <v>85</v>
      </c>
      <c r="D262" s="4" t="s">
        <v>86</v>
      </c>
    </row>
    <row r="263" spans="1:4" x14ac:dyDescent="0.25">
      <c r="A263" s="4" t="s">
        <v>570</v>
      </c>
      <c r="B263" s="5" t="s">
        <v>579</v>
      </c>
      <c r="C263" s="4" t="s">
        <v>100</v>
      </c>
      <c r="D263" s="4" t="s">
        <v>101</v>
      </c>
    </row>
    <row r="264" spans="1:4" x14ac:dyDescent="0.25">
      <c r="A264" s="4" t="s">
        <v>570</v>
      </c>
      <c r="B264" s="5" t="s">
        <v>580</v>
      </c>
      <c r="C264" s="4" t="s">
        <v>9</v>
      </c>
      <c r="D264" s="4" t="s">
        <v>10</v>
      </c>
    </row>
    <row r="265" spans="1:4" x14ac:dyDescent="0.25">
      <c r="A265" s="4" t="s">
        <v>581</v>
      </c>
      <c r="B265" s="8" t="s">
        <v>582</v>
      </c>
      <c r="C265" s="4" t="s">
        <v>9</v>
      </c>
      <c r="D265" s="4" t="s">
        <v>10</v>
      </c>
    </row>
    <row r="266" spans="1:4" x14ac:dyDescent="0.25">
      <c r="A266" s="4" t="s">
        <v>581</v>
      </c>
      <c r="B266" s="5" t="s">
        <v>583</v>
      </c>
      <c r="C266" s="4" t="s">
        <v>94</v>
      </c>
      <c r="D266" s="4" t="s">
        <v>95</v>
      </c>
    </row>
    <row r="267" spans="1:4" x14ac:dyDescent="0.25">
      <c r="A267" s="4" t="s">
        <v>584</v>
      </c>
      <c r="B267" s="5" t="s">
        <v>585</v>
      </c>
      <c r="C267" s="4" t="s">
        <v>94</v>
      </c>
      <c r="D267" s="4" t="s">
        <v>95</v>
      </c>
    </row>
    <row r="268" spans="1:4" x14ac:dyDescent="0.25">
      <c r="A268" s="4" t="s">
        <v>586</v>
      </c>
      <c r="B268" s="5" t="s">
        <v>587</v>
      </c>
      <c r="C268" s="4" t="s">
        <v>18</v>
      </c>
      <c r="D268" s="4" t="s">
        <v>19</v>
      </c>
    </row>
    <row r="269" spans="1:4" x14ac:dyDescent="0.25">
      <c r="A269" s="4" t="s">
        <v>588</v>
      </c>
      <c r="B269" s="5" t="s">
        <v>587</v>
      </c>
      <c r="C269" s="4" t="s">
        <v>18</v>
      </c>
      <c r="D269" s="4" t="s">
        <v>19</v>
      </c>
    </row>
    <row r="270" spans="1:4" x14ac:dyDescent="0.25">
      <c r="A270" s="4" t="s">
        <v>589</v>
      </c>
      <c r="B270" s="5" t="s">
        <v>587</v>
      </c>
      <c r="C270" s="4" t="s">
        <v>18</v>
      </c>
      <c r="D270" s="4" t="s">
        <v>19</v>
      </c>
    </row>
    <row r="271" spans="1:4" x14ac:dyDescent="0.25">
      <c r="A271" s="4" t="s">
        <v>590</v>
      </c>
      <c r="B271" s="5" t="s">
        <v>587</v>
      </c>
      <c r="C271" s="4" t="s">
        <v>18</v>
      </c>
      <c r="D271" s="4" t="s">
        <v>19</v>
      </c>
    </row>
    <row r="272" spans="1:4" x14ac:dyDescent="0.25">
      <c r="A272" s="4" t="s">
        <v>591</v>
      </c>
      <c r="B272" s="5" t="s">
        <v>587</v>
      </c>
      <c r="C272" s="4" t="s">
        <v>18</v>
      </c>
      <c r="D272" s="4" t="s">
        <v>19</v>
      </c>
    </row>
    <row r="273" spans="1:4" x14ac:dyDescent="0.25">
      <c r="A273" s="4" t="s">
        <v>592</v>
      </c>
      <c r="B273" s="5" t="s">
        <v>587</v>
      </c>
      <c r="C273" s="4" t="s">
        <v>18</v>
      </c>
      <c r="D273" s="4" t="s">
        <v>19</v>
      </c>
    </row>
    <row r="274" spans="1:4" x14ac:dyDescent="0.25">
      <c r="A274" s="4" t="s">
        <v>593</v>
      </c>
      <c r="B274" s="5" t="s">
        <v>587</v>
      </c>
      <c r="C274" s="4" t="s">
        <v>18</v>
      </c>
      <c r="D274" s="4" t="s">
        <v>19</v>
      </c>
    </row>
    <row r="275" spans="1:4" x14ac:dyDescent="0.25">
      <c r="A275" s="4" t="s">
        <v>594</v>
      </c>
      <c r="B275" s="5" t="s">
        <v>595</v>
      </c>
      <c r="C275" s="4" t="s">
        <v>18</v>
      </c>
      <c r="D275" s="4" t="s">
        <v>126</v>
      </c>
    </row>
    <row r="276" spans="1:4" x14ac:dyDescent="0.25">
      <c r="A276" s="4" t="s">
        <v>594</v>
      </c>
      <c r="B276" s="5" t="s">
        <v>596</v>
      </c>
      <c r="C276" s="4" t="s">
        <v>9</v>
      </c>
      <c r="D276" s="4" t="s">
        <v>77</v>
      </c>
    </row>
    <row r="277" spans="1:4" x14ac:dyDescent="0.25">
      <c r="A277" s="4" t="s">
        <v>594</v>
      </c>
      <c r="B277" s="5" t="s">
        <v>597</v>
      </c>
      <c r="C277" s="4" t="s">
        <v>85</v>
      </c>
      <c r="D277" s="4" t="s">
        <v>192</v>
      </c>
    </row>
    <row r="278" spans="1:4" x14ac:dyDescent="0.25">
      <c r="A278" s="4" t="s">
        <v>594</v>
      </c>
      <c r="B278" s="5" t="s">
        <v>598</v>
      </c>
      <c r="C278" s="4" t="s">
        <v>85</v>
      </c>
      <c r="D278" s="4" t="s">
        <v>416</v>
      </c>
    </row>
    <row r="279" spans="1:4" x14ac:dyDescent="0.25">
      <c r="A279" s="4" t="s">
        <v>594</v>
      </c>
      <c r="B279" s="5" t="s">
        <v>599</v>
      </c>
      <c r="C279" s="4" t="s">
        <v>85</v>
      </c>
      <c r="D279" s="4" t="s">
        <v>416</v>
      </c>
    </row>
    <row r="280" spans="1:4" x14ac:dyDescent="0.25">
      <c r="A280" s="4" t="s">
        <v>600</v>
      </c>
      <c r="B280" s="5" t="s">
        <v>601</v>
      </c>
      <c r="C280" s="4" t="s">
        <v>18</v>
      </c>
      <c r="D280" s="4" t="s">
        <v>26</v>
      </c>
    </row>
    <row r="281" spans="1:4" x14ac:dyDescent="0.25">
      <c r="A281" s="4" t="s">
        <v>602</v>
      </c>
      <c r="B281" s="5" t="s">
        <v>603</v>
      </c>
      <c r="C281" s="4" t="s">
        <v>6</v>
      </c>
      <c r="D281" s="4"/>
    </row>
    <row r="282" spans="1:4" x14ac:dyDescent="0.25">
      <c r="A282" s="4" t="s">
        <v>604</v>
      </c>
      <c r="B282" s="5"/>
      <c r="C282" s="4" t="s">
        <v>6</v>
      </c>
      <c r="D282" s="4"/>
    </row>
    <row r="283" spans="1:4" x14ac:dyDescent="0.25">
      <c r="A283" s="4" t="s">
        <v>605</v>
      </c>
      <c r="B283" s="5" t="s">
        <v>606</v>
      </c>
      <c r="C283" s="4" t="s">
        <v>18</v>
      </c>
      <c r="D283" s="4" t="s">
        <v>148</v>
      </c>
    </row>
    <row r="284" spans="1:4" x14ac:dyDescent="0.25">
      <c r="A284" s="4" t="s">
        <v>607</v>
      </c>
      <c r="B284" s="5" t="s">
        <v>608</v>
      </c>
      <c r="C284" s="4" t="s">
        <v>94</v>
      </c>
      <c r="D284" s="4" t="s">
        <v>95</v>
      </c>
    </row>
    <row r="285" spans="1:4" x14ac:dyDescent="0.25">
      <c r="A285" s="4" t="s">
        <v>609</v>
      </c>
      <c r="B285" s="5" t="s">
        <v>610</v>
      </c>
      <c r="C285" s="4" t="s">
        <v>18</v>
      </c>
      <c r="D285" s="4" t="s">
        <v>126</v>
      </c>
    </row>
    <row r="286" spans="1:4" x14ac:dyDescent="0.25">
      <c r="A286" s="4" t="s">
        <v>611</v>
      </c>
      <c r="B286" s="5" t="s">
        <v>17</v>
      </c>
      <c r="C286" s="4" t="s">
        <v>18</v>
      </c>
      <c r="D286" s="4" t="s">
        <v>19</v>
      </c>
    </row>
    <row r="287" spans="1:4" x14ac:dyDescent="0.25">
      <c r="A287" s="4" t="s">
        <v>612</v>
      </c>
      <c r="B287" s="5" t="s">
        <v>613</v>
      </c>
      <c r="C287" s="4" t="s">
        <v>18</v>
      </c>
      <c r="D287" s="4" t="s">
        <v>19</v>
      </c>
    </row>
    <row r="288" spans="1:4" x14ac:dyDescent="0.25">
      <c r="A288" s="4" t="s">
        <v>614</v>
      </c>
      <c r="B288" s="5" t="s">
        <v>615</v>
      </c>
      <c r="C288" s="4" t="s">
        <v>18</v>
      </c>
      <c r="D288" s="4" t="s">
        <v>26</v>
      </c>
    </row>
    <row r="289" spans="1:4" x14ac:dyDescent="0.25">
      <c r="A289" s="4" t="s">
        <v>616</v>
      </c>
      <c r="B289" s="5"/>
      <c r="C289" s="4" t="s">
        <v>6</v>
      </c>
      <c r="D289" s="4"/>
    </row>
    <row r="290" spans="1:4" x14ac:dyDescent="0.25">
      <c r="A290" s="4" t="s">
        <v>617</v>
      </c>
      <c r="B290" s="5" t="s">
        <v>618</v>
      </c>
      <c r="C290" s="4" t="s">
        <v>18</v>
      </c>
      <c r="D290" s="4" t="s">
        <v>126</v>
      </c>
    </row>
    <row r="291" spans="1:4" x14ac:dyDescent="0.25">
      <c r="A291" s="4" t="s">
        <v>619</v>
      </c>
      <c r="B291" s="5" t="s">
        <v>17</v>
      </c>
      <c r="C291" s="4" t="s">
        <v>18</v>
      </c>
      <c r="D291" s="4" t="s">
        <v>19</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Filtro1!$A:$A</xm:f>
          </x14:formula1>
          <xm:sqref>C2:C291</xm:sqref>
        </x14:dataValidation>
        <x14:dataValidation type="list" allowBlank="1" showErrorMessage="1" xr:uid="{00000000-0002-0000-0100-000001000000}">
          <x14:formula1>
            <xm:f>FiltroMari!2:2</xm:f>
          </x14:formula1>
          <xm:sqref>D2:D291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99"/>
  <sheetViews>
    <sheetView workbookViewId="0"/>
  </sheetViews>
  <sheetFormatPr defaultColWidth="14.42578125" defaultRowHeight="15" customHeight="1" x14ac:dyDescent="0.25"/>
  <cols>
    <col min="2" max="2" width="105.42578125" customWidth="1"/>
    <col min="3" max="3" width="18.42578125" customWidth="1"/>
    <col min="4" max="4" width="25.5703125" customWidth="1"/>
  </cols>
  <sheetData>
    <row r="1" spans="1:4" x14ac:dyDescent="0.25">
      <c r="A1" s="1" t="s">
        <v>0</v>
      </c>
      <c r="B1" s="2" t="s">
        <v>1</v>
      </c>
      <c r="C1" s="3" t="s">
        <v>2</v>
      </c>
      <c r="D1" s="3" t="s">
        <v>3</v>
      </c>
    </row>
    <row r="2" spans="1:4" x14ac:dyDescent="0.25">
      <c r="A2" s="4" t="s">
        <v>620</v>
      </c>
      <c r="B2" s="5" t="s">
        <v>621</v>
      </c>
      <c r="C2" s="4" t="s">
        <v>18</v>
      </c>
      <c r="D2" s="4" t="s">
        <v>19</v>
      </c>
    </row>
    <row r="3" spans="1:4" x14ac:dyDescent="0.25">
      <c r="A3" s="4" t="s">
        <v>622</v>
      </c>
      <c r="B3" s="5" t="s">
        <v>621</v>
      </c>
      <c r="C3" s="4" t="s">
        <v>18</v>
      </c>
      <c r="D3" s="4" t="s">
        <v>19</v>
      </c>
    </row>
    <row r="4" spans="1:4" x14ac:dyDescent="0.25">
      <c r="A4" s="4" t="s">
        <v>623</v>
      </c>
      <c r="B4" s="5" t="s">
        <v>624</v>
      </c>
      <c r="C4" s="4" t="s">
        <v>73</v>
      </c>
      <c r="D4" s="4" t="s">
        <v>115</v>
      </c>
    </row>
    <row r="5" spans="1:4" x14ac:dyDescent="0.25">
      <c r="A5" s="4" t="s">
        <v>625</v>
      </c>
      <c r="B5" s="5" t="s">
        <v>626</v>
      </c>
      <c r="C5" s="4" t="s">
        <v>94</v>
      </c>
      <c r="D5" s="4" t="s">
        <v>95</v>
      </c>
    </row>
    <row r="6" spans="1:4" x14ac:dyDescent="0.25">
      <c r="A6" s="4" t="s">
        <v>627</v>
      </c>
      <c r="B6" s="5" t="s">
        <v>628</v>
      </c>
      <c r="C6" s="4" t="s">
        <v>73</v>
      </c>
      <c r="D6" s="4" t="s">
        <v>115</v>
      </c>
    </row>
    <row r="7" spans="1:4" x14ac:dyDescent="0.25">
      <c r="A7" s="4" t="s">
        <v>629</v>
      </c>
      <c r="B7" s="5"/>
      <c r="C7" s="4" t="s">
        <v>6</v>
      </c>
      <c r="D7" s="4"/>
    </row>
    <row r="8" spans="1:4" x14ac:dyDescent="0.25">
      <c r="A8" s="4" t="s">
        <v>630</v>
      </c>
      <c r="B8" s="5" t="s">
        <v>631</v>
      </c>
      <c r="C8" s="4" t="s">
        <v>18</v>
      </c>
      <c r="D8" s="4" t="s">
        <v>19</v>
      </c>
    </row>
    <row r="9" spans="1:4" x14ac:dyDescent="0.25">
      <c r="A9" s="4" t="s">
        <v>632</v>
      </c>
      <c r="B9" s="5" t="s">
        <v>631</v>
      </c>
      <c r="C9" s="4" t="s">
        <v>18</v>
      </c>
      <c r="D9" s="4" t="s">
        <v>19</v>
      </c>
    </row>
    <row r="10" spans="1:4" x14ac:dyDescent="0.25">
      <c r="A10" s="4" t="s">
        <v>633</v>
      </c>
      <c r="B10" s="5" t="s">
        <v>634</v>
      </c>
      <c r="C10" s="4" t="s">
        <v>6</v>
      </c>
      <c r="D10" s="4"/>
    </row>
    <row r="11" spans="1:4" x14ac:dyDescent="0.25">
      <c r="A11" s="4" t="s">
        <v>635</v>
      </c>
      <c r="B11" s="5" t="s">
        <v>636</v>
      </c>
      <c r="C11" s="4" t="s">
        <v>18</v>
      </c>
      <c r="D11" s="4" t="s">
        <v>367</v>
      </c>
    </row>
    <row r="12" spans="1:4" x14ac:dyDescent="0.25">
      <c r="A12" s="4" t="s">
        <v>635</v>
      </c>
      <c r="B12" s="5" t="s">
        <v>637</v>
      </c>
      <c r="C12" s="4" t="s">
        <v>6</v>
      </c>
      <c r="D12" s="4"/>
    </row>
    <row r="13" spans="1:4" x14ac:dyDescent="0.25">
      <c r="A13" s="4" t="s">
        <v>638</v>
      </c>
      <c r="B13" s="5" t="s">
        <v>639</v>
      </c>
      <c r="C13" s="4" t="s">
        <v>9</v>
      </c>
      <c r="D13" s="4" t="s">
        <v>77</v>
      </c>
    </row>
    <row r="14" spans="1:4" x14ac:dyDescent="0.25">
      <c r="A14" s="4" t="s">
        <v>638</v>
      </c>
      <c r="B14" s="5" t="s">
        <v>640</v>
      </c>
      <c r="C14" s="4" t="s">
        <v>100</v>
      </c>
      <c r="D14" s="4" t="s">
        <v>101</v>
      </c>
    </row>
    <row r="15" spans="1:4" x14ac:dyDescent="0.25">
      <c r="A15" s="4" t="s">
        <v>641</v>
      </c>
      <c r="B15" s="5" t="s">
        <v>642</v>
      </c>
      <c r="C15" s="4" t="s">
        <v>18</v>
      </c>
      <c r="D15" s="4" t="s">
        <v>19</v>
      </c>
    </row>
    <row r="16" spans="1:4" x14ac:dyDescent="0.25">
      <c r="A16" s="4" t="s">
        <v>643</v>
      </c>
      <c r="B16" s="5" t="s">
        <v>642</v>
      </c>
      <c r="C16" s="4" t="s">
        <v>18</v>
      </c>
      <c r="D16" s="4" t="s">
        <v>19</v>
      </c>
    </row>
    <row r="17" spans="1:4" x14ac:dyDescent="0.25">
      <c r="A17" s="4" t="s">
        <v>644</v>
      </c>
      <c r="B17" s="5" t="s">
        <v>378</v>
      </c>
      <c r="C17" s="4" t="s">
        <v>18</v>
      </c>
      <c r="D17" s="4" t="s">
        <v>19</v>
      </c>
    </row>
    <row r="18" spans="1:4" x14ac:dyDescent="0.25">
      <c r="A18" s="4" t="s">
        <v>645</v>
      </c>
      <c r="B18" s="5" t="s">
        <v>646</v>
      </c>
      <c r="C18" s="4" t="s">
        <v>94</v>
      </c>
      <c r="D18" s="4" t="s">
        <v>95</v>
      </c>
    </row>
    <row r="19" spans="1:4" x14ac:dyDescent="0.25">
      <c r="A19" s="4" t="s">
        <v>645</v>
      </c>
      <c r="B19" s="5" t="s">
        <v>647</v>
      </c>
      <c r="C19" s="4" t="s">
        <v>9</v>
      </c>
      <c r="D19" s="4" t="s">
        <v>120</v>
      </c>
    </row>
    <row r="20" spans="1:4" x14ac:dyDescent="0.25">
      <c r="A20" s="4" t="s">
        <v>645</v>
      </c>
      <c r="B20" s="5" t="s">
        <v>648</v>
      </c>
      <c r="C20" s="4" t="s">
        <v>9</v>
      </c>
      <c r="D20" s="4" t="s">
        <v>120</v>
      </c>
    </row>
    <row r="21" spans="1:4" x14ac:dyDescent="0.25">
      <c r="A21" s="4" t="s">
        <v>645</v>
      </c>
      <c r="B21" s="5" t="s">
        <v>649</v>
      </c>
      <c r="C21" s="4" t="s">
        <v>100</v>
      </c>
      <c r="D21" s="4" t="s">
        <v>131</v>
      </c>
    </row>
    <row r="22" spans="1:4" x14ac:dyDescent="0.25">
      <c r="A22" s="4" t="s">
        <v>645</v>
      </c>
      <c r="B22" s="5" t="s">
        <v>650</v>
      </c>
      <c r="C22" s="4" t="s">
        <v>9</v>
      </c>
      <c r="D22" s="4" t="s">
        <v>10</v>
      </c>
    </row>
    <row r="23" spans="1:4" x14ac:dyDescent="0.25">
      <c r="A23" s="4" t="s">
        <v>645</v>
      </c>
      <c r="B23" s="5" t="s">
        <v>651</v>
      </c>
      <c r="C23" s="4" t="s">
        <v>6</v>
      </c>
      <c r="D23" s="4"/>
    </row>
    <row r="24" spans="1:4" x14ac:dyDescent="0.25">
      <c r="A24" s="4" t="s">
        <v>652</v>
      </c>
      <c r="B24" s="5" t="s">
        <v>653</v>
      </c>
      <c r="C24" s="4" t="s">
        <v>18</v>
      </c>
      <c r="D24" s="4" t="s">
        <v>19</v>
      </c>
    </row>
    <row r="25" spans="1:4" x14ac:dyDescent="0.25">
      <c r="A25" s="4" t="s">
        <v>654</v>
      </c>
      <c r="B25" s="5" t="s">
        <v>653</v>
      </c>
      <c r="C25" s="4" t="s">
        <v>18</v>
      </c>
      <c r="D25" s="4" t="s">
        <v>19</v>
      </c>
    </row>
    <row r="26" spans="1:4" x14ac:dyDescent="0.25">
      <c r="A26" s="4" t="s">
        <v>655</v>
      </c>
      <c r="B26" s="5" t="s">
        <v>653</v>
      </c>
      <c r="C26" s="4" t="s">
        <v>18</v>
      </c>
      <c r="D26" s="4" t="s">
        <v>19</v>
      </c>
    </row>
    <row r="27" spans="1:4" x14ac:dyDescent="0.25">
      <c r="A27" s="4" t="s">
        <v>656</v>
      </c>
      <c r="B27" s="5" t="s">
        <v>653</v>
      </c>
      <c r="C27" s="4" t="s">
        <v>18</v>
      </c>
      <c r="D27" s="4" t="s">
        <v>19</v>
      </c>
    </row>
    <row r="28" spans="1:4" x14ac:dyDescent="0.25">
      <c r="A28" s="4" t="s">
        <v>657</v>
      </c>
      <c r="B28" s="5" t="s">
        <v>374</v>
      </c>
      <c r="C28" s="4" t="s">
        <v>18</v>
      </c>
      <c r="D28" s="4" t="s">
        <v>19</v>
      </c>
    </row>
    <row r="29" spans="1:4" x14ac:dyDescent="0.25">
      <c r="A29" s="4" t="s">
        <v>658</v>
      </c>
      <c r="B29" s="5" t="s">
        <v>642</v>
      </c>
      <c r="C29" s="4" t="s">
        <v>18</v>
      </c>
      <c r="D29" s="4" t="s">
        <v>19</v>
      </c>
    </row>
    <row r="30" spans="1:4" x14ac:dyDescent="0.25">
      <c r="A30" s="4" t="s">
        <v>659</v>
      </c>
      <c r="B30" s="5" t="s">
        <v>642</v>
      </c>
      <c r="C30" s="4" t="s">
        <v>18</v>
      </c>
      <c r="D30" s="4" t="s">
        <v>19</v>
      </c>
    </row>
    <row r="31" spans="1:4" x14ac:dyDescent="0.25">
      <c r="A31" s="4" t="s">
        <v>660</v>
      </c>
      <c r="B31" s="5"/>
      <c r="C31" s="4" t="s">
        <v>6</v>
      </c>
      <c r="D31" s="4"/>
    </row>
    <row r="32" spans="1:4" x14ac:dyDescent="0.25">
      <c r="A32" s="4" t="s">
        <v>661</v>
      </c>
      <c r="B32" s="5" t="s">
        <v>662</v>
      </c>
      <c r="C32" s="4" t="s">
        <v>94</v>
      </c>
      <c r="D32" s="4" t="s">
        <v>95</v>
      </c>
    </row>
    <row r="33" spans="1:4" x14ac:dyDescent="0.25">
      <c r="A33" s="4" t="s">
        <v>663</v>
      </c>
      <c r="B33" s="5" t="s">
        <v>378</v>
      </c>
      <c r="C33" s="4" t="s">
        <v>18</v>
      </c>
      <c r="D33" s="4" t="s">
        <v>19</v>
      </c>
    </row>
    <row r="34" spans="1:4" x14ac:dyDescent="0.25">
      <c r="A34" s="4" t="s">
        <v>664</v>
      </c>
      <c r="B34" s="5" t="s">
        <v>653</v>
      </c>
      <c r="C34" s="4" t="s">
        <v>18</v>
      </c>
      <c r="D34" s="4" t="s">
        <v>19</v>
      </c>
    </row>
    <row r="35" spans="1:4" x14ac:dyDescent="0.25">
      <c r="A35" s="4" t="s">
        <v>665</v>
      </c>
      <c r="B35" s="5" t="s">
        <v>666</v>
      </c>
      <c r="C35" s="4" t="s">
        <v>6</v>
      </c>
      <c r="D35" s="4"/>
    </row>
    <row r="36" spans="1:4" x14ac:dyDescent="0.25">
      <c r="A36" s="4" t="s">
        <v>667</v>
      </c>
      <c r="B36" s="5" t="s">
        <v>653</v>
      </c>
      <c r="C36" s="4" t="s">
        <v>18</v>
      </c>
      <c r="D36" s="4" t="s">
        <v>19</v>
      </c>
    </row>
    <row r="37" spans="1:4" x14ac:dyDescent="0.25">
      <c r="A37" s="4" t="s">
        <v>668</v>
      </c>
      <c r="B37" s="5" t="s">
        <v>372</v>
      </c>
      <c r="C37" s="4" t="s">
        <v>18</v>
      </c>
      <c r="D37" s="4" t="s">
        <v>19</v>
      </c>
    </row>
    <row r="38" spans="1:4" x14ac:dyDescent="0.25">
      <c r="A38" s="4" t="s">
        <v>669</v>
      </c>
      <c r="B38" s="5" t="s">
        <v>631</v>
      </c>
      <c r="C38" s="4" t="s">
        <v>18</v>
      </c>
      <c r="D38" s="4" t="s">
        <v>19</v>
      </c>
    </row>
    <row r="39" spans="1:4" x14ac:dyDescent="0.25">
      <c r="A39" s="4" t="s">
        <v>670</v>
      </c>
      <c r="B39" s="5" t="s">
        <v>631</v>
      </c>
      <c r="C39" s="4" t="s">
        <v>18</v>
      </c>
      <c r="D39" s="4" t="s">
        <v>19</v>
      </c>
    </row>
    <row r="40" spans="1:4" x14ac:dyDescent="0.25">
      <c r="A40" s="4" t="s">
        <v>671</v>
      </c>
      <c r="B40" s="5" t="s">
        <v>631</v>
      </c>
      <c r="C40" s="4" t="s">
        <v>18</v>
      </c>
      <c r="D40" s="4" t="s">
        <v>19</v>
      </c>
    </row>
    <row r="41" spans="1:4" x14ac:dyDescent="0.25">
      <c r="A41" s="4" t="s">
        <v>672</v>
      </c>
      <c r="B41" s="5" t="s">
        <v>642</v>
      </c>
      <c r="C41" s="4" t="s">
        <v>18</v>
      </c>
      <c r="D41" s="4" t="s">
        <v>19</v>
      </c>
    </row>
    <row r="42" spans="1:4" x14ac:dyDescent="0.25">
      <c r="A42" s="4" t="s">
        <v>673</v>
      </c>
      <c r="B42" s="5" t="s">
        <v>642</v>
      </c>
      <c r="C42" s="4" t="s">
        <v>18</v>
      </c>
      <c r="D42" s="4" t="s">
        <v>19</v>
      </c>
    </row>
    <row r="43" spans="1:4" x14ac:dyDescent="0.25">
      <c r="A43" s="4" t="s">
        <v>674</v>
      </c>
      <c r="B43" s="5" t="s">
        <v>653</v>
      </c>
      <c r="C43" s="4" t="s">
        <v>18</v>
      </c>
      <c r="D43" s="4" t="s">
        <v>19</v>
      </c>
    </row>
    <row r="44" spans="1:4" x14ac:dyDescent="0.25">
      <c r="A44" s="4" t="s">
        <v>675</v>
      </c>
      <c r="B44" s="5" t="s">
        <v>676</v>
      </c>
      <c r="C44" s="4" t="s">
        <v>9</v>
      </c>
      <c r="D44" s="4" t="s">
        <v>29</v>
      </c>
    </row>
    <row r="45" spans="1:4" x14ac:dyDescent="0.25">
      <c r="A45" s="4" t="s">
        <v>677</v>
      </c>
      <c r="B45" s="5" t="s">
        <v>374</v>
      </c>
      <c r="C45" s="4" t="s">
        <v>18</v>
      </c>
      <c r="D45" s="4" t="s">
        <v>19</v>
      </c>
    </row>
    <row r="46" spans="1:4" x14ac:dyDescent="0.25">
      <c r="A46" s="4" t="s">
        <v>678</v>
      </c>
      <c r="B46" s="5" t="s">
        <v>679</v>
      </c>
      <c r="C46" s="4" t="s">
        <v>85</v>
      </c>
      <c r="D46" s="4" t="s">
        <v>192</v>
      </c>
    </row>
    <row r="47" spans="1:4" x14ac:dyDescent="0.25">
      <c r="A47" s="4" t="s">
        <v>680</v>
      </c>
      <c r="B47" s="5" t="s">
        <v>642</v>
      </c>
      <c r="C47" s="4" t="s">
        <v>18</v>
      </c>
      <c r="D47" s="4" t="s">
        <v>19</v>
      </c>
    </row>
    <row r="48" spans="1:4" x14ac:dyDescent="0.25">
      <c r="A48" s="4" t="s">
        <v>681</v>
      </c>
      <c r="B48" s="5" t="s">
        <v>631</v>
      </c>
      <c r="C48" s="4" t="s">
        <v>18</v>
      </c>
      <c r="D48" s="4" t="s">
        <v>19</v>
      </c>
    </row>
    <row r="49" spans="1:4" x14ac:dyDescent="0.25">
      <c r="A49" s="4" t="s">
        <v>682</v>
      </c>
      <c r="B49" s="5" t="s">
        <v>631</v>
      </c>
      <c r="C49" s="4" t="s">
        <v>18</v>
      </c>
      <c r="D49" s="4" t="s">
        <v>19</v>
      </c>
    </row>
    <row r="50" spans="1:4" x14ac:dyDescent="0.25">
      <c r="A50" s="4" t="s">
        <v>683</v>
      </c>
      <c r="B50" s="5" t="s">
        <v>631</v>
      </c>
      <c r="C50" s="4" t="s">
        <v>18</v>
      </c>
      <c r="D50" s="4" t="s">
        <v>19</v>
      </c>
    </row>
    <row r="51" spans="1:4" x14ac:dyDescent="0.25">
      <c r="A51" s="4" t="s">
        <v>684</v>
      </c>
      <c r="B51" s="5" t="s">
        <v>381</v>
      </c>
      <c r="C51" s="4" t="s">
        <v>18</v>
      </c>
      <c r="D51" s="4" t="s">
        <v>19</v>
      </c>
    </row>
    <row r="52" spans="1:4" x14ac:dyDescent="0.25">
      <c r="A52" s="4" t="s">
        <v>685</v>
      </c>
      <c r="B52" s="5" t="s">
        <v>653</v>
      </c>
      <c r="C52" s="4" t="s">
        <v>18</v>
      </c>
      <c r="D52" s="4" t="s">
        <v>19</v>
      </c>
    </row>
    <row r="53" spans="1:4" x14ac:dyDescent="0.25">
      <c r="A53" s="4" t="s">
        <v>686</v>
      </c>
      <c r="B53" s="5" t="s">
        <v>653</v>
      </c>
      <c r="C53" s="4" t="s">
        <v>18</v>
      </c>
      <c r="D53" s="4" t="s">
        <v>19</v>
      </c>
    </row>
    <row r="54" spans="1:4" x14ac:dyDescent="0.25">
      <c r="A54" s="4" t="s">
        <v>687</v>
      </c>
      <c r="B54" s="5" t="s">
        <v>688</v>
      </c>
      <c r="C54" s="4" t="s">
        <v>18</v>
      </c>
      <c r="D54" s="4" t="s">
        <v>19</v>
      </c>
    </row>
    <row r="55" spans="1:4" x14ac:dyDescent="0.25">
      <c r="A55" s="4" t="s">
        <v>689</v>
      </c>
      <c r="B55" s="5" t="s">
        <v>690</v>
      </c>
      <c r="C55" s="4" t="s">
        <v>6</v>
      </c>
      <c r="D55" s="4"/>
    </row>
    <row r="56" spans="1:4" x14ac:dyDescent="0.25">
      <c r="A56" s="4" t="s">
        <v>691</v>
      </c>
      <c r="B56" s="5" t="s">
        <v>17</v>
      </c>
      <c r="C56" s="4" t="s">
        <v>18</v>
      </c>
      <c r="D56" s="4" t="s">
        <v>19</v>
      </c>
    </row>
    <row r="57" spans="1:4" x14ac:dyDescent="0.25">
      <c r="A57" s="4" t="s">
        <v>692</v>
      </c>
      <c r="B57" s="5" t="s">
        <v>693</v>
      </c>
      <c r="C57" s="4" t="s">
        <v>18</v>
      </c>
      <c r="D57" s="4" t="s">
        <v>19</v>
      </c>
    </row>
    <row r="58" spans="1:4" x14ac:dyDescent="0.25">
      <c r="A58" s="4" t="s">
        <v>694</v>
      </c>
      <c r="B58" s="5" t="s">
        <v>693</v>
      </c>
      <c r="C58" s="4" t="s">
        <v>18</v>
      </c>
      <c r="D58" s="4" t="s">
        <v>19</v>
      </c>
    </row>
    <row r="59" spans="1:4" x14ac:dyDescent="0.25">
      <c r="A59" s="4" t="s">
        <v>695</v>
      </c>
      <c r="B59" s="5" t="s">
        <v>693</v>
      </c>
      <c r="C59" s="4" t="s">
        <v>18</v>
      </c>
      <c r="D59" s="4" t="s">
        <v>19</v>
      </c>
    </row>
    <row r="60" spans="1:4" x14ac:dyDescent="0.25">
      <c r="A60" s="4" t="s">
        <v>696</v>
      </c>
      <c r="B60" s="5" t="s">
        <v>693</v>
      </c>
      <c r="C60" s="4" t="s">
        <v>18</v>
      </c>
      <c r="D60" s="4" t="s">
        <v>19</v>
      </c>
    </row>
    <row r="61" spans="1:4" x14ac:dyDescent="0.25">
      <c r="A61" s="4" t="s">
        <v>697</v>
      </c>
      <c r="B61" s="5" t="s">
        <v>698</v>
      </c>
      <c r="C61" s="4" t="s">
        <v>18</v>
      </c>
      <c r="D61" s="4" t="s">
        <v>19</v>
      </c>
    </row>
    <row r="62" spans="1:4" x14ac:dyDescent="0.25">
      <c r="A62" s="4" t="s">
        <v>699</v>
      </c>
      <c r="B62" s="5" t="s">
        <v>698</v>
      </c>
      <c r="C62" s="4" t="s">
        <v>18</v>
      </c>
      <c r="D62" s="4" t="s">
        <v>19</v>
      </c>
    </row>
    <row r="63" spans="1:4" x14ac:dyDescent="0.25">
      <c r="A63" s="4" t="s">
        <v>700</v>
      </c>
      <c r="B63" s="5" t="s">
        <v>698</v>
      </c>
      <c r="C63" s="4" t="s">
        <v>18</v>
      </c>
      <c r="D63" s="4" t="s">
        <v>19</v>
      </c>
    </row>
    <row r="64" spans="1:4" x14ac:dyDescent="0.25">
      <c r="A64" s="4" t="s">
        <v>701</v>
      </c>
      <c r="B64" s="5" t="s">
        <v>693</v>
      </c>
      <c r="C64" s="4" t="s">
        <v>18</v>
      </c>
      <c r="D64" s="4" t="s">
        <v>19</v>
      </c>
    </row>
    <row r="65" spans="1:4" x14ac:dyDescent="0.25">
      <c r="A65" s="4" t="s">
        <v>702</v>
      </c>
      <c r="B65" s="5" t="s">
        <v>703</v>
      </c>
      <c r="C65" s="4" t="s">
        <v>18</v>
      </c>
      <c r="D65" s="4" t="s">
        <v>19</v>
      </c>
    </row>
    <row r="66" spans="1:4" x14ac:dyDescent="0.25">
      <c r="A66" s="4" t="s">
        <v>704</v>
      </c>
      <c r="B66" s="5" t="s">
        <v>705</v>
      </c>
      <c r="C66" s="4" t="s">
        <v>18</v>
      </c>
      <c r="D66" s="4" t="s">
        <v>111</v>
      </c>
    </row>
    <row r="67" spans="1:4" x14ac:dyDescent="0.25">
      <c r="A67" s="4" t="s">
        <v>704</v>
      </c>
      <c r="B67" s="5" t="s">
        <v>706</v>
      </c>
      <c r="C67" s="4"/>
      <c r="D67" s="4"/>
    </row>
    <row r="68" spans="1:4" x14ac:dyDescent="0.25">
      <c r="A68" s="4" t="s">
        <v>704</v>
      </c>
      <c r="B68" s="5" t="s">
        <v>707</v>
      </c>
      <c r="C68" s="4" t="s">
        <v>18</v>
      </c>
      <c r="D68" s="4" t="s">
        <v>111</v>
      </c>
    </row>
    <row r="69" spans="1:4" x14ac:dyDescent="0.25">
      <c r="A69" s="4" t="s">
        <v>704</v>
      </c>
      <c r="B69" s="5" t="s">
        <v>708</v>
      </c>
      <c r="C69" s="4" t="s">
        <v>85</v>
      </c>
      <c r="D69" s="4" t="s">
        <v>192</v>
      </c>
    </row>
    <row r="70" spans="1:4" x14ac:dyDescent="0.25">
      <c r="A70" s="4" t="s">
        <v>709</v>
      </c>
      <c r="B70" s="5" t="s">
        <v>703</v>
      </c>
      <c r="C70" s="4" t="s">
        <v>18</v>
      </c>
      <c r="D70" s="4" t="s">
        <v>19</v>
      </c>
    </row>
    <row r="71" spans="1:4" x14ac:dyDescent="0.25">
      <c r="A71" s="4" t="s">
        <v>710</v>
      </c>
      <c r="B71" s="5" t="s">
        <v>703</v>
      </c>
      <c r="C71" s="4" t="s">
        <v>18</v>
      </c>
      <c r="D71" s="4" t="s">
        <v>19</v>
      </c>
    </row>
    <row r="72" spans="1:4" x14ac:dyDescent="0.25">
      <c r="A72" s="4" t="s">
        <v>711</v>
      </c>
      <c r="B72" s="5" t="s">
        <v>698</v>
      </c>
      <c r="C72" s="4" t="s">
        <v>18</v>
      </c>
      <c r="D72" s="4" t="s">
        <v>19</v>
      </c>
    </row>
    <row r="73" spans="1:4" x14ac:dyDescent="0.25">
      <c r="A73" s="4" t="s">
        <v>712</v>
      </c>
      <c r="B73" s="5" t="s">
        <v>698</v>
      </c>
      <c r="C73" s="4" t="s">
        <v>18</v>
      </c>
      <c r="D73" s="4" t="s">
        <v>19</v>
      </c>
    </row>
    <row r="74" spans="1:4" x14ac:dyDescent="0.25">
      <c r="A74" s="4" t="s">
        <v>713</v>
      </c>
      <c r="B74" s="5" t="s">
        <v>703</v>
      </c>
      <c r="C74" s="4" t="s">
        <v>18</v>
      </c>
      <c r="D74" s="4" t="s">
        <v>19</v>
      </c>
    </row>
    <row r="75" spans="1:4" x14ac:dyDescent="0.25">
      <c r="A75" s="4" t="s">
        <v>714</v>
      </c>
      <c r="B75" s="5" t="s">
        <v>715</v>
      </c>
      <c r="C75" s="4" t="s">
        <v>100</v>
      </c>
      <c r="D75" s="4" t="s">
        <v>101</v>
      </c>
    </row>
    <row r="76" spans="1:4" x14ac:dyDescent="0.25">
      <c r="A76" s="4" t="s">
        <v>716</v>
      </c>
      <c r="B76" s="5" t="s">
        <v>717</v>
      </c>
      <c r="C76" s="4" t="s">
        <v>9</v>
      </c>
      <c r="D76" s="4" t="s">
        <v>10</v>
      </c>
    </row>
    <row r="77" spans="1:4" x14ac:dyDescent="0.25">
      <c r="A77" s="4" t="s">
        <v>716</v>
      </c>
      <c r="B77" s="5" t="s">
        <v>718</v>
      </c>
      <c r="C77" s="4" t="s">
        <v>9</v>
      </c>
      <c r="D77" s="4" t="s">
        <v>77</v>
      </c>
    </row>
    <row r="78" spans="1:4" x14ac:dyDescent="0.25">
      <c r="A78" s="4" t="s">
        <v>716</v>
      </c>
      <c r="B78" s="5" t="s">
        <v>719</v>
      </c>
      <c r="C78" s="4" t="s">
        <v>9</v>
      </c>
      <c r="D78" s="4" t="s">
        <v>29</v>
      </c>
    </row>
    <row r="79" spans="1:4" x14ac:dyDescent="0.25">
      <c r="A79" s="4" t="s">
        <v>716</v>
      </c>
      <c r="B79" s="5" t="s">
        <v>720</v>
      </c>
      <c r="C79" s="4" t="s">
        <v>85</v>
      </c>
      <c r="D79" s="4" t="s">
        <v>86</v>
      </c>
    </row>
    <row r="80" spans="1:4" x14ac:dyDescent="0.25">
      <c r="A80" s="4" t="s">
        <v>716</v>
      </c>
      <c r="B80" s="5" t="s">
        <v>721</v>
      </c>
      <c r="C80" s="4" t="s">
        <v>94</v>
      </c>
      <c r="D80" s="4" t="s">
        <v>95</v>
      </c>
    </row>
    <row r="81" spans="1:4" x14ac:dyDescent="0.25">
      <c r="A81" s="4" t="s">
        <v>716</v>
      </c>
      <c r="B81" s="5" t="s">
        <v>722</v>
      </c>
      <c r="C81" s="4" t="s">
        <v>18</v>
      </c>
      <c r="D81" s="4" t="s">
        <v>26</v>
      </c>
    </row>
    <row r="82" spans="1:4" x14ac:dyDescent="0.25">
      <c r="A82" s="4" t="s">
        <v>716</v>
      </c>
      <c r="B82" s="5" t="s">
        <v>723</v>
      </c>
      <c r="C82" s="4" t="s">
        <v>6</v>
      </c>
      <c r="D82" s="4"/>
    </row>
    <row r="83" spans="1:4" x14ac:dyDescent="0.25">
      <c r="A83" s="4" t="s">
        <v>724</v>
      </c>
      <c r="B83" s="5" t="s">
        <v>725</v>
      </c>
      <c r="C83" s="4" t="s">
        <v>9</v>
      </c>
      <c r="D83" s="4" t="s">
        <v>77</v>
      </c>
    </row>
    <row r="84" spans="1:4" x14ac:dyDescent="0.25">
      <c r="A84" s="4" t="s">
        <v>726</v>
      </c>
      <c r="B84" s="5" t="s">
        <v>727</v>
      </c>
      <c r="C84" s="4" t="s">
        <v>18</v>
      </c>
      <c r="D84" s="4" t="s">
        <v>367</v>
      </c>
    </row>
    <row r="85" spans="1:4" x14ac:dyDescent="0.25">
      <c r="A85" s="4" t="s">
        <v>728</v>
      </c>
      <c r="B85" s="5" t="s">
        <v>729</v>
      </c>
      <c r="C85" s="4" t="s">
        <v>85</v>
      </c>
      <c r="D85" s="4" t="s">
        <v>86</v>
      </c>
    </row>
    <row r="86" spans="1:4" x14ac:dyDescent="0.25">
      <c r="A86" s="4" t="s">
        <v>728</v>
      </c>
      <c r="B86" s="5" t="s">
        <v>730</v>
      </c>
      <c r="C86" s="4" t="s">
        <v>85</v>
      </c>
      <c r="D86" s="4" t="s">
        <v>86</v>
      </c>
    </row>
    <row r="87" spans="1:4" x14ac:dyDescent="0.25">
      <c r="A87" s="4" t="s">
        <v>728</v>
      </c>
      <c r="B87" s="5" t="s">
        <v>731</v>
      </c>
      <c r="C87" s="4" t="s">
        <v>100</v>
      </c>
      <c r="D87" s="4" t="s">
        <v>131</v>
      </c>
    </row>
    <row r="88" spans="1:4" x14ac:dyDescent="0.25">
      <c r="A88" s="4" t="s">
        <v>732</v>
      </c>
      <c r="B88" s="5" t="s">
        <v>733</v>
      </c>
      <c r="C88" s="4" t="s">
        <v>18</v>
      </c>
      <c r="D88" s="4" t="s">
        <v>26</v>
      </c>
    </row>
    <row r="89" spans="1:4" x14ac:dyDescent="0.25">
      <c r="A89" s="4" t="s">
        <v>734</v>
      </c>
      <c r="B89" s="5"/>
      <c r="C89" s="4" t="s">
        <v>6</v>
      </c>
      <c r="D89" s="4"/>
    </row>
    <row r="90" spans="1:4" x14ac:dyDescent="0.25">
      <c r="A90" s="4" t="s">
        <v>735</v>
      </c>
      <c r="B90" s="5"/>
      <c r="C90" s="4" t="s">
        <v>6</v>
      </c>
      <c r="D90" s="4"/>
    </row>
    <row r="91" spans="1:4" x14ac:dyDescent="0.25">
      <c r="A91" s="4" t="s">
        <v>736</v>
      </c>
      <c r="B91" s="5" t="s">
        <v>737</v>
      </c>
      <c r="C91" s="4" t="s">
        <v>94</v>
      </c>
      <c r="D91" s="4" t="s">
        <v>95</v>
      </c>
    </row>
    <row r="92" spans="1:4" x14ac:dyDescent="0.25">
      <c r="A92" s="4" t="s">
        <v>736</v>
      </c>
      <c r="B92" s="5" t="s">
        <v>738</v>
      </c>
      <c r="C92" s="4" t="s">
        <v>18</v>
      </c>
      <c r="D92" s="4" t="s">
        <v>26</v>
      </c>
    </row>
    <row r="93" spans="1:4" x14ac:dyDescent="0.25">
      <c r="A93" s="4" t="s">
        <v>736</v>
      </c>
      <c r="B93" s="5" t="s">
        <v>739</v>
      </c>
      <c r="C93" s="4" t="s">
        <v>18</v>
      </c>
      <c r="D93" s="4" t="s">
        <v>467</v>
      </c>
    </row>
    <row r="94" spans="1:4" x14ac:dyDescent="0.25">
      <c r="A94" s="4" t="s">
        <v>740</v>
      </c>
      <c r="B94" s="5" t="s">
        <v>741</v>
      </c>
      <c r="C94" s="4" t="s">
        <v>18</v>
      </c>
      <c r="D94" s="4" t="s">
        <v>367</v>
      </c>
    </row>
    <row r="95" spans="1:4" x14ac:dyDescent="0.25">
      <c r="A95" s="4" t="s">
        <v>742</v>
      </c>
      <c r="B95" s="5" t="s">
        <v>743</v>
      </c>
      <c r="C95" s="4" t="s">
        <v>100</v>
      </c>
      <c r="D95" s="4" t="s">
        <v>131</v>
      </c>
    </row>
    <row r="96" spans="1:4" x14ac:dyDescent="0.25">
      <c r="A96" s="4" t="s">
        <v>742</v>
      </c>
      <c r="B96" s="5" t="s">
        <v>744</v>
      </c>
      <c r="C96" s="4" t="s">
        <v>73</v>
      </c>
      <c r="D96" s="4" t="s">
        <v>745</v>
      </c>
    </row>
    <row r="97" spans="1:4" x14ac:dyDescent="0.25">
      <c r="A97" s="4" t="s">
        <v>742</v>
      </c>
      <c r="B97" s="5" t="s">
        <v>746</v>
      </c>
      <c r="C97" s="4" t="s">
        <v>85</v>
      </c>
      <c r="D97" s="4" t="s">
        <v>192</v>
      </c>
    </row>
    <row r="98" spans="1:4" x14ac:dyDescent="0.25">
      <c r="A98" s="4" t="s">
        <v>742</v>
      </c>
      <c r="B98" s="5" t="s">
        <v>747</v>
      </c>
      <c r="C98" s="4" t="s">
        <v>18</v>
      </c>
      <c r="D98" s="4" t="s">
        <v>181</v>
      </c>
    </row>
    <row r="99" spans="1:4" x14ac:dyDescent="0.25">
      <c r="A99" s="4" t="s">
        <v>742</v>
      </c>
      <c r="B99" s="5" t="s">
        <v>748</v>
      </c>
      <c r="C99" s="4" t="s">
        <v>6</v>
      </c>
      <c r="D99" s="4"/>
    </row>
    <row r="100" spans="1:4" x14ac:dyDescent="0.25">
      <c r="A100" s="4" t="s">
        <v>742</v>
      </c>
      <c r="B100" s="5" t="s">
        <v>749</v>
      </c>
      <c r="C100" s="4" t="s">
        <v>85</v>
      </c>
      <c r="D100" s="4" t="s">
        <v>192</v>
      </c>
    </row>
    <row r="101" spans="1:4" x14ac:dyDescent="0.25">
      <c r="A101" s="4" t="s">
        <v>742</v>
      </c>
      <c r="B101" s="5" t="s">
        <v>750</v>
      </c>
      <c r="C101" s="4" t="s">
        <v>18</v>
      </c>
      <c r="D101" s="4" t="s">
        <v>252</v>
      </c>
    </row>
    <row r="102" spans="1:4" x14ac:dyDescent="0.25">
      <c r="A102" s="4" t="s">
        <v>742</v>
      </c>
      <c r="B102" s="5" t="s">
        <v>751</v>
      </c>
      <c r="C102" s="4" t="s">
        <v>9</v>
      </c>
      <c r="D102" s="4" t="s">
        <v>77</v>
      </c>
    </row>
    <row r="103" spans="1:4" x14ac:dyDescent="0.25">
      <c r="A103" s="4" t="s">
        <v>742</v>
      </c>
      <c r="B103" s="5" t="s">
        <v>752</v>
      </c>
      <c r="C103" s="4" t="s">
        <v>9</v>
      </c>
      <c r="D103" s="4" t="s">
        <v>29</v>
      </c>
    </row>
    <row r="104" spans="1:4" x14ac:dyDescent="0.25">
      <c r="A104" s="4" t="s">
        <v>742</v>
      </c>
      <c r="B104" s="5" t="s">
        <v>753</v>
      </c>
      <c r="C104" s="4" t="s">
        <v>9</v>
      </c>
      <c r="D104" s="4" t="s">
        <v>120</v>
      </c>
    </row>
    <row r="105" spans="1:4" x14ac:dyDescent="0.25">
      <c r="A105" s="4" t="s">
        <v>742</v>
      </c>
      <c r="B105" s="5" t="s">
        <v>754</v>
      </c>
      <c r="C105" s="4" t="s">
        <v>85</v>
      </c>
      <c r="D105" s="4" t="s">
        <v>86</v>
      </c>
    </row>
    <row r="106" spans="1:4" x14ac:dyDescent="0.25">
      <c r="A106" s="4" t="s">
        <v>755</v>
      </c>
      <c r="B106" s="5" t="s">
        <v>756</v>
      </c>
      <c r="C106" s="4" t="s">
        <v>18</v>
      </c>
      <c r="D106" s="4" t="s">
        <v>126</v>
      </c>
    </row>
    <row r="107" spans="1:4" x14ac:dyDescent="0.25">
      <c r="A107" s="4" t="s">
        <v>757</v>
      </c>
      <c r="B107" s="5" t="s">
        <v>758</v>
      </c>
      <c r="C107" s="4" t="s">
        <v>18</v>
      </c>
      <c r="D107" s="4" t="s">
        <v>759</v>
      </c>
    </row>
    <row r="108" spans="1:4" x14ac:dyDescent="0.25">
      <c r="A108" s="4" t="s">
        <v>760</v>
      </c>
      <c r="B108" s="5" t="s">
        <v>761</v>
      </c>
      <c r="C108" s="4" t="s">
        <v>6</v>
      </c>
      <c r="D108" s="4"/>
    </row>
    <row r="109" spans="1:4" x14ac:dyDescent="0.25">
      <c r="A109" s="4" t="s">
        <v>762</v>
      </c>
      <c r="B109" s="5"/>
      <c r="C109" s="4" t="s">
        <v>6</v>
      </c>
      <c r="D109" s="4"/>
    </row>
    <row r="110" spans="1:4" x14ac:dyDescent="0.25">
      <c r="A110" s="4" t="s">
        <v>763</v>
      </c>
      <c r="B110" s="5" t="s">
        <v>764</v>
      </c>
      <c r="C110" s="4" t="s">
        <v>6</v>
      </c>
      <c r="D110" s="4"/>
    </row>
    <row r="111" spans="1:4" x14ac:dyDescent="0.25">
      <c r="A111" s="4" t="s">
        <v>765</v>
      </c>
      <c r="B111" s="5" t="s">
        <v>766</v>
      </c>
      <c r="C111" s="4" t="s">
        <v>73</v>
      </c>
      <c r="D111" s="4" t="s">
        <v>115</v>
      </c>
    </row>
    <row r="112" spans="1:4" x14ac:dyDescent="0.25">
      <c r="A112" s="4" t="s">
        <v>767</v>
      </c>
      <c r="B112" s="5" t="s">
        <v>768</v>
      </c>
      <c r="C112" s="4" t="s">
        <v>73</v>
      </c>
      <c r="D112" s="4" t="s">
        <v>74</v>
      </c>
    </row>
    <row r="113" spans="1:4" x14ac:dyDescent="0.25">
      <c r="A113" s="4" t="s">
        <v>767</v>
      </c>
      <c r="B113" s="5" t="s">
        <v>769</v>
      </c>
      <c r="C113" s="4" t="s">
        <v>100</v>
      </c>
      <c r="D113" s="4"/>
    </row>
    <row r="114" spans="1:4" x14ac:dyDescent="0.25">
      <c r="A114" s="4" t="s">
        <v>770</v>
      </c>
      <c r="B114" s="5" t="s">
        <v>771</v>
      </c>
      <c r="C114" s="4" t="s">
        <v>9</v>
      </c>
      <c r="D114" s="4" t="s">
        <v>29</v>
      </c>
    </row>
    <row r="115" spans="1:4" x14ac:dyDescent="0.25">
      <c r="A115" s="4" t="s">
        <v>772</v>
      </c>
      <c r="B115" s="5" t="s">
        <v>771</v>
      </c>
      <c r="C115" s="4" t="s">
        <v>9</v>
      </c>
      <c r="D115" s="4" t="s">
        <v>29</v>
      </c>
    </row>
    <row r="116" spans="1:4" x14ac:dyDescent="0.25">
      <c r="A116" s="4" t="s">
        <v>773</v>
      </c>
      <c r="B116" s="5" t="s">
        <v>771</v>
      </c>
      <c r="C116" s="4" t="s">
        <v>9</v>
      </c>
      <c r="D116" s="4" t="s">
        <v>29</v>
      </c>
    </row>
    <row r="117" spans="1:4" x14ac:dyDescent="0.25">
      <c r="A117" s="4" t="s">
        <v>774</v>
      </c>
      <c r="B117" s="5" t="s">
        <v>771</v>
      </c>
      <c r="C117" s="4" t="s">
        <v>9</v>
      </c>
      <c r="D117" s="4" t="s">
        <v>29</v>
      </c>
    </row>
    <row r="118" spans="1:4" x14ac:dyDescent="0.25">
      <c r="A118" s="4" t="s">
        <v>775</v>
      </c>
      <c r="B118" s="5" t="s">
        <v>771</v>
      </c>
      <c r="C118" s="4" t="s">
        <v>9</v>
      </c>
      <c r="D118" s="4" t="s">
        <v>29</v>
      </c>
    </row>
    <row r="119" spans="1:4" x14ac:dyDescent="0.25">
      <c r="A119" s="4" t="s">
        <v>776</v>
      </c>
      <c r="B119" s="5" t="s">
        <v>771</v>
      </c>
      <c r="C119" s="4" t="s">
        <v>9</v>
      </c>
      <c r="D119" s="4" t="s">
        <v>29</v>
      </c>
    </row>
    <row r="120" spans="1:4" x14ac:dyDescent="0.25">
      <c r="A120" s="4" t="s">
        <v>777</v>
      </c>
      <c r="B120" s="5" t="s">
        <v>778</v>
      </c>
      <c r="C120" s="4" t="s">
        <v>85</v>
      </c>
      <c r="D120" s="4" t="s">
        <v>192</v>
      </c>
    </row>
    <row r="121" spans="1:4" x14ac:dyDescent="0.25">
      <c r="A121" s="4" t="s">
        <v>779</v>
      </c>
      <c r="B121" s="5" t="s">
        <v>771</v>
      </c>
      <c r="C121" s="4" t="s">
        <v>9</v>
      </c>
      <c r="D121" s="4" t="s">
        <v>29</v>
      </c>
    </row>
    <row r="122" spans="1:4" x14ac:dyDescent="0.25">
      <c r="A122" s="4" t="s">
        <v>780</v>
      </c>
      <c r="B122" s="5" t="s">
        <v>771</v>
      </c>
      <c r="C122" s="4" t="s">
        <v>9</v>
      </c>
      <c r="D122" s="4" t="s">
        <v>29</v>
      </c>
    </row>
    <row r="123" spans="1:4" x14ac:dyDescent="0.25">
      <c r="A123" s="4" t="s">
        <v>781</v>
      </c>
      <c r="B123" s="5" t="s">
        <v>771</v>
      </c>
      <c r="C123" s="4" t="s">
        <v>9</v>
      </c>
      <c r="D123" s="4" t="s">
        <v>29</v>
      </c>
    </row>
    <row r="124" spans="1:4" x14ac:dyDescent="0.25">
      <c r="A124" s="4" t="s">
        <v>782</v>
      </c>
      <c r="B124" s="5" t="s">
        <v>771</v>
      </c>
      <c r="C124" s="4" t="s">
        <v>9</v>
      </c>
      <c r="D124" s="4" t="s">
        <v>29</v>
      </c>
    </row>
    <row r="125" spans="1:4" x14ac:dyDescent="0.25">
      <c r="A125" s="4" t="s">
        <v>783</v>
      </c>
      <c r="B125" s="5" t="s">
        <v>771</v>
      </c>
      <c r="C125" s="4" t="s">
        <v>9</v>
      </c>
      <c r="D125" s="4" t="s">
        <v>29</v>
      </c>
    </row>
    <row r="126" spans="1:4" x14ac:dyDescent="0.25">
      <c r="A126" s="4" t="s">
        <v>784</v>
      </c>
      <c r="B126" s="5" t="s">
        <v>771</v>
      </c>
      <c r="C126" s="4" t="s">
        <v>9</v>
      </c>
      <c r="D126" s="4" t="s">
        <v>29</v>
      </c>
    </row>
    <row r="127" spans="1:4" x14ac:dyDescent="0.25">
      <c r="A127" s="4" t="s">
        <v>785</v>
      </c>
      <c r="B127" s="5" t="s">
        <v>771</v>
      </c>
      <c r="C127" s="4" t="s">
        <v>9</v>
      </c>
      <c r="D127" s="4" t="s">
        <v>29</v>
      </c>
    </row>
    <row r="128" spans="1:4" x14ac:dyDescent="0.25">
      <c r="A128" s="4" t="s">
        <v>786</v>
      </c>
      <c r="B128" s="5" t="s">
        <v>771</v>
      </c>
      <c r="C128" s="4" t="s">
        <v>9</v>
      </c>
      <c r="D128" s="4" t="s">
        <v>29</v>
      </c>
    </row>
    <row r="129" spans="1:4" x14ac:dyDescent="0.25">
      <c r="A129" s="4" t="s">
        <v>787</v>
      </c>
      <c r="B129" s="5" t="s">
        <v>771</v>
      </c>
      <c r="C129" s="4" t="s">
        <v>9</v>
      </c>
      <c r="D129" s="4" t="s">
        <v>29</v>
      </c>
    </row>
    <row r="130" spans="1:4" x14ac:dyDescent="0.25">
      <c r="A130" s="4" t="s">
        <v>788</v>
      </c>
      <c r="B130" s="5" t="s">
        <v>771</v>
      </c>
      <c r="C130" s="4" t="s">
        <v>9</v>
      </c>
      <c r="D130" s="4" t="s">
        <v>29</v>
      </c>
    </row>
    <row r="131" spans="1:4" x14ac:dyDescent="0.25">
      <c r="A131" s="4" t="s">
        <v>789</v>
      </c>
      <c r="B131" s="5" t="s">
        <v>771</v>
      </c>
      <c r="C131" s="4" t="s">
        <v>9</v>
      </c>
      <c r="D131" s="4" t="s">
        <v>29</v>
      </c>
    </row>
    <row r="132" spans="1:4" x14ac:dyDescent="0.25">
      <c r="A132" s="4" t="s">
        <v>790</v>
      </c>
      <c r="B132" s="5" t="s">
        <v>771</v>
      </c>
      <c r="C132" s="4" t="s">
        <v>9</v>
      </c>
      <c r="D132" s="4" t="s">
        <v>29</v>
      </c>
    </row>
    <row r="133" spans="1:4" x14ac:dyDescent="0.25">
      <c r="A133" s="4" t="s">
        <v>791</v>
      </c>
      <c r="B133" s="5" t="s">
        <v>771</v>
      </c>
      <c r="C133" s="4" t="s">
        <v>9</v>
      </c>
      <c r="D133" s="4" t="s">
        <v>29</v>
      </c>
    </row>
    <row r="134" spans="1:4" x14ac:dyDescent="0.25">
      <c r="A134" s="4" t="s">
        <v>792</v>
      </c>
      <c r="B134" s="5" t="s">
        <v>771</v>
      </c>
      <c r="C134" s="4" t="s">
        <v>9</v>
      </c>
      <c r="D134" s="4" t="s">
        <v>29</v>
      </c>
    </row>
    <row r="135" spans="1:4" x14ac:dyDescent="0.25">
      <c r="A135" s="4" t="s">
        <v>793</v>
      </c>
      <c r="B135" s="5" t="s">
        <v>794</v>
      </c>
      <c r="C135" s="4" t="s">
        <v>9</v>
      </c>
      <c r="D135" s="4" t="s">
        <v>120</v>
      </c>
    </row>
    <row r="136" spans="1:4" x14ac:dyDescent="0.25">
      <c r="A136" s="4" t="s">
        <v>795</v>
      </c>
      <c r="B136" s="5" t="s">
        <v>771</v>
      </c>
      <c r="C136" s="4" t="s">
        <v>9</v>
      </c>
      <c r="D136" s="4" t="s">
        <v>29</v>
      </c>
    </row>
    <row r="137" spans="1:4" x14ac:dyDescent="0.25">
      <c r="A137" s="4" t="s">
        <v>796</v>
      </c>
      <c r="B137" s="5" t="s">
        <v>771</v>
      </c>
      <c r="C137" s="4" t="s">
        <v>9</v>
      </c>
      <c r="D137" s="4" t="s">
        <v>29</v>
      </c>
    </row>
    <row r="138" spans="1:4" x14ac:dyDescent="0.25">
      <c r="A138" s="4" t="s">
        <v>797</v>
      </c>
      <c r="B138" s="5" t="s">
        <v>798</v>
      </c>
      <c r="C138" s="4" t="s">
        <v>6</v>
      </c>
      <c r="D138" s="4"/>
    </row>
    <row r="139" spans="1:4" x14ac:dyDescent="0.25">
      <c r="A139" s="4" t="s">
        <v>799</v>
      </c>
      <c r="B139" s="5"/>
      <c r="C139" s="4" t="s">
        <v>6</v>
      </c>
      <c r="D139" s="4"/>
    </row>
    <row r="140" spans="1:4" x14ac:dyDescent="0.25">
      <c r="A140" s="4" t="s">
        <v>800</v>
      </c>
      <c r="B140" s="5"/>
      <c r="C140" s="4" t="s">
        <v>6</v>
      </c>
      <c r="D140" s="4"/>
    </row>
    <row r="141" spans="1:4" x14ac:dyDescent="0.25">
      <c r="A141" s="4" t="s">
        <v>801</v>
      </c>
      <c r="B141" s="5" t="s">
        <v>802</v>
      </c>
      <c r="C141" s="4" t="s">
        <v>9</v>
      </c>
      <c r="D141" s="4" t="s">
        <v>29</v>
      </c>
    </row>
    <row r="142" spans="1:4" x14ac:dyDescent="0.25">
      <c r="A142" s="4" t="s">
        <v>803</v>
      </c>
      <c r="B142" s="5"/>
      <c r="C142" s="4" t="s">
        <v>6</v>
      </c>
      <c r="D142" s="4"/>
    </row>
    <row r="143" spans="1:4" x14ac:dyDescent="0.25">
      <c r="A143" s="4" t="s">
        <v>804</v>
      </c>
      <c r="B143" s="5" t="s">
        <v>805</v>
      </c>
      <c r="C143" s="4" t="s">
        <v>9</v>
      </c>
      <c r="D143" s="4" t="s">
        <v>29</v>
      </c>
    </row>
    <row r="144" spans="1:4" x14ac:dyDescent="0.25">
      <c r="A144" s="4" t="s">
        <v>804</v>
      </c>
      <c r="B144" s="5" t="s">
        <v>806</v>
      </c>
      <c r="C144" s="4" t="s">
        <v>73</v>
      </c>
      <c r="D144" s="4" t="s">
        <v>745</v>
      </c>
    </row>
    <row r="145" spans="1:4" x14ac:dyDescent="0.25">
      <c r="A145" s="4" t="s">
        <v>804</v>
      </c>
      <c r="B145" s="5" t="s">
        <v>807</v>
      </c>
      <c r="C145" s="4" t="s">
        <v>18</v>
      </c>
      <c r="D145" s="4" t="s">
        <v>252</v>
      </c>
    </row>
    <row r="146" spans="1:4" x14ac:dyDescent="0.25">
      <c r="A146" s="4" t="s">
        <v>804</v>
      </c>
      <c r="B146" s="5" t="s">
        <v>808</v>
      </c>
      <c r="C146" s="4" t="s">
        <v>85</v>
      </c>
      <c r="D146" s="4" t="s">
        <v>86</v>
      </c>
    </row>
    <row r="147" spans="1:4" x14ac:dyDescent="0.25">
      <c r="A147" s="4" t="s">
        <v>804</v>
      </c>
      <c r="B147" s="5" t="s">
        <v>809</v>
      </c>
      <c r="C147" s="4" t="s">
        <v>85</v>
      </c>
      <c r="D147" s="4" t="s">
        <v>86</v>
      </c>
    </row>
    <row r="148" spans="1:4" x14ac:dyDescent="0.25">
      <c r="A148" s="4" t="s">
        <v>810</v>
      </c>
      <c r="B148" s="5" t="s">
        <v>811</v>
      </c>
      <c r="C148" s="4" t="s">
        <v>73</v>
      </c>
      <c r="D148" s="4" t="s">
        <v>115</v>
      </c>
    </row>
    <row r="149" spans="1:4" x14ac:dyDescent="0.25">
      <c r="A149" s="4" t="s">
        <v>812</v>
      </c>
      <c r="B149" s="5" t="s">
        <v>813</v>
      </c>
      <c r="C149" s="4" t="s">
        <v>18</v>
      </c>
      <c r="D149" s="4" t="s">
        <v>19</v>
      </c>
    </row>
    <row r="150" spans="1:4" x14ac:dyDescent="0.25">
      <c r="A150" s="4" t="s">
        <v>814</v>
      </c>
      <c r="B150" s="5" t="s">
        <v>815</v>
      </c>
      <c r="C150" s="4" t="s">
        <v>73</v>
      </c>
      <c r="D150" s="4" t="s">
        <v>115</v>
      </c>
    </row>
    <row r="151" spans="1:4" x14ac:dyDescent="0.25">
      <c r="A151" s="4" t="s">
        <v>816</v>
      </c>
      <c r="B151" s="5" t="s">
        <v>817</v>
      </c>
      <c r="C151" s="4" t="s">
        <v>6</v>
      </c>
      <c r="D151" s="4"/>
    </row>
    <row r="152" spans="1:4" x14ac:dyDescent="0.25">
      <c r="A152" s="4" t="s">
        <v>818</v>
      </c>
      <c r="B152" s="5" t="s">
        <v>819</v>
      </c>
      <c r="C152" s="4" t="s">
        <v>100</v>
      </c>
      <c r="D152" s="4" t="s">
        <v>131</v>
      </c>
    </row>
    <row r="153" spans="1:4" x14ac:dyDescent="0.25">
      <c r="A153" s="4" t="s">
        <v>818</v>
      </c>
      <c r="B153" s="5" t="s">
        <v>820</v>
      </c>
      <c r="C153" s="4" t="s">
        <v>73</v>
      </c>
      <c r="D153" s="4" t="s">
        <v>745</v>
      </c>
    </row>
    <row r="154" spans="1:4" x14ac:dyDescent="0.25">
      <c r="A154" s="4" t="s">
        <v>818</v>
      </c>
      <c r="B154" s="5" t="s">
        <v>821</v>
      </c>
      <c r="C154" s="4" t="s">
        <v>85</v>
      </c>
      <c r="D154" s="4" t="s">
        <v>192</v>
      </c>
    </row>
    <row r="155" spans="1:4" x14ac:dyDescent="0.25">
      <c r="A155" s="4" t="s">
        <v>818</v>
      </c>
      <c r="B155" s="5" t="s">
        <v>822</v>
      </c>
      <c r="C155" s="4" t="s">
        <v>18</v>
      </c>
      <c r="D155" s="4" t="s">
        <v>181</v>
      </c>
    </row>
    <row r="156" spans="1:4" x14ac:dyDescent="0.25">
      <c r="A156" s="4" t="s">
        <v>823</v>
      </c>
      <c r="B156" s="5" t="s">
        <v>771</v>
      </c>
      <c r="C156" s="4" t="s">
        <v>9</v>
      </c>
      <c r="D156" s="4" t="s">
        <v>29</v>
      </c>
    </row>
    <row r="157" spans="1:4" x14ac:dyDescent="0.25">
      <c r="A157" s="4" t="s">
        <v>824</v>
      </c>
      <c r="B157" s="5" t="s">
        <v>825</v>
      </c>
      <c r="C157" s="4" t="s">
        <v>100</v>
      </c>
      <c r="D157" s="4" t="s">
        <v>131</v>
      </c>
    </row>
    <row r="158" spans="1:4" x14ac:dyDescent="0.25">
      <c r="A158" s="4" t="s">
        <v>826</v>
      </c>
      <c r="B158" s="5" t="s">
        <v>827</v>
      </c>
      <c r="C158" s="4" t="s">
        <v>18</v>
      </c>
      <c r="D158" s="4" t="s">
        <v>126</v>
      </c>
    </row>
    <row r="159" spans="1:4" x14ac:dyDescent="0.25">
      <c r="A159" s="4" t="s">
        <v>828</v>
      </c>
      <c r="B159" s="5" t="s">
        <v>829</v>
      </c>
      <c r="C159" s="4" t="s">
        <v>6</v>
      </c>
      <c r="D159" s="4"/>
    </row>
    <row r="160" spans="1:4" x14ac:dyDescent="0.25">
      <c r="A160" s="4" t="s">
        <v>830</v>
      </c>
      <c r="B160" s="5" t="s">
        <v>831</v>
      </c>
      <c r="C160" s="4" t="s">
        <v>18</v>
      </c>
      <c r="D160" s="4" t="s">
        <v>126</v>
      </c>
    </row>
    <row r="161" spans="1:4" x14ac:dyDescent="0.25">
      <c r="A161" s="4" t="s">
        <v>832</v>
      </c>
      <c r="B161" s="5" t="s">
        <v>833</v>
      </c>
      <c r="C161" s="4" t="s">
        <v>100</v>
      </c>
      <c r="D161" s="4" t="s">
        <v>131</v>
      </c>
    </row>
    <row r="162" spans="1:4" x14ac:dyDescent="0.25">
      <c r="A162" s="4" t="s">
        <v>834</v>
      </c>
      <c r="B162" s="5" t="s">
        <v>835</v>
      </c>
      <c r="C162" s="4" t="s">
        <v>100</v>
      </c>
      <c r="D162" s="4" t="s">
        <v>131</v>
      </c>
    </row>
    <row r="163" spans="1:4" x14ac:dyDescent="0.25">
      <c r="A163" s="4" t="s">
        <v>836</v>
      </c>
      <c r="B163" s="5" t="s">
        <v>837</v>
      </c>
      <c r="C163" s="4" t="s">
        <v>18</v>
      </c>
      <c r="D163" s="4" t="s">
        <v>126</v>
      </c>
    </row>
    <row r="164" spans="1:4" x14ac:dyDescent="0.25">
      <c r="A164" s="4" t="s">
        <v>838</v>
      </c>
      <c r="B164" s="5" t="s">
        <v>839</v>
      </c>
      <c r="C164" s="4" t="s">
        <v>18</v>
      </c>
      <c r="D164" s="4" t="s">
        <v>19</v>
      </c>
    </row>
    <row r="165" spans="1:4" x14ac:dyDescent="0.25">
      <c r="A165" s="4" t="s">
        <v>840</v>
      </c>
      <c r="B165" s="5" t="s">
        <v>839</v>
      </c>
      <c r="C165" s="4" t="s">
        <v>18</v>
      </c>
      <c r="D165" s="4" t="s">
        <v>19</v>
      </c>
    </row>
    <row r="166" spans="1:4" x14ac:dyDescent="0.25">
      <c r="A166" s="4" t="s">
        <v>841</v>
      </c>
      <c r="B166" s="5" t="s">
        <v>842</v>
      </c>
      <c r="C166" s="4" t="s">
        <v>18</v>
      </c>
      <c r="D166" s="4" t="s">
        <v>19</v>
      </c>
    </row>
    <row r="167" spans="1:4" x14ac:dyDescent="0.25">
      <c r="A167" s="4" t="s">
        <v>843</v>
      </c>
      <c r="B167" s="5" t="s">
        <v>844</v>
      </c>
      <c r="C167" s="4" t="s">
        <v>73</v>
      </c>
      <c r="D167" s="4" t="s">
        <v>115</v>
      </c>
    </row>
    <row r="168" spans="1:4" x14ac:dyDescent="0.25">
      <c r="A168" s="4" t="s">
        <v>843</v>
      </c>
      <c r="B168" s="5" t="s">
        <v>210</v>
      </c>
      <c r="C168" s="4" t="s">
        <v>100</v>
      </c>
      <c r="D168" s="4" t="s">
        <v>131</v>
      </c>
    </row>
    <row r="169" spans="1:4" x14ac:dyDescent="0.25">
      <c r="A169" s="4" t="s">
        <v>843</v>
      </c>
      <c r="B169" s="5" t="s">
        <v>845</v>
      </c>
      <c r="C169" s="4" t="s">
        <v>85</v>
      </c>
      <c r="D169" s="4" t="s">
        <v>192</v>
      </c>
    </row>
    <row r="170" spans="1:4" x14ac:dyDescent="0.25">
      <c r="A170" s="4" t="s">
        <v>843</v>
      </c>
      <c r="B170" s="5" t="s">
        <v>212</v>
      </c>
      <c r="C170" s="4" t="s">
        <v>9</v>
      </c>
      <c r="D170" s="4" t="s">
        <v>29</v>
      </c>
    </row>
    <row r="171" spans="1:4" x14ac:dyDescent="0.25">
      <c r="A171" s="4" t="s">
        <v>843</v>
      </c>
      <c r="B171" s="5" t="s">
        <v>213</v>
      </c>
      <c r="C171" s="4" t="s">
        <v>9</v>
      </c>
      <c r="D171" s="4" t="s">
        <v>29</v>
      </c>
    </row>
    <row r="172" spans="1:4" x14ac:dyDescent="0.25">
      <c r="A172" s="4" t="s">
        <v>843</v>
      </c>
      <c r="B172" s="5" t="s">
        <v>214</v>
      </c>
      <c r="C172" s="4" t="s">
        <v>18</v>
      </c>
      <c r="D172" s="4" t="s">
        <v>168</v>
      </c>
    </row>
    <row r="173" spans="1:4" x14ac:dyDescent="0.25">
      <c r="A173" s="4" t="s">
        <v>843</v>
      </c>
      <c r="B173" s="5" t="s">
        <v>234</v>
      </c>
      <c r="C173" s="4" t="s">
        <v>18</v>
      </c>
      <c r="D173" s="4" t="s">
        <v>82</v>
      </c>
    </row>
    <row r="174" spans="1:4" x14ac:dyDescent="0.25">
      <c r="A174" s="4" t="s">
        <v>843</v>
      </c>
      <c r="B174" s="5" t="s">
        <v>216</v>
      </c>
      <c r="C174" s="4" t="s">
        <v>94</v>
      </c>
      <c r="D174" s="4" t="s">
        <v>95</v>
      </c>
    </row>
    <row r="175" spans="1:4" x14ac:dyDescent="0.25">
      <c r="A175" s="4" t="s">
        <v>843</v>
      </c>
      <c r="B175" s="5" t="s">
        <v>846</v>
      </c>
      <c r="C175" s="4" t="s">
        <v>85</v>
      </c>
      <c r="D175" s="4" t="s">
        <v>86</v>
      </c>
    </row>
    <row r="176" spans="1:4" x14ac:dyDescent="0.25">
      <c r="A176" s="4" t="s">
        <v>843</v>
      </c>
      <c r="B176" s="5" t="s">
        <v>235</v>
      </c>
      <c r="C176" s="4" t="s">
        <v>85</v>
      </c>
      <c r="D176" s="4" t="s">
        <v>86</v>
      </c>
    </row>
    <row r="177" spans="1:4" x14ac:dyDescent="0.25">
      <c r="A177" s="4" t="s">
        <v>843</v>
      </c>
      <c r="B177" s="5" t="s">
        <v>498</v>
      </c>
      <c r="C177" s="4" t="s">
        <v>100</v>
      </c>
      <c r="D177" s="4" t="s">
        <v>101</v>
      </c>
    </row>
    <row r="178" spans="1:4" x14ac:dyDescent="0.25">
      <c r="A178" s="4" t="s">
        <v>843</v>
      </c>
      <c r="B178" s="5" t="s">
        <v>219</v>
      </c>
      <c r="C178" s="4" t="s">
        <v>9</v>
      </c>
      <c r="D178" s="4" t="s">
        <v>10</v>
      </c>
    </row>
    <row r="179" spans="1:4" x14ac:dyDescent="0.25">
      <c r="A179" s="4" t="s">
        <v>843</v>
      </c>
      <c r="B179" s="5" t="s">
        <v>220</v>
      </c>
      <c r="C179" s="4" t="s">
        <v>13</v>
      </c>
      <c r="D179" s="4" t="s">
        <v>14</v>
      </c>
    </row>
    <row r="180" spans="1:4" x14ac:dyDescent="0.25">
      <c r="A180" s="4" t="s">
        <v>847</v>
      </c>
      <c r="B180" s="5" t="s">
        <v>848</v>
      </c>
      <c r="C180" s="4" t="s">
        <v>9</v>
      </c>
      <c r="D180" s="4" t="s">
        <v>29</v>
      </c>
    </row>
    <row r="181" spans="1:4" x14ac:dyDescent="0.25">
      <c r="A181" s="4" t="s">
        <v>849</v>
      </c>
      <c r="B181" s="5" t="s">
        <v>850</v>
      </c>
      <c r="C181" s="4" t="s">
        <v>85</v>
      </c>
      <c r="D181" s="4" t="s">
        <v>86</v>
      </c>
    </row>
    <row r="182" spans="1:4" x14ac:dyDescent="0.25">
      <c r="A182" s="4" t="s">
        <v>849</v>
      </c>
      <c r="B182" s="5" t="s">
        <v>851</v>
      </c>
      <c r="C182" s="4" t="s">
        <v>9</v>
      </c>
      <c r="D182" s="4" t="s">
        <v>10</v>
      </c>
    </row>
    <row r="183" spans="1:4" x14ac:dyDescent="0.25">
      <c r="A183" s="4" t="s">
        <v>849</v>
      </c>
      <c r="B183" s="5" t="s">
        <v>852</v>
      </c>
      <c r="C183" s="4" t="s">
        <v>94</v>
      </c>
      <c r="D183" s="4" t="s">
        <v>95</v>
      </c>
    </row>
    <row r="184" spans="1:4" x14ac:dyDescent="0.25">
      <c r="A184" s="4" t="s">
        <v>849</v>
      </c>
      <c r="B184" s="5" t="s">
        <v>853</v>
      </c>
      <c r="C184" s="4" t="s">
        <v>18</v>
      </c>
      <c r="D184" s="4" t="s">
        <v>126</v>
      </c>
    </row>
    <row r="185" spans="1:4" x14ac:dyDescent="0.25">
      <c r="A185" s="4" t="s">
        <v>849</v>
      </c>
      <c r="B185" s="5" t="s">
        <v>854</v>
      </c>
      <c r="C185" s="4" t="s">
        <v>100</v>
      </c>
      <c r="D185" s="4" t="s">
        <v>101</v>
      </c>
    </row>
    <row r="186" spans="1:4" x14ac:dyDescent="0.25">
      <c r="A186" s="4" t="s">
        <v>849</v>
      </c>
      <c r="B186" s="5" t="s">
        <v>855</v>
      </c>
      <c r="C186" s="4" t="s">
        <v>9</v>
      </c>
      <c r="D186" s="4" t="s">
        <v>29</v>
      </c>
    </row>
    <row r="187" spans="1:4" x14ac:dyDescent="0.25">
      <c r="A187" s="4" t="s">
        <v>856</v>
      </c>
      <c r="B187" s="5" t="s">
        <v>857</v>
      </c>
      <c r="C187" s="4" t="s">
        <v>18</v>
      </c>
      <c r="D187" s="4" t="s">
        <v>19</v>
      </c>
    </row>
    <row r="188" spans="1:4" x14ac:dyDescent="0.25">
      <c r="A188" s="4" t="s">
        <v>858</v>
      </c>
      <c r="B188" s="5" t="s">
        <v>642</v>
      </c>
      <c r="C188" s="4" t="s">
        <v>18</v>
      </c>
      <c r="D188" s="4" t="s">
        <v>19</v>
      </c>
    </row>
    <row r="189" spans="1:4" x14ac:dyDescent="0.25">
      <c r="A189" s="4" t="s">
        <v>859</v>
      </c>
      <c r="B189" s="5" t="s">
        <v>374</v>
      </c>
      <c r="C189" s="4" t="s">
        <v>18</v>
      </c>
      <c r="D189" s="4" t="s">
        <v>19</v>
      </c>
    </row>
    <row r="190" spans="1:4" x14ac:dyDescent="0.25">
      <c r="A190" s="4" t="s">
        <v>860</v>
      </c>
      <c r="B190" s="5" t="s">
        <v>861</v>
      </c>
      <c r="C190" s="4" t="s">
        <v>9</v>
      </c>
      <c r="D190" s="4" t="s">
        <v>77</v>
      </c>
    </row>
    <row r="191" spans="1:4" x14ac:dyDescent="0.25">
      <c r="A191" s="4" t="s">
        <v>862</v>
      </c>
      <c r="B191" s="5" t="s">
        <v>863</v>
      </c>
      <c r="C191" s="4" t="s">
        <v>100</v>
      </c>
      <c r="D191" s="4" t="s">
        <v>101</v>
      </c>
    </row>
    <row r="192" spans="1:4" x14ac:dyDescent="0.25">
      <c r="A192" s="4" t="s">
        <v>864</v>
      </c>
      <c r="B192" s="5" t="s">
        <v>865</v>
      </c>
      <c r="C192" s="4" t="s">
        <v>18</v>
      </c>
      <c r="D192" s="4" t="s">
        <v>82</v>
      </c>
    </row>
    <row r="193" spans="1:4" x14ac:dyDescent="0.25">
      <c r="A193" s="4" t="s">
        <v>866</v>
      </c>
      <c r="B193" s="5" t="s">
        <v>867</v>
      </c>
      <c r="C193" s="4" t="s">
        <v>18</v>
      </c>
      <c r="D193" s="4" t="s">
        <v>19</v>
      </c>
    </row>
    <row r="194" spans="1:4" x14ac:dyDescent="0.25">
      <c r="A194" s="4" t="s">
        <v>868</v>
      </c>
      <c r="B194" s="5" t="s">
        <v>867</v>
      </c>
      <c r="C194" s="4" t="s">
        <v>18</v>
      </c>
      <c r="D194" s="4" t="s">
        <v>19</v>
      </c>
    </row>
    <row r="195" spans="1:4" x14ac:dyDescent="0.25">
      <c r="A195" s="4" t="s">
        <v>869</v>
      </c>
      <c r="B195" s="5" t="s">
        <v>867</v>
      </c>
      <c r="C195" s="4" t="s">
        <v>18</v>
      </c>
      <c r="D195" s="4" t="s">
        <v>19</v>
      </c>
    </row>
    <row r="196" spans="1:4" x14ac:dyDescent="0.25">
      <c r="A196" s="4" t="s">
        <v>870</v>
      </c>
      <c r="B196" s="5" t="s">
        <v>381</v>
      </c>
      <c r="C196" s="4" t="s">
        <v>18</v>
      </c>
      <c r="D196" s="4" t="s">
        <v>19</v>
      </c>
    </row>
    <row r="197" spans="1:4" x14ac:dyDescent="0.25">
      <c r="A197" s="4" t="s">
        <v>871</v>
      </c>
      <c r="B197" s="5" t="s">
        <v>381</v>
      </c>
      <c r="C197" s="4" t="s">
        <v>18</v>
      </c>
      <c r="D197" s="4" t="s">
        <v>19</v>
      </c>
    </row>
    <row r="198" spans="1:4" x14ac:dyDescent="0.25">
      <c r="A198" s="4" t="s">
        <v>872</v>
      </c>
      <c r="B198" s="5" t="s">
        <v>381</v>
      </c>
      <c r="C198" s="4" t="s">
        <v>18</v>
      </c>
      <c r="D198" s="4" t="s">
        <v>19</v>
      </c>
    </row>
    <row r="199" spans="1:4" x14ac:dyDescent="0.25">
      <c r="A199" s="4" t="s">
        <v>873</v>
      </c>
      <c r="B199" s="5" t="s">
        <v>381</v>
      </c>
      <c r="C199" s="4" t="s">
        <v>18</v>
      </c>
      <c r="D199" s="4" t="s">
        <v>19</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Filtro1!$A:$A</xm:f>
          </x14:formula1>
          <xm:sqref>C2:C199</xm:sqref>
        </x14:dataValidation>
        <x14:dataValidation type="list" allowBlank="1" showErrorMessage="1" xr:uid="{00000000-0002-0000-0200-000000000000}">
          <x14:formula1>
            <xm:f>FiltroCaio!2:2</xm:f>
          </x14:formula1>
          <xm:sqref>D2:D199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32"/>
  <sheetViews>
    <sheetView workbookViewId="0"/>
  </sheetViews>
  <sheetFormatPr defaultColWidth="14.42578125" defaultRowHeight="15" customHeight="1" x14ac:dyDescent="0.25"/>
  <cols>
    <col min="2" max="2" width="122.140625" customWidth="1"/>
    <col min="4" max="4" width="40.5703125" customWidth="1"/>
  </cols>
  <sheetData>
    <row r="1" spans="1:4" x14ac:dyDescent="0.25">
      <c r="A1" s="1" t="s">
        <v>0</v>
      </c>
      <c r="B1" s="2" t="s">
        <v>1</v>
      </c>
      <c r="C1" s="3" t="s">
        <v>2</v>
      </c>
      <c r="D1" s="3" t="s">
        <v>3</v>
      </c>
    </row>
    <row r="2" spans="1:4" x14ac:dyDescent="0.25">
      <c r="A2" s="4" t="s">
        <v>874</v>
      </c>
      <c r="B2" s="5" t="s">
        <v>875</v>
      </c>
      <c r="C2" s="4" t="s">
        <v>6</v>
      </c>
      <c r="D2" s="4"/>
    </row>
    <row r="3" spans="1:4" x14ac:dyDescent="0.25">
      <c r="A3" s="4" t="s">
        <v>876</v>
      </c>
      <c r="B3" s="5" t="s">
        <v>877</v>
      </c>
      <c r="C3" s="4" t="s">
        <v>85</v>
      </c>
      <c r="D3" s="4" t="s">
        <v>192</v>
      </c>
    </row>
    <row r="4" spans="1:4" x14ac:dyDescent="0.25">
      <c r="A4" s="4" t="s">
        <v>878</v>
      </c>
      <c r="B4" s="5" t="s">
        <v>879</v>
      </c>
      <c r="C4" s="4" t="s">
        <v>100</v>
      </c>
      <c r="D4" s="4" t="s">
        <v>131</v>
      </c>
    </row>
    <row r="5" spans="1:4" x14ac:dyDescent="0.25">
      <c r="A5" s="4" t="s">
        <v>878</v>
      </c>
      <c r="B5" s="5" t="s">
        <v>880</v>
      </c>
      <c r="C5" s="4" t="s">
        <v>85</v>
      </c>
      <c r="D5" s="4" t="s">
        <v>86</v>
      </c>
    </row>
    <row r="6" spans="1:4" x14ac:dyDescent="0.25">
      <c r="A6" s="4" t="s">
        <v>881</v>
      </c>
      <c r="B6" s="5" t="s">
        <v>882</v>
      </c>
      <c r="C6" s="4" t="s">
        <v>9</v>
      </c>
      <c r="D6" s="4" t="s">
        <v>29</v>
      </c>
    </row>
    <row r="7" spans="1:4" x14ac:dyDescent="0.25">
      <c r="A7" s="4" t="s">
        <v>883</v>
      </c>
      <c r="B7" s="5" t="s">
        <v>884</v>
      </c>
      <c r="C7" s="4" t="s">
        <v>100</v>
      </c>
      <c r="D7" s="4" t="s">
        <v>131</v>
      </c>
    </row>
    <row r="8" spans="1:4" x14ac:dyDescent="0.25">
      <c r="A8" s="4" t="s">
        <v>883</v>
      </c>
      <c r="B8" s="5" t="s">
        <v>885</v>
      </c>
      <c r="C8" s="4" t="s">
        <v>85</v>
      </c>
      <c r="D8" s="4" t="s">
        <v>192</v>
      </c>
    </row>
    <row r="9" spans="1:4" x14ac:dyDescent="0.25">
      <c r="A9" s="4" t="s">
        <v>883</v>
      </c>
      <c r="B9" s="5" t="s">
        <v>886</v>
      </c>
      <c r="C9" s="4" t="s">
        <v>18</v>
      </c>
      <c r="D9" s="4" t="s">
        <v>277</v>
      </c>
    </row>
    <row r="10" spans="1:4" x14ac:dyDescent="0.25">
      <c r="A10" s="4" t="s">
        <v>887</v>
      </c>
      <c r="B10" s="5" t="s">
        <v>888</v>
      </c>
      <c r="C10" s="4" t="s">
        <v>100</v>
      </c>
      <c r="D10" s="4" t="s">
        <v>131</v>
      </c>
    </row>
    <row r="11" spans="1:4" x14ac:dyDescent="0.25">
      <c r="A11" s="4" t="s">
        <v>889</v>
      </c>
      <c r="B11" s="5" t="s">
        <v>771</v>
      </c>
      <c r="C11" s="4" t="s">
        <v>100</v>
      </c>
      <c r="D11" s="4" t="s">
        <v>131</v>
      </c>
    </row>
    <row r="12" spans="1:4" x14ac:dyDescent="0.25">
      <c r="A12" s="4" t="s">
        <v>890</v>
      </c>
      <c r="B12" s="5" t="s">
        <v>891</v>
      </c>
      <c r="C12" s="4" t="s">
        <v>100</v>
      </c>
      <c r="D12" s="4" t="s">
        <v>101</v>
      </c>
    </row>
    <row r="13" spans="1:4" x14ac:dyDescent="0.25">
      <c r="A13" s="4" t="s">
        <v>892</v>
      </c>
      <c r="B13" s="5" t="s">
        <v>893</v>
      </c>
      <c r="C13" s="4" t="s">
        <v>18</v>
      </c>
      <c r="D13" s="4"/>
    </row>
    <row r="14" spans="1:4" x14ac:dyDescent="0.25">
      <c r="A14" s="4" t="s">
        <v>894</v>
      </c>
      <c r="B14" s="5" t="s">
        <v>895</v>
      </c>
      <c r="C14" s="4" t="s">
        <v>9</v>
      </c>
      <c r="D14" s="4" t="s">
        <v>77</v>
      </c>
    </row>
    <row r="15" spans="1:4" x14ac:dyDescent="0.25">
      <c r="A15" s="4" t="s">
        <v>896</v>
      </c>
      <c r="B15" s="5" t="s">
        <v>897</v>
      </c>
      <c r="C15" s="4" t="s">
        <v>13</v>
      </c>
      <c r="D15" s="4" t="s">
        <v>69</v>
      </c>
    </row>
    <row r="16" spans="1:4" x14ac:dyDescent="0.25">
      <c r="A16" s="4" t="s">
        <v>898</v>
      </c>
      <c r="B16" s="5" t="s">
        <v>899</v>
      </c>
      <c r="C16" s="4" t="s">
        <v>9</v>
      </c>
      <c r="D16" s="4" t="s">
        <v>29</v>
      </c>
    </row>
    <row r="17" spans="1:4" x14ac:dyDescent="0.25">
      <c r="A17" s="4" t="s">
        <v>900</v>
      </c>
      <c r="B17" s="5" t="s">
        <v>901</v>
      </c>
      <c r="C17" s="4" t="s">
        <v>100</v>
      </c>
      <c r="D17" s="4" t="s">
        <v>101</v>
      </c>
    </row>
    <row r="18" spans="1:4" x14ac:dyDescent="0.25">
      <c r="A18" s="4" t="s">
        <v>902</v>
      </c>
      <c r="B18" s="5"/>
      <c r="C18" s="4" t="s">
        <v>6</v>
      </c>
      <c r="D18" s="4"/>
    </row>
    <row r="19" spans="1:4" x14ac:dyDescent="0.25">
      <c r="A19" s="4" t="s">
        <v>903</v>
      </c>
      <c r="B19" s="5" t="s">
        <v>904</v>
      </c>
      <c r="C19" s="4" t="s">
        <v>9</v>
      </c>
      <c r="D19" s="4" t="s">
        <v>77</v>
      </c>
    </row>
    <row r="20" spans="1:4" x14ac:dyDescent="0.25">
      <c r="A20" s="4" t="s">
        <v>905</v>
      </c>
      <c r="B20" s="5" t="s">
        <v>906</v>
      </c>
      <c r="C20" s="4" t="s">
        <v>9</v>
      </c>
      <c r="D20" s="4" t="s">
        <v>10</v>
      </c>
    </row>
    <row r="21" spans="1:4" x14ac:dyDescent="0.25">
      <c r="A21" s="4" t="s">
        <v>907</v>
      </c>
      <c r="B21" s="5"/>
      <c r="C21" s="4" t="s">
        <v>6</v>
      </c>
      <c r="D21" s="4"/>
    </row>
    <row r="22" spans="1:4" x14ac:dyDescent="0.25">
      <c r="A22" s="4" t="s">
        <v>908</v>
      </c>
      <c r="B22" s="5" t="s">
        <v>909</v>
      </c>
      <c r="C22" s="4" t="s">
        <v>18</v>
      </c>
      <c r="D22" s="4" t="s">
        <v>467</v>
      </c>
    </row>
    <row r="23" spans="1:4" x14ac:dyDescent="0.25">
      <c r="A23" s="4" t="s">
        <v>910</v>
      </c>
      <c r="B23" s="5" t="s">
        <v>911</v>
      </c>
      <c r="C23" s="4" t="s">
        <v>73</v>
      </c>
      <c r="D23" s="4" t="s">
        <v>115</v>
      </c>
    </row>
    <row r="24" spans="1:4" x14ac:dyDescent="0.25">
      <c r="A24" s="4" t="s">
        <v>912</v>
      </c>
      <c r="B24" s="5" t="s">
        <v>913</v>
      </c>
      <c r="C24" s="4" t="s">
        <v>100</v>
      </c>
      <c r="D24" s="4" t="s">
        <v>101</v>
      </c>
    </row>
    <row r="25" spans="1:4" x14ac:dyDescent="0.25">
      <c r="A25" s="4" t="s">
        <v>914</v>
      </c>
      <c r="B25" s="5"/>
      <c r="C25" s="4" t="s">
        <v>6</v>
      </c>
      <c r="D25" s="4"/>
    </row>
    <row r="26" spans="1:4" x14ac:dyDescent="0.25">
      <c r="A26" s="4" t="s">
        <v>915</v>
      </c>
      <c r="B26" s="5"/>
      <c r="C26" s="4" t="s">
        <v>6</v>
      </c>
      <c r="D26" s="4"/>
    </row>
    <row r="27" spans="1:4" x14ac:dyDescent="0.25">
      <c r="A27" s="4" t="s">
        <v>916</v>
      </c>
      <c r="B27" s="5" t="s">
        <v>917</v>
      </c>
      <c r="C27" s="4" t="s">
        <v>85</v>
      </c>
      <c r="D27" s="4" t="s">
        <v>86</v>
      </c>
    </row>
    <row r="28" spans="1:4" x14ac:dyDescent="0.25">
      <c r="A28" s="4" t="s">
        <v>918</v>
      </c>
      <c r="B28" s="5" t="s">
        <v>919</v>
      </c>
      <c r="C28" s="4" t="s">
        <v>94</v>
      </c>
      <c r="D28" s="4" t="s">
        <v>95</v>
      </c>
    </row>
    <row r="29" spans="1:4" x14ac:dyDescent="0.25">
      <c r="A29" s="4" t="s">
        <v>920</v>
      </c>
      <c r="B29" s="5"/>
      <c r="C29" s="4" t="s">
        <v>6</v>
      </c>
      <c r="D29" s="4"/>
    </row>
    <row r="30" spans="1:4" x14ac:dyDescent="0.25">
      <c r="A30" s="4" t="s">
        <v>921</v>
      </c>
      <c r="B30" s="5" t="s">
        <v>922</v>
      </c>
      <c r="C30" s="4" t="s">
        <v>94</v>
      </c>
      <c r="D30" s="4" t="s">
        <v>95</v>
      </c>
    </row>
    <row r="31" spans="1:4" x14ac:dyDescent="0.25">
      <c r="A31" s="4" t="s">
        <v>923</v>
      </c>
      <c r="B31" s="5" t="s">
        <v>924</v>
      </c>
      <c r="C31" s="4" t="s">
        <v>94</v>
      </c>
      <c r="D31" s="4" t="s">
        <v>95</v>
      </c>
    </row>
    <row r="32" spans="1:4" x14ac:dyDescent="0.25">
      <c r="A32" s="4" t="s">
        <v>925</v>
      </c>
      <c r="B32" s="5"/>
      <c r="C32" s="4" t="s">
        <v>6</v>
      </c>
      <c r="D32" s="4"/>
    </row>
    <row r="33" spans="1:4" x14ac:dyDescent="0.25">
      <c r="A33" s="4" t="s">
        <v>926</v>
      </c>
      <c r="B33" s="5" t="s">
        <v>927</v>
      </c>
      <c r="C33" s="4" t="s">
        <v>18</v>
      </c>
      <c r="D33" s="4" t="s">
        <v>82</v>
      </c>
    </row>
    <row r="34" spans="1:4" x14ac:dyDescent="0.25">
      <c r="A34" s="4" t="s">
        <v>928</v>
      </c>
      <c r="B34" s="5" t="s">
        <v>929</v>
      </c>
      <c r="C34" s="4" t="s">
        <v>9</v>
      </c>
      <c r="D34" s="4" t="s">
        <v>10</v>
      </c>
    </row>
    <row r="35" spans="1:4" x14ac:dyDescent="0.25">
      <c r="A35" s="4" t="s">
        <v>930</v>
      </c>
      <c r="B35" s="5" t="s">
        <v>931</v>
      </c>
      <c r="C35" s="4" t="s">
        <v>100</v>
      </c>
      <c r="D35" s="4" t="s">
        <v>101</v>
      </c>
    </row>
    <row r="36" spans="1:4" x14ac:dyDescent="0.25">
      <c r="A36" s="4" t="s">
        <v>932</v>
      </c>
      <c r="B36" s="5" t="s">
        <v>933</v>
      </c>
      <c r="C36" s="4" t="s">
        <v>94</v>
      </c>
      <c r="D36" s="4" t="s">
        <v>95</v>
      </c>
    </row>
    <row r="37" spans="1:4" x14ac:dyDescent="0.25">
      <c r="A37" s="4" t="s">
        <v>934</v>
      </c>
      <c r="B37" s="5"/>
      <c r="C37" s="4" t="s">
        <v>18</v>
      </c>
      <c r="D37" s="4" t="s">
        <v>467</v>
      </c>
    </row>
    <row r="38" spans="1:4" x14ac:dyDescent="0.25">
      <c r="A38" s="4" t="s">
        <v>935</v>
      </c>
      <c r="B38" s="5" t="s">
        <v>936</v>
      </c>
      <c r="C38" s="4" t="s">
        <v>18</v>
      </c>
      <c r="D38" s="4" t="s">
        <v>168</v>
      </c>
    </row>
    <row r="39" spans="1:4" x14ac:dyDescent="0.25">
      <c r="A39" s="4" t="s">
        <v>937</v>
      </c>
      <c r="B39" s="5" t="s">
        <v>938</v>
      </c>
      <c r="C39" s="4" t="s">
        <v>9</v>
      </c>
      <c r="D39" s="4" t="s">
        <v>10</v>
      </c>
    </row>
    <row r="40" spans="1:4" x14ac:dyDescent="0.25">
      <c r="A40" s="4" t="s">
        <v>939</v>
      </c>
      <c r="B40" s="5" t="s">
        <v>940</v>
      </c>
      <c r="C40" s="4" t="s">
        <v>9</v>
      </c>
      <c r="D40" s="4" t="s">
        <v>10</v>
      </c>
    </row>
    <row r="41" spans="1:4" x14ac:dyDescent="0.25">
      <c r="A41" s="4" t="s">
        <v>941</v>
      </c>
      <c r="B41" s="5" t="s">
        <v>942</v>
      </c>
      <c r="C41" s="4" t="s">
        <v>73</v>
      </c>
      <c r="D41" s="4" t="s">
        <v>115</v>
      </c>
    </row>
    <row r="42" spans="1:4" x14ac:dyDescent="0.25">
      <c r="A42" s="4" t="s">
        <v>943</v>
      </c>
      <c r="B42" s="5"/>
      <c r="C42" s="4" t="s">
        <v>6</v>
      </c>
      <c r="D42" s="4"/>
    </row>
    <row r="43" spans="1:4" x14ac:dyDescent="0.25">
      <c r="A43" s="4" t="s">
        <v>944</v>
      </c>
      <c r="B43" s="5" t="s">
        <v>945</v>
      </c>
      <c r="C43" s="4" t="s">
        <v>18</v>
      </c>
      <c r="D43" s="4" t="s">
        <v>126</v>
      </c>
    </row>
    <row r="44" spans="1:4" x14ac:dyDescent="0.25">
      <c r="A44" s="4" t="s">
        <v>946</v>
      </c>
      <c r="B44" s="5" t="s">
        <v>947</v>
      </c>
      <c r="C44" s="4" t="s">
        <v>6</v>
      </c>
      <c r="D44" s="4"/>
    </row>
    <row r="45" spans="1:4" x14ac:dyDescent="0.25">
      <c r="A45" s="4" t="s">
        <v>948</v>
      </c>
      <c r="B45" s="5" t="s">
        <v>949</v>
      </c>
      <c r="C45" s="4" t="s">
        <v>100</v>
      </c>
      <c r="D45" s="4" t="s">
        <v>101</v>
      </c>
    </row>
    <row r="46" spans="1:4" x14ac:dyDescent="0.25">
      <c r="A46" s="4" t="s">
        <v>948</v>
      </c>
      <c r="B46" s="5" t="s">
        <v>950</v>
      </c>
      <c r="C46" s="4" t="s">
        <v>94</v>
      </c>
      <c r="D46" s="4" t="s">
        <v>95</v>
      </c>
    </row>
    <row r="47" spans="1:4" x14ac:dyDescent="0.25">
      <c r="A47" s="4" t="s">
        <v>951</v>
      </c>
      <c r="B47" s="5" t="s">
        <v>952</v>
      </c>
      <c r="C47" s="4" t="s">
        <v>9</v>
      </c>
      <c r="D47" s="4" t="s">
        <v>10</v>
      </c>
    </row>
    <row r="48" spans="1:4" x14ac:dyDescent="0.25">
      <c r="A48" s="4" t="s">
        <v>953</v>
      </c>
      <c r="B48" s="5" t="s">
        <v>954</v>
      </c>
      <c r="C48" s="4" t="s">
        <v>18</v>
      </c>
      <c r="D48" s="4" t="s">
        <v>82</v>
      </c>
    </row>
    <row r="49" spans="1:4" x14ac:dyDescent="0.25">
      <c r="A49" s="4" t="s">
        <v>955</v>
      </c>
      <c r="B49" s="5" t="s">
        <v>956</v>
      </c>
      <c r="C49" s="4" t="s">
        <v>18</v>
      </c>
      <c r="D49" s="4" t="s">
        <v>467</v>
      </c>
    </row>
    <row r="50" spans="1:4" x14ac:dyDescent="0.25">
      <c r="A50" s="4" t="s">
        <v>955</v>
      </c>
      <c r="B50" s="5" t="s">
        <v>957</v>
      </c>
      <c r="C50" s="4" t="s">
        <v>94</v>
      </c>
      <c r="D50" s="4" t="s">
        <v>95</v>
      </c>
    </row>
    <row r="51" spans="1:4" x14ac:dyDescent="0.25">
      <c r="A51" s="4" t="s">
        <v>958</v>
      </c>
      <c r="B51" s="5" t="s">
        <v>959</v>
      </c>
      <c r="C51" s="4" t="s">
        <v>9</v>
      </c>
      <c r="D51" s="4" t="s">
        <v>10</v>
      </c>
    </row>
    <row r="52" spans="1:4" x14ac:dyDescent="0.25">
      <c r="A52" s="4" t="s">
        <v>960</v>
      </c>
      <c r="B52" s="5" t="s">
        <v>961</v>
      </c>
      <c r="C52" s="4" t="s">
        <v>18</v>
      </c>
      <c r="D52" s="4" t="s">
        <v>126</v>
      </c>
    </row>
    <row r="53" spans="1:4" x14ac:dyDescent="0.25">
      <c r="A53" s="4" t="s">
        <v>962</v>
      </c>
      <c r="B53" s="5" t="s">
        <v>963</v>
      </c>
      <c r="C53" s="4" t="s">
        <v>6</v>
      </c>
      <c r="D53" s="4"/>
    </row>
    <row r="54" spans="1:4" x14ac:dyDescent="0.25">
      <c r="A54" s="4" t="s">
        <v>964</v>
      </c>
      <c r="B54" s="5" t="s">
        <v>965</v>
      </c>
      <c r="C54" s="4" t="s">
        <v>85</v>
      </c>
      <c r="D54" s="4" t="s">
        <v>192</v>
      </c>
    </row>
    <row r="55" spans="1:4" x14ac:dyDescent="0.25">
      <c r="A55" s="4" t="s">
        <v>964</v>
      </c>
      <c r="B55" s="5" t="s">
        <v>966</v>
      </c>
      <c r="C55" s="4" t="s">
        <v>9</v>
      </c>
      <c r="D55" s="4" t="s">
        <v>77</v>
      </c>
    </row>
    <row r="56" spans="1:4" x14ac:dyDescent="0.25">
      <c r="A56" s="4" t="s">
        <v>964</v>
      </c>
      <c r="B56" s="5" t="s">
        <v>967</v>
      </c>
      <c r="C56" s="4" t="s">
        <v>85</v>
      </c>
      <c r="D56" s="4" t="s">
        <v>86</v>
      </c>
    </row>
    <row r="57" spans="1:4" x14ac:dyDescent="0.25">
      <c r="A57" s="4" t="s">
        <v>964</v>
      </c>
      <c r="B57" s="5" t="s">
        <v>968</v>
      </c>
      <c r="C57" s="4" t="s">
        <v>18</v>
      </c>
      <c r="D57" s="4" t="s">
        <v>26</v>
      </c>
    </row>
    <row r="58" spans="1:4" x14ac:dyDescent="0.25">
      <c r="A58" s="4" t="s">
        <v>964</v>
      </c>
      <c r="B58" s="5" t="s">
        <v>969</v>
      </c>
      <c r="C58" s="4" t="s">
        <v>18</v>
      </c>
      <c r="D58" s="4" t="s">
        <v>126</v>
      </c>
    </row>
    <row r="59" spans="1:4" x14ac:dyDescent="0.25">
      <c r="A59" s="4" t="s">
        <v>970</v>
      </c>
      <c r="B59" s="5" t="s">
        <v>971</v>
      </c>
      <c r="C59" s="4" t="s">
        <v>85</v>
      </c>
      <c r="D59" s="4" t="s">
        <v>192</v>
      </c>
    </row>
    <row r="60" spans="1:4" x14ac:dyDescent="0.25">
      <c r="A60" s="4" t="s">
        <v>972</v>
      </c>
      <c r="B60" s="5" t="s">
        <v>973</v>
      </c>
      <c r="C60" s="4" t="s">
        <v>18</v>
      </c>
      <c r="D60" s="4" t="s">
        <v>126</v>
      </c>
    </row>
    <row r="61" spans="1:4" x14ac:dyDescent="0.25">
      <c r="A61" s="4" t="s">
        <v>974</v>
      </c>
      <c r="B61" s="5"/>
      <c r="C61" s="4" t="s">
        <v>6</v>
      </c>
      <c r="D61" s="4"/>
    </row>
    <row r="62" spans="1:4" x14ac:dyDescent="0.25">
      <c r="A62" s="4" t="s">
        <v>975</v>
      </c>
      <c r="B62" s="5" t="s">
        <v>976</v>
      </c>
      <c r="C62" s="4" t="s">
        <v>73</v>
      </c>
      <c r="D62" s="4" t="s">
        <v>115</v>
      </c>
    </row>
    <row r="63" spans="1:4" x14ac:dyDescent="0.25">
      <c r="A63" s="4" t="s">
        <v>975</v>
      </c>
      <c r="B63" s="5" t="s">
        <v>222</v>
      </c>
      <c r="C63" s="4" t="s">
        <v>100</v>
      </c>
      <c r="D63" s="4" t="s">
        <v>131</v>
      </c>
    </row>
    <row r="64" spans="1:4" x14ac:dyDescent="0.25">
      <c r="A64" s="4" t="s">
        <v>975</v>
      </c>
      <c r="B64" s="5" t="s">
        <v>231</v>
      </c>
      <c r="C64" s="4" t="s">
        <v>85</v>
      </c>
      <c r="D64" s="4" t="s">
        <v>192</v>
      </c>
    </row>
    <row r="65" spans="1:4" x14ac:dyDescent="0.25">
      <c r="A65" s="4" t="s">
        <v>975</v>
      </c>
      <c r="B65" s="5" t="s">
        <v>232</v>
      </c>
      <c r="C65" s="4" t="s">
        <v>9</v>
      </c>
      <c r="D65" s="4" t="s">
        <v>29</v>
      </c>
    </row>
    <row r="66" spans="1:4" x14ac:dyDescent="0.25">
      <c r="A66" s="4" t="s">
        <v>975</v>
      </c>
      <c r="B66" s="5" t="s">
        <v>213</v>
      </c>
      <c r="C66" s="4" t="s">
        <v>9</v>
      </c>
      <c r="D66" s="4" t="s">
        <v>29</v>
      </c>
    </row>
    <row r="67" spans="1:4" x14ac:dyDescent="0.25">
      <c r="A67" s="4" t="s">
        <v>975</v>
      </c>
      <c r="B67" s="5" t="s">
        <v>214</v>
      </c>
      <c r="C67" s="4" t="s">
        <v>85</v>
      </c>
      <c r="D67" s="4" t="s">
        <v>192</v>
      </c>
    </row>
    <row r="68" spans="1:4" x14ac:dyDescent="0.25">
      <c r="A68" s="4" t="s">
        <v>975</v>
      </c>
      <c r="B68" s="5" t="s">
        <v>234</v>
      </c>
      <c r="C68" s="4" t="s">
        <v>18</v>
      </c>
      <c r="D68" s="4" t="s">
        <v>82</v>
      </c>
    </row>
    <row r="69" spans="1:4" x14ac:dyDescent="0.25">
      <c r="A69" s="4" t="s">
        <v>975</v>
      </c>
      <c r="B69" s="5" t="s">
        <v>977</v>
      </c>
      <c r="C69" s="4" t="s">
        <v>9</v>
      </c>
      <c r="D69" s="4" t="s">
        <v>77</v>
      </c>
    </row>
    <row r="70" spans="1:4" x14ac:dyDescent="0.25">
      <c r="A70" s="4" t="s">
        <v>975</v>
      </c>
      <c r="B70" s="5" t="s">
        <v>217</v>
      </c>
      <c r="C70" s="4" t="s">
        <v>85</v>
      </c>
      <c r="D70" s="4" t="s">
        <v>86</v>
      </c>
    </row>
    <row r="71" spans="1:4" x14ac:dyDescent="0.25">
      <c r="A71" s="4" t="s">
        <v>975</v>
      </c>
      <c r="B71" s="4" t="s">
        <v>218</v>
      </c>
      <c r="C71" s="4" t="s">
        <v>85</v>
      </c>
      <c r="D71" s="4" t="s">
        <v>86</v>
      </c>
    </row>
    <row r="72" spans="1:4" x14ac:dyDescent="0.25">
      <c r="A72" s="4" t="s">
        <v>975</v>
      </c>
      <c r="B72" s="5" t="s">
        <v>498</v>
      </c>
      <c r="C72" s="4" t="s">
        <v>100</v>
      </c>
      <c r="D72" s="4" t="s">
        <v>101</v>
      </c>
    </row>
    <row r="73" spans="1:4" x14ac:dyDescent="0.25">
      <c r="A73" s="4" t="s">
        <v>975</v>
      </c>
      <c r="B73" s="5" t="s">
        <v>219</v>
      </c>
      <c r="C73" s="4" t="s">
        <v>9</v>
      </c>
      <c r="D73" s="4" t="s">
        <v>10</v>
      </c>
    </row>
    <row r="74" spans="1:4" x14ac:dyDescent="0.25">
      <c r="A74" s="4" t="s">
        <v>975</v>
      </c>
      <c r="B74" s="5" t="s">
        <v>220</v>
      </c>
      <c r="C74" s="4" t="s">
        <v>13</v>
      </c>
      <c r="D74" s="4" t="s">
        <v>14</v>
      </c>
    </row>
    <row r="75" spans="1:4" x14ac:dyDescent="0.25">
      <c r="A75" s="4" t="s">
        <v>978</v>
      </c>
      <c r="B75" s="5" t="s">
        <v>979</v>
      </c>
      <c r="C75" s="4" t="s">
        <v>6</v>
      </c>
      <c r="D75" s="4"/>
    </row>
    <row r="76" spans="1:4" x14ac:dyDescent="0.25">
      <c r="A76" s="4" t="s">
        <v>980</v>
      </c>
      <c r="B76" s="5" t="s">
        <v>981</v>
      </c>
      <c r="C76" s="4" t="s">
        <v>9</v>
      </c>
      <c r="D76" s="4" t="s">
        <v>77</v>
      </c>
    </row>
    <row r="77" spans="1:4" x14ac:dyDescent="0.25">
      <c r="A77" s="4" t="s">
        <v>982</v>
      </c>
      <c r="B77" s="5" t="s">
        <v>983</v>
      </c>
      <c r="C77" s="4" t="s">
        <v>18</v>
      </c>
      <c r="D77" s="4" t="s">
        <v>277</v>
      </c>
    </row>
    <row r="78" spans="1:4" x14ac:dyDescent="0.25">
      <c r="A78" s="4" t="s">
        <v>982</v>
      </c>
      <c r="B78" s="5" t="s">
        <v>984</v>
      </c>
      <c r="C78" s="4" t="s">
        <v>85</v>
      </c>
      <c r="D78" s="4" t="s">
        <v>192</v>
      </c>
    </row>
    <row r="79" spans="1:4" x14ac:dyDescent="0.25">
      <c r="A79" s="4" t="s">
        <v>982</v>
      </c>
      <c r="B79" s="5" t="s">
        <v>985</v>
      </c>
      <c r="C79" s="4" t="s">
        <v>18</v>
      </c>
      <c r="D79" s="4" t="s">
        <v>467</v>
      </c>
    </row>
    <row r="80" spans="1:4" x14ac:dyDescent="0.25">
      <c r="A80" s="4" t="s">
        <v>982</v>
      </c>
      <c r="B80" s="5" t="s">
        <v>986</v>
      </c>
      <c r="C80" s="4" t="s">
        <v>100</v>
      </c>
      <c r="D80" s="4" t="s">
        <v>101</v>
      </c>
    </row>
    <row r="81" spans="1:4" x14ac:dyDescent="0.25">
      <c r="A81" s="4" t="s">
        <v>982</v>
      </c>
      <c r="B81" s="5" t="s">
        <v>987</v>
      </c>
      <c r="C81" s="4" t="s">
        <v>85</v>
      </c>
      <c r="D81" s="4" t="s">
        <v>192</v>
      </c>
    </row>
    <row r="82" spans="1:4" x14ac:dyDescent="0.25">
      <c r="A82" s="4" t="s">
        <v>982</v>
      </c>
      <c r="B82" s="5" t="s">
        <v>988</v>
      </c>
      <c r="C82" s="4" t="s">
        <v>85</v>
      </c>
      <c r="D82" s="4" t="s">
        <v>192</v>
      </c>
    </row>
    <row r="83" spans="1:4" x14ac:dyDescent="0.25">
      <c r="A83" s="4" t="s">
        <v>989</v>
      </c>
      <c r="B83" s="5" t="s">
        <v>990</v>
      </c>
      <c r="C83" s="4" t="s">
        <v>9</v>
      </c>
      <c r="D83" s="4" t="s">
        <v>77</v>
      </c>
    </row>
    <row r="84" spans="1:4" x14ac:dyDescent="0.25">
      <c r="A84" s="4" t="s">
        <v>989</v>
      </c>
      <c r="B84" s="5" t="s">
        <v>991</v>
      </c>
      <c r="C84" s="4" t="s">
        <v>94</v>
      </c>
      <c r="D84" s="4" t="s">
        <v>95</v>
      </c>
    </row>
    <row r="85" spans="1:4" x14ac:dyDescent="0.25">
      <c r="A85" s="4" t="s">
        <v>989</v>
      </c>
      <c r="B85" s="5" t="s">
        <v>992</v>
      </c>
      <c r="C85" s="4" t="s">
        <v>73</v>
      </c>
      <c r="D85" s="4" t="s">
        <v>115</v>
      </c>
    </row>
    <row r="86" spans="1:4" x14ac:dyDescent="0.25">
      <c r="A86" s="4" t="s">
        <v>989</v>
      </c>
      <c r="B86" s="5" t="s">
        <v>993</v>
      </c>
      <c r="C86" s="4" t="s">
        <v>100</v>
      </c>
      <c r="D86" s="4" t="s">
        <v>101</v>
      </c>
    </row>
    <row r="87" spans="1:4" x14ac:dyDescent="0.25">
      <c r="A87" s="4" t="s">
        <v>989</v>
      </c>
      <c r="B87" s="5" t="s">
        <v>994</v>
      </c>
      <c r="C87" s="4" t="s">
        <v>9</v>
      </c>
      <c r="D87" s="4" t="s">
        <v>10</v>
      </c>
    </row>
    <row r="88" spans="1:4" x14ac:dyDescent="0.25">
      <c r="A88" s="4" t="s">
        <v>995</v>
      </c>
      <c r="B88" s="5" t="s">
        <v>996</v>
      </c>
      <c r="C88" s="4" t="s">
        <v>6</v>
      </c>
      <c r="D88" s="4"/>
    </row>
    <row r="89" spans="1:4" x14ac:dyDescent="0.25">
      <c r="A89" s="4" t="s">
        <v>997</v>
      </c>
      <c r="B89" s="5" t="s">
        <v>998</v>
      </c>
      <c r="C89" s="4" t="s">
        <v>18</v>
      </c>
      <c r="D89" s="4" t="s">
        <v>126</v>
      </c>
    </row>
    <row r="90" spans="1:4" x14ac:dyDescent="0.25">
      <c r="A90" s="4" t="s">
        <v>999</v>
      </c>
      <c r="B90" s="5" t="s">
        <v>1000</v>
      </c>
      <c r="C90" s="4" t="s">
        <v>85</v>
      </c>
      <c r="D90" s="4" t="s">
        <v>192</v>
      </c>
    </row>
    <row r="91" spans="1:4" x14ac:dyDescent="0.25">
      <c r="A91" s="4" t="s">
        <v>1001</v>
      </c>
      <c r="B91" s="5" t="s">
        <v>1002</v>
      </c>
      <c r="C91" s="4" t="s">
        <v>9</v>
      </c>
      <c r="D91" s="4" t="s">
        <v>10</v>
      </c>
    </row>
    <row r="92" spans="1:4" x14ac:dyDescent="0.25">
      <c r="A92" s="4" t="s">
        <v>1003</v>
      </c>
      <c r="B92" s="5" t="s">
        <v>1004</v>
      </c>
      <c r="C92" s="4" t="s">
        <v>9</v>
      </c>
      <c r="D92" s="4" t="s">
        <v>77</v>
      </c>
    </row>
    <row r="93" spans="1:4" x14ac:dyDescent="0.25">
      <c r="A93" s="4" t="s">
        <v>1003</v>
      </c>
      <c r="B93" s="5" t="s">
        <v>1005</v>
      </c>
      <c r="C93" s="4" t="s">
        <v>94</v>
      </c>
      <c r="D93" s="4" t="s">
        <v>95</v>
      </c>
    </row>
    <row r="94" spans="1:4" x14ac:dyDescent="0.25">
      <c r="A94" s="4" t="s">
        <v>1003</v>
      </c>
      <c r="B94" s="5" t="s">
        <v>1006</v>
      </c>
      <c r="C94" s="4" t="s">
        <v>73</v>
      </c>
      <c r="D94" s="4" t="s">
        <v>115</v>
      </c>
    </row>
    <row r="95" spans="1:4" x14ac:dyDescent="0.25">
      <c r="A95" s="4" t="s">
        <v>1003</v>
      </c>
      <c r="B95" s="5" t="s">
        <v>1007</v>
      </c>
      <c r="C95" s="4" t="s">
        <v>9</v>
      </c>
      <c r="D95" s="4" t="s">
        <v>10</v>
      </c>
    </row>
    <row r="96" spans="1:4" x14ac:dyDescent="0.25">
      <c r="A96" s="4" t="s">
        <v>1003</v>
      </c>
      <c r="B96" s="5" t="s">
        <v>1008</v>
      </c>
      <c r="C96" s="4" t="s">
        <v>9</v>
      </c>
      <c r="D96" s="4" t="s">
        <v>10</v>
      </c>
    </row>
    <row r="97" spans="1:5" x14ac:dyDescent="0.25">
      <c r="A97" s="4" t="s">
        <v>1003</v>
      </c>
      <c r="B97" s="5" t="s">
        <v>1009</v>
      </c>
      <c r="C97" s="4" t="s">
        <v>18</v>
      </c>
      <c r="D97" s="4" t="s">
        <v>1010</v>
      </c>
    </row>
    <row r="98" spans="1:5" x14ac:dyDescent="0.25">
      <c r="A98" s="4" t="s">
        <v>1003</v>
      </c>
      <c r="B98" s="5" t="s">
        <v>1011</v>
      </c>
      <c r="C98" s="4" t="s">
        <v>18</v>
      </c>
      <c r="D98" s="4" t="s">
        <v>26</v>
      </c>
    </row>
    <row r="99" spans="1:5" x14ac:dyDescent="0.25">
      <c r="A99" s="4" t="s">
        <v>1012</v>
      </c>
      <c r="B99" s="5" t="s">
        <v>1013</v>
      </c>
      <c r="C99" s="4" t="s">
        <v>18</v>
      </c>
      <c r="D99" s="4" t="s">
        <v>82</v>
      </c>
    </row>
    <row r="100" spans="1:5" x14ac:dyDescent="0.25">
      <c r="A100" s="4" t="s">
        <v>1014</v>
      </c>
      <c r="B100" s="5" t="s">
        <v>1015</v>
      </c>
      <c r="C100" s="4" t="s">
        <v>9</v>
      </c>
      <c r="D100" s="4" t="s">
        <v>10</v>
      </c>
    </row>
    <row r="101" spans="1:5" x14ac:dyDescent="0.25">
      <c r="A101" s="4" t="s">
        <v>1014</v>
      </c>
      <c r="B101" s="5" t="s">
        <v>1016</v>
      </c>
      <c r="C101" s="4" t="s">
        <v>73</v>
      </c>
      <c r="D101" s="4" t="s">
        <v>115</v>
      </c>
      <c r="E101" s="4"/>
    </row>
    <row r="102" spans="1:5" x14ac:dyDescent="0.25">
      <c r="A102" s="4" t="s">
        <v>1017</v>
      </c>
      <c r="B102" s="5" t="s">
        <v>1018</v>
      </c>
      <c r="C102" s="4" t="s">
        <v>9</v>
      </c>
      <c r="D102" s="4" t="s">
        <v>10</v>
      </c>
    </row>
    <row r="103" spans="1:5" x14ac:dyDescent="0.25">
      <c r="A103" s="4" t="s">
        <v>1017</v>
      </c>
      <c r="B103" s="5" t="s">
        <v>1019</v>
      </c>
      <c r="C103" s="4" t="s">
        <v>9</v>
      </c>
      <c r="D103" s="4" t="s">
        <v>77</v>
      </c>
    </row>
    <row r="104" spans="1:5" x14ac:dyDescent="0.25">
      <c r="A104" s="4" t="s">
        <v>1017</v>
      </c>
      <c r="B104" s="5" t="s">
        <v>1020</v>
      </c>
      <c r="C104" s="4" t="s">
        <v>9</v>
      </c>
      <c r="D104" s="4" t="s">
        <v>77</v>
      </c>
    </row>
    <row r="105" spans="1:5" x14ac:dyDescent="0.25">
      <c r="A105" s="4" t="s">
        <v>1017</v>
      </c>
      <c r="B105" s="5" t="s">
        <v>1021</v>
      </c>
      <c r="C105" s="4" t="s">
        <v>73</v>
      </c>
      <c r="D105" s="4" t="s">
        <v>115</v>
      </c>
    </row>
    <row r="106" spans="1:5" x14ac:dyDescent="0.25">
      <c r="A106" s="4" t="s">
        <v>1017</v>
      </c>
      <c r="B106" s="5" t="s">
        <v>1022</v>
      </c>
      <c r="C106" s="4" t="s">
        <v>85</v>
      </c>
      <c r="D106" s="4" t="s">
        <v>86</v>
      </c>
    </row>
    <row r="107" spans="1:5" x14ac:dyDescent="0.25">
      <c r="A107" s="4" t="s">
        <v>1023</v>
      </c>
      <c r="B107" s="5" t="s">
        <v>1024</v>
      </c>
      <c r="C107" s="4" t="s">
        <v>73</v>
      </c>
      <c r="D107" s="4" t="s">
        <v>115</v>
      </c>
    </row>
    <row r="108" spans="1:5" x14ac:dyDescent="0.25">
      <c r="A108" s="4" t="s">
        <v>1023</v>
      </c>
      <c r="B108" s="5" t="s">
        <v>1025</v>
      </c>
      <c r="C108" s="4" t="s">
        <v>85</v>
      </c>
      <c r="D108" s="4" t="s">
        <v>192</v>
      </c>
    </row>
    <row r="109" spans="1:5" x14ac:dyDescent="0.25">
      <c r="A109" s="4" t="s">
        <v>1023</v>
      </c>
      <c r="B109" s="5" t="s">
        <v>1026</v>
      </c>
      <c r="C109" s="4" t="s">
        <v>9</v>
      </c>
      <c r="D109" s="4"/>
    </row>
    <row r="110" spans="1:5" x14ac:dyDescent="0.25">
      <c r="A110" s="4" t="s">
        <v>1023</v>
      </c>
      <c r="B110" s="5" t="s">
        <v>1027</v>
      </c>
      <c r="C110" s="4" t="s">
        <v>73</v>
      </c>
      <c r="D110" s="4" t="s">
        <v>115</v>
      </c>
    </row>
    <row r="111" spans="1:5" x14ac:dyDescent="0.25">
      <c r="A111" s="4" t="s">
        <v>1028</v>
      </c>
      <c r="B111" s="5" t="s">
        <v>1029</v>
      </c>
      <c r="C111" s="4" t="s">
        <v>94</v>
      </c>
      <c r="D111" s="4" t="s">
        <v>95</v>
      </c>
    </row>
    <row r="112" spans="1:5" x14ac:dyDescent="0.25">
      <c r="A112" s="4" t="s">
        <v>1030</v>
      </c>
      <c r="B112" s="5" t="s">
        <v>1031</v>
      </c>
      <c r="C112" s="4" t="s">
        <v>85</v>
      </c>
      <c r="D112" s="4" t="s">
        <v>192</v>
      </c>
    </row>
    <row r="113" spans="1:4" x14ac:dyDescent="0.25">
      <c r="A113" s="4" t="s">
        <v>1032</v>
      </c>
      <c r="B113" s="5"/>
      <c r="C113" s="4" t="s">
        <v>6</v>
      </c>
      <c r="D113" s="4"/>
    </row>
    <row r="114" spans="1:4" x14ac:dyDescent="0.25">
      <c r="A114" s="4" t="s">
        <v>1033</v>
      </c>
      <c r="B114" s="5" t="s">
        <v>1034</v>
      </c>
      <c r="C114" s="4" t="s">
        <v>73</v>
      </c>
      <c r="D114" s="4" t="s">
        <v>115</v>
      </c>
    </row>
    <row r="115" spans="1:4" x14ac:dyDescent="0.25">
      <c r="A115" s="4" t="s">
        <v>1035</v>
      </c>
      <c r="B115" s="5" t="s">
        <v>1036</v>
      </c>
      <c r="C115" s="4" t="s">
        <v>6</v>
      </c>
      <c r="D115" s="4"/>
    </row>
    <row r="116" spans="1:4" x14ac:dyDescent="0.25">
      <c r="A116" s="4" t="s">
        <v>1037</v>
      </c>
      <c r="B116" s="5"/>
      <c r="C116" s="4" t="s">
        <v>6</v>
      </c>
      <c r="D116" s="4"/>
    </row>
    <row r="117" spans="1:4" x14ac:dyDescent="0.25">
      <c r="A117" s="4" t="s">
        <v>1038</v>
      </c>
      <c r="B117" s="5" t="s">
        <v>1039</v>
      </c>
      <c r="C117" s="4" t="s">
        <v>6</v>
      </c>
      <c r="D117" s="4"/>
    </row>
    <row r="118" spans="1:4" x14ac:dyDescent="0.25">
      <c r="A118" s="4" t="s">
        <v>1040</v>
      </c>
      <c r="B118" s="5" t="s">
        <v>1041</v>
      </c>
      <c r="C118" s="4" t="s">
        <v>18</v>
      </c>
      <c r="D118" s="4" t="s">
        <v>19</v>
      </c>
    </row>
    <row r="119" spans="1:4" x14ac:dyDescent="0.25">
      <c r="A119" s="4" t="s">
        <v>1042</v>
      </c>
      <c r="B119" s="5" t="s">
        <v>1043</v>
      </c>
      <c r="C119" s="4" t="s">
        <v>6</v>
      </c>
      <c r="D119" s="4"/>
    </row>
    <row r="120" spans="1:4" x14ac:dyDescent="0.25">
      <c r="A120" s="4" t="s">
        <v>1044</v>
      </c>
      <c r="B120" s="5" t="s">
        <v>1045</v>
      </c>
      <c r="C120" s="4" t="s">
        <v>18</v>
      </c>
      <c r="D120" s="4" t="s">
        <v>19</v>
      </c>
    </row>
    <row r="121" spans="1:4" x14ac:dyDescent="0.25">
      <c r="A121" s="4" t="s">
        <v>1046</v>
      </c>
      <c r="B121" s="5" t="s">
        <v>1047</v>
      </c>
      <c r="C121" s="4" t="s">
        <v>6</v>
      </c>
      <c r="D121" s="4"/>
    </row>
    <row r="122" spans="1:4" x14ac:dyDescent="0.25">
      <c r="A122" s="4" t="s">
        <v>1048</v>
      </c>
      <c r="B122" s="5" t="s">
        <v>1049</v>
      </c>
      <c r="C122" s="4" t="s">
        <v>94</v>
      </c>
      <c r="D122" s="4" t="s">
        <v>95</v>
      </c>
    </row>
    <row r="123" spans="1:4" x14ac:dyDescent="0.25">
      <c r="A123" s="4" t="s">
        <v>1048</v>
      </c>
      <c r="B123" s="5" t="s">
        <v>1050</v>
      </c>
      <c r="C123" s="4" t="s">
        <v>18</v>
      </c>
      <c r="D123" s="4" t="s">
        <v>168</v>
      </c>
    </row>
    <row r="124" spans="1:4" x14ac:dyDescent="0.25">
      <c r="A124" s="4" t="s">
        <v>1051</v>
      </c>
      <c r="B124" s="5" t="s">
        <v>1052</v>
      </c>
      <c r="C124" s="4" t="s">
        <v>18</v>
      </c>
      <c r="D124" s="4" t="s">
        <v>19</v>
      </c>
    </row>
    <row r="125" spans="1:4" x14ac:dyDescent="0.25">
      <c r="A125" s="4" t="s">
        <v>1053</v>
      </c>
      <c r="B125" s="5" t="s">
        <v>1054</v>
      </c>
      <c r="C125" s="4" t="s">
        <v>18</v>
      </c>
      <c r="D125" s="4" t="s">
        <v>82</v>
      </c>
    </row>
    <row r="126" spans="1:4" x14ac:dyDescent="0.25">
      <c r="A126" s="4" t="s">
        <v>1053</v>
      </c>
      <c r="B126" s="5" t="s">
        <v>1055</v>
      </c>
      <c r="C126" s="4" t="s">
        <v>100</v>
      </c>
      <c r="D126" s="4" t="s">
        <v>101</v>
      </c>
    </row>
    <row r="127" spans="1:4" x14ac:dyDescent="0.25">
      <c r="A127" s="4" t="s">
        <v>1056</v>
      </c>
      <c r="B127" s="5" t="s">
        <v>1057</v>
      </c>
      <c r="C127" s="4" t="s">
        <v>18</v>
      </c>
      <c r="D127" s="4" t="s">
        <v>19</v>
      </c>
    </row>
    <row r="128" spans="1:4" x14ac:dyDescent="0.25">
      <c r="A128" s="4" t="s">
        <v>1058</v>
      </c>
      <c r="B128" s="5" t="s">
        <v>1059</v>
      </c>
      <c r="C128" s="4" t="s">
        <v>94</v>
      </c>
      <c r="D128" s="4" t="s">
        <v>95</v>
      </c>
    </row>
    <row r="129" spans="1:4" x14ac:dyDescent="0.25">
      <c r="A129" s="4" t="s">
        <v>1060</v>
      </c>
      <c r="B129" s="5" t="s">
        <v>1061</v>
      </c>
      <c r="C129" s="4" t="s">
        <v>18</v>
      </c>
      <c r="D129" s="4" t="s">
        <v>19</v>
      </c>
    </row>
    <row r="130" spans="1:4" x14ac:dyDescent="0.25">
      <c r="A130" s="4" t="s">
        <v>1062</v>
      </c>
      <c r="B130" s="5" t="s">
        <v>1063</v>
      </c>
      <c r="C130" s="4" t="s">
        <v>18</v>
      </c>
      <c r="D130" s="4" t="s">
        <v>19</v>
      </c>
    </row>
    <row r="131" spans="1:4" x14ac:dyDescent="0.25">
      <c r="A131" s="4" t="s">
        <v>1064</v>
      </c>
      <c r="B131" s="5" t="s">
        <v>1065</v>
      </c>
      <c r="C131" s="4" t="s">
        <v>18</v>
      </c>
      <c r="D131" s="4" t="s">
        <v>19</v>
      </c>
    </row>
    <row r="132" spans="1:4" x14ac:dyDescent="0.25">
      <c r="A132" s="4" t="s">
        <v>1066</v>
      </c>
      <c r="B132" s="5" t="s">
        <v>1067</v>
      </c>
      <c r="C132" s="4" t="s">
        <v>100</v>
      </c>
      <c r="D132" s="4" t="s">
        <v>131</v>
      </c>
    </row>
    <row r="133" spans="1:4" x14ac:dyDescent="0.25">
      <c r="A133" s="4" t="s">
        <v>1068</v>
      </c>
      <c r="B133" s="5" t="s">
        <v>1069</v>
      </c>
      <c r="C133" s="4" t="s">
        <v>18</v>
      </c>
      <c r="D133" s="4" t="s">
        <v>19</v>
      </c>
    </row>
    <row r="134" spans="1:4" x14ac:dyDescent="0.25">
      <c r="A134" s="4" t="s">
        <v>1070</v>
      </c>
      <c r="B134" s="5" t="s">
        <v>857</v>
      </c>
      <c r="C134" s="4" t="s">
        <v>18</v>
      </c>
      <c r="D134" s="4" t="s">
        <v>19</v>
      </c>
    </row>
    <row r="135" spans="1:4" x14ac:dyDescent="0.25">
      <c r="A135" s="4" t="s">
        <v>1071</v>
      </c>
      <c r="B135" s="5" t="s">
        <v>1072</v>
      </c>
      <c r="C135" s="4" t="s">
        <v>9</v>
      </c>
      <c r="D135" s="4" t="s">
        <v>29</v>
      </c>
    </row>
    <row r="136" spans="1:4" x14ac:dyDescent="0.25">
      <c r="A136" s="4" t="s">
        <v>1071</v>
      </c>
      <c r="B136" s="5" t="s">
        <v>1073</v>
      </c>
      <c r="C136" s="4" t="s">
        <v>9</v>
      </c>
      <c r="D136" s="4" t="s">
        <v>29</v>
      </c>
    </row>
    <row r="137" spans="1:4" x14ac:dyDescent="0.25">
      <c r="A137" s="4" t="s">
        <v>1071</v>
      </c>
      <c r="B137" s="5" t="s">
        <v>1074</v>
      </c>
      <c r="C137" s="4" t="s">
        <v>9</v>
      </c>
      <c r="D137" s="4" t="s">
        <v>29</v>
      </c>
    </row>
    <row r="138" spans="1:4" x14ac:dyDescent="0.25">
      <c r="A138" s="4" t="s">
        <v>1071</v>
      </c>
      <c r="B138" s="5" t="s">
        <v>1075</v>
      </c>
      <c r="C138" s="4" t="s">
        <v>18</v>
      </c>
      <c r="D138" s="4" t="s">
        <v>82</v>
      </c>
    </row>
    <row r="139" spans="1:4" x14ac:dyDescent="0.25">
      <c r="A139" s="4" t="s">
        <v>1076</v>
      </c>
      <c r="B139" s="5" t="s">
        <v>1077</v>
      </c>
      <c r="C139" s="4" t="s">
        <v>18</v>
      </c>
      <c r="D139" s="4" t="s">
        <v>19</v>
      </c>
    </row>
    <row r="140" spans="1:4" x14ac:dyDescent="0.25">
      <c r="A140" s="4" t="s">
        <v>1078</v>
      </c>
      <c r="B140" s="5" t="s">
        <v>842</v>
      </c>
      <c r="C140" s="4" t="s">
        <v>18</v>
      </c>
      <c r="D140" s="4" t="s">
        <v>19</v>
      </c>
    </row>
    <row r="141" spans="1:4" x14ac:dyDescent="0.25">
      <c r="A141" s="4" t="s">
        <v>1079</v>
      </c>
      <c r="B141" s="5" t="s">
        <v>1080</v>
      </c>
      <c r="C141" s="4" t="s">
        <v>18</v>
      </c>
      <c r="D141" s="4" t="s">
        <v>19</v>
      </c>
    </row>
    <row r="142" spans="1:4" x14ac:dyDescent="0.25">
      <c r="A142" s="4" t="s">
        <v>1081</v>
      </c>
      <c r="B142" s="5" t="s">
        <v>381</v>
      </c>
      <c r="C142" s="4" t="s">
        <v>18</v>
      </c>
      <c r="D142" s="4" t="s">
        <v>19</v>
      </c>
    </row>
    <row r="143" spans="1:4" x14ac:dyDescent="0.25">
      <c r="A143" s="4" t="s">
        <v>1082</v>
      </c>
      <c r="B143" s="5" t="s">
        <v>381</v>
      </c>
      <c r="C143" s="4" t="s">
        <v>18</v>
      </c>
      <c r="D143" s="4" t="s">
        <v>19</v>
      </c>
    </row>
    <row r="144" spans="1:4" x14ac:dyDescent="0.25">
      <c r="A144" s="4" t="s">
        <v>1083</v>
      </c>
      <c r="B144" s="5" t="s">
        <v>1084</v>
      </c>
      <c r="C144" s="4" t="s">
        <v>9</v>
      </c>
      <c r="D144" s="4" t="s">
        <v>10</v>
      </c>
    </row>
    <row r="145" spans="1:4" x14ac:dyDescent="0.25">
      <c r="A145" s="4" t="s">
        <v>1085</v>
      </c>
      <c r="B145" s="5" t="s">
        <v>1086</v>
      </c>
      <c r="C145" s="4" t="s">
        <v>18</v>
      </c>
      <c r="D145" s="4" t="s">
        <v>19</v>
      </c>
    </row>
    <row r="146" spans="1:4" x14ac:dyDescent="0.25">
      <c r="A146" s="4" t="s">
        <v>1087</v>
      </c>
      <c r="B146" s="5" t="s">
        <v>374</v>
      </c>
      <c r="C146" s="4" t="s">
        <v>18</v>
      </c>
      <c r="D146" s="4" t="s">
        <v>19</v>
      </c>
    </row>
    <row r="147" spans="1:4" x14ac:dyDescent="0.25">
      <c r="A147" s="4" t="s">
        <v>1088</v>
      </c>
      <c r="B147" s="5" t="s">
        <v>688</v>
      </c>
      <c r="C147" s="4" t="s">
        <v>18</v>
      </c>
      <c r="D147" s="4" t="s">
        <v>19</v>
      </c>
    </row>
    <row r="148" spans="1:4" x14ac:dyDescent="0.25">
      <c r="A148" s="4" t="s">
        <v>1089</v>
      </c>
      <c r="B148" s="5" t="s">
        <v>1090</v>
      </c>
      <c r="C148" s="4" t="s">
        <v>18</v>
      </c>
      <c r="D148" s="4" t="s">
        <v>19</v>
      </c>
    </row>
    <row r="149" spans="1:4" x14ac:dyDescent="0.25">
      <c r="A149" s="4" t="s">
        <v>1091</v>
      </c>
      <c r="B149" s="5" t="s">
        <v>1092</v>
      </c>
      <c r="C149" s="4" t="s">
        <v>18</v>
      </c>
      <c r="D149" s="4" t="s">
        <v>126</v>
      </c>
    </row>
    <row r="150" spans="1:4" x14ac:dyDescent="0.25">
      <c r="A150" s="4" t="s">
        <v>1093</v>
      </c>
      <c r="B150" s="5" t="s">
        <v>1094</v>
      </c>
      <c r="C150" s="4" t="s">
        <v>18</v>
      </c>
      <c r="D150" s="4" t="s">
        <v>19</v>
      </c>
    </row>
    <row r="151" spans="1:4" x14ac:dyDescent="0.25">
      <c r="A151" s="4" t="s">
        <v>1095</v>
      </c>
      <c r="B151" s="5" t="s">
        <v>1096</v>
      </c>
      <c r="C151" s="4" t="s">
        <v>18</v>
      </c>
      <c r="D151" s="4" t="s">
        <v>19</v>
      </c>
    </row>
    <row r="152" spans="1:4" x14ac:dyDescent="0.25">
      <c r="A152" s="4" t="s">
        <v>1097</v>
      </c>
      <c r="B152" s="5" t="s">
        <v>1096</v>
      </c>
      <c r="C152" s="4" t="s">
        <v>18</v>
      </c>
      <c r="D152" s="4" t="s">
        <v>19</v>
      </c>
    </row>
    <row r="153" spans="1:4" x14ac:dyDescent="0.25">
      <c r="A153" s="4" t="s">
        <v>1098</v>
      </c>
      <c r="B153" s="5" t="s">
        <v>1099</v>
      </c>
      <c r="C153" s="4" t="s">
        <v>18</v>
      </c>
      <c r="D153" s="4" t="s">
        <v>19</v>
      </c>
    </row>
    <row r="154" spans="1:4" x14ac:dyDescent="0.25">
      <c r="A154" s="4" t="s">
        <v>1100</v>
      </c>
      <c r="B154" s="5" t="s">
        <v>653</v>
      </c>
      <c r="C154" s="4" t="s">
        <v>18</v>
      </c>
      <c r="D154" s="4" t="s">
        <v>19</v>
      </c>
    </row>
    <row r="155" spans="1:4" x14ac:dyDescent="0.25">
      <c r="A155" s="4" t="s">
        <v>1101</v>
      </c>
      <c r="B155" s="5" t="s">
        <v>653</v>
      </c>
      <c r="C155" s="4" t="s">
        <v>18</v>
      </c>
      <c r="D155" s="4" t="s">
        <v>19</v>
      </c>
    </row>
    <row r="156" spans="1:4" x14ac:dyDescent="0.25">
      <c r="A156" s="4" t="s">
        <v>1102</v>
      </c>
      <c r="B156" s="5" t="s">
        <v>1103</v>
      </c>
      <c r="C156" s="4" t="s">
        <v>9</v>
      </c>
      <c r="D156" s="4" t="s">
        <v>10</v>
      </c>
    </row>
    <row r="157" spans="1:4" x14ac:dyDescent="0.25">
      <c r="A157" s="4" t="s">
        <v>1104</v>
      </c>
      <c r="B157" s="5" t="s">
        <v>1105</v>
      </c>
      <c r="C157" s="4" t="s">
        <v>18</v>
      </c>
      <c r="D157" s="4" t="s">
        <v>82</v>
      </c>
    </row>
    <row r="158" spans="1:4" x14ac:dyDescent="0.25">
      <c r="A158" s="4" t="s">
        <v>1106</v>
      </c>
      <c r="B158" s="5" t="s">
        <v>653</v>
      </c>
      <c r="C158" s="4" t="s">
        <v>18</v>
      </c>
      <c r="D158" s="4" t="s">
        <v>19</v>
      </c>
    </row>
    <row r="159" spans="1:4" x14ac:dyDescent="0.25">
      <c r="A159" s="4" t="s">
        <v>1107</v>
      </c>
      <c r="B159" s="5" t="s">
        <v>1108</v>
      </c>
      <c r="C159" s="4" t="s">
        <v>18</v>
      </c>
      <c r="D159" s="4" t="s">
        <v>19</v>
      </c>
    </row>
    <row r="160" spans="1:4" x14ac:dyDescent="0.25">
      <c r="A160" s="4" t="s">
        <v>1109</v>
      </c>
      <c r="B160" s="5" t="s">
        <v>1110</v>
      </c>
      <c r="C160" s="4" t="s">
        <v>73</v>
      </c>
      <c r="D160" s="4" t="s">
        <v>745</v>
      </c>
    </row>
    <row r="161" spans="1:4" x14ac:dyDescent="0.25">
      <c r="A161" s="4" t="s">
        <v>1109</v>
      </c>
      <c r="B161" s="5" t="s">
        <v>1111</v>
      </c>
      <c r="C161" s="4" t="s">
        <v>100</v>
      </c>
      <c r="D161" s="4" t="s">
        <v>131</v>
      </c>
    </row>
    <row r="162" spans="1:4" x14ac:dyDescent="0.25">
      <c r="A162" s="4" t="s">
        <v>1109</v>
      </c>
      <c r="B162" s="5" t="s">
        <v>1112</v>
      </c>
      <c r="C162" s="4" t="s">
        <v>9</v>
      </c>
      <c r="D162" s="4" t="s">
        <v>77</v>
      </c>
    </row>
    <row r="163" spans="1:4" x14ac:dyDescent="0.25">
      <c r="A163" s="4" t="s">
        <v>1109</v>
      </c>
      <c r="B163" s="5" t="s">
        <v>1113</v>
      </c>
      <c r="C163" s="4" t="s">
        <v>9</v>
      </c>
      <c r="D163" s="4" t="s">
        <v>10</v>
      </c>
    </row>
    <row r="164" spans="1:4" x14ac:dyDescent="0.25">
      <c r="A164" s="4" t="s">
        <v>1114</v>
      </c>
      <c r="B164" s="5" t="s">
        <v>1108</v>
      </c>
      <c r="C164" s="4" t="s">
        <v>18</v>
      </c>
      <c r="D164" s="4" t="s">
        <v>19</v>
      </c>
    </row>
    <row r="165" spans="1:4" x14ac:dyDescent="0.25">
      <c r="A165" s="4" t="s">
        <v>1115</v>
      </c>
      <c r="B165" s="5" t="s">
        <v>381</v>
      </c>
      <c r="C165" s="4" t="s">
        <v>18</v>
      </c>
      <c r="D165" s="4" t="s">
        <v>19</v>
      </c>
    </row>
    <row r="166" spans="1:4" x14ac:dyDescent="0.25">
      <c r="A166" s="4" t="s">
        <v>1116</v>
      </c>
      <c r="B166" s="5" t="s">
        <v>1108</v>
      </c>
      <c r="C166" s="4" t="s">
        <v>18</v>
      </c>
      <c r="D166" s="4" t="s">
        <v>19</v>
      </c>
    </row>
    <row r="167" spans="1:4" x14ac:dyDescent="0.25">
      <c r="A167" s="4" t="s">
        <v>1117</v>
      </c>
      <c r="B167" s="5" t="s">
        <v>363</v>
      </c>
      <c r="C167" s="4" t="s">
        <v>18</v>
      </c>
      <c r="D167" s="4" t="s">
        <v>19</v>
      </c>
    </row>
    <row r="168" spans="1:4" x14ac:dyDescent="0.25">
      <c r="A168" s="4" t="s">
        <v>1118</v>
      </c>
      <c r="B168" s="5" t="s">
        <v>1119</v>
      </c>
      <c r="C168" s="4" t="s">
        <v>18</v>
      </c>
      <c r="D168" s="4" t="s">
        <v>19</v>
      </c>
    </row>
    <row r="169" spans="1:4" x14ac:dyDescent="0.25">
      <c r="A169" s="4" t="s">
        <v>1118</v>
      </c>
      <c r="B169" s="5" t="s">
        <v>1120</v>
      </c>
      <c r="C169" s="4" t="s">
        <v>85</v>
      </c>
      <c r="D169" s="4" t="s">
        <v>86</v>
      </c>
    </row>
    <row r="170" spans="1:4" x14ac:dyDescent="0.25">
      <c r="A170" s="4" t="s">
        <v>1118</v>
      </c>
      <c r="B170" s="5" t="s">
        <v>1121</v>
      </c>
      <c r="C170" s="4" t="s">
        <v>18</v>
      </c>
      <c r="D170" s="4" t="s">
        <v>82</v>
      </c>
    </row>
    <row r="171" spans="1:4" x14ac:dyDescent="0.25">
      <c r="A171" s="4" t="s">
        <v>1118</v>
      </c>
      <c r="B171" s="5" t="s">
        <v>1122</v>
      </c>
      <c r="C171" s="4" t="s">
        <v>94</v>
      </c>
      <c r="D171" s="4" t="s">
        <v>95</v>
      </c>
    </row>
    <row r="172" spans="1:4" x14ac:dyDescent="0.25">
      <c r="A172" s="4" t="s">
        <v>1118</v>
      </c>
      <c r="B172" s="5" t="s">
        <v>1123</v>
      </c>
      <c r="C172" s="4" t="s">
        <v>94</v>
      </c>
      <c r="D172" s="4" t="s">
        <v>95</v>
      </c>
    </row>
    <row r="173" spans="1:4" x14ac:dyDescent="0.25">
      <c r="A173" s="4" t="s">
        <v>1124</v>
      </c>
      <c r="B173" s="5" t="s">
        <v>1125</v>
      </c>
      <c r="C173" s="4" t="s">
        <v>18</v>
      </c>
      <c r="D173" s="4" t="s">
        <v>19</v>
      </c>
    </row>
    <row r="174" spans="1:4" x14ac:dyDescent="0.25">
      <c r="A174" s="4" t="s">
        <v>1126</v>
      </c>
      <c r="B174" s="5" t="s">
        <v>363</v>
      </c>
      <c r="C174" s="4" t="s">
        <v>18</v>
      </c>
      <c r="D174" s="4" t="s">
        <v>19</v>
      </c>
    </row>
    <row r="175" spans="1:4" x14ac:dyDescent="0.25">
      <c r="A175" s="4" t="s">
        <v>1127</v>
      </c>
      <c r="B175" s="5" t="s">
        <v>363</v>
      </c>
      <c r="C175" s="4" t="s">
        <v>18</v>
      </c>
      <c r="D175" s="4" t="s">
        <v>19</v>
      </c>
    </row>
    <row r="176" spans="1:4" x14ac:dyDescent="0.25">
      <c r="A176" s="4" t="s">
        <v>1128</v>
      </c>
      <c r="B176" s="5" t="s">
        <v>621</v>
      </c>
      <c r="C176" s="4" t="s">
        <v>18</v>
      </c>
      <c r="D176" s="4" t="s">
        <v>19</v>
      </c>
    </row>
    <row r="177" spans="1:4" x14ac:dyDescent="0.25">
      <c r="A177" s="4" t="s">
        <v>1129</v>
      </c>
      <c r="B177" s="5" t="s">
        <v>621</v>
      </c>
      <c r="C177" s="4" t="s">
        <v>18</v>
      </c>
      <c r="D177" s="4" t="s">
        <v>19</v>
      </c>
    </row>
    <row r="178" spans="1:4" x14ac:dyDescent="0.25">
      <c r="A178" s="4" t="s">
        <v>1130</v>
      </c>
      <c r="B178" s="5" t="s">
        <v>857</v>
      </c>
      <c r="C178" s="4" t="s">
        <v>18</v>
      </c>
      <c r="D178" s="4" t="s">
        <v>19</v>
      </c>
    </row>
    <row r="179" spans="1:4" x14ac:dyDescent="0.25">
      <c r="A179" s="4" t="s">
        <v>1131</v>
      </c>
      <c r="B179" s="5" t="s">
        <v>1132</v>
      </c>
      <c r="C179" s="4" t="s">
        <v>6</v>
      </c>
      <c r="D179" s="4"/>
    </row>
    <row r="180" spans="1:4" x14ac:dyDescent="0.25">
      <c r="A180" s="4" t="s">
        <v>1133</v>
      </c>
      <c r="B180" s="5" t="s">
        <v>857</v>
      </c>
      <c r="C180" s="4" t="s">
        <v>18</v>
      </c>
      <c r="D180" s="4" t="s">
        <v>19</v>
      </c>
    </row>
    <row r="181" spans="1:4" x14ac:dyDescent="0.25">
      <c r="A181" s="4" t="s">
        <v>1134</v>
      </c>
      <c r="B181" s="5" t="s">
        <v>1135</v>
      </c>
      <c r="C181" s="4" t="s">
        <v>18</v>
      </c>
      <c r="D181" s="4" t="s">
        <v>467</v>
      </c>
    </row>
    <row r="182" spans="1:4" x14ac:dyDescent="0.25">
      <c r="A182" s="4" t="s">
        <v>1136</v>
      </c>
      <c r="B182" s="5" t="s">
        <v>1137</v>
      </c>
      <c r="C182" s="4" t="s">
        <v>100</v>
      </c>
      <c r="D182" s="4" t="s">
        <v>131</v>
      </c>
    </row>
    <row r="183" spans="1:4" x14ac:dyDescent="0.25">
      <c r="A183" s="4" t="s">
        <v>1138</v>
      </c>
      <c r="B183" s="5" t="s">
        <v>1139</v>
      </c>
      <c r="C183" s="4" t="s">
        <v>9</v>
      </c>
      <c r="D183" s="4" t="s">
        <v>29</v>
      </c>
    </row>
    <row r="184" spans="1:4" x14ac:dyDescent="0.25">
      <c r="A184" s="4" t="s">
        <v>1138</v>
      </c>
      <c r="B184" s="5" t="s">
        <v>1140</v>
      </c>
      <c r="C184" s="4" t="s">
        <v>100</v>
      </c>
      <c r="D184" s="4" t="s">
        <v>131</v>
      </c>
    </row>
    <row r="185" spans="1:4" x14ac:dyDescent="0.25">
      <c r="A185" s="4" t="s">
        <v>1138</v>
      </c>
      <c r="B185" s="5" t="s">
        <v>1141</v>
      </c>
      <c r="C185" s="4" t="s">
        <v>73</v>
      </c>
      <c r="D185" s="4" t="s">
        <v>745</v>
      </c>
    </row>
    <row r="186" spans="1:4" x14ac:dyDescent="0.25">
      <c r="A186" s="4" t="s">
        <v>1138</v>
      </c>
      <c r="B186" s="5" t="s">
        <v>1142</v>
      </c>
      <c r="C186" s="4" t="s">
        <v>85</v>
      </c>
      <c r="D186" s="4" t="s">
        <v>192</v>
      </c>
    </row>
    <row r="187" spans="1:4" x14ac:dyDescent="0.25">
      <c r="A187" s="4" t="s">
        <v>1138</v>
      </c>
      <c r="B187" s="5" t="s">
        <v>1143</v>
      </c>
      <c r="C187" s="4" t="s">
        <v>6</v>
      </c>
      <c r="D187" s="4"/>
    </row>
    <row r="188" spans="1:4" x14ac:dyDescent="0.25">
      <c r="A188" s="4" t="s">
        <v>1144</v>
      </c>
      <c r="B188" s="5" t="s">
        <v>1145</v>
      </c>
      <c r="C188" s="4" t="s">
        <v>85</v>
      </c>
      <c r="D188" s="4" t="s">
        <v>192</v>
      </c>
    </row>
    <row r="189" spans="1:4" x14ac:dyDescent="0.25">
      <c r="A189" s="4" t="s">
        <v>1146</v>
      </c>
      <c r="B189" s="5"/>
      <c r="C189" s="4" t="s">
        <v>6</v>
      </c>
      <c r="D189" s="4"/>
    </row>
    <row r="190" spans="1:4" x14ac:dyDescent="0.25">
      <c r="A190" s="4" t="s">
        <v>1147</v>
      </c>
      <c r="B190" s="5" t="s">
        <v>1148</v>
      </c>
      <c r="C190" s="4" t="s">
        <v>18</v>
      </c>
      <c r="D190" s="4" t="s">
        <v>82</v>
      </c>
    </row>
    <row r="191" spans="1:4" x14ac:dyDescent="0.25">
      <c r="A191" s="4" t="s">
        <v>1149</v>
      </c>
      <c r="B191" s="5" t="s">
        <v>1150</v>
      </c>
      <c r="C191" s="4" t="s">
        <v>9</v>
      </c>
      <c r="D191" s="4" t="s">
        <v>77</v>
      </c>
    </row>
    <row r="192" spans="1:4" x14ac:dyDescent="0.25">
      <c r="A192" s="4" t="s">
        <v>1149</v>
      </c>
      <c r="B192" s="5" t="s">
        <v>1151</v>
      </c>
      <c r="C192" s="4" t="s">
        <v>85</v>
      </c>
      <c r="D192" s="4" t="s">
        <v>86</v>
      </c>
    </row>
    <row r="193" spans="1:4" x14ac:dyDescent="0.25">
      <c r="A193" s="4" t="s">
        <v>1152</v>
      </c>
      <c r="B193" s="5" t="s">
        <v>1153</v>
      </c>
      <c r="C193" s="4" t="s">
        <v>9</v>
      </c>
      <c r="D193" s="4" t="s">
        <v>77</v>
      </c>
    </row>
    <row r="194" spans="1:4" x14ac:dyDescent="0.25">
      <c r="A194" s="4" t="s">
        <v>1152</v>
      </c>
      <c r="B194" s="5" t="s">
        <v>1154</v>
      </c>
      <c r="C194" s="4" t="s">
        <v>9</v>
      </c>
      <c r="D194" s="4" t="s">
        <v>77</v>
      </c>
    </row>
    <row r="195" spans="1:4" x14ac:dyDescent="0.25">
      <c r="A195" s="4" t="s">
        <v>1152</v>
      </c>
      <c r="B195" s="5" t="s">
        <v>1155</v>
      </c>
      <c r="C195" s="4" t="s">
        <v>9</v>
      </c>
      <c r="D195" s="4" t="s">
        <v>77</v>
      </c>
    </row>
    <row r="196" spans="1:4" x14ac:dyDescent="0.25">
      <c r="A196" s="4" t="s">
        <v>1152</v>
      </c>
      <c r="B196" s="5" t="s">
        <v>1156</v>
      </c>
      <c r="C196" s="4" t="s">
        <v>85</v>
      </c>
      <c r="D196" s="4" t="s">
        <v>86</v>
      </c>
    </row>
    <row r="197" spans="1:4" x14ac:dyDescent="0.25">
      <c r="A197" s="4" t="s">
        <v>1152</v>
      </c>
      <c r="B197" s="5" t="s">
        <v>1157</v>
      </c>
      <c r="C197" s="4" t="s">
        <v>9</v>
      </c>
      <c r="D197" s="4" t="s">
        <v>120</v>
      </c>
    </row>
    <row r="198" spans="1:4" x14ac:dyDescent="0.25">
      <c r="A198" s="4" t="s">
        <v>1152</v>
      </c>
      <c r="B198" s="5" t="s">
        <v>1158</v>
      </c>
      <c r="C198" s="4" t="s">
        <v>73</v>
      </c>
      <c r="D198" s="4" t="s">
        <v>115</v>
      </c>
    </row>
    <row r="199" spans="1:4" x14ac:dyDescent="0.25">
      <c r="A199" s="4" t="s">
        <v>1152</v>
      </c>
      <c r="B199" s="5" t="s">
        <v>1159</v>
      </c>
      <c r="C199" s="4" t="s">
        <v>100</v>
      </c>
      <c r="D199" s="4" t="s">
        <v>101</v>
      </c>
    </row>
    <row r="200" spans="1:4" x14ac:dyDescent="0.25">
      <c r="A200" s="4" t="s">
        <v>1160</v>
      </c>
      <c r="B200" s="5" t="s">
        <v>1161</v>
      </c>
      <c r="C200" s="4" t="s">
        <v>18</v>
      </c>
      <c r="D200" s="4" t="s">
        <v>181</v>
      </c>
    </row>
    <row r="201" spans="1:4" x14ac:dyDescent="0.25">
      <c r="A201" s="4" t="s">
        <v>1162</v>
      </c>
      <c r="B201" s="5" t="s">
        <v>1163</v>
      </c>
      <c r="C201" s="4" t="s">
        <v>100</v>
      </c>
      <c r="D201" s="4" t="s">
        <v>101</v>
      </c>
    </row>
    <row r="202" spans="1:4" x14ac:dyDescent="0.25">
      <c r="A202" s="4" t="s">
        <v>1162</v>
      </c>
      <c r="B202" s="5" t="s">
        <v>1164</v>
      </c>
      <c r="C202" s="4" t="s">
        <v>85</v>
      </c>
      <c r="D202" s="4" t="s">
        <v>86</v>
      </c>
    </row>
    <row r="203" spans="1:4" x14ac:dyDescent="0.25">
      <c r="A203" s="4" t="s">
        <v>1162</v>
      </c>
      <c r="B203" s="5" t="s">
        <v>1165</v>
      </c>
      <c r="C203" s="4" t="s">
        <v>18</v>
      </c>
      <c r="D203" s="4" t="s">
        <v>82</v>
      </c>
    </row>
    <row r="204" spans="1:4" x14ac:dyDescent="0.25">
      <c r="A204" s="4" t="s">
        <v>1162</v>
      </c>
      <c r="B204" s="5" t="s">
        <v>1166</v>
      </c>
      <c r="C204" s="4" t="s">
        <v>94</v>
      </c>
      <c r="D204" s="4" t="s">
        <v>95</v>
      </c>
    </row>
    <row r="205" spans="1:4" x14ac:dyDescent="0.25">
      <c r="A205" s="4" t="s">
        <v>1162</v>
      </c>
      <c r="B205" s="5" t="s">
        <v>1167</v>
      </c>
      <c r="C205" s="4" t="s">
        <v>18</v>
      </c>
      <c r="D205" s="4" t="s">
        <v>82</v>
      </c>
    </row>
    <row r="206" spans="1:4" x14ac:dyDescent="0.25">
      <c r="A206" s="4" t="s">
        <v>1162</v>
      </c>
      <c r="B206" s="5" t="s">
        <v>1168</v>
      </c>
      <c r="C206" s="4" t="s">
        <v>9</v>
      </c>
      <c r="D206" s="4" t="s">
        <v>29</v>
      </c>
    </row>
    <row r="207" spans="1:4" x14ac:dyDescent="0.25">
      <c r="A207" s="4" t="s">
        <v>1162</v>
      </c>
      <c r="B207" s="5" t="s">
        <v>1169</v>
      </c>
      <c r="C207" s="4" t="s">
        <v>6</v>
      </c>
      <c r="D207" s="4"/>
    </row>
    <row r="208" spans="1:4" x14ac:dyDescent="0.25">
      <c r="A208" s="4" t="s">
        <v>1170</v>
      </c>
      <c r="B208" s="5" t="s">
        <v>1171</v>
      </c>
      <c r="C208" s="4" t="s">
        <v>6</v>
      </c>
      <c r="D208" s="4"/>
    </row>
    <row r="209" spans="1:4" x14ac:dyDescent="0.25">
      <c r="A209" s="4" t="s">
        <v>1170</v>
      </c>
      <c r="B209" s="5" t="s">
        <v>1172</v>
      </c>
      <c r="C209" s="4" t="s">
        <v>9</v>
      </c>
      <c r="D209" s="4" t="s">
        <v>120</v>
      </c>
    </row>
    <row r="210" spans="1:4" x14ac:dyDescent="0.25">
      <c r="A210" s="4" t="s">
        <v>1170</v>
      </c>
      <c r="B210" s="5" t="s">
        <v>1173</v>
      </c>
      <c r="C210" s="4" t="s">
        <v>18</v>
      </c>
      <c r="D210" s="4" t="s">
        <v>351</v>
      </c>
    </row>
    <row r="211" spans="1:4" x14ac:dyDescent="0.25">
      <c r="A211" s="4" t="s">
        <v>1170</v>
      </c>
      <c r="B211" s="5" t="s">
        <v>1174</v>
      </c>
      <c r="C211" s="4" t="s">
        <v>85</v>
      </c>
      <c r="D211" s="4" t="s">
        <v>192</v>
      </c>
    </row>
    <row r="212" spans="1:4" x14ac:dyDescent="0.25">
      <c r="A212" s="4" t="s">
        <v>1170</v>
      </c>
      <c r="B212" s="5" t="s">
        <v>1175</v>
      </c>
      <c r="C212" s="4" t="s">
        <v>85</v>
      </c>
      <c r="D212" s="4" t="s">
        <v>192</v>
      </c>
    </row>
    <row r="213" spans="1:4" x14ac:dyDescent="0.25">
      <c r="A213" s="4" t="s">
        <v>1170</v>
      </c>
      <c r="B213" s="5" t="s">
        <v>1176</v>
      </c>
      <c r="C213" s="4" t="s">
        <v>9</v>
      </c>
      <c r="D213" s="4" t="s">
        <v>29</v>
      </c>
    </row>
    <row r="214" spans="1:4" x14ac:dyDescent="0.25">
      <c r="A214" s="4" t="s">
        <v>1170</v>
      </c>
      <c r="B214" s="5" t="s">
        <v>1177</v>
      </c>
      <c r="C214" s="4" t="s">
        <v>18</v>
      </c>
      <c r="D214" s="4" t="s">
        <v>351</v>
      </c>
    </row>
    <row r="215" spans="1:4" x14ac:dyDescent="0.25">
      <c r="A215" s="4" t="s">
        <v>1170</v>
      </c>
      <c r="B215" s="5" t="s">
        <v>1178</v>
      </c>
      <c r="C215" s="4" t="s">
        <v>9</v>
      </c>
      <c r="D215" s="4" t="s">
        <v>29</v>
      </c>
    </row>
    <row r="216" spans="1:4" x14ac:dyDescent="0.25">
      <c r="A216" s="4" t="s">
        <v>1170</v>
      </c>
      <c r="B216" s="5" t="s">
        <v>1179</v>
      </c>
      <c r="C216" s="4" t="s">
        <v>85</v>
      </c>
      <c r="D216" s="4" t="s">
        <v>192</v>
      </c>
    </row>
    <row r="217" spans="1:4" x14ac:dyDescent="0.25">
      <c r="A217" s="4" t="s">
        <v>1170</v>
      </c>
      <c r="B217" s="5" t="s">
        <v>1180</v>
      </c>
      <c r="C217" s="4" t="s">
        <v>85</v>
      </c>
      <c r="D217" s="4" t="s">
        <v>192</v>
      </c>
    </row>
    <row r="218" spans="1:4" x14ac:dyDescent="0.25">
      <c r="A218" s="4" t="s">
        <v>1170</v>
      </c>
      <c r="B218" s="5" t="s">
        <v>1181</v>
      </c>
      <c r="C218" s="4" t="s">
        <v>18</v>
      </c>
      <c r="D218" s="4" t="s">
        <v>82</v>
      </c>
    </row>
    <row r="219" spans="1:4" x14ac:dyDescent="0.25">
      <c r="A219" s="4" t="s">
        <v>1170</v>
      </c>
      <c r="B219" s="5" t="s">
        <v>1182</v>
      </c>
      <c r="C219" s="4" t="s">
        <v>94</v>
      </c>
      <c r="D219" s="4" t="s">
        <v>95</v>
      </c>
    </row>
    <row r="220" spans="1:4" x14ac:dyDescent="0.25">
      <c r="A220" s="4" t="s">
        <v>1170</v>
      </c>
      <c r="B220" s="5" t="s">
        <v>1183</v>
      </c>
      <c r="C220" s="4" t="s">
        <v>13</v>
      </c>
      <c r="D220" s="4" t="s">
        <v>14</v>
      </c>
    </row>
    <row r="221" spans="1:4" x14ac:dyDescent="0.25">
      <c r="A221" s="4" t="s">
        <v>1170</v>
      </c>
      <c r="B221" s="5" t="s">
        <v>1184</v>
      </c>
      <c r="C221" s="4" t="s">
        <v>85</v>
      </c>
      <c r="D221" s="4" t="s">
        <v>192</v>
      </c>
    </row>
    <row r="222" spans="1:4" x14ac:dyDescent="0.25">
      <c r="A222" s="4" t="s">
        <v>1170</v>
      </c>
      <c r="B222" s="5" t="s">
        <v>1185</v>
      </c>
      <c r="C222" s="4" t="s">
        <v>18</v>
      </c>
      <c r="D222" s="4" t="s">
        <v>367</v>
      </c>
    </row>
    <row r="223" spans="1:4" x14ac:dyDescent="0.25">
      <c r="A223" s="4" t="s">
        <v>1186</v>
      </c>
      <c r="B223" s="5" t="s">
        <v>1187</v>
      </c>
      <c r="C223" s="4" t="s">
        <v>100</v>
      </c>
      <c r="D223" s="4" t="s">
        <v>131</v>
      </c>
    </row>
    <row r="224" spans="1:4" x14ac:dyDescent="0.25">
      <c r="A224" s="4" t="s">
        <v>1188</v>
      </c>
      <c r="B224" s="5"/>
      <c r="C224" s="4" t="s">
        <v>6</v>
      </c>
      <c r="D224" s="4"/>
    </row>
    <row r="225" spans="1:4" x14ac:dyDescent="0.25">
      <c r="A225" s="4" t="s">
        <v>1189</v>
      </c>
      <c r="B225" s="5" t="s">
        <v>1190</v>
      </c>
      <c r="C225" s="4" t="s">
        <v>100</v>
      </c>
      <c r="D225" s="4" t="s">
        <v>131</v>
      </c>
    </row>
    <row r="226" spans="1:4" x14ac:dyDescent="0.25">
      <c r="A226" s="4" t="s">
        <v>1191</v>
      </c>
      <c r="B226" s="5"/>
      <c r="C226" s="4" t="s">
        <v>6</v>
      </c>
      <c r="D226" s="4"/>
    </row>
    <row r="227" spans="1:4" x14ac:dyDescent="0.25">
      <c r="A227" s="4" t="s">
        <v>1192</v>
      </c>
      <c r="B227" s="5" t="s">
        <v>1193</v>
      </c>
      <c r="C227" s="4" t="s">
        <v>6</v>
      </c>
      <c r="D227" s="4"/>
    </row>
    <row r="228" spans="1:4" x14ac:dyDescent="0.25">
      <c r="A228" s="4" t="s">
        <v>1194</v>
      </c>
      <c r="B228" s="5" t="s">
        <v>1195</v>
      </c>
      <c r="C228" s="4" t="s">
        <v>9</v>
      </c>
      <c r="D228" s="4" t="s">
        <v>77</v>
      </c>
    </row>
    <row r="229" spans="1:4" x14ac:dyDescent="0.25">
      <c r="A229" s="4" t="s">
        <v>1194</v>
      </c>
      <c r="B229" s="5" t="s">
        <v>1196</v>
      </c>
      <c r="C229" s="4" t="s">
        <v>85</v>
      </c>
      <c r="D229" s="4" t="s">
        <v>86</v>
      </c>
    </row>
    <row r="230" spans="1:4" x14ac:dyDescent="0.25">
      <c r="A230" s="4" t="s">
        <v>1194</v>
      </c>
      <c r="B230" s="5" t="s">
        <v>1197</v>
      </c>
      <c r="C230" s="4" t="s">
        <v>9</v>
      </c>
      <c r="D230" s="4" t="s">
        <v>120</v>
      </c>
    </row>
    <row r="231" spans="1:4" x14ac:dyDescent="0.25">
      <c r="A231" s="4" t="s">
        <v>1198</v>
      </c>
      <c r="B231" s="5" t="s">
        <v>1199</v>
      </c>
      <c r="C231" s="4" t="s">
        <v>18</v>
      </c>
      <c r="D231" s="4" t="s">
        <v>82</v>
      </c>
    </row>
    <row r="232" spans="1:4" x14ac:dyDescent="0.25">
      <c r="A232" s="4" t="s">
        <v>1200</v>
      </c>
      <c r="B232" s="5" t="s">
        <v>1201</v>
      </c>
      <c r="C232" s="4" t="s">
        <v>9</v>
      </c>
      <c r="D232" s="4" t="s">
        <v>10</v>
      </c>
    </row>
  </sheetData>
  <autoFilter ref="C1:C1089" xr:uid="{00000000-0009-0000-0000-000003000000}"/>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3">
        <x14:dataValidation type="list" allowBlank="1" showErrorMessage="1" xr:uid="{00000000-0002-0000-0300-000002000000}">
          <x14:formula1>
            <xm:f>Filtro1!$A:$A</xm:f>
          </x14:formula1>
          <xm:sqref>C2:C232</xm:sqref>
        </x14:dataValidation>
        <x14:dataValidation type="list" allowBlank="1" showErrorMessage="1" xr:uid="{00000000-0002-0000-0300-000000000000}">
          <x14:formula1>
            <xm:f>FiltroLili!2:2</xm:f>
          </x14:formula1>
          <xm:sqref>D2:D77</xm:sqref>
        </x14:dataValidation>
        <x14:dataValidation type="list" allowBlank="1" showErrorMessage="1" xr:uid="{00000000-0002-0000-0300-000001000000}">
          <x14:formula1>
            <xm:f>FiltroLili!79:79</xm:f>
          </x14:formula1>
          <xm:sqref>D78:D232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ZN36"/>
  <sheetViews>
    <sheetView workbookViewId="0"/>
  </sheetViews>
  <sheetFormatPr defaultColWidth="14.42578125" defaultRowHeight="15" customHeight="1" x14ac:dyDescent="0.25"/>
  <cols>
    <col min="1" max="1" width="19.85546875" customWidth="1"/>
    <col min="2" max="2" width="47.5703125" customWidth="1"/>
    <col min="4" max="4" width="33.140625" customWidth="1"/>
    <col min="5" max="5" width="19.5703125" customWidth="1"/>
  </cols>
  <sheetData>
    <row r="2" spans="1:690" x14ac:dyDescent="0.25">
      <c r="A2" s="4" t="s">
        <v>18</v>
      </c>
      <c r="B2" s="4" t="s">
        <v>467</v>
      </c>
      <c r="ZN2" s="4" t="str">
        <f ca="1">IFERROR(__xludf.DUMMYFUNCTION("FILTER(ZN1:BLH1,#REF!=Filtro1!YY49)"),"#N/A")</f>
        <v>#N/A</v>
      </c>
    </row>
    <row r="3" spans="1:690" x14ac:dyDescent="0.25">
      <c r="A3" s="4" t="s">
        <v>18</v>
      </c>
      <c r="B3" s="4" t="s">
        <v>367</v>
      </c>
    </row>
    <row r="4" spans="1:690" x14ac:dyDescent="0.25">
      <c r="A4" s="4" t="s">
        <v>18</v>
      </c>
      <c r="B4" s="4" t="s">
        <v>243</v>
      </c>
    </row>
    <row r="5" spans="1:690" x14ac:dyDescent="0.25">
      <c r="A5" s="4" t="s">
        <v>18</v>
      </c>
      <c r="B5" s="4" t="s">
        <v>252</v>
      </c>
    </row>
    <row r="6" spans="1:690" x14ac:dyDescent="0.25">
      <c r="A6" s="4" t="s">
        <v>18</v>
      </c>
      <c r="B6" s="4" t="s">
        <v>19</v>
      </c>
    </row>
    <row r="7" spans="1:690" x14ac:dyDescent="0.25">
      <c r="A7" s="4" t="s">
        <v>18</v>
      </c>
      <c r="B7" s="4" t="s">
        <v>168</v>
      </c>
    </row>
    <row r="8" spans="1:690" x14ac:dyDescent="0.25">
      <c r="A8" s="4" t="s">
        <v>18</v>
      </c>
      <c r="B8" s="4" t="s">
        <v>351</v>
      </c>
    </row>
    <row r="9" spans="1:690" x14ac:dyDescent="0.25">
      <c r="A9" s="4" t="s">
        <v>18</v>
      </c>
      <c r="B9" s="4" t="s">
        <v>126</v>
      </c>
    </row>
    <row r="10" spans="1:690" x14ac:dyDescent="0.25">
      <c r="A10" s="4" t="s">
        <v>18</v>
      </c>
      <c r="B10" s="4" t="s">
        <v>148</v>
      </c>
    </row>
    <row r="11" spans="1:690" x14ac:dyDescent="0.25">
      <c r="A11" s="4" t="s">
        <v>18</v>
      </c>
      <c r="B11" s="4" t="s">
        <v>759</v>
      </c>
    </row>
    <row r="12" spans="1:690" x14ac:dyDescent="0.25">
      <c r="A12" s="4" t="s">
        <v>18</v>
      </c>
      <c r="B12" s="4" t="s">
        <v>1202</v>
      </c>
    </row>
    <row r="13" spans="1:690" x14ac:dyDescent="0.25">
      <c r="A13" s="4" t="s">
        <v>18</v>
      </c>
      <c r="B13" s="4" t="s">
        <v>82</v>
      </c>
    </row>
    <row r="14" spans="1:690" x14ac:dyDescent="0.25">
      <c r="A14" s="4" t="s">
        <v>18</v>
      </c>
      <c r="B14" s="4" t="s">
        <v>1010</v>
      </c>
    </row>
    <row r="15" spans="1:690" x14ac:dyDescent="0.25">
      <c r="A15" s="4" t="s">
        <v>18</v>
      </c>
      <c r="B15" s="4" t="s">
        <v>181</v>
      </c>
    </row>
    <row r="16" spans="1:690" x14ac:dyDescent="0.25">
      <c r="A16" s="4" t="s">
        <v>18</v>
      </c>
      <c r="B16" s="4" t="s">
        <v>277</v>
      </c>
    </row>
    <row r="17" spans="1:2" x14ac:dyDescent="0.25">
      <c r="A17" s="4" t="s">
        <v>18</v>
      </c>
      <c r="B17" s="4" t="s">
        <v>111</v>
      </c>
    </row>
    <row r="18" spans="1:2" x14ac:dyDescent="0.25">
      <c r="A18" s="4" t="s">
        <v>18</v>
      </c>
      <c r="B18" s="4" t="s">
        <v>26</v>
      </c>
    </row>
    <row r="19" spans="1:2" x14ac:dyDescent="0.25">
      <c r="A19" s="4" t="s">
        <v>13</v>
      </c>
      <c r="B19" s="4" t="s">
        <v>1203</v>
      </c>
    </row>
    <row r="20" spans="1:2" x14ac:dyDescent="0.25">
      <c r="A20" s="4" t="s">
        <v>13</v>
      </c>
      <c r="B20" s="4" t="s">
        <v>69</v>
      </c>
    </row>
    <row r="21" spans="1:2" x14ac:dyDescent="0.25">
      <c r="A21" s="4" t="s">
        <v>13</v>
      </c>
      <c r="B21" s="4" t="s">
        <v>14</v>
      </c>
    </row>
    <row r="22" spans="1:2" x14ac:dyDescent="0.25">
      <c r="A22" s="4" t="s">
        <v>13</v>
      </c>
      <c r="B22" s="4" t="s">
        <v>91</v>
      </c>
    </row>
    <row r="23" spans="1:2" x14ac:dyDescent="0.25">
      <c r="A23" s="4" t="s">
        <v>73</v>
      </c>
      <c r="B23" s="4" t="s">
        <v>745</v>
      </c>
    </row>
    <row r="24" spans="1:2" x14ac:dyDescent="0.25">
      <c r="A24" s="4" t="s">
        <v>73</v>
      </c>
      <c r="B24" s="4" t="s">
        <v>115</v>
      </c>
    </row>
    <row r="25" spans="1:2" x14ac:dyDescent="0.25">
      <c r="A25" s="4" t="s">
        <v>73</v>
      </c>
      <c r="B25" s="4" t="s">
        <v>74</v>
      </c>
    </row>
    <row r="26" spans="1:2" x14ac:dyDescent="0.25">
      <c r="A26" s="4" t="s">
        <v>100</v>
      </c>
      <c r="B26" s="4" t="s">
        <v>101</v>
      </c>
    </row>
    <row r="27" spans="1:2" x14ac:dyDescent="0.25">
      <c r="A27" s="4" t="s">
        <v>100</v>
      </c>
      <c r="B27" s="4" t="s">
        <v>131</v>
      </c>
    </row>
    <row r="28" spans="1:2" x14ac:dyDescent="0.25">
      <c r="A28" s="4" t="s">
        <v>85</v>
      </c>
      <c r="B28" s="4" t="s">
        <v>86</v>
      </c>
    </row>
    <row r="29" spans="1:2" x14ac:dyDescent="0.25">
      <c r="A29" s="4" t="s">
        <v>85</v>
      </c>
      <c r="B29" s="4" t="s">
        <v>192</v>
      </c>
    </row>
    <row r="30" spans="1:2" x14ac:dyDescent="0.25">
      <c r="A30" s="4" t="s">
        <v>94</v>
      </c>
      <c r="B30" s="4" t="s">
        <v>95</v>
      </c>
    </row>
    <row r="31" spans="1:2" x14ac:dyDescent="0.25">
      <c r="A31" s="4" t="s">
        <v>94</v>
      </c>
      <c r="B31" s="4" t="s">
        <v>203</v>
      </c>
    </row>
    <row r="32" spans="1:2" x14ac:dyDescent="0.25">
      <c r="A32" s="4" t="s">
        <v>9</v>
      </c>
      <c r="B32" s="4" t="s">
        <v>77</v>
      </c>
    </row>
    <row r="33" spans="1:2" x14ac:dyDescent="0.25">
      <c r="A33" s="4" t="s">
        <v>9</v>
      </c>
      <c r="B33" s="4" t="s">
        <v>10</v>
      </c>
    </row>
    <row r="34" spans="1:2" x14ac:dyDescent="0.25">
      <c r="A34" s="4" t="s">
        <v>9</v>
      </c>
      <c r="B34" s="4" t="s">
        <v>120</v>
      </c>
    </row>
    <row r="35" spans="1:2" x14ac:dyDescent="0.25">
      <c r="A35" s="4" t="s">
        <v>9</v>
      </c>
      <c r="B35" s="4" t="s">
        <v>29</v>
      </c>
    </row>
    <row r="36" spans="1:2" x14ac:dyDescent="0.25">
      <c r="A36" s="4" t="s">
        <v>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IFERROR(__xludf.DUMMYFUNCTION("TRANSPOSE(FILTER(Filtro1!B:B,Filtro1!A:A=Joao!C2))"),"")</f>
        <v/>
      </c>
    </row>
    <row r="3" spans="1:17" x14ac:dyDescent="0.25">
      <c r="A3" s="4" t="str">
        <f ca="1">IFERROR(__xludf.DUMMYFUNCTION("TRANSPOSE(FILTER(Filtro1!B:B,Filtro1!A:A=Joao!C3))"),"Comunicacional")</f>
        <v>Comunicacional</v>
      </c>
      <c r="B3" s="4" t="str">
        <f ca="1">IFERROR(__xludf.DUMMYFUNCTION("""COMPUTED_VALUE"""),"Desburocratização")</f>
        <v>Desburocratização</v>
      </c>
      <c r="C3" s="4" t="str">
        <f ca="1">IFERROR(__xludf.DUMMYFUNCTION("""COMPUTED_VALUE"""),"Mapa Cultural")</f>
        <v>Mapa Cultural</v>
      </c>
      <c r="D3" s="4" t="str">
        <f ca="1">IFERROR(__xludf.DUMMYFUNCTION("""COMPUTED_VALUE"""),"Políticas Afirmativas")</f>
        <v>Políticas Afirmativas</v>
      </c>
    </row>
    <row r="4" spans="1:17" x14ac:dyDescent="0.25">
      <c r="A4" s="4" t="str">
        <f ca="1">IFERROR(__xludf.DUMMYFUNCTION("TRANSPOSE(FILTER(Filtro1!B:B,Filtro1!A:A=Joao!C4))"),"CPF")</f>
        <v>CPF</v>
      </c>
      <c r="B4" s="4" t="str">
        <f ca="1">IFERROR(__xludf.DUMMYFUNCTION("""COMPUTED_VALUE"""),"Apoio")</f>
        <v>Apoio</v>
      </c>
      <c r="C4" s="4" t="str">
        <f ca="1">IFERROR(__xludf.DUMMYFUNCTION("""COMPUTED_VALUE"""),"Descentralização")</f>
        <v>Descentralização</v>
      </c>
      <c r="D4" s="4" t="str">
        <f ca="1">IFERROR(__xludf.DUMMYFUNCTION("""COMPUTED_VALUE"""),"Políticas Municipais")</f>
        <v>Políticas Municipais</v>
      </c>
    </row>
    <row r="5" spans="1:17" x14ac:dyDescent="0.25">
      <c r="A5" s="4" t="str">
        <f ca="1">IFERROR(__xludf.DUMMYFUNCTION("TRANSPOSE(FILTER(Filtro1!B:B,Filtro1!A:A=Joao!C5))"),"")</f>
        <v/>
      </c>
    </row>
    <row r="6" spans="1:17" x14ac:dyDescent="0.25">
      <c r="A6" s="4" t="str">
        <f ca="1">IFERROR(__xludf.DUMMYFUNCTION("TRANSPOSE(FILTER(Filtro1!B:B,Filtro1!A:A=Joao!C6))"),"Aquisição de Bens e Serviços")</f>
        <v>Aquisição de Bens e Serviços</v>
      </c>
      <c r="B6" s="4" t="str">
        <f ca="1">IFERROR(__xludf.DUMMYFUNCTION("""COMPUTED_VALUE"""),"Cultura Periférica")</f>
        <v>Cultura Periférica</v>
      </c>
      <c r="C6" s="4" t="str">
        <f ca="1">IFERROR(__xludf.DUMMYFUNCTION("""COMPUTED_VALUE"""),"Comunidades Tradicionais ou Rurais")</f>
        <v>Comunidades Tradicionais ou Rurais</v>
      </c>
      <c r="D6" s="4" t="str">
        <f ca="1">IFERROR(__xludf.DUMMYFUNCTION("""COMPUTED_VALUE"""),"Equipamentos e Acervos")</f>
        <v>Equipamentos e Acervos</v>
      </c>
      <c r="E6" s="4" t="str">
        <f ca="1">IFERROR(__xludf.DUMMYFUNCTION("""COMPUTED_VALUE"""),"Premiação")</f>
        <v>Premiação</v>
      </c>
      <c r="F6" s="4" t="str">
        <f ca="1">IFERROR(__xludf.DUMMYFUNCTION("""COMPUTED_VALUE"""),"Bolsas e Intercâmbio")</f>
        <v>Bolsas e Intercâmbio</v>
      </c>
      <c r="G6" s="4" t="str">
        <f ca="1">IFERROR(__xludf.DUMMYFUNCTION("""COMPUTED_VALUE"""),"Formação de Público e Educação")</f>
        <v>Formação de Público e Educação</v>
      </c>
      <c r="H6" s="4" t="str">
        <f ca="1">IFERROR(__xludf.DUMMYFUNCTION("""COMPUTED_VALUE"""),"Cultura Popular")</f>
        <v>Cultura Popular</v>
      </c>
      <c r="I6" s="4" t="str">
        <f ca="1">IFERROR(__xludf.DUMMYFUNCTION("""COMPUTED_VALUE"""),"Cultura Popular de Matriz Africana")</f>
        <v>Cultura Popular de Matriz Africana</v>
      </c>
      <c r="J6" s="4" t="str">
        <f ca="1">IFERROR(__xludf.DUMMYFUNCTION("""COMPUTED_VALUE"""),"Cultura Digital e Geek")</f>
        <v>Cultura Digital e Geek</v>
      </c>
      <c r="K6" s="4" t="str">
        <f ca="1">IFERROR(__xludf.DUMMYFUNCTION("""COMPUTED_VALUE"""),"12 Regiões de Desenvolvimento")</f>
        <v>12 Regiões de Desenvolvimento</v>
      </c>
      <c r="L6" s="4" t="str">
        <f ca="1">IFERROR(__xludf.DUMMYFUNCTION("""COMPUTED_VALUE"""),"Linguagem Específica")</f>
        <v>Linguagem Específica</v>
      </c>
      <c r="M6" s="4" t="str">
        <f ca="1">IFERROR(__xludf.DUMMYFUNCTION("""COMPUTED_VALUE"""),"Técnicos")</f>
        <v>Técnicos</v>
      </c>
      <c r="N6" s="4" t="str">
        <f ca="1">IFERROR(__xludf.DUMMYFUNCTION("""COMPUTED_VALUE"""),"Circulação e Visibilidade")</f>
        <v>Circulação e Visibilidade</v>
      </c>
      <c r="O6" s="4" t="str">
        <f ca="1">IFERROR(__xludf.DUMMYFUNCTION("""COMPUTED_VALUE"""),"Iniciantes")</f>
        <v>Iniciantes</v>
      </c>
      <c r="P6" s="4" t="str">
        <f ca="1">IFERROR(__xludf.DUMMYFUNCTION("""COMPUTED_VALUE"""),"CEUs e Pontos(ões) de Cultura")</f>
        <v>CEUs e Pontos(ões) de Cultura</v>
      </c>
      <c r="Q6" s="4" t="str">
        <f ca="1">IFERROR(__xludf.DUMMYFUNCTION("""COMPUTED_VALUE"""),"Outros")</f>
        <v>Outros</v>
      </c>
    </row>
    <row r="7" spans="1:17" x14ac:dyDescent="0.25">
      <c r="A7" s="4" t="str">
        <f ca="1">IFERROR(__xludf.DUMMYFUNCTION("TRANSPOSE(FILTER(Filtro1!B:B,Filtro1!A:A=Joao!C7))"),"Aquisição de Bens e Serviços")</f>
        <v>Aquisição de Bens e Serviços</v>
      </c>
      <c r="B7" s="4" t="str">
        <f ca="1">IFERROR(__xludf.DUMMYFUNCTION("""COMPUTED_VALUE"""),"Cultura Periférica")</f>
        <v>Cultura Periférica</v>
      </c>
      <c r="C7" s="4" t="str">
        <f ca="1">IFERROR(__xludf.DUMMYFUNCTION("""COMPUTED_VALUE"""),"Comunidades Tradicionais ou Rurais")</f>
        <v>Comunidades Tradicionais ou Rurais</v>
      </c>
      <c r="D7" s="4" t="str">
        <f ca="1">IFERROR(__xludf.DUMMYFUNCTION("""COMPUTED_VALUE"""),"Equipamentos e Acervos")</f>
        <v>Equipamentos e Acervos</v>
      </c>
      <c r="E7" s="4" t="str">
        <f ca="1">IFERROR(__xludf.DUMMYFUNCTION("""COMPUTED_VALUE"""),"Premiação")</f>
        <v>Premiação</v>
      </c>
      <c r="F7" s="4" t="str">
        <f ca="1">IFERROR(__xludf.DUMMYFUNCTION("""COMPUTED_VALUE"""),"Bolsas e Intercâmbio")</f>
        <v>Bolsas e Intercâmbio</v>
      </c>
      <c r="G7" s="4" t="str">
        <f ca="1">IFERROR(__xludf.DUMMYFUNCTION("""COMPUTED_VALUE"""),"Formação de Público e Educação")</f>
        <v>Formação de Público e Educação</v>
      </c>
      <c r="H7" s="4" t="str">
        <f ca="1">IFERROR(__xludf.DUMMYFUNCTION("""COMPUTED_VALUE"""),"Cultura Popular")</f>
        <v>Cultura Popular</v>
      </c>
      <c r="I7" s="4" t="str">
        <f ca="1">IFERROR(__xludf.DUMMYFUNCTION("""COMPUTED_VALUE"""),"Cultura Popular de Matriz Africana")</f>
        <v>Cultura Popular de Matriz Africana</v>
      </c>
      <c r="J7" s="4" t="str">
        <f ca="1">IFERROR(__xludf.DUMMYFUNCTION("""COMPUTED_VALUE"""),"Cultura Digital e Geek")</f>
        <v>Cultura Digital e Geek</v>
      </c>
      <c r="K7" s="4" t="str">
        <f ca="1">IFERROR(__xludf.DUMMYFUNCTION("""COMPUTED_VALUE"""),"12 Regiões de Desenvolvimento")</f>
        <v>12 Regiões de Desenvolvimento</v>
      </c>
      <c r="L7" s="4" t="str">
        <f ca="1">IFERROR(__xludf.DUMMYFUNCTION("""COMPUTED_VALUE"""),"Linguagem Específica")</f>
        <v>Linguagem Específica</v>
      </c>
      <c r="M7" s="4" t="str">
        <f ca="1">IFERROR(__xludf.DUMMYFUNCTION("""COMPUTED_VALUE"""),"Técnicos")</f>
        <v>Técnicos</v>
      </c>
      <c r="N7" s="4" t="str">
        <f ca="1">IFERROR(__xludf.DUMMYFUNCTION("""COMPUTED_VALUE"""),"Circulação e Visibilidade")</f>
        <v>Circulação e Visibilidade</v>
      </c>
      <c r="O7" s="4" t="str">
        <f ca="1">IFERROR(__xludf.DUMMYFUNCTION("""COMPUTED_VALUE"""),"Iniciantes")</f>
        <v>Iniciantes</v>
      </c>
      <c r="P7" s="4" t="str">
        <f ca="1">IFERROR(__xludf.DUMMYFUNCTION("""COMPUTED_VALUE"""),"CEUs e Pontos(ões) de Cultura")</f>
        <v>CEUs e Pontos(ões) de Cultura</v>
      </c>
      <c r="Q7" s="4" t="str">
        <f ca="1">IFERROR(__xludf.DUMMYFUNCTION("""COMPUTED_VALUE"""),"Outros")</f>
        <v>Outros</v>
      </c>
    </row>
    <row r="8" spans="1:17" x14ac:dyDescent="0.25">
      <c r="A8" s="4" t="str">
        <f ca="1">IFERROR(__xludf.DUMMYFUNCTION("TRANSPOSE(FILTER(Filtro1!B:B,Filtro1!A:A=Joao!C8))"),"Aquisição de Bens e Serviços")</f>
        <v>Aquisição de Bens e Serviços</v>
      </c>
      <c r="B8" s="4" t="str">
        <f ca="1">IFERROR(__xludf.DUMMYFUNCTION("""COMPUTED_VALUE"""),"Cultura Periférica")</f>
        <v>Cultura Periférica</v>
      </c>
      <c r="C8" s="4" t="str">
        <f ca="1">IFERROR(__xludf.DUMMYFUNCTION("""COMPUTED_VALUE"""),"Comunidades Tradicionais ou Rurais")</f>
        <v>Comunidades Tradicionais ou Rurais</v>
      </c>
      <c r="D8" s="4" t="str">
        <f ca="1">IFERROR(__xludf.DUMMYFUNCTION("""COMPUTED_VALUE"""),"Equipamentos e Acervos")</f>
        <v>Equipamentos e Acervos</v>
      </c>
      <c r="E8" s="4" t="str">
        <f ca="1">IFERROR(__xludf.DUMMYFUNCTION("""COMPUTED_VALUE"""),"Premiação")</f>
        <v>Premiação</v>
      </c>
      <c r="F8" s="4" t="str">
        <f ca="1">IFERROR(__xludf.DUMMYFUNCTION("""COMPUTED_VALUE"""),"Bolsas e Intercâmbio")</f>
        <v>Bolsas e Intercâmbio</v>
      </c>
      <c r="G8" s="4" t="str">
        <f ca="1">IFERROR(__xludf.DUMMYFUNCTION("""COMPUTED_VALUE"""),"Formação de Público e Educação")</f>
        <v>Formação de Público e Educação</v>
      </c>
      <c r="H8" s="4" t="str">
        <f ca="1">IFERROR(__xludf.DUMMYFUNCTION("""COMPUTED_VALUE"""),"Cultura Popular")</f>
        <v>Cultura Popular</v>
      </c>
      <c r="I8" s="4" t="str">
        <f ca="1">IFERROR(__xludf.DUMMYFUNCTION("""COMPUTED_VALUE"""),"Cultura Popular de Matriz Africana")</f>
        <v>Cultura Popular de Matriz Africana</v>
      </c>
      <c r="J8" s="4" t="str">
        <f ca="1">IFERROR(__xludf.DUMMYFUNCTION("""COMPUTED_VALUE"""),"Cultura Digital e Geek")</f>
        <v>Cultura Digital e Geek</v>
      </c>
      <c r="K8" s="4" t="str">
        <f ca="1">IFERROR(__xludf.DUMMYFUNCTION("""COMPUTED_VALUE"""),"12 Regiões de Desenvolvimento")</f>
        <v>12 Regiões de Desenvolvimento</v>
      </c>
      <c r="L8" s="4" t="str">
        <f ca="1">IFERROR(__xludf.DUMMYFUNCTION("""COMPUTED_VALUE"""),"Linguagem Específica")</f>
        <v>Linguagem Específica</v>
      </c>
      <c r="M8" s="4" t="str">
        <f ca="1">IFERROR(__xludf.DUMMYFUNCTION("""COMPUTED_VALUE"""),"Técnicos")</f>
        <v>Técnicos</v>
      </c>
      <c r="N8" s="4" t="str">
        <f ca="1">IFERROR(__xludf.DUMMYFUNCTION("""COMPUTED_VALUE"""),"Circulação e Visibilidade")</f>
        <v>Circulação e Visibilidade</v>
      </c>
      <c r="O8" s="4" t="str">
        <f ca="1">IFERROR(__xludf.DUMMYFUNCTION("""COMPUTED_VALUE"""),"Iniciantes")</f>
        <v>Iniciantes</v>
      </c>
      <c r="P8" s="4" t="str">
        <f ca="1">IFERROR(__xludf.DUMMYFUNCTION("""COMPUTED_VALUE"""),"CEUs e Pontos(ões) de Cultura")</f>
        <v>CEUs e Pontos(ões) de Cultura</v>
      </c>
      <c r="Q8" s="4" t="str">
        <f ca="1">IFERROR(__xludf.DUMMYFUNCTION("""COMPUTED_VALUE"""),"Outros")</f>
        <v>Outros</v>
      </c>
    </row>
    <row r="9" spans="1:17" x14ac:dyDescent="0.25">
      <c r="A9" s="4" t="str">
        <f ca="1">IFERROR(__xludf.DUMMYFUNCTION("TRANSPOSE(FILTER(Filtro1!B:B,Filtro1!A:A=Joao!C9))"),"")</f>
        <v/>
      </c>
    </row>
    <row r="10" spans="1:17" x14ac:dyDescent="0.25">
      <c r="A10" s="4" t="str">
        <f ca="1">IFERROR(__xludf.DUMMYFUNCTION("TRANSPOSE(FILTER(Filtro1!B:B,Filtro1!A:A=Joao!C10))"),"Aquisição de Bens e Serviços")</f>
        <v>Aquisição de Bens e Serviços</v>
      </c>
      <c r="B10" s="4" t="str">
        <f ca="1">IFERROR(__xludf.DUMMYFUNCTION("""COMPUTED_VALUE"""),"Cultura Periférica")</f>
        <v>Cultura Periférica</v>
      </c>
      <c r="C10" s="4" t="str">
        <f ca="1">IFERROR(__xludf.DUMMYFUNCTION("""COMPUTED_VALUE"""),"Comunidades Tradicionais ou Rurais")</f>
        <v>Comunidades Tradicionais ou Rurais</v>
      </c>
      <c r="D10" s="4" t="str">
        <f ca="1">IFERROR(__xludf.DUMMYFUNCTION("""COMPUTED_VALUE"""),"Equipamentos e Acervos")</f>
        <v>Equipamentos e Acervos</v>
      </c>
      <c r="E10" s="4" t="str">
        <f ca="1">IFERROR(__xludf.DUMMYFUNCTION("""COMPUTED_VALUE"""),"Premiação")</f>
        <v>Premiação</v>
      </c>
      <c r="F10" s="4" t="str">
        <f ca="1">IFERROR(__xludf.DUMMYFUNCTION("""COMPUTED_VALUE"""),"Bolsas e Intercâmbio")</f>
        <v>Bolsas e Intercâmbio</v>
      </c>
      <c r="G10" s="4" t="str">
        <f ca="1">IFERROR(__xludf.DUMMYFUNCTION("""COMPUTED_VALUE"""),"Formação de Público e Educação")</f>
        <v>Formação de Público e Educação</v>
      </c>
      <c r="H10" s="4" t="str">
        <f ca="1">IFERROR(__xludf.DUMMYFUNCTION("""COMPUTED_VALUE"""),"Cultura Popular")</f>
        <v>Cultura Popular</v>
      </c>
      <c r="I10" s="4" t="str">
        <f ca="1">IFERROR(__xludf.DUMMYFUNCTION("""COMPUTED_VALUE"""),"Cultura Popular de Matriz Africana")</f>
        <v>Cultura Popular de Matriz Africana</v>
      </c>
      <c r="J10" s="4" t="str">
        <f ca="1">IFERROR(__xludf.DUMMYFUNCTION("""COMPUTED_VALUE"""),"Cultura Digital e Geek")</f>
        <v>Cultura Digital e Geek</v>
      </c>
      <c r="K10" s="4" t="str">
        <f ca="1">IFERROR(__xludf.DUMMYFUNCTION("""COMPUTED_VALUE"""),"12 Regiões de Desenvolvimento")</f>
        <v>12 Regiões de Desenvolvimento</v>
      </c>
      <c r="L10" s="4" t="str">
        <f ca="1">IFERROR(__xludf.DUMMYFUNCTION("""COMPUTED_VALUE"""),"Linguagem Específica")</f>
        <v>Linguagem Específica</v>
      </c>
      <c r="M10" s="4" t="str">
        <f ca="1">IFERROR(__xludf.DUMMYFUNCTION("""COMPUTED_VALUE"""),"Técnicos")</f>
        <v>Técnicos</v>
      </c>
      <c r="N10" s="4" t="str">
        <f ca="1">IFERROR(__xludf.DUMMYFUNCTION("""COMPUTED_VALUE"""),"Circulação e Visibilidade")</f>
        <v>Circulação e Visibilidade</v>
      </c>
      <c r="O10" s="4" t="str">
        <f ca="1">IFERROR(__xludf.DUMMYFUNCTION("""COMPUTED_VALUE"""),"Iniciantes")</f>
        <v>Iniciantes</v>
      </c>
      <c r="P10" s="4" t="str">
        <f ca="1">IFERROR(__xludf.DUMMYFUNCTION("""COMPUTED_VALUE"""),"CEUs e Pontos(ões) de Cultura")</f>
        <v>CEUs e Pontos(ões) de Cultura</v>
      </c>
      <c r="Q10" s="4" t="str">
        <f ca="1">IFERROR(__xludf.DUMMYFUNCTION("""COMPUTED_VALUE"""),"Outros")</f>
        <v>Outros</v>
      </c>
    </row>
    <row r="11" spans="1:17" x14ac:dyDescent="0.25">
      <c r="A11" s="4" t="str">
        <f ca="1">IFERROR(__xludf.DUMMYFUNCTION("TRANSPOSE(FILTER(Filtro1!B:B,Filtro1!A:A=Joao!C11))"),"Aquisição de Bens e Serviços")</f>
        <v>Aquisição de Bens e Serviços</v>
      </c>
      <c r="B11" s="4" t="str">
        <f ca="1">IFERROR(__xludf.DUMMYFUNCTION("""COMPUTED_VALUE"""),"Cultura Periférica")</f>
        <v>Cultura Periférica</v>
      </c>
      <c r="C11" s="4" t="str">
        <f ca="1">IFERROR(__xludf.DUMMYFUNCTION("""COMPUTED_VALUE"""),"Comunidades Tradicionais ou Rurais")</f>
        <v>Comunidades Tradicionais ou Rurais</v>
      </c>
      <c r="D11" s="4" t="str">
        <f ca="1">IFERROR(__xludf.DUMMYFUNCTION("""COMPUTED_VALUE"""),"Equipamentos e Acervos")</f>
        <v>Equipamentos e Acervos</v>
      </c>
      <c r="E11" s="4" t="str">
        <f ca="1">IFERROR(__xludf.DUMMYFUNCTION("""COMPUTED_VALUE"""),"Premiação")</f>
        <v>Premiação</v>
      </c>
      <c r="F11" s="4" t="str">
        <f ca="1">IFERROR(__xludf.DUMMYFUNCTION("""COMPUTED_VALUE"""),"Bolsas e Intercâmbio")</f>
        <v>Bolsas e Intercâmbio</v>
      </c>
      <c r="G11" s="4" t="str">
        <f ca="1">IFERROR(__xludf.DUMMYFUNCTION("""COMPUTED_VALUE"""),"Formação de Público e Educação")</f>
        <v>Formação de Público e Educação</v>
      </c>
      <c r="H11" s="4" t="str">
        <f ca="1">IFERROR(__xludf.DUMMYFUNCTION("""COMPUTED_VALUE"""),"Cultura Popular")</f>
        <v>Cultura Popular</v>
      </c>
      <c r="I11" s="4" t="str">
        <f ca="1">IFERROR(__xludf.DUMMYFUNCTION("""COMPUTED_VALUE"""),"Cultura Popular de Matriz Africana")</f>
        <v>Cultura Popular de Matriz Africana</v>
      </c>
      <c r="J11" s="4" t="str">
        <f ca="1">IFERROR(__xludf.DUMMYFUNCTION("""COMPUTED_VALUE"""),"Cultura Digital e Geek")</f>
        <v>Cultura Digital e Geek</v>
      </c>
      <c r="K11" s="4" t="str">
        <f ca="1">IFERROR(__xludf.DUMMYFUNCTION("""COMPUTED_VALUE"""),"12 Regiões de Desenvolvimento")</f>
        <v>12 Regiões de Desenvolvimento</v>
      </c>
      <c r="L11" s="4" t="str">
        <f ca="1">IFERROR(__xludf.DUMMYFUNCTION("""COMPUTED_VALUE"""),"Linguagem Específica")</f>
        <v>Linguagem Específica</v>
      </c>
      <c r="M11" s="4" t="str">
        <f ca="1">IFERROR(__xludf.DUMMYFUNCTION("""COMPUTED_VALUE"""),"Técnicos")</f>
        <v>Técnicos</v>
      </c>
      <c r="N11" s="4" t="str">
        <f ca="1">IFERROR(__xludf.DUMMYFUNCTION("""COMPUTED_VALUE"""),"Circulação e Visibilidade")</f>
        <v>Circulação e Visibilidade</v>
      </c>
      <c r="O11" s="4" t="str">
        <f ca="1">IFERROR(__xludf.DUMMYFUNCTION("""COMPUTED_VALUE"""),"Iniciantes")</f>
        <v>Iniciantes</v>
      </c>
      <c r="P11" s="4" t="str">
        <f ca="1">IFERROR(__xludf.DUMMYFUNCTION("""COMPUTED_VALUE"""),"CEUs e Pontos(ões) de Cultura")</f>
        <v>CEUs e Pontos(ões) de Cultura</v>
      </c>
      <c r="Q11" s="4" t="str">
        <f ca="1">IFERROR(__xludf.DUMMYFUNCTION("""COMPUTED_VALUE"""),"Outros")</f>
        <v>Outros</v>
      </c>
    </row>
    <row r="12" spans="1:17" x14ac:dyDescent="0.25">
      <c r="A12" s="4" t="str">
        <f ca="1">IFERROR(__xludf.DUMMYFUNCTION("TRANSPOSE(FILTER(Filtro1!B:B,Filtro1!A:A=Joao!C12))"),"Comunicacional")</f>
        <v>Comunicacional</v>
      </c>
      <c r="B12" s="4" t="str">
        <f ca="1">IFERROR(__xludf.DUMMYFUNCTION("""COMPUTED_VALUE"""),"Desburocratização")</f>
        <v>Desburocratização</v>
      </c>
      <c r="C12" s="4" t="str">
        <f ca="1">IFERROR(__xludf.DUMMYFUNCTION("""COMPUTED_VALUE"""),"Mapa Cultural")</f>
        <v>Mapa Cultural</v>
      </c>
      <c r="D12" s="4" t="str">
        <f ca="1">IFERROR(__xludf.DUMMYFUNCTION("""COMPUTED_VALUE"""),"Políticas Afirmativas")</f>
        <v>Políticas Afirmativas</v>
      </c>
    </row>
    <row r="13" spans="1:17" x14ac:dyDescent="0.25">
      <c r="A13" s="4" t="str">
        <f ca="1">IFERROR(__xludf.DUMMYFUNCTION("TRANSPOSE(FILTER(Filtro1!B:B,Filtro1!A:A=Joao!C13))"),"Aquisição de Bens e Serviços")</f>
        <v>Aquisição de Bens e Serviços</v>
      </c>
      <c r="B13" s="4" t="str">
        <f ca="1">IFERROR(__xludf.DUMMYFUNCTION("""COMPUTED_VALUE"""),"Cultura Periférica")</f>
        <v>Cultura Periférica</v>
      </c>
      <c r="C13" s="4" t="str">
        <f ca="1">IFERROR(__xludf.DUMMYFUNCTION("""COMPUTED_VALUE"""),"Comunidades Tradicionais ou Rurais")</f>
        <v>Comunidades Tradicionais ou Rurais</v>
      </c>
      <c r="D13" s="4" t="str">
        <f ca="1">IFERROR(__xludf.DUMMYFUNCTION("""COMPUTED_VALUE"""),"Equipamentos e Acervos")</f>
        <v>Equipamentos e Acervos</v>
      </c>
      <c r="E13" s="4" t="str">
        <f ca="1">IFERROR(__xludf.DUMMYFUNCTION("""COMPUTED_VALUE"""),"Premiação")</f>
        <v>Premiação</v>
      </c>
      <c r="F13" s="4" t="str">
        <f ca="1">IFERROR(__xludf.DUMMYFUNCTION("""COMPUTED_VALUE"""),"Bolsas e Intercâmbio")</f>
        <v>Bolsas e Intercâmbio</v>
      </c>
      <c r="G13" s="4" t="str">
        <f ca="1">IFERROR(__xludf.DUMMYFUNCTION("""COMPUTED_VALUE"""),"Formação de Público e Educação")</f>
        <v>Formação de Público e Educação</v>
      </c>
      <c r="H13" s="4" t="str">
        <f ca="1">IFERROR(__xludf.DUMMYFUNCTION("""COMPUTED_VALUE"""),"Cultura Popular")</f>
        <v>Cultura Popular</v>
      </c>
      <c r="I13" s="4" t="str">
        <f ca="1">IFERROR(__xludf.DUMMYFUNCTION("""COMPUTED_VALUE"""),"Cultura Popular de Matriz Africana")</f>
        <v>Cultura Popular de Matriz Africana</v>
      </c>
      <c r="J13" s="4" t="str">
        <f ca="1">IFERROR(__xludf.DUMMYFUNCTION("""COMPUTED_VALUE"""),"Cultura Digital e Geek")</f>
        <v>Cultura Digital e Geek</v>
      </c>
      <c r="K13" s="4" t="str">
        <f ca="1">IFERROR(__xludf.DUMMYFUNCTION("""COMPUTED_VALUE"""),"12 Regiões de Desenvolvimento")</f>
        <v>12 Regiões de Desenvolvimento</v>
      </c>
      <c r="L13" s="4" t="str">
        <f ca="1">IFERROR(__xludf.DUMMYFUNCTION("""COMPUTED_VALUE"""),"Linguagem Específica")</f>
        <v>Linguagem Específica</v>
      </c>
      <c r="M13" s="4" t="str">
        <f ca="1">IFERROR(__xludf.DUMMYFUNCTION("""COMPUTED_VALUE"""),"Técnicos")</f>
        <v>Técnicos</v>
      </c>
      <c r="N13" s="4" t="str">
        <f ca="1">IFERROR(__xludf.DUMMYFUNCTION("""COMPUTED_VALUE"""),"Circulação e Visibilidade")</f>
        <v>Circulação e Visibilidade</v>
      </c>
      <c r="O13" s="4" t="str">
        <f ca="1">IFERROR(__xludf.DUMMYFUNCTION("""COMPUTED_VALUE"""),"Iniciantes")</f>
        <v>Iniciantes</v>
      </c>
      <c r="P13" s="4" t="str">
        <f ca="1">IFERROR(__xludf.DUMMYFUNCTION("""COMPUTED_VALUE"""),"CEUs e Pontos(ões) de Cultura")</f>
        <v>CEUs e Pontos(ões) de Cultura</v>
      </c>
      <c r="Q13" s="4" t="str">
        <f ca="1">IFERROR(__xludf.DUMMYFUNCTION("""COMPUTED_VALUE"""),"Outros")</f>
        <v>Outros</v>
      </c>
    </row>
    <row r="14" spans="1:17" x14ac:dyDescent="0.25">
      <c r="A14" s="4" t="str">
        <f ca="1">IFERROR(__xludf.DUMMYFUNCTION("TRANSPOSE(FILTER(Filtro1!B:B,Filtro1!A:A=Joao!C14))"),"")</f>
        <v/>
      </c>
    </row>
    <row r="15" spans="1:17" x14ac:dyDescent="0.25">
      <c r="A15" s="4" t="str">
        <f ca="1">IFERROR(__xludf.DUMMYFUNCTION("TRANSPOSE(FILTER(Filtro1!B:B,Filtro1!A:A=Joao!C15))"),"")</f>
        <v/>
      </c>
    </row>
    <row r="16" spans="1:17" x14ac:dyDescent="0.25">
      <c r="A16" s="4" t="str">
        <f ca="1">IFERROR(__xludf.DUMMYFUNCTION("TRANSPOSE(FILTER(Filtro1!B:B,Filtro1!A:A=Joao!C16))"),"Aquisição de Bens e Serviços")</f>
        <v>Aquisição de Bens e Serviços</v>
      </c>
      <c r="B16" s="4" t="str">
        <f ca="1">IFERROR(__xludf.DUMMYFUNCTION("""COMPUTED_VALUE"""),"Cultura Periférica")</f>
        <v>Cultura Periférica</v>
      </c>
      <c r="C16" s="4" t="str">
        <f ca="1">IFERROR(__xludf.DUMMYFUNCTION("""COMPUTED_VALUE"""),"Comunidades Tradicionais ou Rurais")</f>
        <v>Comunidades Tradicionais ou Rurais</v>
      </c>
      <c r="D16" s="4" t="str">
        <f ca="1">IFERROR(__xludf.DUMMYFUNCTION("""COMPUTED_VALUE"""),"Equipamentos e Acervos")</f>
        <v>Equipamentos e Acervos</v>
      </c>
      <c r="E16" s="4" t="str">
        <f ca="1">IFERROR(__xludf.DUMMYFUNCTION("""COMPUTED_VALUE"""),"Premiação")</f>
        <v>Premiação</v>
      </c>
      <c r="F16" s="4" t="str">
        <f ca="1">IFERROR(__xludf.DUMMYFUNCTION("""COMPUTED_VALUE"""),"Bolsas e Intercâmbio")</f>
        <v>Bolsas e Intercâmbio</v>
      </c>
      <c r="G16" s="4" t="str">
        <f ca="1">IFERROR(__xludf.DUMMYFUNCTION("""COMPUTED_VALUE"""),"Formação de Público e Educação")</f>
        <v>Formação de Público e Educação</v>
      </c>
      <c r="H16" s="4" t="str">
        <f ca="1">IFERROR(__xludf.DUMMYFUNCTION("""COMPUTED_VALUE"""),"Cultura Popular")</f>
        <v>Cultura Popular</v>
      </c>
      <c r="I16" s="4" t="str">
        <f ca="1">IFERROR(__xludf.DUMMYFUNCTION("""COMPUTED_VALUE"""),"Cultura Popular de Matriz Africana")</f>
        <v>Cultura Popular de Matriz Africana</v>
      </c>
      <c r="J16" s="4" t="str">
        <f ca="1">IFERROR(__xludf.DUMMYFUNCTION("""COMPUTED_VALUE"""),"Cultura Digital e Geek")</f>
        <v>Cultura Digital e Geek</v>
      </c>
      <c r="K16" s="4" t="str">
        <f ca="1">IFERROR(__xludf.DUMMYFUNCTION("""COMPUTED_VALUE"""),"12 Regiões de Desenvolvimento")</f>
        <v>12 Regiões de Desenvolvimento</v>
      </c>
      <c r="L16" s="4" t="str">
        <f ca="1">IFERROR(__xludf.DUMMYFUNCTION("""COMPUTED_VALUE"""),"Linguagem Específica")</f>
        <v>Linguagem Específica</v>
      </c>
      <c r="M16" s="4" t="str">
        <f ca="1">IFERROR(__xludf.DUMMYFUNCTION("""COMPUTED_VALUE"""),"Técnicos")</f>
        <v>Técnicos</v>
      </c>
      <c r="N16" s="4" t="str">
        <f ca="1">IFERROR(__xludf.DUMMYFUNCTION("""COMPUTED_VALUE"""),"Circulação e Visibilidade")</f>
        <v>Circulação e Visibilidade</v>
      </c>
      <c r="O16" s="4" t="str">
        <f ca="1">IFERROR(__xludf.DUMMYFUNCTION("""COMPUTED_VALUE"""),"Iniciantes")</f>
        <v>Iniciantes</v>
      </c>
      <c r="P16" s="4" t="str">
        <f ca="1">IFERROR(__xludf.DUMMYFUNCTION("""COMPUTED_VALUE"""),"CEUs e Pontos(ões) de Cultura")</f>
        <v>CEUs e Pontos(ões) de Cultura</v>
      </c>
      <c r="Q16" s="4" t="str">
        <f ca="1">IFERROR(__xludf.DUMMYFUNCTION("""COMPUTED_VALUE"""),"Outros")</f>
        <v>Outros</v>
      </c>
    </row>
    <row r="17" spans="1:17" x14ac:dyDescent="0.25">
      <c r="A17" s="4" t="str">
        <f ca="1">IFERROR(__xludf.DUMMYFUNCTION("TRANSPOSE(FILTER(Filtro1!B:B,Filtro1!A:A=Joao!C17))"),"Aquisição de Bens e Serviços")</f>
        <v>Aquisição de Bens e Serviços</v>
      </c>
      <c r="B17" s="4" t="str">
        <f ca="1">IFERROR(__xludf.DUMMYFUNCTION("""COMPUTED_VALUE"""),"Cultura Periférica")</f>
        <v>Cultura Periférica</v>
      </c>
      <c r="C17" s="4" t="str">
        <f ca="1">IFERROR(__xludf.DUMMYFUNCTION("""COMPUTED_VALUE"""),"Comunidades Tradicionais ou Rurais")</f>
        <v>Comunidades Tradicionais ou Rurais</v>
      </c>
      <c r="D17" s="4" t="str">
        <f ca="1">IFERROR(__xludf.DUMMYFUNCTION("""COMPUTED_VALUE"""),"Equipamentos e Acervos")</f>
        <v>Equipamentos e Acervos</v>
      </c>
      <c r="E17" s="4" t="str">
        <f ca="1">IFERROR(__xludf.DUMMYFUNCTION("""COMPUTED_VALUE"""),"Premiação")</f>
        <v>Premiação</v>
      </c>
      <c r="F17" s="4" t="str">
        <f ca="1">IFERROR(__xludf.DUMMYFUNCTION("""COMPUTED_VALUE"""),"Bolsas e Intercâmbio")</f>
        <v>Bolsas e Intercâmbio</v>
      </c>
      <c r="G17" s="4" t="str">
        <f ca="1">IFERROR(__xludf.DUMMYFUNCTION("""COMPUTED_VALUE"""),"Formação de Público e Educação")</f>
        <v>Formação de Público e Educação</v>
      </c>
      <c r="H17" s="4" t="str">
        <f ca="1">IFERROR(__xludf.DUMMYFUNCTION("""COMPUTED_VALUE"""),"Cultura Popular")</f>
        <v>Cultura Popular</v>
      </c>
      <c r="I17" s="4" t="str">
        <f ca="1">IFERROR(__xludf.DUMMYFUNCTION("""COMPUTED_VALUE"""),"Cultura Popular de Matriz Africana")</f>
        <v>Cultura Popular de Matriz Africana</v>
      </c>
      <c r="J17" s="4" t="str">
        <f ca="1">IFERROR(__xludf.DUMMYFUNCTION("""COMPUTED_VALUE"""),"Cultura Digital e Geek")</f>
        <v>Cultura Digital e Geek</v>
      </c>
      <c r="K17" s="4" t="str">
        <f ca="1">IFERROR(__xludf.DUMMYFUNCTION("""COMPUTED_VALUE"""),"12 Regiões de Desenvolvimento")</f>
        <v>12 Regiões de Desenvolvimento</v>
      </c>
      <c r="L17" s="4" t="str">
        <f ca="1">IFERROR(__xludf.DUMMYFUNCTION("""COMPUTED_VALUE"""),"Linguagem Específica")</f>
        <v>Linguagem Específica</v>
      </c>
      <c r="M17" s="4" t="str">
        <f ca="1">IFERROR(__xludf.DUMMYFUNCTION("""COMPUTED_VALUE"""),"Técnicos")</f>
        <v>Técnicos</v>
      </c>
      <c r="N17" s="4" t="str">
        <f ca="1">IFERROR(__xludf.DUMMYFUNCTION("""COMPUTED_VALUE"""),"Circulação e Visibilidade")</f>
        <v>Circulação e Visibilidade</v>
      </c>
      <c r="O17" s="4" t="str">
        <f ca="1">IFERROR(__xludf.DUMMYFUNCTION("""COMPUTED_VALUE"""),"Iniciantes")</f>
        <v>Iniciantes</v>
      </c>
      <c r="P17" s="4" t="str">
        <f ca="1">IFERROR(__xludf.DUMMYFUNCTION("""COMPUTED_VALUE"""),"CEUs e Pontos(ões) de Cultura")</f>
        <v>CEUs e Pontos(ões) de Cultura</v>
      </c>
      <c r="Q17" s="4" t="str">
        <f ca="1">IFERROR(__xludf.DUMMYFUNCTION("""COMPUTED_VALUE"""),"Outros")</f>
        <v>Outros</v>
      </c>
    </row>
    <row r="18" spans="1:17" x14ac:dyDescent="0.25">
      <c r="A18" s="4" t="str">
        <f ca="1">IFERROR(__xludf.DUMMYFUNCTION("TRANSPOSE(FILTER(Filtro1!B:B,Filtro1!A:A=Joao!C18))"),"Aquisição de Bens e Serviços")</f>
        <v>Aquisição de Bens e Serviços</v>
      </c>
      <c r="B18" s="4" t="str">
        <f ca="1">IFERROR(__xludf.DUMMYFUNCTION("""COMPUTED_VALUE"""),"Cultura Periférica")</f>
        <v>Cultura Periférica</v>
      </c>
      <c r="C18" s="4" t="str">
        <f ca="1">IFERROR(__xludf.DUMMYFUNCTION("""COMPUTED_VALUE"""),"Comunidades Tradicionais ou Rurais")</f>
        <v>Comunidades Tradicionais ou Rurais</v>
      </c>
      <c r="D18" s="4" t="str">
        <f ca="1">IFERROR(__xludf.DUMMYFUNCTION("""COMPUTED_VALUE"""),"Equipamentos e Acervos")</f>
        <v>Equipamentos e Acervos</v>
      </c>
      <c r="E18" s="4" t="str">
        <f ca="1">IFERROR(__xludf.DUMMYFUNCTION("""COMPUTED_VALUE"""),"Premiação")</f>
        <v>Premiação</v>
      </c>
      <c r="F18" s="4" t="str">
        <f ca="1">IFERROR(__xludf.DUMMYFUNCTION("""COMPUTED_VALUE"""),"Bolsas e Intercâmbio")</f>
        <v>Bolsas e Intercâmbio</v>
      </c>
      <c r="G18" s="4" t="str">
        <f ca="1">IFERROR(__xludf.DUMMYFUNCTION("""COMPUTED_VALUE"""),"Formação de Público e Educação")</f>
        <v>Formação de Público e Educação</v>
      </c>
      <c r="H18" s="4" t="str">
        <f ca="1">IFERROR(__xludf.DUMMYFUNCTION("""COMPUTED_VALUE"""),"Cultura Popular")</f>
        <v>Cultura Popular</v>
      </c>
      <c r="I18" s="4" t="str">
        <f ca="1">IFERROR(__xludf.DUMMYFUNCTION("""COMPUTED_VALUE"""),"Cultura Popular de Matriz Africana")</f>
        <v>Cultura Popular de Matriz Africana</v>
      </c>
      <c r="J18" s="4" t="str">
        <f ca="1">IFERROR(__xludf.DUMMYFUNCTION("""COMPUTED_VALUE"""),"Cultura Digital e Geek")</f>
        <v>Cultura Digital e Geek</v>
      </c>
      <c r="K18" s="4" t="str">
        <f ca="1">IFERROR(__xludf.DUMMYFUNCTION("""COMPUTED_VALUE"""),"12 Regiões de Desenvolvimento")</f>
        <v>12 Regiões de Desenvolvimento</v>
      </c>
      <c r="L18" s="4" t="str">
        <f ca="1">IFERROR(__xludf.DUMMYFUNCTION("""COMPUTED_VALUE"""),"Linguagem Específica")</f>
        <v>Linguagem Específica</v>
      </c>
      <c r="M18" s="4" t="str">
        <f ca="1">IFERROR(__xludf.DUMMYFUNCTION("""COMPUTED_VALUE"""),"Técnicos")</f>
        <v>Técnicos</v>
      </c>
      <c r="N18" s="4" t="str">
        <f ca="1">IFERROR(__xludf.DUMMYFUNCTION("""COMPUTED_VALUE"""),"Circulação e Visibilidade")</f>
        <v>Circulação e Visibilidade</v>
      </c>
      <c r="O18" s="4" t="str">
        <f ca="1">IFERROR(__xludf.DUMMYFUNCTION("""COMPUTED_VALUE"""),"Iniciantes")</f>
        <v>Iniciantes</v>
      </c>
      <c r="P18" s="4" t="str">
        <f ca="1">IFERROR(__xludf.DUMMYFUNCTION("""COMPUTED_VALUE"""),"CEUs e Pontos(ões) de Cultura")</f>
        <v>CEUs e Pontos(ões) de Cultura</v>
      </c>
      <c r="Q18" s="4" t="str">
        <f ca="1">IFERROR(__xludf.DUMMYFUNCTION("""COMPUTED_VALUE"""),"Outros")</f>
        <v>Outros</v>
      </c>
    </row>
    <row r="19" spans="1:17" x14ac:dyDescent="0.25">
      <c r="A19" s="4" t="str">
        <f ca="1">IFERROR(__xludf.DUMMYFUNCTION("TRANSPOSE(FILTER(Filtro1!B:B,Filtro1!A:A=Joao!C19))"),"Aquisição de Bens e Serviços")</f>
        <v>Aquisição de Bens e Serviços</v>
      </c>
      <c r="B19" s="4" t="str">
        <f ca="1">IFERROR(__xludf.DUMMYFUNCTION("""COMPUTED_VALUE"""),"Cultura Periférica")</f>
        <v>Cultura Periférica</v>
      </c>
      <c r="C19" s="4" t="str">
        <f ca="1">IFERROR(__xludf.DUMMYFUNCTION("""COMPUTED_VALUE"""),"Comunidades Tradicionais ou Rurais")</f>
        <v>Comunidades Tradicionais ou Rurais</v>
      </c>
      <c r="D19" s="4" t="str">
        <f ca="1">IFERROR(__xludf.DUMMYFUNCTION("""COMPUTED_VALUE"""),"Equipamentos e Acervos")</f>
        <v>Equipamentos e Acervos</v>
      </c>
      <c r="E19" s="4" t="str">
        <f ca="1">IFERROR(__xludf.DUMMYFUNCTION("""COMPUTED_VALUE"""),"Premiação")</f>
        <v>Premiação</v>
      </c>
      <c r="F19" s="4" t="str">
        <f ca="1">IFERROR(__xludf.DUMMYFUNCTION("""COMPUTED_VALUE"""),"Bolsas e Intercâmbio")</f>
        <v>Bolsas e Intercâmbio</v>
      </c>
      <c r="G19" s="4" t="str">
        <f ca="1">IFERROR(__xludf.DUMMYFUNCTION("""COMPUTED_VALUE"""),"Formação de Público e Educação")</f>
        <v>Formação de Público e Educação</v>
      </c>
      <c r="H19" s="4" t="str">
        <f ca="1">IFERROR(__xludf.DUMMYFUNCTION("""COMPUTED_VALUE"""),"Cultura Popular")</f>
        <v>Cultura Popular</v>
      </c>
      <c r="I19" s="4" t="str">
        <f ca="1">IFERROR(__xludf.DUMMYFUNCTION("""COMPUTED_VALUE"""),"Cultura Popular de Matriz Africana")</f>
        <v>Cultura Popular de Matriz Africana</v>
      </c>
      <c r="J19" s="4" t="str">
        <f ca="1">IFERROR(__xludf.DUMMYFUNCTION("""COMPUTED_VALUE"""),"Cultura Digital e Geek")</f>
        <v>Cultura Digital e Geek</v>
      </c>
      <c r="K19" s="4" t="str">
        <f ca="1">IFERROR(__xludf.DUMMYFUNCTION("""COMPUTED_VALUE"""),"12 Regiões de Desenvolvimento")</f>
        <v>12 Regiões de Desenvolvimento</v>
      </c>
      <c r="L19" s="4" t="str">
        <f ca="1">IFERROR(__xludf.DUMMYFUNCTION("""COMPUTED_VALUE"""),"Linguagem Específica")</f>
        <v>Linguagem Específica</v>
      </c>
      <c r="M19" s="4" t="str">
        <f ca="1">IFERROR(__xludf.DUMMYFUNCTION("""COMPUTED_VALUE"""),"Técnicos")</f>
        <v>Técnicos</v>
      </c>
      <c r="N19" s="4" t="str">
        <f ca="1">IFERROR(__xludf.DUMMYFUNCTION("""COMPUTED_VALUE"""),"Circulação e Visibilidade")</f>
        <v>Circulação e Visibilidade</v>
      </c>
      <c r="O19" s="4" t="str">
        <f ca="1">IFERROR(__xludf.DUMMYFUNCTION("""COMPUTED_VALUE"""),"Iniciantes")</f>
        <v>Iniciantes</v>
      </c>
      <c r="P19" s="4" t="str">
        <f ca="1">IFERROR(__xludf.DUMMYFUNCTION("""COMPUTED_VALUE"""),"CEUs e Pontos(ões) de Cultura")</f>
        <v>CEUs e Pontos(ões) de Cultura</v>
      </c>
      <c r="Q19" s="4" t="str">
        <f ca="1">IFERROR(__xludf.DUMMYFUNCTION("""COMPUTED_VALUE"""),"Outros")</f>
        <v>Outros</v>
      </c>
    </row>
    <row r="20" spans="1:17" x14ac:dyDescent="0.25">
      <c r="A20" s="4" t="str">
        <f ca="1">IFERROR(__xludf.DUMMYFUNCTION("TRANSPOSE(FILTER(Filtro1!B:B,Filtro1!A:A=Joao!C20))"),"Aquisição de Bens e Serviços")</f>
        <v>Aquisição de Bens e Serviços</v>
      </c>
      <c r="B20" s="4" t="str">
        <f ca="1">IFERROR(__xludf.DUMMYFUNCTION("""COMPUTED_VALUE"""),"Cultura Periférica")</f>
        <v>Cultura Periférica</v>
      </c>
      <c r="C20" s="4" t="str">
        <f ca="1">IFERROR(__xludf.DUMMYFUNCTION("""COMPUTED_VALUE"""),"Comunidades Tradicionais ou Rurais")</f>
        <v>Comunidades Tradicionais ou Rurais</v>
      </c>
      <c r="D20" s="4" t="str">
        <f ca="1">IFERROR(__xludf.DUMMYFUNCTION("""COMPUTED_VALUE"""),"Equipamentos e Acervos")</f>
        <v>Equipamentos e Acervos</v>
      </c>
      <c r="E20" s="4" t="str">
        <f ca="1">IFERROR(__xludf.DUMMYFUNCTION("""COMPUTED_VALUE"""),"Premiação")</f>
        <v>Premiação</v>
      </c>
      <c r="F20" s="4" t="str">
        <f ca="1">IFERROR(__xludf.DUMMYFUNCTION("""COMPUTED_VALUE"""),"Bolsas e Intercâmbio")</f>
        <v>Bolsas e Intercâmbio</v>
      </c>
      <c r="G20" s="4" t="str">
        <f ca="1">IFERROR(__xludf.DUMMYFUNCTION("""COMPUTED_VALUE"""),"Formação de Público e Educação")</f>
        <v>Formação de Público e Educação</v>
      </c>
      <c r="H20" s="4" t="str">
        <f ca="1">IFERROR(__xludf.DUMMYFUNCTION("""COMPUTED_VALUE"""),"Cultura Popular")</f>
        <v>Cultura Popular</v>
      </c>
      <c r="I20" s="4" t="str">
        <f ca="1">IFERROR(__xludf.DUMMYFUNCTION("""COMPUTED_VALUE"""),"Cultura Popular de Matriz Africana")</f>
        <v>Cultura Popular de Matriz Africana</v>
      </c>
      <c r="J20" s="4" t="str">
        <f ca="1">IFERROR(__xludf.DUMMYFUNCTION("""COMPUTED_VALUE"""),"Cultura Digital e Geek")</f>
        <v>Cultura Digital e Geek</v>
      </c>
      <c r="K20" s="4" t="str">
        <f ca="1">IFERROR(__xludf.DUMMYFUNCTION("""COMPUTED_VALUE"""),"12 Regiões de Desenvolvimento")</f>
        <v>12 Regiões de Desenvolvimento</v>
      </c>
      <c r="L20" s="4" t="str">
        <f ca="1">IFERROR(__xludf.DUMMYFUNCTION("""COMPUTED_VALUE"""),"Linguagem Específica")</f>
        <v>Linguagem Específica</v>
      </c>
      <c r="M20" s="4" t="str">
        <f ca="1">IFERROR(__xludf.DUMMYFUNCTION("""COMPUTED_VALUE"""),"Técnicos")</f>
        <v>Técnicos</v>
      </c>
      <c r="N20" s="4" t="str">
        <f ca="1">IFERROR(__xludf.DUMMYFUNCTION("""COMPUTED_VALUE"""),"Circulação e Visibilidade")</f>
        <v>Circulação e Visibilidade</v>
      </c>
      <c r="O20" s="4" t="str">
        <f ca="1">IFERROR(__xludf.DUMMYFUNCTION("""COMPUTED_VALUE"""),"Iniciantes")</f>
        <v>Iniciantes</v>
      </c>
      <c r="P20" s="4" t="str">
        <f ca="1">IFERROR(__xludf.DUMMYFUNCTION("""COMPUTED_VALUE"""),"CEUs e Pontos(ões) de Cultura")</f>
        <v>CEUs e Pontos(ões) de Cultura</v>
      </c>
      <c r="Q20" s="4" t="str">
        <f ca="1">IFERROR(__xludf.DUMMYFUNCTION("""COMPUTED_VALUE"""),"Outros")</f>
        <v>Outros</v>
      </c>
    </row>
    <row r="21" spans="1:17" x14ac:dyDescent="0.25">
      <c r="A21" s="4" t="str">
        <f ca="1">IFERROR(__xludf.DUMMYFUNCTION("TRANSPOSE(FILTER(Filtro1!B:B,Filtro1!A:A=Joao!C21))"),"")</f>
        <v/>
      </c>
    </row>
    <row r="22" spans="1:17" x14ac:dyDescent="0.25">
      <c r="A22" s="4" t="str">
        <f ca="1">IFERROR(__xludf.DUMMYFUNCTION("TRANSPOSE(FILTER(Filtro1!B:B,Filtro1!A:A=Joao!C22))"),"Aquisição de Bens e Serviços")</f>
        <v>Aquisição de Bens e Serviços</v>
      </c>
      <c r="B22" s="4" t="str">
        <f ca="1">IFERROR(__xludf.DUMMYFUNCTION("""COMPUTED_VALUE"""),"Cultura Periférica")</f>
        <v>Cultura Periférica</v>
      </c>
      <c r="C22" s="4" t="str">
        <f ca="1">IFERROR(__xludf.DUMMYFUNCTION("""COMPUTED_VALUE"""),"Comunidades Tradicionais ou Rurais")</f>
        <v>Comunidades Tradicionais ou Rurais</v>
      </c>
      <c r="D22" s="4" t="str">
        <f ca="1">IFERROR(__xludf.DUMMYFUNCTION("""COMPUTED_VALUE"""),"Equipamentos e Acervos")</f>
        <v>Equipamentos e Acervos</v>
      </c>
      <c r="E22" s="4" t="str">
        <f ca="1">IFERROR(__xludf.DUMMYFUNCTION("""COMPUTED_VALUE"""),"Premiação")</f>
        <v>Premiação</v>
      </c>
      <c r="F22" s="4" t="str">
        <f ca="1">IFERROR(__xludf.DUMMYFUNCTION("""COMPUTED_VALUE"""),"Bolsas e Intercâmbio")</f>
        <v>Bolsas e Intercâmbio</v>
      </c>
      <c r="G22" s="4" t="str">
        <f ca="1">IFERROR(__xludf.DUMMYFUNCTION("""COMPUTED_VALUE"""),"Formação de Público e Educação")</f>
        <v>Formação de Público e Educação</v>
      </c>
      <c r="H22" s="4" t="str">
        <f ca="1">IFERROR(__xludf.DUMMYFUNCTION("""COMPUTED_VALUE"""),"Cultura Popular")</f>
        <v>Cultura Popular</v>
      </c>
      <c r="I22" s="4" t="str">
        <f ca="1">IFERROR(__xludf.DUMMYFUNCTION("""COMPUTED_VALUE"""),"Cultura Popular de Matriz Africana")</f>
        <v>Cultura Popular de Matriz Africana</v>
      </c>
      <c r="J22" s="4" t="str">
        <f ca="1">IFERROR(__xludf.DUMMYFUNCTION("""COMPUTED_VALUE"""),"Cultura Digital e Geek")</f>
        <v>Cultura Digital e Geek</v>
      </c>
      <c r="K22" s="4" t="str">
        <f ca="1">IFERROR(__xludf.DUMMYFUNCTION("""COMPUTED_VALUE"""),"12 Regiões de Desenvolvimento")</f>
        <v>12 Regiões de Desenvolvimento</v>
      </c>
      <c r="L22" s="4" t="str">
        <f ca="1">IFERROR(__xludf.DUMMYFUNCTION("""COMPUTED_VALUE"""),"Linguagem Específica")</f>
        <v>Linguagem Específica</v>
      </c>
      <c r="M22" s="4" t="str">
        <f ca="1">IFERROR(__xludf.DUMMYFUNCTION("""COMPUTED_VALUE"""),"Técnicos")</f>
        <v>Técnicos</v>
      </c>
      <c r="N22" s="4" t="str">
        <f ca="1">IFERROR(__xludf.DUMMYFUNCTION("""COMPUTED_VALUE"""),"Circulação e Visibilidade")</f>
        <v>Circulação e Visibilidade</v>
      </c>
      <c r="O22" s="4" t="str">
        <f ca="1">IFERROR(__xludf.DUMMYFUNCTION("""COMPUTED_VALUE"""),"Iniciantes")</f>
        <v>Iniciantes</v>
      </c>
      <c r="P22" s="4" t="str">
        <f ca="1">IFERROR(__xludf.DUMMYFUNCTION("""COMPUTED_VALUE"""),"CEUs e Pontos(ões) de Cultura")</f>
        <v>CEUs e Pontos(ões) de Cultura</v>
      </c>
      <c r="Q22" s="4" t="str">
        <f ca="1">IFERROR(__xludf.DUMMYFUNCTION("""COMPUTED_VALUE"""),"Outros")</f>
        <v>Outros</v>
      </c>
    </row>
    <row r="23" spans="1:17" x14ac:dyDescent="0.25">
      <c r="A23" s="4" t="str">
        <f ca="1">IFERROR(__xludf.DUMMYFUNCTION("TRANSPOSE(FILTER(Filtro1!B:B,Filtro1!A:A=Joao!C23))"),"")</f>
        <v/>
      </c>
    </row>
    <row r="24" spans="1:17" x14ac:dyDescent="0.25">
      <c r="A24" s="4" t="str">
        <f ca="1">IFERROR(__xludf.DUMMYFUNCTION("TRANSPOSE(FILTER(Filtro1!B:B,Filtro1!A:A=Joao!C24))"),"Comunicacional")</f>
        <v>Comunicacional</v>
      </c>
      <c r="B24" s="4" t="str">
        <f ca="1">IFERROR(__xludf.DUMMYFUNCTION("""COMPUTED_VALUE"""),"Desburocratização")</f>
        <v>Desburocratização</v>
      </c>
      <c r="C24" s="4" t="str">
        <f ca="1">IFERROR(__xludf.DUMMYFUNCTION("""COMPUTED_VALUE"""),"Mapa Cultural")</f>
        <v>Mapa Cultural</v>
      </c>
      <c r="D24" s="4" t="str">
        <f ca="1">IFERROR(__xludf.DUMMYFUNCTION("""COMPUTED_VALUE"""),"Políticas Afirmativas")</f>
        <v>Políticas Afirmativas</v>
      </c>
    </row>
    <row r="25" spans="1:17" x14ac:dyDescent="0.25">
      <c r="A25" s="4" t="str">
        <f ca="1">IFERROR(__xludf.DUMMYFUNCTION("TRANSPOSE(FILTER(Filtro1!B:B,Filtro1!A:A=Joao!C25))"),"CPF")</f>
        <v>CPF</v>
      </c>
      <c r="B25" s="4" t="str">
        <f ca="1">IFERROR(__xludf.DUMMYFUNCTION("""COMPUTED_VALUE"""),"Apoio")</f>
        <v>Apoio</v>
      </c>
      <c r="C25" s="4" t="str">
        <f ca="1">IFERROR(__xludf.DUMMYFUNCTION("""COMPUTED_VALUE"""),"Descentralização")</f>
        <v>Descentralização</v>
      </c>
      <c r="D25" s="4" t="str">
        <f ca="1">IFERROR(__xludf.DUMMYFUNCTION("""COMPUTED_VALUE"""),"Políticas Municipais")</f>
        <v>Políticas Municipais</v>
      </c>
    </row>
    <row r="26" spans="1:17" x14ac:dyDescent="0.25">
      <c r="A26" s="4" t="str">
        <f ca="1">IFERROR(__xludf.DUMMYFUNCTION("TRANSPOSE(FILTER(Filtro1!B:B,Filtro1!A:A=Joao!C26))"),"")</f>
        <v/>
      </c>
    </row>
    <row r="27" spans="1:17" x14ac:dyDescent="0.25">
      <c r="A27" s="4" t="str">
        <f ca="1">IFERROR(__xludf.DUMMYFUNCTION("TRANSPOSE(FILTER(Filtro1!B:B,Filtro1!A:A=Joao!C27))"),"Aquisição de Bens e Serviços")</f>
        <v>Aquisição de Bens e Serviços</v>
      </c>
      <c r="B27" s="4" t="str">
        <f ca="1">IFERROR(__xludf.DUMMYFUNCTION("""COMPUTED_VALUE"""),"Cultura Periférica")</f>
        <v>Cultura Periférica</v>
      </c>
      <c r="C27" s="4" t="str">
        <f ca="1">IFERROR(__xludf.DUMMYFUNCTION("""COMPUTED_VALUE"""),"Comunidades Tradicionais ou Rurais")</f>
        <v>Comunidades Tradicionais ou Rurais</v>
      </c>
      <c r="D27" s="4" t="str">
        <f ca="1">IFERROR(__xludf.DUMMYFUNCTION("""COMPUTED_VALUE"""),"Equipamentos e Acervos")</f>
        <v>Equipamentos e Acervos</v>
      </c>
      <c r="E27" s="4" t="str">
        <f ca="1">IFERROR(__xludf.DUMMYFUNCTION("""COMPUTED_VALUE"""),"Premiação")</f>
        <v>Premiação</v>
      </c>
      <c r="F27" s="4" t="str">
        <f ca="1">IFERROR(__xludf.DUMMYFUNCTION("""COMPUTED_VALUE"""),"Bolsas e Intercâmbio")</f>
        <v>Bolsas e Intercâmbio</v>
      </c>
      <c r="G27" s="4" t="str">
        <f ca="1">IFERROR(__xludf.DUMMYFUNCTION("""COMPUTED_VALUE"""),"Formação de Público e Educação")</f>
        <v>Formação de Público e Educação</v>
      </c>
      <c r="H27" s="4" t="str">
        <f ca="1">IFERROR(__xludf.DUMMYFUNCTION("""COMPUTED_VALUE"""),"Cultura Popular")</f>
        <v>Cultura Popular</v>
      </c>
      <c r="I27" s="4" t="str">
        <f ca="1">IFERROR(__xludf.DUMMYFUNCTION("""COMPUTED_VALUE"""),"Cultura Popular de Matriz Africana")</f>
        <v>Cultura Popular de Matriz Africana</v>
      </c>
      <c r="J27" s="4" t="str">
        <f ca="1">IFERROR(__xludf.DUMMYFUNCTION("""COMPUTED_VALUE"""),"Cultura Digital e Geek")</f>
        <v>Cultura Digital e Geek</v>
      </c>
      <c r="K27" s="4" t="str">
        <f ca="1">IFERROR(__xludf.DUMMYFUNCTION("""COMPUTED_VALUE"""),"12 Regiões de Desenvolvimento")</f>
        <v>12 Regiões de Desenvolvimento</v>
      </c>
      <c r="L27" s="4" t="str">
        <f ca="1">IFERROR(__xludf.DUMMYFUNCTION("""COMPUTED_VALUE"""),"Linguagem Específica")</f>
        <v>Linguagem Específica</v>
      </c>
      <c r="M27" s="4" t="str">
        <f ca="1">IFERROR(__xludf.DUMMYFUNCTION("""COMPUTED_VALUE"""),"Técnicos")</f>
        <v>Técnicos</v>
      </c>
      <c r="N27" s="4" t="str">
        <f ca="1">IFERROR(__xludf.DUMMYFUNCTION("""COMPUTED_VALUE"""),"Circulação e Visibilidade")</f>
        <v>Circulação e Visibilidade</v>
      </c>
      <c r="O27" s="4" t="str">
        <f ca="1">IFERROR(__xludf.DUMMYFUNCTION("""COMPUTED_VALUE"""),"Iniciantes")</f>
        <v>Iniciantes</v>
      </c>
      <c r="P27" s="4" t="str">
        <f ca="1">IFERROR(__xludf.DUMMYFUNCTION("""COMPUTED_VALUE"""),"CEUs e Pontos(ões) de Cultura")</f>
        <v>CEUs e Pontos(ões) de Cultura</v>
      </c>
      <c r="Q27" s="4" t="str">
        <f ca="1">IFERROR(__xludf.DUMMYFUNCTION("""COMPUTED_VALUE"""),"Outros")</f>
        <v>Outros</v>
      </c>
    </row>
    <row r="28" spans="1:17" x14ac:dyDescent="0.25">
      <c r="A28" s="4" t="str">
        <f ca="1">IFERROR(__xludf.DUMMYFUNCTION("TRANSPOSE(FILTER(Filtro1!B:B,Filtro1!A:A=Joao!C28))"),"Aquisição de Bens e Serviços")</f>
        <v>Aquisição de Bens e Serviços</v>
      </c>
      <c r="B28" s="4" t="str">
        <f ca="1">IFERROR(__xludf.DUMMYFUNCTION("""COMPUTED_VALUE"""),"Cultura Periférica")</f>
        <v>Cultura Periférica</v>
      </c>
      <c r="C28" s="4" t="str">
        <f ca="1">IFERROR(__xludf.DUMMYFUNCTION("""COMPUTED_VALUE"""),"Comunidades Tradicionais ou Rurais")</f>
        <v>Comunidades Tradicionais ou Rurais</v>
      </c>
      <c r="D28" s="4" t="str">
        <f ca="1">IFERROR(__xludf.DUMMYFUNCTION("""COMPUTED_VALUE"""),"Equipamentos e Acervos")</f>
        <v>Equipamentos e Acervos</v>
      </c>
      <c r="E28" s="4" t="str">
        <f ca="1">IFERROR(__xludf.DUMMYFUNCTION("""COMPUTED_VALUE"""),"Premiação")</f>
        <v>Premiação</v>
      </c>
      <c r="F28" s="4" t="str">
        <f ca="1">IFERROR(__xludf.DUMMYFUNCTION("""COMPUTED_VALUE"""),"Bolsas e Intercâmbio")</f>
        <v>Bolsas e Intercâmbio</v>
      </c>
      <c r="G28" s="4" t="str">
        <f ca="1">IFERROR(__xludf.DUMMYFUNCTION("""COMPUTED_VALUE"""),"Formação de Público e Educação")</f>
        <v>Formação de Público e Educação</v>
      </c>
      <c r="H28" s="4" t="str">
        <f ca="1">IFERROR(__xludf.DUMMYFUNCTION("""COMPUTED_VALUE"""),"Cultura Popular")</f>
        <v>Cultura Popular</v>
      </c>
      <c r="I28" s="4" t="str">
        <f ca="1">IFERROR(__xludf.DUMMYFUNCTION("""COMPUTED_VALUE"""),"Cultura Popular de Matriz Africana")</f>
        <v>Cultura Popular de Matriz Africana</v>
      </c>
      <c r="J28" s="4" t="str">
        <f ca="1">IFERROR(__xludf.DUMMYFUNCTION("""COMPUTED_VALUE"""),"Cultura Digital e Geek")</f>
        <v>Cultura Digital e Geek</v>
      </c>
      <c r="K28" s="4" t="str">
        <f ca="1">IFERROR(__xludf.DUMMYFUNCTION("""COMPUTED_VALUE"""),"12 Regiões de Desenvolvimento")</f>
        <v>12 Regiões de Desenvolvimento</v>
      </c>
      <c r="L28" s="4" t="str">
        <f ca="1">IFERROR(__xludf.DUMMYFUNCTION("""COMPUTED_VALUE"""),"Linguagem Específica")</f>
        <v>Linguagem Específica</v>
      </c>
      <c r="M28" s="4" t="str">
        <f ca="1">IFERROR(__xludf.DUMMYFUNCTION("""COMPUTED_VALUE"""),"Técnicos")</f>
        <v>Técnicos</v>
      </c>
      <c r="N28" s="4" t="str">
        <f ca="1">IFERROR(__xludf.DUMMYFUNCTION("""COMPUTED_VALUE"""),"Circulação e Visibilidade")</f>
        <v>Circulação e Visibilidade</v>
      </c>
      <c r="O28" s="4" t="str">
        <f ca="1">IFERROR(__xludf.DUMMYFUNCTION("""COMPUTED_VALUE"""),"Iniciantes")</f>
        <v>Iniciantes</v>
      </c>
      <c r="P28" s="4" t="str">
        <f ca="1">IFERROR(__xludf.DUMMYFUNCTION("""COMPUTED_VALUE"""),"CEUs e Pontos(ões) de Cultura")</f>
        <v>CEUs e Pontos(ões) de Cultura</v>
      </c>
      <c r="Q28" s="4" t="str">
        <f ca="1">IFERROR(__xludf.DUMMYFUNCTION("""COMPUTED_VALUE"""),"Outros")</f>
        <v>Outros</v>
      </c>
    </row>
    <row r="29" spans="1:17" x14ac:dyDescent="0.25">
      <c r="A29" s="4" t="str">
        <f ca="1">IFERROR(__xludf.DUMMYFUNCTION("TRANSPOSE(FILTER(Filtro1!B:B,Filtro1!A:A=Joao!C29))"),"Aquisição de Bens e Serviços")</f>
        <v>Aquisição de Bens e Serviços</v>
      </c>
      <c r="B29" s="4" t="str">
        <f ca="1">IFERROR(__xludf.DUMMYFUNCTION("""COMPUTED_VALUE"""),"Cultura Periférica")</f>
        <v>Cultura Periférica</v>
      </c>
      <c r="C29" s="4" t="str">
        <f ca="1">IFERROR(__xludf.DUMMYFUNCTION("""COMPUTED_VALUE"""),"Comunidades Tradicionais ou Rurais")</f>
        <v>Comunidades Tradicionais ou Rurais</v>
      </c>
      <c r="D29" s="4" t="str">
        <f ca="1">IFERROR(__xludf.DUMMYFUNCTION("""COMPUTED_VALUE"""),"Equipamentos e Acervos")</f>
        <v>Equipamentos e Acervos</v>
      </c>
      <c r="E29" s="4" t="str">
        <f ca="1">IFERROR(__xludf.DUMMYFUNCTION("""COMPUTED_VALUE"""),"Premiação")</f>
        <v>Premiação</v>
      </c>
      <c r="F29" s="4" t="str">
        <f ca="1">IFERROR(__xludf.DUMMYFUNCTION("""COMPUTED_VALUE"""),"Bolsas e Intercâmbio")</f>
        <v>Bolsas e Intercâmbio</v>
      </c>
      <c r="G29" s="4" t="str">
        <f ca="1">IFERROR(__xludf.DUMMYFUNCTION("""COMPUTED_VALUE"""),"Formação de Público e Educação")</f>
        <v>Formação de Público e Educação</v>
      </c>
      <c r="H29" s="4" t="str">
        <f ca="1">IFERROR(__xludf.DUMMYFUNCTION("""COMPUTED_VALUE"""),"Cultura Popular")</f>
        <v>Cultura Popular</v>
      </c>
      <c r="I29" s="4" t="str">
        <f ca="1">IFERROR(__xludf.DUMMYFUNCTION("""COMPUTED_VALUE"""),"Cultura Popular de Matriz Africana")</f>
        <v>Cultura Popular de Matriz Africana</v>
      </c>
      <c r="J29" s="4" t="str">
        <f ca="1">IFERROR(__xludf.DUMMYFUNCTION("""COMPUTED_VALUE"""),"Cultura Digital e Geek")</f>
        <v>Cultura Digital e Geek</v>
      </c>
      <c r="K29" s="4" t="str">
        <f ca="1">IFERROR(__xludf.DUMMYFUNCTION("""COMPUTED_VALUE"""),"12 Regiões de Desenvolvimento")</f>
        <v>12 Regiões de Desenvolvimento</v>
      </c>
      <c r="L29" s="4" t="str">
        <f ca="1">IFERROR(__xludf.DUMMYFUNCTION("""COMPUTED_VALUE"""),"Linguagem Específica")</f>
        <v>Linguagem Específica</v>
      </c>
      <c r="M29" s="4" t="str">
        <f ca="1">IFERROR(__xludf.DUMMYFUNCTION("""COMPUTED_VALUE"""),"Técnicos")</f>
        <v>Técnicos</v>
      </c>
      <c r="N29" s="4" t="str">
        <f ca="1">IFERROR(__xludf.DUMMYFUNCTION("""COMPUTED_VALUE"""),"Circulação e Visibilidade")</f>
        <v>Circulação e Visibilidade</v>
      </c>
      <c r="O29" s="4" t="str">
        <f ca="1">IFERROR(__xludf.DUMMYFUNCTION("""COMPUTED_VALUE"""),"Iniciantes")</f>
        <v>Iniciantes</v>
      </c>
      <c r="P29" s="4" t="str">
        <f ca="1">IFERROR(__xludf.DUMMYFUNCTION("""COMPUTED_VALUE"""),"CEUs e Pontos(ões) de Cultura")</f>
        <v>CEUs e Pontos(ões) de Cultura</v>
      </c>
      <c r="Q29" s="4" t="str">
        <f ca="1">IFERROR(__xludf.DUMMYFUNCTION("""COMPUTED_VALUE"""),"Outros")</f>
        <v>Outros</v>
      </c>
    </row>
    <row r="30" spans="1:17" x14ac:dyDescent="0.25">
      <c r="A30" s="4" t="str">
        <f ca="1">IFERROR(__xludf.DUMMYFUNCTION("TRANSPOSE(FILTER(Filtro1!B:B,Filtro1!A:A=Joao!C30))"),"Aquisição de Bens e Serviços")</f>
        <v>Aquisição de Bens e Serviços</v>
      </c>
      <c r="B30" s="4" t="str">
        <f ca="1">IFERROR(__xludf.DUMMYFUNCTION("""COMPUTED_VALUE"""),"Cultura Periférica")</f>
        <v>Cultura Periférica</v>
      </c>
      <c r="C30" s="4" t="str">
        <f ca="1">IFERROR(__xludf.DUMMYFUNCTION("""COMPUTED_VALUE"""),"Comunidades Tradicionais ou Rurais")</f>
        <v>Comunidades Tradicionais ou Rurais</v>
      </c>
      <c r="D30" s="4" t="str">
        <f ca="1">IFERROR(__xludf.DUMMYFUNCTION("""COMPUTED_VALUE"""),"Equipamentos e Acervos")</f>
        <v>Equipamentos e Acervos</v>
      </c>
      <c r="E30" s="4" t="str">
        <f ca="1">IFERROR(__xludf.DUMMYFUNCTION("""COMPUTED_VALUE"""),"Premiação")</f>
        <v>Premiação</v>
      </c>
      <c r="F30" s="4" t="str">
        <f ca="1">IFERROR(__xludf.DUMMYFUNCTION("""COMPUTED_VALUE"""),"Bolsas e Intercâmbio")</f>
        <v>Bolsas e Intercâmbio</v>
      </c>
      <c r="G30" s="4" t="str">
        <f ca="1">IFERROR(__xludf.DUMMYFUNCTION("""COMPUTED_VALUE"""),"Formação de Público e Educação")</f>
        <v>Formação de Público e Educação</v>
      </c>
      <c r="H30" s="4" t="str">
        <f ca="1">IFERROR(__xludf.DUMMYFUNCTION("""COMPUTED_VALUE"""),"Cultura Popular")</f>
        <v>Cultura Popular</v>
      </c>
      <c r="I30" s="4" t="str">
        <f ca="1">IFERROR(__xludf.DUMMYFUNCTION("""COMPUTED_VALUE"""),"Cultura Popular de Matriz Africana")</f>
        <v>Cultura Popular de Matriz Africana</v>
      </c>
      <c r="J30" s="4" t="str">
        <f ca="1">IFERROR(__xludf.DUMMYFUNCTION("""COMPUTED_VALUE"""),"Cultura Digital e Geek")</f>
        <v>Cultura Digital e Geek</v>
      </c>
      <c r="K30" s="4" t="str">
        <f ca="1">IFERROR(__xludf.DUMMYFUNCTION("""COMPUTED_VALUE"""),"12 Regiões de Desenvolvimento")</f>
        <v>12 Regiões de Desenvolvimento</v>
      </c>
      <c r="L30" s="4" t="str">
        <f ca="1">IFERROR(__xludf.DUMMYFUNCTION("""COMPUTED_VALUE"""),"Linguagem Específica")</f>
        <v>Linguagem Específica</v>
      </c>
      <c r="M30" s="4" t="str">
        <f ca="1">IFERROR(__xludf.DUMMYFUNCTION("""COMPUTED_VALUE"""),"Técnicos")</f>
        <v>Técnicos</v>
      </c>
      <c r="N30" s="4" t="str">
        <f ca="1">IFERROR(__xludf.DUMMYFUNCTION("""COMPUTED_VALUE"""),"Circulação e Visibilidade")</f>
        <v>Circulação e Visibilidade</v>
      </c>
      <c r="O30" s="4" t="str">
        <f ca="1">IFERROR(__xludf.DUMMYFUNCTION("""COMPUTED_VALUE"""),"Iniciantes")</f>
        <v>Iniciantes</v>
      </c>
      <c r="P30" s="4" t="str">
        <f ca="1">IFERROR(__xludf.DUMMYFUNCTION("""COMPUTED_VALUE"""),"CEUs e Pontos(ões) de Cultura")</f>
        <v>CEUs e Pontos(ões) de Cultura</v>
      </c>
      <c r="Q30" s="4" t="str">
        <f ca="1">IFERROR(__xludf.DUMMYFUNCTION("""COMPUTED_VALUE"""),"Outros")</f>
        <v>Outros</v>
      </c>
    </row>
    <row r="31" spans="1:17" x14ac:dyDescent="0.25">
      <c r="A31" s="4" t="str">
        <f ca="1">IFERROR(__xludf.DUMMYFUNCTION("TRANSPOSE(FILTER(Filtro1!B:B,Filtro1!A:A=Joao!C31))"),"Aquisição de Bens e Serviços")</f>
        <v>Aquisição de Bens e Serviços</v>
      </c>
      <c r="B31" s="4" t="str">
        <f ca="1">IFERROR(__xludf.DUMMYFUNCTION("""COMPUTED_VALUE"""),"Cultura Periférica")</f>
        <v>Cultura Periférica</v>
      </c>
      <c r="C31" s="4" t="str">
        <f ca="1">IFERROR(__xludf.DUMMYFUNCTION("""COMPUTED_VALUE"""),"Comunidades Tradicionais ou Rurais")</f>
        <v>Comunidades Tradicionais ou Rurais</v>
      </c>
      <c r="D31" s="4" t="str">
        <f ca="1">IFERROR(__xludf.DUMMYFUNCTION("""COMPUTED_VALUE"""),"Equipamentos e Acervos")</f>
        <v>Equipamentos e Acervos</v>
      </c>
      <c r="E31" s="4" t="str">
        <f ca="1">IFERROR(__xludf.DUMMYFUNCTION("""COMPUTED_VALUE"""),"Premiação")</f>
        <v>Premiação</v>
      </c>
      <c r="F31" s="4" t="str">
        <f ca="1">IFERROR(__xludf.DUMMYFUNCTION("""COMPUTED_VALUE"""),"Bolsas e Intercâmbio")</f>
        <v>Bolsas e Intercâmbio</v>
      </c>
      <c r="G31" s="4" t="str">
        <f ca="1">IFERROR(__xludf.DUMMYFUNCTION("""COMPUTED_VALUE"""),"Formação de Público e Educação")</f>
        <v>Formação de Público e Educação</v>
      </c>
      <c r="H31" s="4" t="str">
        <f ca="1">IFERROR(__xludf.DUMMYFUNCTION("""COMPUTED_VALUE"""),"Cultura Popular")</f>
        <v>Cultura Popular</v>
      </c>
      <c r="I31" s="4" t="str">
        <f ca="1">IFERROR(__xludf.DUMMYFUNCTION("""COMPUTED_VALUE"""),"Cultura Popular de Matriz Africana")</f>
        <v>Cultura Popular de Matriz Africana</v>
      </c>
      <c r="J31" s="4" t="str">
        <f ca="1">IFERROR(__xludf.DUMMYFUNCTION("""COMPUTED_VALUE"""),"Cultura Digital e Geek")</f>
        <v>Cultura Digital e Geek</v>
      </c>
      <c r="K31" s="4" t="str">
        <f ca="1">IFERROR(__xludf.DUMMYFUNCTION("""COMPUTED_VALUE"""),"12 Regiões de Desenvolvimento")</f>
        <v>12 Regiões de Desenvolvimento</v>
      </c>
      <c r="L31" s="4" t="str">
        <f ca="1">IFERROR(__xludf.DUMMYFUNCTION("""COMPUTED_VALUE"""),"Linguagem Específica")</f>
        <v>Linguagem Específica</v>
      </c>
      <c r="M31" s="4" t="str">
        <f ca="1">IFERROR(__xludf.DUMMYFUNCTION("""COMPUTED_VALUE"""),"Técnicos")</f>
        <v>Técnicos</v>
      </c>
      <c r="N31" s="4" t="str">
        <f ca="1">IFERROR(__xludf.DUMMYFUNCTION("""COMPUTED_VALUE"""),"Circulação e Visibilidade")</f>
        <v>Circulação e Visibilidade</v>
      </c>
      <c r="O31" s="4" t="str">
        <f ca="1">IFERROR(__xludf.DUMMYFUNCTION("""COMPUTED_VALUE"""),"Iniciantes")</f>
        <v>Iniciantes</v>
      </c>
      <c r="P31" s="4" t="str">
        <f ca="1">IFERROR(__xludf.DUMMYFUNCTION("""COMPUTED_VALUE"""),"CEUs e Pontos(ões) de Cultura")</f>
        <v>CEUs e Pontos(ões) de Cultura</v>
      </c>
      <c r="Q31" s="4" t="str">
        <f ca="1">IFERROR(__xludf.DUMMYFUNCTION("""COMPUTED_VALUE"""),"Outros")</f>
        <v>Outros</v>
      </c>
    </row>
    <row r="32" spans="1:17" x14ac:dyDescent="0.25">
      <c r="A32" s="4" t="str">
        <f ca="1">IFERROR(__xludf.DUMMYFUNCTION("TRANSPOSE(FILTER(Filtro1!B:B,Filtro1!A:A=Joao!C32))"),"Aquisição de Bens e Serviços")</f>
        <v>Aquisição de Bens e Serviços</v>
      </c>
      <c r="B32" s="4" t="str">
        <f ca="1">IFERROR(__xludf.DUMMYFUNCTION("""COMPUTED_VALUE"""),"Cultura Periférica")</f>
        <v>Cultura Periférica</v>
      </c>
      <c r="C32" s="4" t="str">
        <f ca="1">IFERROR(__xludf.DUMMYFUNCTION("""COMPUTED_VALUE"""),"Comunidades Tradicionais ou Rurais")</f>
        <v>Comunidades Tradicionais ou Rurais</v>
      </c>
      <c r="D32" s="4" t="str">
        <f ca="1">IFERROR(__xludf.DUMMYFUNCTION("""COMPUTED_VALUE"""),"Equipamentos e Acervos")</f>
        <v>Equipamentos e Acervos</v>
      </c>
      <c r="E32" s="4" t="str">
        <f ca="1">IFERROR(__xludf.DUMMYFUNCTION("""COMPUTED_VALUE"""),"Premiação")</f>
        <v>Premiação</v>
      </c>
      <c r="F32" s="4" t="str">
        <f ca="1">IFERROR(__xludf.DUMMYFUNCTION("""COMPUTED_VALUE"""),"Bolsas e Intercâmbio")</f>
        <v>Bolsas e Intercâmbio</v>
      </c>
      <c r="G32" s="4" t="str">
        <f ca="1">IFERROR(__xludf.DUMMYFUNCTION("""COMPUTED_VALUE"""),"Formação de Público e Educação")</f>
        <v>Formação de Público e Educação</v>
      </c>
      <c r="H32" s="4" t="str">
        <f ca="1">IFERROR(__xludf.DUMMYFUNCTION("""COMPUTED_VALUE"""),"Cultura Popular")</f>
        <v>Cultura Popular</v>
      </c>
      <c r="I32" s="4" t="str">
        <f ca="1">IFERROR(__xludf.DUMMYFUNCTION("""COMPUTED_VALUE"""),"Cultura Popular de Matriz Africana")</f>
        <v>Cultura Popular de Matriz Africana</v>
      </c>
      <c r="J32" s="4" t="str">
        <f ca="1">IFERROR(__xludf.DUMMYFUNCTION("""COMPUTED_VALUE"""),"Cultura Digital e Geek")</f>
        <v>Cultura Digital e Geek</v>
      </c>
      <c r="K32" s="4" t="str">
        <f ca="1">IFERROR(__xludf.DUMMYFUNCTION("""COMPUTED_VALUE"""),"12 Regiões de Desenvolvimento")</f>
        <v>12 Regiões de Desenvolvimento</v>
      </c>
      <c r="L32" s="4" t="str">
        <f ca="1">IFERROR(__xludf.DUMMYFUNCTION("""COMPUTED_VALUE"""),"Linguagem Específica")</f>
        <v>Linguagem Específica</v>
      </c>
      <c r="M32" s="4" t="str">
        <f ca="1">IFERROR(__xludf.DUMMYFUNCTION("""COMPUTED_VALUE"""),"Técnicos")</f>
        <v>Técnicos</v>
      </c>
      <c r="N32" s="4" t="str">
        <f ca="1">IFERROR(__xludf.DUMMYFUNCTION("""COMPUTED_VALUE"""),"Circulação e Visibilidade")</f>
        <v>Circulação e Visibilidade</v>
      </c>
      <c r="O32" s="4" t="str">
        <f ca="1">IFERROR(__xludf.DUMMYFUNCTION("""COMPUTED_VALUE"""),"Iniciantes")</f>
        <v>Iniciantes</v>
      </c>
      <c r="P32" s="4" t="str">
        <f ca="1">IFERROR(__xludf.DUMMYFUNCTION("""COMPUTED_VALUE"""),"CEUs e Pontos(ões) de Cultura")</f>
        <v>CEUs e Pontos(ões) de Cultura</v>
      </c>
      <c r="Q32" s="4" t="str">
        <f ca="1">IFERROR(__xludf.DUMMYFUNCTION("""COMPUTED_VALUE"""),"Outros")</f>
        <v>Outros</v>
      </c>
    </row>
    <row r="33" spans="1:17" x14ac:dyDescent="0.25">
      <c r="A33" s="4" t="str">
        <f ca="1">IFERROR(__xludf.DUMMYFUNCTION("TRANSPOSE(FILTER(Filtro1!B:B,Filtro1!A:A=Joao!C33))"),"Aquisição de Bens e Serviços")</f>
        <v>Aquisição de Bens e Serviços</v>
      </c>
      <c r="B33" s="4" t="str">
        <f ca="1">IFERROR(__xludf.DUMMYFUNCTION("""COMPUTED_VALUE"""),"Cultura Periférica")</f>
        <v>Cultura Periférica</v>
      </c>
      <c r="C33" s="4" t="str">
        <f ca="1">IFERROR(__xludf.DUMMYFUNCTION("""COMPUTED_VALUE"""),"Comunidades Tradicionais ou Rurais")</f>
        <v>Comunidades Tradicionais ou Rurais</v>
      </c>
      <c r="D33" s="4" t="str">
        <f ca="1">IFERROR(__xludf.DUMMYFUNCTION("""COMPUTED_VALUE"""),"Equipamentos e Acervos")</f>
        <v>Equipamentos e Acervos</v>
      </c>
      <c r="E33" s="4" t="str">
        <f ca="1">IFERROR(__xludf.DUMMYFUNCTION("""COMPUTED_VALUE"""),"Premiação")</f>
        <v>Premiação</v>
      </c>
      <c r="F33" s="4" t="str">
        <f ca="1">IFERROR(__xludf.DUMMYFUNCTION("""COMPUTED_VALUE"""),"Bolsas e Intercâmbio")</f>
        <v>Bolsas e Intercâmbio</v>
      </c>
      <c r="G33" s="4" t="str">
        <f ca="1">IFERROR(__xludf.DUMMYFUNCTION("""COMPUTED_VALUE"""),"Formação de Público e Educação")</f>
        <v>Formação de Público e Educação</v>
      </c>
      <c r="H33" s="4" t="str">
        <f ca="1">IFERROR(__xludf.DUMMYFUNCTION("""COMPUTED_VALUE"""),"Cultura Popular")</f>
        <v>Cultura Popular</v>
      </c>
      <c r="I33" s="4" t="str">
        <f ca="1">IFERROR(__xludf.DUMMYFUNCTION("""COMPUTED_VALUE"""),"Cultura Popular de Matriz Africana")</f>
        <v>Cultura Popular de Matriz Africana</v>
      </c>
      <c r="J33" s="4" t="str">
        <f ca="1">IFERROR(__xludf.DUMMYFUNCTION("""COMPUTED_VALUE"""),"Cultura Digital e Geek")</f>
        <v>Cultura Digital e Geek</v>
      </c>
      <c r="K33" s="4" t="str">
        <f ca="1">IFERROR(__xludf.DUMMYFUNCTION("""COMPUTED_VALUE"""),"12 Regiões de Desenvolvimento")</f>
        <v>12 Regiões de Desenvolvimento</v>
      </c>
      <c r="L33" s="4" t="str">
        <f ca="1">IFERROR(__xludf.DUMMYFUNCTION("""COMPUTED_VALUE"""),"Linguagem Específica")</f>
        <v>Linguagem Específica</v>
      </c>
      <c r="M33" s="4" t="str">
        <f ca="1">IFERROR(__xludf.DUMMYFUNCTION("""COMPUTED_VALUE"""),"Técnicos")</f>
        <v>Técnicos</v>
      </c>
      <c r="N33" s="4" t="str">
        <f ca="1">IFERROR(__xludf.DUMMYFUNCTION("""COMPUTED_VALUE"""),"Circulação e Visibilidade")</f>
        <v>Circulação e Visibilidade</v>
      </c>
      <c r="O33" s="4" t="str">
        <f ca="1">IFERROR(__xludf.DUMMYFUNCTION("""COMPUTED_VALUE"""),"Iniciantes")</f>
        <v>Iniciantes</v>
      </c>
      <c r="P33" s="4" t="str">
        <f ca="1">IFERROR(__xludf.DUMMYFUNCTION("""COMPUTED_VALUE"""),"CEUs e Pontos(ões) de Cultura")</f>
        <v>CEUs e Pontos(ões) de Cultura</v>
      </c>
      <c r="Q33" s="4" t="str">
        <f ca="1">IFERROR(__xludf.DUMMYFUNCTION("""COMPUTED_VALUE"""),"Outros")</f>
        <v>Outros</v>
      </c>
    </row>
    <row r="34" spans="1:17" x14ac:dyDescent="0.25">
      <c r="A34" s="4" t="str">
        <f ca="1">IFERROR(__xludf.DUMMYFUNCTION("TRANSPOSE(FILTER(Filtro1!B:B,Filtro1!A:A=Joao!C34))"),"Aquisição de Bens e Serviços")</f>
        <v>Aquisição de Bens e Serviços</v>
      </c>
      <c r="B34" s="4" t="str">
        <f ca="1">IFERROR(__xludf.DUMMYFUNCTION("""COMPUTED_VALUE"""),"Cultura Periférica")</f>
        <v>Cultura Periférica</v>
      </c>
      <c r="C34" s="4" t="str">
        <f ca="1">IFERROR(__xludf.DUMMYFUNCTION("""COMPUTED_VALUE"""),"Comunidades Tradicionais ou Rurais")</f>
        <v>Comunidades Tradicionais ou Rurais</v>
      </c>
      <c r="D34" s="4" t="str">
        <f ca="1">IFERROR(__xludf.DUMMYFUNCTION("""COMPUTED_VALUE"""),"Equipamentos e Acervos")</f>
        <v>Equipamentos e Acervos</v>
      </c>
      <c r="E34" s="4" t="str">
        <f ca="1">IFERROR(__xludf.DUMMYFUNCTION("""COMPUTED_VALUE"""),"Premiação")</f>
        <v>Premiação</v>
      </c>
      <c r="F34" s="4" t="str">
        <f ca="1">IFERROR(__xludf.DUMMYFUNCTION("""COMPUTED_VALUE"""),"Bolsas e Intercâmbio")</f>
        <v>Bolsas e Intercâmbio</v>
      </c>
      <c r="G34" s="4" t="str">
        <f ca="1">IFERROR(__xludf.DUMMYFUNCTION("""COMPUTED_VALUE"""),"Formação de Público e Educação")</f>
        <v>Formação de Público e Educação</v>
      </c>
      <c r="H34" s="4" t="str">
        <f ca="1">IFERROR(__xludf.DUMMYFUNCTION("""COMPUTED_VALUE"""),"Cultura Popular")</f>
        <v>Cultura Popular</v>
      </c>
      <c r="I34" s="4" t="str">
        <f ca="1">IFERROR(__xludf.DUMMYFUNCTION("""COMPUTED_VALUE"""),"Cultura Popular de Matriz Africana")</f>
        <v>Cultura Popular de Matriz Africana</v>
      </c>
      <c r="J34" s="4" t="str">
        <f ca="1">IFERROR(__xludf.DUMMYFUNCTION("""COMPUTED_VALUE"""),"Cultura Digital e Geek")</f>
        <v>Cultura Digital e Geek</v>
      </c>
      <c r="K34" s="4" t="str">
        <f ca="1">IFERROR(__xludf.DUMMYFUNCTION("""COMPUTED_VALUE"""),"12 Regiões de Desenvolvimento")</f>
        <v>12 Regiões de Desenvolvimento</v>
      </c>
      <c r="L34" s="4" t="str">
        <f ca="1">IFERROR(__xludf.DUMMYFUNCTION("""COMPUTED_VALUE"""),"Linguagem Específica")</f>
        <v>Linguagem Específica</v>
      </c>
      <c r="M34" s="4" t="str">
        <f ca="1">IFERROR(__xludf.DUMMYFUNCTION("""COMPUTED_VALUE"""),"Técnicos")</f>
        <v>Técnicos</v>
      </c>
      <c r="N34" s="4" t="str">
        <f ca="1">IFERROR(__xludf.DUMMYFUNCTION("""COMPUTED_VALUE"""),"Circulação e Visibilidade")</f>
        <v>Circulação e Visibilidade</v>
      </c>
      <c r="O34" s="4" t="str">
        <f ca="1">IFERROR(__xludf.DUMMYFUNCTION("""COMPUTED_VALUE"""),"Iniciantes")</f>
        <v>Iniciantes</v>
      </c>
      <c r="P34" s="4" t="str">
        <f ca="1">IFERROR(__xludf.DUMMYFUNCTION("""COMPUTED_VALUE"""),"CEUs e Pontos(ões) de Cultura")</f>
        <v>CEUs e Pontos(ões) de Cultura</v>
      </c>
      <c r="Q34" s="4" t="str">
        <f ca="1">IFERROR(__xludf.DUMMYFUNCTION("""COMPUTED_VALUE"""),"Outros")</f>
        <v>Outros</v>
      </c>
    </row>
    <row r="35" spans="1:17" x14ac:dyDescent="0.25">
      <c r="A35" s="4" t="str">
        <f ca="1">IFERROR(__xludf.DUMMYFUNCTION("TRANSPOSE(FILTER(Filtro1!B:B,Filtro1!A:A=Joao!C35))"),"")</f>
        <v/>
      </c>
    </row>
    <row r="36" spans="1:17" x14ac:dyDescent="0.25">
      <c r="A36" s="4" t="str">
        <f ca="1">IFERROR(__xludf.DUMMYFUNCTION("TRANSPOSE(FILTER(Filtro1!B:B,Filtro1!A:A=Joao!C36))"),"Aquisição de Bens e Serviços")</f>
        <v>Aquisição de Bens e Serviços</v>
      </c>
      <c r="B36" s="4" t="str">
        <f ca="1">IFERROR(__xludf.DUMMYFUNCTION("""COMPUTED_VALUE"""),"Cultura Periférica")</f>
        <v>Cultura Periférica</v>
      </c>
      <c r="C36" s="4" t="str">
        <f ca="1">IFERROR(__xludf.DUMMYFUNCTION("""COMPUTED_VALUE"""),"Comunidades Tradicionais ou Rurais")</f>
        <v>Comunidades Tradicionais ou Rurais</v>
      </c>
      <c r="D36" s="4" t="str">
        <f ca="1">IFERROR(__xludf.DUMMYFUNCTION("""COMPUTED_VALUE"""),"Equipamentos e Acervos")</f>
        <v>Equipamentos e Acervos</v>
      </c>
      <c r="E36" s="4" t="str">
        <f ca="1">IFERROR(__xludf.DUMMYFUNCTION("""COMPUTED_VALUE"""),"Premiação")</f>
        <v>Premiação</v>
      </c>
      <c r="F36" s="4" t="str">
        <f ca="1">IFERROR(__xludf.DUMMYFUNCTION("""COMPUTED_VALUE"""),"Bolsas e Intercâmbio")</f>
        <v>Bolsas e Intercâmbio</v>
      </c>
      <c r="G36" s="4" t="str">
        <f ca="1">IFERROR(__xludf.DUMMYFUNCTION("""COMPUTED_VALUE"""),"Formação de Público e Educação")</f>
        <v>Formação de Público e Educação</v>
      </c>
      <c r="H36" s="4" t="str">
        <f ca="1">IFERROR(__xludf.DUMMYFUNCTION("""COMPUTED_VALUE"""),"Cultura Popular")</f>
        <v>Cultura Popular</v>
      </c>
      <c r="I36" s="4" t="str">
        <f ca="1">IFERROR(__xludf.DUMMYFUNCTION("""COMPUTED_VALUE"""),"Cultura Popular de Matriz Africana")</f>
        <v>Cultura Popular de Matriz Africana</v>
      </c>
      <c r="J36" s="4" t="str">
        <f ca="1">IFERROR(__xludf.DUMMYFUNCTION("""COMPUTED_VALUE"""),"Cultura Digital e Geek")</f>
        <v>Cultura Digital e Geek</v>
      </c>
      <c r="K36" s="4" t="str">
        <f ca="1">IFERROR(__xludf.DUMMYFUNCTION("""COMPUTED_VALUE"""),"12 Regiões de Desenvolvimento")</f>
        <v>12 Regiões de Desenvolvimento</v>
      </c>
      <c r="L36" s="4" t="str">
        <f ca="1">IFERROR(__xludf.DUMMYFUNCTION("""COMPUTED_VALUE"""),"Linguagem Específica")</f>
        <v>Linguagem Específica</v>
      </c>
      <c r="M36" s="4" t="str">
        <f ca="1">IFERROR(__xludf.DUMMYFUNCTION("""COMPUTED_VALUE"""),"Técnicos")</f>
        <v>Técnicos</v>
      </c>
      <c r="N36" s="4" t="str">
        <f ca="1">IFERROR(__xludf.DUMMYFUNCTION("""COMPUTED_VALUE"""),"Circulação e Visibilidade")</f>
        <v>Circulação e Visibilidade</v>
      </c>
      <c r="O36" s="4" t="str">
        <f ca="1">IFERROR(__xludf.DUMMYFUNCTION("""COMPUTED_VALUE"""),"Iniciantes")</f>
        <v>Iniciantes</v>
      </c>
      <c r="P36" s="4" t="str">
        <f ca="1">IFERROR(__xludf.DUMMYFUNCTION("""COMPUTED_VALUE"""),"CEUs e Pontos(ões) de Cultura")</f>
        <v>CEUs e Pontos(ões) de Cultura</v>
      </c>
      <c r="Q36" s="4" t="str">
        <f ca="1">IFERROR(__xludf.DUMMYFUNCTION("""COMPUTED_VALUE"""),"Outros")</f>
        <v>Outros</v>
      </c>
    </row>
    <row r="37" spans="1:17" x14ac:dyDescent="0.25">
      <c r="A37" s="4" t="str">
        <f ca="1">IFERROR(__xludf.DUMMYFUNCTION("TRANSPOSE(FILTER(Filtro1!B:B,Filtro1!A:A=Joao!C37))"),"Aquisição de Bens e Serviços")</f>
        <v>Aquisição de Bens e Serviços</v>
      </c>
      <c r="B37" s="4" t="str">
        <f ca="1">IFERROR(__xludf.DUMMYFUNCTION("""COMPUTED_VALUE"""),"Cultura Periférica")</f>
        <v>Cultura Periférica</v>
      </c>
      <c r="C37" s="4" t="str">
        <f ca="1">IFERROR(__xludf.DUMMYFUNCTION("""COMPUTED_VALUE"""),"Comunidades Tradicionais ou Rurais")</f>
        <v>Comunidades Tradicionais ou Rurais</v>
      </c>
      <c r="D37" s="4" t="str">
        <f ca="1">IFERROR(__xludf.DUMMYFUNCTION("""COMPUTED_VALUE"""),"Equipamentos e Acervos")</f>
        <v>Equipamentos e Acervos</v>
      </c>
      <c r="E37" s="4" t="str">
        <f ca="1">IFERROR(__xludf.DUMMYFUNCTION("""COMPUTED_VALUE"""),"Premiação")</f>
        <v>Premiação</v>
      </c>
      <c r="F37" s="4" t="str">
        <f ca="1">IFERROR(__xludf.DUMMYFUNCTION("""COMPUTED_VALUE"""),"Bolsas e Intercâmbio")</f>
        <v>Bolsas e Intercâmbio</v>
      </c>
      <c r="G37" s="4" t="str">
        <f ca="1">IFERROR(__xludf.DUMMYFUNCTION("""COMPUTED_VALUE"""),"Formação de Público e Educação")</f>
        <v>Formação de Público e Educação</v>
      </c>
      <c r="H37" s="4" t="str">
        <f ca="1">IFERROR(__xludf.DUMMYFUNCTION("""COMPUTED_VALUE"""),"Cultura Popular")</f>
        <v>Cultura Popular</v>
      </c>
      <c r="I37" s="4" t="str">
        <f ca="1">IFERROR(__xludf.DUMMYFUNCTION("""COMPUTED_VALUE"""),"Cultura Popular de Matriz Africana")</f>
        <v>Cultura Popular de Matriz Africana</v>
      </c>
      <c r="J37" s="4" t="str">
        <f ca="1">IFERROR(__xludf.DUMMYFUNCTION("""COMPUTED_VALUE"""),"Cultura Digital e Geek")</f>
        <v>Cultura Digital e Geek</v>
      </c>
      <c r="K37" s="4" t="str">
        <f ca="1">IFERROR(__xludf.DUMMYFUNCTION("""COMPUTED_VALUE"""),"12 Regiões de Desenvolvimento")</f>
        <v>12 Regiões de Desenvolvimento</v>
      </c>
      <c r="L37" s="4" t="str">
        <f ca="1">IFERROR(__xludf.DUMMYFUNCTION("""COMPUTED_VALUE"""),"Linguagem Específica")</f>
        <v>Linguagem Específica</v>
      </c>
      <c r="M37" s="4" t="str">
        <f ca="1">IFERROR(__xludf.DUMMYFUNCTION("""COMPUTED_VALUE"""),"Técnicos")</f>
        <v>Técnicos</v>
      </c>
      <c r="N37" s="4" t="str">
        <f ca="1">IFERROR(__xludf.DUMMYFUNCTION("""COMPUTED_VALUE"""),"Circulação e Visibilidade")</f>
        <v>Circulação e Visibilidade</v>
      </c>
      <c r="O37" s="4" t="str">
        <f ca="1">IFERROR(__xludf.DUMMYFUNCTION("""COMPUTED_VALUE"""),"Iniciantes")</f>
        <v>Iniciantes</v>
      </c>
      <c r="P37" s="4" t="str">
        <f ca="1">IFERROR(__xludf.DUMMYFUNCTION("""COMPUTED_VALUE"""),"CEUs e Pontos(ões) de Cultura")</f>
        <v>CEUs e Pontos(ões) de Cultura</v>
      </c>
      <c r="Q37" s="4" t="str">
        <f ca="1">IFERROR(__xludf.DUMMYFUNCTION("""COMPUTED_VALUE"""),"Outros")</f>
        <v>Outros</v>
      </c>
    </row>
    <row r="38" spans="1:17" x14ac:dyDescent="0.25">
      <c r="A38" s="4" t="str">
        <f ca="1">IFERROR(__xludf.DUMMYFUNCTION("TRANSPOSE(FILTER(Filtro1!B:B,Filtro1!A:A=Joao!C38))"),"Aquisição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IFERROR(__xludf.DUMMYFUNCTION("TRANSPOSE(FILTER(Filtro1!B:B,Filtro1!A:A=Joao!C39))"),"Aquisição de Bens e Serviços")</f>
        <v>Aquisição de Bens e Serviços</v>
      </c>
      <c r="B39" s="4" t="str">
        <f ca="1">IFERROR(__xludf.DUMMYFUNCTION("""COMPUTED_VALUE"""),"Cultura Periférica")</f>
        <v>Cultura Periférica</v>
      </c>
      <c r="C39" s="4" t="str">
        <f ca="1">IFERROR(__xludf.DUMMYFUNCTION("""COMPUTED_VALUE"""),"Comunidades Tradicionais ou Rurais")</f>
        <v>Comunidades Tradicionais ou Rurais</v>
      </c>
      <c r="D39" s="4" t="str">
        <f ca="1">IFERROR(__xludf.DUMMYFUNCTION("""COMPUTED_VALUE"""),"Equipamentos e Acervos")</f>
        <v>Equipamentos e Acervos</v>
      </c>
      <c r="E39" s="4" t="str">
        <f ca="1">IFERROR(__xludf.DUMMYFUNCTION("""COMPUTED_VALUE"""),"Premiação")</f>
        <v>Premiação</v>
      </c>
      <c r="F39" s="4" t="str">
        <f ca="1">IFERROR(__xludf.DUMMYFUNCTION("""COMPUTED_VALUE"""),"Bolsas e Intercâmbio")</f>
        <v>Bolsas e Intercâmbio</v>
      </c>
      <c r="G39" s="4" t="str">
        <f ca="1">IFERROR(__xludf.DUMMYFUNCTION("""COMPUTED_VALUE"""),"Formação de Público e Educação")</f>
        <v>Formação de Público e Educação</v>
      </c>
      <c r="H39" s="4" t="str">
        <f ca="1">IFERROR(__xludf.DUMMYFUNCTION("""COMPUTED_VALUE"""),"Cultura Popular")</f>
        <v>Cultura Popular</v>
      </c>
      <c r="I39" s="4" t="str">
        <f ca="1">IFERROR(__xludf.DUMMYFUNCTION("""COMPUTED_VALUE"""),"Cultura Popular de Matriz Africana")</f>
        <v>Cultura Popular de Matriz Africana</v>
      </c>
      <c r="J39" s="4" t="str">
        <f ca="1">IFERROR(__xludf.DUMMYFUNCTION("""COMPUTED_VALUE"""),"Cultura Digital e Geek")</f>
        <v>Cultura Digital e Geek</v>
      </c>
      <c r="K39" s="4" t="str">
        <f ca="1">IFERROR(__xludf.DUMMYFUNCTION("""COMPUTED_VALUE"""),"12 Regiões de Desenvolvimento")</f>
        <v>12 Regiões de Desenvolvimento</v>
      </c>
      <c r="L39" s="4" t="str">
        <f ca="1">IFERROR(__xludf.DUMMYFUNCTION("""COMPUTED_VALUE"""),"Linguagem Específica")</f>
        <v>Linguagem Específica</v>
      </c>
      <c r="M39" s="4" t="str">
        <f ca="1">IFERROR(__xludf.DUMMYFUNCTION("""COMPUTED_VALUE"""),"Técnicos")</f>
        <v>Técnicos</v>
      </c>
      <c r="N39" s="4" t="str">
        <f ca="1">IFERROR(__xludf.DUMMYFUNCTION("""COMPUTED_VALUE"""),"Circulação e Visibilidade")</f>
        <v>Circulação e Visibilidade</v>
      </c>
      <c r="O39" s="4" t="str">
        <f ca="1">IFERROR(__xludf.DUMMYFUNCTION("""COMPUTED_VALUE"""),"Iniciantes")</f>
        <v>Iniciantes</v>
      </c>
      <c r="P39" s="4" t="str">
        <f ca="1">IFERROR(__xludf.DUMMYFUNCTION("""COMPUTED_VALUE"""),"CEUs e Pontos(ões) de Cultura")</f>
        <v>CEUs e Pontos(ões) de Cultura</v>
      </c>
      <c r="Q39" s="4" t="str">
        <f ca="1">IFERROR(__xludf.DUMMYFUNCTION("""COMPUTED_VALUE"""),"Outros")</f>
        <v>Outros</v>
      </c>
    </row>
    <row r="40" spans="1:17" x14ac:dyDescent="0.25">
      <c r="A40" s="4" t="str">
        <f ca="1">IFERROR(__xludf.DUMMYFUNCTION("TRANSPOSE(FILTER(Filtro1!B:B,Filtro1!A:A=Joao!C40))"),"Aquisição de Bens e Serviços")</f>
        <v>Aquisição de Bens e Serviços</v>
      </c>
      <c r="B40" s="4" t="str">
        <f ca="1">IFERROR(__xludf.DUMMYFUNCTION("""COMPUTED_VALUE"""),"Cultura Periférica")</f>
        <v>Cultura Periférica</v>
      </c>
      <c r="C40" s="4" t="str">
        <f ca="1">IFERROR(__xludf.DUMMYFUNCTION("""COMPUTED_VALUE"""),"Comunidades Tradicionais ou Rurais")</f>
        <v>Comunidades Tradicionais ou Rurais</v>
      </c>
      <c r="D40" s="4" t="str">
        <f ca="1">IFERROR(__xludf.DUMMYFUNCTION("""COMPUTED_VALUE"""),"Equipamentos e Acervos")</f>
        <v>Equipamentos e Acervos</v>
      </c>
      <c r="E40" s="4" t="str">
        <f ca="1">IFERROR(__xludf.DUMMYFUNCTION("""COMPUTED_VALUE"""),"Premiação")</f>
        <v>Premiação</v>
      </c>
      <c r="F40" s="4" t="str">
        <f ca="1">IFERROR(__xludf.DUMMYFUNCTION("""COMPUTED_VALUE"""),"Bolsas e Intercâmbio")</f>
        <v>Bolsas e Intercâmbio</v>
      </c>
      <c r="G40" s="4" t="str">
        <f ca="1">IFERROR(__xludf.DUMMYFUNCTION("""COMPUTED_VALUE"""),"Formação de Público e Educação")</f>
        <v>Formação de Público e Educação</v>
      </c>
      <c r="H40" s="4" t="str">
        <f ca="1">IFERROR(__xludf.DUMMYFUNCTION("""COMPUTED_VALUE"""),"Cultura Popular")</f>
        <v>Cultura Popular</v>
      </c>
      <c r="I40" s="4" t="str">
        <f ca="1">IFERROR(__xludf.DUMMYFUNCTION("""COMPUTED_VALUE"""),"Cultura Popular de Matriz Africana")</f>
        <v>Cultura Popular de Matriz Africana</v>
      </c>
      <c r="J40" s="4" t="str">
        <f ca="1">IFERROR(__xludf.DUMMYFUNCTION("""COMPUTED_VALUE"""),"Cultura Digital e Geek")</f>
        <v>Cultura Digital e Geek</v>
      </c>
      <c r="K40" s="4" t="str">
        <f ca="1">IFERROR(__xludf.DUMMYFUNCTION("""COMPUTED_VALUE"""),"12 Regiões de Desenvolvimento")</f>
        <v>12 Regiões de Desenvolvimento</v>
      </c>
      <c r="L40" s="4" t="str">
        <f ca="1">IFERROR(__xludf.DUMMYFUNCTION("""COMPUTED_VALUE"""),"Linguagem Específica")</f>
        <v>Linguagem Específica</v>
      </c>
      <c r="M40" s="4" t="str">
        <f ca="1">IFERROR(__xludf.DUMMYFUNCTION("""COMPUTED_VALUE"""),"Técnicos")</f>
        <v>Técnicos</v>
      </c>
      <c r="N40" s="4" t="str">
        <f ca="1">IFERROR(__xludf.DUMMYFUNCTION("""COMPUTED_VALUE"""),"Circulação e Visibilidade")</f>
        <v>Circulação e Visibilidade</v>
      </c>
      <c r="O40" s="4" t="str">
        <f ca="1">IFERROR(__xludf.DUMMYFUNCTION("""COMPUTED_VALUE"""),"Iniciantes")</f>
        <v>Iniciantes</v>
      </c>
      <c r="P40" s="4" t="str">
        <f ca="1">IFERROR(__xludf.DUMMYFUNCTION("""COMPUTED_VALUE"""),"CEUs e Pontos(ões) de Cultura")</f>
        <v>CEUs e Pontos(ões) de Cultura</v>
      </c>
      <c r="Q40" s="4" t="str">
        <f ca="1">IFERROR(__xludf.DUMMYFUNCTION("""COMPUTED_VALUE"""),"Outros")</f>
        <v>Outros</v>
      </c>
    </row>
    <row r="41" spans="1:17" x14ac:dyDescent="0.25">
      <c r="A41" s="4" t="str">
        <f ca="1">IFERROR(__xludf.DUMMYFUNCTION("TRANSPOSE(FILTER(Filtro1!B:B,Filtro1!A:A=Joao!C41))"),"Comunicacional")</f>
        <v>Comunicacional</v>
      </c>
      <c r="B41" s="4" t="str">
        <f ca="1">IFERROR(__xludf.DUMMYFUNCTION("""COMPUTED_VALUE"""),"Desburocratização")</f>
        <v>Desburocratização</v>
      </c>
      <c r="C41" s="4" t="str">
        <f ca="1">IFERROR(__xludf.DUMMYFUNCTION("""COMPUTED_VALUE"""),"Mapa Cultural")</f>
        <v>Mapa Cultural</v>
      </c>
      <c r="D41" s="4" t="str">
        <f ca="1">IFERROR(__xludf.DUMMYFUNCTION("""COMPUTED_VALUE"""),"Políticas Afirmativas")</f>
        <v>Políticas Afirmativas</v>
      </c>
    </row>
    <row r="42" spans="1:17" x14ac:dyDescent="0.25">
      <c r="A42" s="4" t="str">
        <f ca="1">IFERROR(__xludf.DUMMYFUNCTION("TRANSPOSE(FILTER(Filtro1!B:B,Filtro1!A:A=Joao!C42))"),"")</f>
        <v/>
      </c>
    </row>
    <row r="43" spans="1:17" x14ac:dyDescent="0.25">
      <c r="A43" s="4" t="str">
        <f ca="1">IFERROR(__xludf.DUMMYFUNCTION("TRANSPOSE(FILTER(Filtro1!B:B,Filtro1!A:A=Joao!C43))"),"")</f>
        <v/>
      </c>
    </row>
    <row r="44" spans="1:17" x14ac:dyDescent="0.25">
      <c r="A44" s="4" t="str">
        <f ca="1">IFERROR(__xludf.DUMMYFUNCTION("TRANSPOSE(FILTER(Filtro1!B:B,Filtro1!A:A=Joao!C44))"),"CPF")</f>
        <v>CPF</v>
      </c>
      <c r="B44" s="4" t="str">
        <f ca="1">IFERROR(__xludf.DUMMYFUNCTION("""COMPUTED_VALUE"""),"Apoio")</f>
        <v>Apoio</v>
      </c>
      <c r="C44" s="4" t="str">
        <f ca="1">IFERROR(__xludf.DUMMYFUNCTION("""COMPUTED_VALUE"""),"Descentralização")</f>
        <v>Descentralização</v>
      </c>
      <c r="D44" s="4" t="str">
        <f ca="1">IFERROR(__xludf.DUMMYFUNCTION("""COMPUTED_VALUE"""),"Políticas Municipais")</f>
        <v>Políticas Municipais</v>
      </c>
    </row>
    <row r="45" spans="1:17" x14ac:dyDescent="0.25">
      <c r="A45" s="4" t="str">
        <f ca="1">IFERROR(__xludf.DUMMYFUNCTION("TRANSPOSE(FILTER(Filtro1!B:B,Filtro1!A:A=Joao!C45))"),"")</f>
        <v/>
      </c>
    </row>
    <row r="46" spans="1:17" x14ac:dyDescent="0.25">
      <c r="A46" s="4" t="str">
        <f ca="1">IFERROR(__xludf.DUMMYFUNCTION("TRANSPOSE(FILTER(Filtro1!B:B,Filtro1!A:A=Joao!C46))"),"Linguagem")</f>
        <v>Linguagem</v>
      </c>
      <c r="B46" s="4" t="str">
        <f ca="1">IFERROR(__xludf.DUMMYFUNCTION("""COMPUTED_VALUE"""),"Regionalização")</f>
        <v>Regionalização</v>
      </c>
      <c r="C46" s="4" t="str">
        <f ca="1">IFERROR(__xludf.DUMMYFUNCTION("""COMPUTED_VALUE"""),"Remanejamento de Recursos e Rendimentos")</f>
        <v>Remanejamento de Recursos e Rendimentos</v>
      </c>
    </row>
    <row r="47" spans="1:17" x14ac:dyDescent="0.25">
      <c r="A47" s="4" t="str">
        <f ca="1">IFERROR(__xludf.DUMMYFUNCTION("TRANSPOSE(FILTER(Filtro1!B:B,Filtro1!A:A=Joao!C47))"),"Comunicacional")</f>
        <v>Comunicacional</v>
      </c>
      <c r="B47" s="4" t="str">
        <f ca="1">IFERROR(__xludf.DUMMYFUNCTION("""COMPUTED_VALUE"""),"Desburocratização")</f>
        <v>Desburocratização</v>
      </c>
      <c r="C47" s="4" t="str">
        <f ca="1">IFERROR(__xludf.DUMMYFUNCTION("""COMPUTED_VALUE"""),"Mapa Cultural")</f>
        <v>Mapa Cultural</v>
      </c>
      <c r="D47" s="4" t="str">
        <f ca="1">IFERROR(__xludf.DUMMYFUNCTION("""COMPUTED_VALUE"""),"Políticas Afirmativas")</f>
        <v>Políticas Afirmativas</v>
      </c>
    </row>
    <row r="48" spans="1:17" x14ac:dyDescent="0.25">
      <c r="A48" s="4" t="str">
        <f ca="1">IFERROR(__xludf.DUMMYFUNCTION("TRANSPOSE(FILTER(Filtro1!B:B,Filtro1!A:A=Joao!C48))"),"")</f>
        <v/>
      </c>
    </row>
    <row r="49" spans="1:17" x14ac:dyDescent="0.25">
      <c r="A49" s="4" t="str">
        <f ca="1">IFERROR(__xludf.DUMMYFUNCTION("TRANSPOSE(FILTER(Filtro1!B:B,Filtro1!A:A=Joao!C49))"),"Aquisição de Bens e Serviços")</f>
        <v>Aquisição de Bens e Serviços</v>
      </c>
      <c r="B49" s="4" t="str">
        <f ca="1">IFERROR(__xludf.DUMMYFUNCTION("""COMPUTED_VALUE"""),"Cultura Periférica")</f>
        <v>Cultura Periférica</v>
      </c>
      <c r="C49" s="4" t="str">
        <f ca="1">IFERROR(__xludf.DUMMYFUNCTION("""COMPUTED_VALUE"""),"Comunidades Tradicionais ou Rurais")</f>
        <v>Comunidades Tradicionais ou Rurais</v>
      </c>
      <c r="D49" s="4" t="str">
        <f ca="1">IFERROR(__xludf.DUMMYFUNCTION("""COMPUTED_VALUE"""),"Equipamentos e Acervos")</f>
        <v>Equipamentos e Acervos</v>
      </c>
      <c r="E49" s="4" t="str">
        <f ca="1">IFERROR(__xludf.DUMMYFUNCTION("""COMPUTED_VALUE"""),"Premiação")</f>
        <v>Premiação</v>
      </c>
      <c r="F49" s="4" t="str">
        <f ca="1">IFERROR(__xludf.DUMMYFUNCTION("""COMPUTED_VALUE"""),"Bolsas e Intercâmbio")</f>
        <v>Bolsas e Intercâmbio</v>
      </c>
      <c r="G49" s="4" t="str">
        <f ca="1">IFERROR(__xludf.DUMMYFUNCTION("""COMPUTED_VALUE"""),"Formação de Público e Educação")</f>
        <v>Formação de Público e Educação</v>
      </c>
      <c r="H49" s="4" t="str">
        <f ca="1">IFERROR(__xludf.DUMMYFUNCTION("""COMPUTED_VALUE"""),"Cultura Popular")</f>
        <v>Cultura Popular</v>
      </c>
      <c r="I49" s="4" t="str">
        <f ca="1">IFERROR(__xludf.DUMMYFUNCTION("""COMPUTED_VALUE"""),"Cultura Popular de Matriz Africana")</f>
        <v>Cultura Popular de Matriz Africana</v>
      </c>
      <c r="J49" s="4" t="str">
        <f ca="1">IFERROR(__xludf.DUMMYFUNCTION("""COMPUTED_VALUE"""),"Cultura Digital e Geek")</f>
        <v>Cultura Digital e Geek</v>
      </c>
      <c r="K49" s="4" t="str">
        <f ca="1">IFERROR(__xludf.DUMMYFUNCTION("""COMPUTED_VALUE"""),"12 Regiões de Desenvolvimento")</f>
        <v>12 Regiões de Desenvolvimento</v>
      </c>
      <c r="L49" s="4" t="str">
        <f ca="1">IFERROR(__xludf.DUMMYFUNCTION("""COMPUTED_VALUE"""),"Linguagem Específica")</f>
        <v>Linguagem Específica</v>
      </c>
      <c r="M49" s="4" t="str">
        <f ca="1">IFERROR(__xludf.DUMMYFUNCTION("""COMPUTED_VALUE"""),"Técnicos")</f>
        <v>Técnicos</v>
      </c>
      <c r="N49" s="4" t="str">
        <f ca="1">IFERROR(__xludf.DUMMYFUNCTION("""COMPUTED_VALUE"""),"Circulação e Visibilidade")</f>
        <v>Circulação e Visibilidade</v>
      </c>
      <c r="O49" s="4" t="str">
        <f ca="1">IFERROR(__xludf.DUMMYFUNCTION("""COMPUTED_VALUE"""),"Iniciantes")</f>
        <v>Iniciantes</v>
      </c>
      <c r="P49" s="4" t="str">
        <f ca="1">IFERROR(__xludf.DUMMYFUNCTION("""COMPUTED_VALUE"""),"CEUs e Pontos(ões) de Cultura")</f>
        <v>CEUs e Pontos(ões) de Cultura</v>
      </c>
      <c r="Q49" s="4" t="str">
        <f ca="1">IFERROR(__xludf.DUMMYFUNCTION("""COMPUTED_VALUE"""),"Outros")</f>
        <v>Outros</v>
      </c>
    </row>
    <row r="50" spans="1:17" x14ac:dyDescent="0.25">
      <c r="A50" s="4" t="str">
        <f ca="1">IFERROR(__xludf.DUMMYFUNCTION("TRANSPOSE(FILTER(Filtro1!B:B,Filtro1!A:A=Joao!C50))"),"Cronograma ")</f>
        <v>Cronograma </v>
      </c>
      <c r="B50" s="4" t="str">
        <f ca="1">IFERROR(__xludf.DUMMYFUNCTION("""COMPUTED_VALUE"""),"Inscrições e Impedimentos")</f>
        <v>Inscrições e Impedimentos</v>
      </c>
    </row>
    <row r="51" spans="1:17" x14ac:dyDescent="0.25">
      <c r="A51" s="4" t="str">
        <f ca="1">IFERROR(__xludf.DUMMYFUNCTION("TRANSPOSE(FILTER(Filtro1!B:B,Filtro1!A:A=Joao!C51))"),"Cronograma ")</f>
        <v>Cronograma </v>
      </c>
      <c r="B51" s="4" t="str">
        <f ca="1">IFERROR(__xludf.DUMMYFUNCTION("""COMPUTED_VALUE"""),"Inscrições e Impedimentos")</f>
        <v>Inscrições e Impedimentos</v>
      </c>
    </row>
    <row r="52" spans="1:17" x14ac:dyDescent="0.25">
      <c r="A52" s="4" t="str">
        <f ca="1">IFERROR(__xludf.DUMMYFUNCTION("TRANSPOSE(FILTER(Filtro1!B:B,Filtro1!A:A=Joao!C52))"),"CPF")</f>
        <v>CPF</v>
      </c>
      <c r="B52" s="4" t="str">
        <f ca="1">IFERROR(__xludf.DUMMYFUNCTION("""COMPUTED_VALUE"""),"Apoio")</f>
        <v>Apoio</v>
      </c>
      <c r="C52" s="4" t="str">
        <f ca="1">IFERROR(__xludf.DUMMYFUNCTION("""COMPUTED_VALUE"""),"Descentralização")</f>
        <v>Descentralização</v>
      </c>
      <c r="D52" s="4" t="str">
        <f ca="1">IFERROR(__xludf.DUMMYFUNCTION("""COMPUTED_VALUE"""),"Políticas Municipais")</f>
        <v>Políticas Municipais</v>
      </c>
    </row>
    <row r="53" spans="1:17" x14ac:dyDescent="0.25">
      <c r="A53" s="4" t="str">
        <f ca="1">IFERROR(__xludf.DUMMYFUNCTION("TRANSPOSE(FILTER(Filtro1!B:B,Filtro1!A:A=Joao!C53))"),"Treinamento - Agente")</f>
        <v>Treinamento - Agente</v>
      </c>
      <c r="B53" s="4" t="str">
        <f ca="1">IFERROR(__xludf.DUMMYFUNCTION("""COMPUTED_VALUE"""),"Treinamento - Gestor")</f>
        <v>Treinamento - Gestor</v>
      </c>
    </row>
    <row r="54" spans="1:17" x14ac:dyDescent="0.25">
      <c r="A54" s="4" t="str">
        <f ca="1">IFERROR(__xludf.DUMMYFUNCTION("TRANSPOSE(FILTER(Filtro1!B:B,Filtro1!A:A=Joao!C54))"),"Comunicacional")</f>
        <v>Comunicacional</v>
      </c>
      <c r="B54" s="4" t="str">
        <f ca="1">IFERROR(__xludf.DUMMYFUNCTION("""COMPUTED_VALUE"""),"Desburocratização")</f>
        <v>Desburocratização</v>
      </c>
      <c r="C54" s="4" t="str">
        <f ca="1">IFERROR(__xludf.DUMMYFUNCTION("""COMPUTED_VALUE"""),"Mapa Cultural")</f>
        <v>Mapa Cultural</v>
      </c>
      <c r="D54" s="4" t="str">
        <f ca="1">IFERROR(__xludf.DUMMYFUNCTION("""COMPUTED_VALUE"""),"Políticas Afirmativas")</f>
        <v>Políticas Afirmativas</v>
      </c>
    </row>
    <row r="55" spans="1:17" x14ac:dyDescent="0.25">
      <c r="A55" s="4" t="str">
        <f ca="1">IFERROR(__xludf.DUMMYFUNCTION("TRANSPOSE(FILTER(Filtro1!B:B,Filtro1!A:A=Joao!C55))"),"Transparência e Fiscalização")</f>
        <v>Transparência e Fiscalização</v>
      </c>
      <c r="B55" s="4" t="str">
        <f ca="1">IFERROR(__xludf.DUMMYFUNCTION("""COMPUTED_VALUE"""),"Pareceristas")</f>
        <v>Pareceristas</v>
      </c>
    </row>
    <row r="56" spans="1:17" x14ac:dyDescent="0.25">
      <c r="A56" s="4" t="str">
        <f ca="1">IFERROR(__xludf.DUMMYFUNCTION("TRANSPOSE(FILTER(Filtro1!B:B,Filtro1!A:A=Joao!C56))"),"")</f>
        <v/>
      </c>
    </row>
    <row r="57" spans="1:17" x14ac:dyDescent="0.25">
      <c r="A57" s="4" t="str">
        <f ca="1">IFERROR(__xludf.DUMMYFUNCTION("TRANSPOSE(FILTER(Filtro1!B:B,Filtro1!A:A=Joao!C57))"),"")</f>
        <v/>
      </c>
    </row>
    <row r="58" spans="1:17" x14ac:dyDescent="0.25">
      <c r="A58" s="4" t="str">
        <f ca="1">IFERROR(__xludf.DUMMYFUNCTION("TRANSPOSE(FILTER(Filtro1!B:B,Filtro1!A:A=Joao!C58))"),"Linguagem")</f>
        <v>Linguagem</v>
      </c>
      <c r="B58" s="4" t="str">
        <f ca="1">IFERROR(__xludf.DUMMYFUNCTION("""COMPUTED_VALUE"""),"Regionalização")</f>
        <v>Regionalização</v>
      </c>
      <c r="C58" s="4" t="str">
        <f ca="1">IFERROR(__xludf.DUMMYFUNCTION("""COMPUTED_VALUE"""),"Remanejamento de Recursos e Rendimentos")</f>
        <v>Remanejamento de Recursos e Rendimentos</v>
      </c>
    </row>
    <row r="59" spans="1:17" x14ac:dyDescent="0.25">
      <c r="A59" s="4" t="str">
        <f ca="1">IFERROR(__xludf.DUMMYFUNCTION("TRANSPOSE(FILTER(Filtro1!B:B,Filtro1!A:A=Joao!C59))"),"")</f>
        <v/>
      </c>
    </row>
    <row r="60" spans="1:17" x14ac:dyDescent="0.25">
      <c r="A60" s="4" t="str">
        <f ca="1">IFERROR(__xludf.DUMMYFUNCTION("TRANSPOSE(FILTER(Filtro1!B:B,Filtro1!A:A=Joao!C60))"),"Aquisição de Bens e Serviços")</f>
        <v>Aquisição de Bens e Serviços</v>
      </c>
      <c r="B60" s="4" t="str">
        <f ca="1">IFERROR(__xludf.DUMMYFUNCTION("""COMPUTED_VALUE"""),"Cultura Periférica")</f>
        <v>Cultura Periférica</v>
      </c>
      <c r="C60" s="4" t="str">
        <f ca="1">IFERROR(__xludf.DUMMYFUNCTION("""COMPUTED_VALUE"""),"Comunidades Tradicionais ou Rurais")</f>
        <v>Comunidades Tradicionais ou Rurais</v>
      </c>
      <c r="D60" s="4" t="str">
        <f ca="1">IFERROR(__xludf.DUMMYFUNCTION("""COMPUTED_VALUE"""),"Equipamentos e Acervos")</f>
        <v>Equipamentos e Acervos</v>
      </c>
      <c r="E60" s="4" t="str">
        <f ca="1">IFERROR(__xludf.DUMMYFUNCTION("""COMPUTED_VALUE"""),"Premiação")</f>
        <v>Premiação</v>
      </c>
      <c r="F60" s="4" t="str">
        <f ca="1">IFERROR(__xludf.DUMMYFUNCTION("""COMPUTED_VALUE"""),"Bolsas e Intercâmbio")</f>
        <v>Bolsas e Intercâmbio</v>
      </c>
      <c r="G60" s="4" t="str">
        <f ca="1">IFERROR(__xludf.DUMMYFUNCTION("""COMPUTED_VALUE"""),"Formação de Público e Educação")</f>
        <v>Formação de Público e Educação</v>
      </c>
      <c r="H60" s="4" t="str">
        <f ca="1">IFERROR(__xludf.DUMMYFUNCTION("""COMPUTED_VALUE"""),"Cultura Popular")</f>
        <v>Cultura Popular</v>
      </c>
      <c r="I60" s="4" t="str">
        <f ca="1">IFERROR(__xludf.DUMMYFUNCTION("""COMPUTED_VALUE"""),"Cultura Popular de Matriz Africana")</f>
        <v>Cultura Popular de Matriz Africana</v>
      </c>
      <c r="J60" s="4" t="str">
        <f ca="1">IFERROR(__xludf.DUMMYFUNCTION("""COMPUTED_VALUE"""),"Cultura Digital e Geek")</f>
        <v>Cultura Digital e Geek</v>
      </c>
      <c r="K60" s="4" t="str">
        <f ca="1">IFERROR(__xludf.DUMMYFUNCTION("""COMPUTED_VALUE"""),"12 Regiões de Desenvolvimento")</f>
        <v>12 Regiões de Desenvolvimento</v>
      </c>
      <c r="L60" s="4" t="str">
        <f ca="1">IFERROR(__xludf.DUMMYFUNCTION("""COMPUTED_VALUE"""),"Linguagem Específica")</f>
        <v>Linguagem Específica</v>
      </c>
      <c r="M60" s="4" t="str">
        <f ca="1">IFERROR(__xludf.DUMMYFUNCTION("""COMPUTED_VALUE"""),"Técnicos")</f>
        <v>Técnicos</v>
      </c>
      <c r="N60" s="4" t="str">
        <f ca="1">IFERROR(__xludf.DUMMYFUNCTION("""COMPUTED_VALUE"""),"Circulação e Visibilidade")</f>
        <v>Circulação e Visibilidade</v>
      </c>
      <c r="O60" s="4" t="str">
        <f ca="1">IFERROR(__xludf.DUMMYFUNCTION("""COMPUTED_VALUE"""),"Iniciantes")</f>
        <v>Iniciantes</v>
      </c>
      <c r="P60" s="4" t="str">
        <f ca="1">IFERROR(__xludf.DUMMYFUNCTION("""COMPUTED_VALUE"""),"CEUs e Pontos(ões) de Cultura")</f>
        <v>CEUs e Pontos(ões) de Cultura</v>
      </c>
      <c r="Q60" s="4" t="str">
        <f ca="1">IFERROR(__xludf.DUMMYFUNCTION("""COMPUTED_VALUE"""),"Outros")</f>
        <v>Outros</v>
      </c>
    </row>
    <row r="61" spans="1:17" x14ac:dyDescent="0.25">
      <c r="A61" s="4" t="str">
        <f ca="1">IFERROR(__xludf.DUMMYFUNCTION("TRANSPOSE(FILTER(Filtro1!B:B,Filtro1!A:A=Joao!C61))"),"Comunicacional")</f>
        <v>Comunicacional</v>
      </c>
      <c r="B61" s="4" t="str">
        <f ca="1">IFERROR(__xludf.DUMMYFUNCTION("""COMPUTED_VALUE"""),"Desburocratização")</f>
        <v>Desburocratização</v>
      </c>
      <c r="C61" s="4" t="str">
        <f ca="1">IFERROR(__xludf.DUMMYFUNCTION("""COMPUTED_VALUE"""),"Mapa Cultural")</f>
        <v>Mapa Cultural</v>
      </c>
      <c r="D61" s="4" t="str">
        <f ca="1">IFERROR(__xludf.DUMMYFUNCTION("""COMPUTED_VALUE"""),"Políticas Afirmativas")</f>
        <v>Políticas Afirmativas</v>
      </c>
    </row>
    <row r="62" spans="1:17" x14ac:dyDescent="0.25">
      <c r="A62" s="4" t="str">
        <f ca="1">IFERROR(__xludf.DUMMYFUNCTION("TRANSPOSE(FILTER(Filtro1!B:B,Filtro1!A:A=Joao!C62))"),"Transparência e Fiscalização")</f>
        <v>Transparência e Fiscalização</v>
      </c>
      <c r="B62" s="4" t="str">
        <f ca="1">IFERROR(__xludf.DUMMYFUNCTION("""COMPUTED_VALUE"""),"Pareceristas")</f>
        <v>Pareceristas</v>
      </c>
    </row>
    <row r="63" spans="1:17" x14ac:dyDescent="0.25">
      <c r="A63" s="4" t="str">
        <f ca="1">IFERROR(__xludf.DUMMYFUNCTION("TRANSPOSE(FILTER(Filtro1!B:B,Filtro1!A:A=Joao!C63))"),"Linguagem")</f>
        <v>Linguagem</v>
      </c>
      <c r="B63" s="4" t="str">
        <f ca="1">IFERROR(__xludf.DUMMYFUNCTION("""COMPUTED_VALUE"""),"Regionalização")</f>
        <v>Regionalização</v>
      </c>
      <c r="C63" s="4" t="str">
        <f ca="1">IFERROR(__xludf.DUMMYFUNCTION("""COMPUTED_VALUE"""),"Remanejamento de Recursos e Rendimentos")</f>
        <v>Remanejamento de Recursos e Rendimentos</v>
      </c>
    </row>
    <row r="64" spans="1:17" x14ac:dyDescent="0.25">
      <c r="A64" s="4" t="str">
        <f ca="1">IFERROR(__xludf.DUMMYFUNCTION("TRANSPOSE(FILTER(Filtro1!B:B,Filtro1!A:A=Joao!C64))"),"")</f>
        <v/>
      </c>
    </row>
    <row r="65" spans="1:17" x14ac:dyDescent="0.25">
      <c r="A65" s="4" t="str">
        <f ca="1">IFERROR(__xludf.DUMMYFUNCTION("TRANSPOSE(FILTER(Filtro1!B:B,Filtro1!A:A=Joao!C65))"),"Comunicacional")</f>
        <v>Comunicacional</v>
      </c>
      <c r="B65" s="4" t="str">
        <f ca="1">IFERROR(__xludf.DUMMYFUNCTION("""COMPUTED_VALUE"""),"Desburocratização")</f>
        <v>Desburocratização</v>
      </c>
      <c r="C65" s="4" t="str">
        <f ca="1">IFERROR(__xludf.DUMMYFUNCTION("""COMPUTED_VALUE"""),"Mapa Cultural")</f>
        <v>Mapa Cultural</v>
      </c>
      <c r="D65" s="4" t="str">
        <f ca="1">IFERROR(__xludf.DUMMYFUNCTION("""COMPUTED_VALUE"""),"Políticas Afirmativas")</f>
        <v>Políticas Afirmativas</v>
      </c>
    </row>
    <row r="66" spans="1:17" x14ac:dyDescent="0.25">
      <c r="A66" s="4" t="str">
        <f ca="1">IFERROR(__xludf.DUMMYFUNCTION("TRANSPOSE(FILTER(Filtro1!B:B,Filtro1!A:A=Joao!C66))"),"Comunicacional")</f>
        <v>Comunicacional</v>
      </c>
      <c r="B66" s="4" t="str">
        <f ca="1">IFERROR(__xludf.DUMMYFUNCTION("""COMPUTED_VALUE"""),"Desburocratização")</f>
        <v>Desburocratização</v>
      </c>
      <c r="C66" s="4" t="str">
        <f ca="1">IFERROR(__xludf.DUMMYFUNCTION("""COMPUTED_VALUE"""),"Mapa Cultural")</f>
        <v>Mapa Cultural</v>
      </c>
      <c r="D66" s="4" t="str">
        <f ca="1">IFERROR(__xludf.DUMMYFUNCTION("""COMPUTED_VALUE"""),"Políticas Afirmativas")</f>
        <v>Políticas Afirmativas</v>
      </c>
    </row>
    <row r="67" spans="1:17" x14ac:dyDescent="0.25">
      <c r="A67" s="4" t="str">
        <f ca="1">IFERROR(__xludf.DUMMYFUNCTION("TRANSPOSE(FILTER(Filtro1!B:B,Filtro1!A:A=Joao!C67))"),"Transparência e Fiscalização")</f>
        <v>Transparência e Fiscalização</v>
      </c>
      <c r="B67" s="4" t="str">
        <f ca="1">IFERROR(__xludf.DUMMYFUNCTION("""COMPUTED_VALUE"""),"Pareceristas")</f>
        <v>Pareceristas</v>
      </c>
    </row>
    <row r="68" spans="1:17" x14ac:dyDescent="0.25">
      <c r="A68" s="4" t="str">
        <f ca="1">IFERROR(__xludf.DUMMYFUNCTION("TRANSPOSE(FILTER(Filtro1!B:B,Filtro1!A:A=Joao!C68))"),"Comunicacional")</f>
        <v>Comunicacional</v>
      </c>
      <c r="B68" s="4" t="str">
        <f ca="1">IFERROR(__xludf.DUMMYFUNCTION("""COMPUTED_VALUE"""),"Desburocratização")</f>
        <v>Desburocratização</v>
      </c>
      <c r="C68" s="4" t="str">
        <f ca="1">IFERROR(__xludf.DUMMYFUNCTION("""COMPUTED_VALUE"""),"Mapa Cultural")</f>
        <v>Mapa Cultural</v>
      </c>
      <c r="D68" s="4" t="str">
        <f ca="1">IFERROR(__xludf.DUMMYFUNCTION("""COMPUTED_VALUE"""),"Políticas Afirmativas")</f>
        <v>Políticas Afirmativas</v>
      </c>
    </row>
    <row r="69" spans="1:17" x14ac:dyDescent="0.25">
      <c r="A69" s="4" t="str">
        <f ca="1">IFERROR(__xludf.DUMMYFUNCTION("TRANSPOSE(FILTER(Filtro1!B:B,Filtro1!A:A=Joao!C69))"),"Aquisição de Bens e Serviços")</f>
        <v>Aquisição de Bens e Serviços</v>
      </c>
      <c r="B69" s="4" t="str">
        <f ca="1">IFERROR(__xludf.DUMMYFUNCTION("""COMPUTED_VALUE"""),"Cultura Periférica")</f>
        <v>Cultura Periférica</v>
      </c>
      <c r="C69" s="4" t="str">
        <f ca="1">IFERROR(__xludf.DUMMYFUNCTION("""COMPUTED_VALUE"""),"Comunidades Tradicionais ou Rurais")</f>
        <v>Comunidades Tradicionais ou Rurais</v>
      </c>
      <c r="D69" s="4" t="str">
        <f ca="1">IFERROR(__xludf.DUMMYFUNCTION("""COMPUTED_VALUE"""),"Equipamentos e Acervos")</f>
        <v>Equipamentos e Acervos</v>
      </c>
      <c r="E69" s="4" t="str">
        <f ca="1">IFERROR(__xludf.DUMMYFUNCTION("""COMPUTED_VALUE"""),"Premiação")</f>
        <v>Premiação</v>
      </c>
      <c r="F69" s="4" t="str">
        <f ca="1">IFERROR(__xludf.DUMMYFUNCTION("""COMPUTED_VALUE"""),"Bolsas e Intercâmbio")</f>
        <v>Bolsas e Intercâmbio</v>
      </c>
      <c r="G69" s="4" t="str">
        <f ca="1">IFERROR(__xludf.DUMMYFUNCTION("""COMPUTED_VALUE"""),"Formação de Público e Educação")</f>
        <v>Formação de Público e Educação</v>
      </c>
      <c r="H69" s="4" t="str">
        <f ca="1">IFERROR(__xludf.DUMMYFUNCTION("""COMPUTED_VALUE"""),"Cultura Popular")</f>
        <v>Cultura Popular</v>
      </c>
      <c r="I69" s="4" t="str">
        <f ca="1">IFERROR(__xludf.DUMMYFUNCTION("""COMPUTED_VALUE"""),"Cultura Popular de Matriz Africana")</f>
        <v>Cultura Popular de Matriz Africana</v>
      </c>
      <c r="J69" s="4" t="str">
        <f ca="1">IFERROR(__xludf.DUMMYFUNCTION("""COMPUTED_VALUE"""),"Cultura Digital e Geek")</f>
        <v>Cultura Digital e Geek</v>
      </c>
      <c r="K69" s="4" t="str">
        <f ca="1">IFERROR(__xludf.DUMMYFUNCTION("""COMPUTED_VALUE"""),"12 Regiões de Desenvolvimento")</f>
        <v>12 Regiões de Desenvolvimento</v>
      </c>
      <c r="L69" s="4" t="str">
        <f ca="1">IFERROR(__xludf.DUMMYFUNCTION("""COMPUTED_VALUE"""),"Linguagem Específica")</f>
        <v>Linguagem Específica</v>
      </c>
      <c r="M69" s="4" t="str">
        <f ca="1">IFERROR(__xludf.DUMMYFUNCTION("""COMPUTED_VALUE"""),"Técnicos")</f>
        <v>Técnicos</v>
      </c>
      <c r="N69" s="4" t="str">
        <f ca="1">IFERROR(__xludf.DUMMYFUNCTION("""COMPUTED_VALUE"""),"Circulação e Visibilidade")</f>
        <v>Circulação e Visibilidade</v>
      </c>
      <c r="O69" s="4" t="str">
        <f ca="1">IFERROR(__xludf.DUMMYFUNCTION("""COMPUTED_VALUE"""),"Iniciantes")</f>
        <v>Iniciantes</v>
      </c>
      <c r="P69" s="4" t="str">
        <f ca="1">IFERROR(__xludf.DUMMYFUNCTION("""COMPUTED_VALUE"""),"CEUs e Pontos(ões) de Cultura")</f>
        <v>CEUs e Pontos(ões) de Cultura</v>
      </c>
      <c r="Q69" s="4" t="str">
        <f ca="1">IFERROR(__xludf.DUMMYFUNCTION("""COMPUTED_VALUE"""),"Outros")</f>
        <v>Outros</v>
      </c>
    </row>
    <row r="70" spans="1:17" x14ac:dyDescent="0.25">
      <c r="A70" s="4" t="str">
        <f ca="1">IFERROR(__xludf.DUMMYFUNCTION("TRANSPOSE(FILTER(Filtro1!B:B,Filtro1!A:A=Joao!C70))"),"")</f>
        <v/>
      </c>
      <c r="B70" s="4"/>
      <c r="C70" s="4"/>
      <c r="D70" s="4"/>
      <c r="E70" s="4"/>
      <c r="F70" s="4"/>
      <c r="G70" s="4"/>
      <c r="H70" s="4"/>
      <c r="I70" s="4"/>
      <c r="J70" s="4"/>
      <c r="K70" s="4"/>
      <c r="L70" s="4"/>
      <c r="M70" s="4"/>
      <c r="N70" s="4"/>
      <c r="O70" s="4"/>
      <c r="P70" s="4"/>
      <c r="Q70" s="4"/>
    </row>
    <row r="71" spans="1:17" x14ac:dyDescent="0.25">
      <c r="A71" s="4" t="str">
        <f ca="1">IFERROR(__xludf.DUMMYFUNCTION("TRANSPOSE(FILTER(Filtro1!B:B,Filtro1!A:A=Joao!C71))"),"Transparência e Fiscalização")</f>
        <v>Transparência e Fiscalização</v>
      </c>
      <c r="B71" s="4" t="str">
        <f ca="1">IFERROR(__xludf.DUMMYFUNCTION("""COMPUTED_VALUE"""),"Pareceristas")</f>
        <v>Pareceristas</v>
      </c>
    </row>
    <row r="72" spans="1:17" x14ac:dyDescent="0.25">
      <c r="A72" s="4" t="str">
        <f ca="1">IFERROR(__xludf.DUMMYFUNCTION("TRANSPOSE(FILTER(Filtro1!B:B,Filtro1!A:A=Joao!C72))"),"Aquisição de Bens e Serviços")</f>
        <v>Aquisição de Bens e Serviços</v>
      </c>
      <c r="B72" s="4" t="str">
        <f ca="1">IFERROR(__xludf.DUMMYFUNCTION("""COMPUTED_VALUE"""),"Cultura Periférica")</f>
        <v>Cultura Periférica</v>
      </c>
      <c r="C72" s="4" t="str">
        <f ca="1">IFERROR(__xludf.DUMMYFUNCTION("""COMPUTED_VALUE"""),"Comunidades Tradicionais ou Rurais")</f>
        <v>Comunidades Tradicionais ou Rurais</v>
      </c>
      <c r="D72" s="4" t="str">
        <f ca="1">IFERROR(__xludf.DUMMYFUNCTION("""COMPUTED_VALUE"""),"Equipamentos e Acervos")</f>
        <v>Equipamentos e Acervos</v>
      </c>
      <c r="E72" s="4" t="str">
        <f ca="1">IFERROR(__xludf.DUMMYFUNCTION("""COMPUTED_VALUE"""),"Premiação")</f>
        <v>Premiação</v>
      </c>
      <c r="F72" s="4" t="str">
        <f ca="1">IFERROR(__xludf.DUMMYFUNCTION("""COMPUTED_VALUE"""),"Bolsas e Intercâmbio")</f>
        <v>Bolsas e Intercâmbio</v>
      </c>
      <c r="G72" s="4" t="str">
        <f ca="1">IFERROR(__xludf.DUMMYFUNCTION("""COMPUTED_VALUE"""),"Formação de Público e Educação")</f>
        <v>Formação de Público e Educação</v>
      </c>
      <c r="H72" s="4" t="str">
        <f ca="1">IFERROR(__xludf.DUMMYFUNCTION("""COMPUTED_VALUE"""),"Cultura Popular")</f>
        <v>Cultura Popular</v>
      </c>
      <c r="I72" s="4" t="str">
        <f ca="1">IFERROR(__xludf.DUMMYFUNCTION("""COMPUTED_VALUE"""),"Cultura Popular de Matriz Africana")</f>
        <v>Cultura Popular de Matriz Africana</v>
      </c>
      <c r="J72" s="4" t="str">
        <f ca="1">IFERROR(__xludf.DUMMYFUNCTION("""COMPUTED_VALUE"""),"Cultura Digital e Geek")</f>
        <v>Cultura Digital e Geek</v>
      </c>
      <c r="K72" s="4" t="str">
        <f ca="1">IFERROR(__xludf.DUMMYFUNCTION("""COMPUTED_VALUE"""),"12 Regiões de Desenvolvimento")</f>
        <v>12 Regiões de Desenvolvimento</v>
      </c>
      <c r="L72" s="4" t="str">
        <f ca="1">IFERROR(__xludf.DUMMYFUNCTION("""COMPUTED_VALUE"""),"Linguagem Específica")</f>
        <v>Linguagem Específica</v>
      </c>
      <c r="M72" s="4" t="str">
        <f ca="1">IFERROR(__xludf.DUMMYFUNCTION("""COMPUTED_VALUE"""),"Técnicos")</f>
        <v>Técnicos</v>
      </c>
      <c r="N72" s="4" t="str">
        <f ca="1">IFERROR(__xludf.DUMMYFUNCTION("""COMPUTED_VALUE"""),"Circulação e Visibilidade")</f>
        <v>Circulação e Visibilidade</v>
      </c>
      <c r="O72" s="4" t="str">
        <f ca="1">IFERROR(__xludf.DUMMYFUNCTION("""COMPUTED_VALUE"""),"Iniciantes")</f>
        <v>Iniciantes</v>
      </c>
      <c r="P72" s="4" t="str">
        <f ca="1">IFERROR(__xludf.DUMMYFUNCTION("""COMPUTED_VALUE"""),"CEUs e Pontos(ões) de Cultura")</f>
        <v>CEUs e Pontos(ões) de Cultura</v>
      </c>
      <c r="Q72" s="4" t="str">
        <f ca="1">IFERROR(__xludf.DUMMYFUNCTION("""COMPUTED_VALUE"""),"Outros")</f>
        <v>Outros</v>
      </c>
    </row>
    <row r="73" spans="1:17" x14ac:dyDescent="0.25">
      <c r="A73" s="4" t="str">
        <f ca="1">IFERROR(__xludf.DUMMYFUNCTION("TRANSPOSE(FILTER(Filtro1!B:B,Filtro1!A:A=Joao!C73))"),"Comunicacional")</f>
        <v>Comunicacional</v>
      </c>
      <c r="B73" s="4" t="str">
        <f ca="1">IFERROR(__xludf.DUMMYFUNCTION("""COMPUTED_VALUE"""),"Desburocratização")</f>
        <v>Desburocratização</v>
      </c>
      <c r="C73" s="4" t="str">
        <f ca="1">IFERROR(__xludf.DUMMYFUNCTION("""COMPUTED_VALUE"""),"Mapa Cultural")</f>
        <v>Mapa Cultural</v>
      </c>
      <c r="D73" s="4" t="str">
        <f ca="1">IFERROR(__xludf.DUMMYFUNCTION("""COMPUTED_VALUE"""),"Políticas Afirmativas")</f>
        <v>Políticas Afirmativas</v>
      </c>
    </row>
    <row r="74" spans="1:17" x14ac:dyDescent="0.25">
      <c r="A74" s="4" t="str">
        <f ca="1">IFERROR(__xludf.DUMMYFUNCTION("TRANSPOSE(FILTER(Filtro1!B:B,Filtro1!A:A=Joao!C74))"),"Aquisição de Bens e Serviços")</f>
        <v>Aquisição de Bens e Serviços</v>
      </c>
      <c r="B74" s="4" t="str">
        <f ca="1">IFERROR(__xludf.DUMMYFUNCTION("""COMPUTED_VALUE"""),"Cultura Periférica")</f>
        <v>Cultura Periférica</v>
      </c>
      <c r="C74" s="4" t="str">
        <f ca="1">IFERROR(__xludf.DUMMYFUNCTION("""COMPUTED_VALUE"""),"Comunidades Tradicionais ou Rurais")</f>
        <v>Comunidades Tradicionais ou Rurais</v>
      </c>
      <c r="D74" s="4" t="str">
        <f ca="1">IFERROR(__xludf.DUMMYFUNCTION("""COMPUTED_VALUE"""),"Equipamentos e Acervos")</f>
        <v>Equipamentos e Acervos</v>
      </c>
      <c r="E74" s="4" t="str">
        <f ca="1">IFERROR(__xludf.DUMMYFUNCTION("""COMPUTED_VALUE"""),"Premiação")</f>
        <v>Premiação</v>
      </c>
      <c r="F74" s="4" t="str">
        <f ca="1">IFERROR(__xludf.DUMMYFUNCTION("""COMPUTED_VALUE"""),"Bolsas e Intercâmbio")</f>
        <v>Bolsas e Intercâmbio</v>
      </c>
      <c r="G74" s="4" t="str">
        <f ca="1">IFERROR(__xludf.DUMMYFUNCTION("""COMPUTED_VALUE"""),"Formação de Público e Educação")</f>
        <v>Formação de Público e Educação</v>
      </c>
      <c r="H74" s="4" t="str">
        <f ca="1">IFERROR(__xludf.DUMMYFUNCTION("""COMPUTED_VALUE"""),"Cultura Popular")</f>
        <v>Cultura Popular</v>
      </c>
      <c r="I74" s="4" t="str">
        <f ca="1">IFERROR(__xludf.DUMMYFUNCTION("""COMPUTED_VALUE"""),"Cultura Popular de Matriz Africana")</f>
        <v>Cultura Popular de Matriz Africana</v>
      </c>
      <c r="J74" s="4" t="str">
        <f ca="1">IFERROR(__xludf.DUMMYFUNCTION("""COMPUTED_VALUE"""),"Cultura Digital e Geek")</f>
        <v>Cultura Digital e Geek</v>
      </c>
      <c r="K74" s="4" t="str">
        <f ca="1">IFERROR(__xludf.DUMMYFUNCTION("""COMPUTED_VALUE"""),"12 Regiões de Desenvolvimento")</f>
        <v>12 Regiões de Desenvolvimento</v>
      </c>
      <c r="L74" s="4" t="str">
        <f ca="1">IFERROR(__xludf.DUMMYFUNCTION("""COMPUTED_VALUE"""),"Linguagem Específica")</f>
        <v>Linguagem Específica</v>
      </c>
      <c r="M74" s="4" t="str">
        <f ca="1">IFERROR(__xludf.DUMMYFUNCTION("""COMPUTED_VALUE"""),"Técnicos")</f>
        <v>Técnicos</v>
      </c>
      <c r="N74" s="4" t="str">
        <f ca="1">IFERROR(__xludf.DUMMYFUNCTION("""COMPUTED_VALUE"""),"Circulação e Visibilidade")</f>
        <v>Circulação e Visibilidade</v>
      </c>
      <c r="O74" s="4" t="str">
        <f ca="1">IFERROR(__xludf.DUMMYFUNCTION("""COMPUTED_VALUE"""),"Iniciantes")</f>
        <v>Iniciantes</v>
      </c>
      <c r="P74" s="4" t="str">
        <f ca="1">IFERROR(__xludf.DUMMYFUNCTION("""COMPUTED_VALUE"""),"CEUs e Pontos(ões) de Cultura")</f>
        <v>CEUs e Pontos(ões) de Cultura</v>
      </c>
      <c r="Q74" s="4" t="str">
        <f ca="1">IFERROR(__xludf.DUMMYFUNCTION("""COMPUTED_VALUE"""),"Outros")</f>
        <v>Outros</v>
      </c>
    </row>
    <row r="75" spans="1:17" x14ac:dyDescent="0.25">
      <c r="A75" s="4" t="str">
        <f ca="1">IFERROR(__xludf.DUMMYFUNCTION("TRANSPOSE(FILTER(Filtro1!B:B,Filtro1!A:A=Joao!C75))"),"Aquisição de Bens e Serviços")</f>
        <v>Aquisição de Bens e Serviços</v>
      </c>
      <c r="B75" s="4" t="str">
        <f ca="1">IFERROR(__xludf.DUMMYFUNCTION("""COMPUTED_VALUE"""),"Cultura Periférica")</f>
        <v>Cultura Periférica</v>
      </c>
      <c r="C75" s="4" t="str">
        <f ca="1">IFERROR(__xludf.DUMMYFUNCTION("""COMPUTED_VALUE"""),"Comunidades Tradicionais ou Rurais")</f>
        <v>Comunidades Tradicionais ou Rurais</v>
      </c>
      <c r="D75" s="4" t="str">
        <f ca="1">IFERROR(__xludf.DUMMYFUNCTION("""COMPUTED_VALUE"""),"Equipamentos e Acervos")</f>
        <v>Equipamentos e Acervos</v>
      </c>
      <c r="E75" s="4" t="str">
        <f ca="1">IFERROR(__xludf.DUMMYFUNCTION("""COMPUTED_VALUE"""),"Premiação")</f>
        <v>Premiação</v>
      </c>
      <c r="F75" s="4" t="str">
        <f ca="1">IFERROR(__xludf.DUMMYFUNCTION("""COMPUTED_VALUE"""),"Bolsas e Intercâmbio")</f>
        <v>Bolsas e Intercâmbio</v>
      </c>
      <c r="G75" s="4" t="str">
        <f ca="1">IFERROR(__xludf.DUMMYFUNCTION("""COMPUTED_VALUE"""),"Formação de Público e Educação")</f>
        <v>Formação de Público e Educação</v>
      </c>
      <c r="H75" s="4" t="str">
        <f ca="1">IFERROR(__xludf.DUMMYFUNCTION("""COMPUTED_VALUE"""),"Cultura Popular")</f>
        <v>Cultura Popular</v>
      </c>
      <c r="I75" s="4" t="str">
        <f ca="1">IFERROR(__xludf.DUMMYFUNCTION("""COMPUTED_VALUE"""),"Cultura Popular de Matriz Africana")</f>
        <v>Cultura Popular de Matriz Africana</v>
      </c>
      <c r="J75" s="4" t="str">
        <f ca="1">IFERROR(__xludf.DUMMYFUNCTION("""COMPUTED_VALUE"""),"Cultura Digital e Geek")</f>
        <v>Cultura Digital e Geek</v>
      </c>
      <c r="K75" s="4" t="str">
        <f ca="1">IFERROR(__xludf.DUMMYFUNCTION("""COMPUTED_VALUE"""),"12 Regiões de Desenvolvimento")</f>
        <v>12 Regiões de Desenvolvimento</v>
      </c>
      <c r="L75" s="4" t="str">
        <f ca="1">IFERROR(__xludf.DUMMYFUNCTION("""COMPUTED_VALUE"""),"Linguagem Específica")</f>
        <v>Linguagem Específica</v>
      </c>
      <c r="M75" s="4" t="str">
        <f ca="1">IFERROR(__xludf.DUMMYFUNCTION("""COMPUTED_VALUE"""),"Técnicos")</f>
        <v>Técnicos</v>
      </c>
      <c r="N75" s="4" t="str">
        <f ca="1">IFERROR(__xludf.DUMMYFUNCTION("""COMPUTED_VALUE"""),"Circulação e Visibilidade")</f>
        <v>Circulação e Visibilidade</v>
      </c>
      <c r="O75" s="4" t="str">
        <f ca="1">IFERROR(__xludf.DUMMYFUNCTION("""COMPUTED_VALUE"""),"Iniciantes")</f>
        <v>Iniciantes</v>
      </c>
      <c r="P75" s="4" t="str">
        <f ca="1">IFERROR(__xludf.DUMMYFUNCTION("""COMPUTED_VALUE"""),"CEUs e Pontos(ões) de Cultura")</f>
        <v>CEUs e Pontos(ões) de Cultura</v>
      </c>
      <c r="Q75" s="4" t="str">
        <f ca="1">IFERROR(__xludf.DUMMYFUNCTION("""COMPUTED_VALUE"""),"Outros")</f>
        <v>Outros</v>
      </c>
    </row>
    <row r="76" spans="1:17" x14ac:dyDescent="0.25">
      <c r="A76" s="4" t="str">
        <f ca="1">IFERROR(__xludf.DUMMYFUNCTION("TRANSPOSE(FILTER(Filtro1!B:B,Filtro1!A:A=Joao!C76))"),"Aquisição de Bens e Serviços")</f>
        <v>Aquisição de Bens e Serviços</v>
      </c>
      <c r="B76" s="4" t="str">
        <f ca="1">IFERROR(__xludf.DUMMYFUNCTION("""COMPUTED_VALUE"""),"Cultura Periférica")</f>
        <v>Cultura Periférica</v>
      </c>
      <c r="C76" s="4" t="str">
        <f ca="1">IFERROR(__xludf.DUMMYFUNCTION("""COMPUTED_VALUE"""),"Comunidades Tradicionais ou Rurais")</f>
        <v>Comunidades Tradicionais ou Rurais</v>
      </c>
      <c r="D76" s="4" t="str">
        <f ca="1">IFERROR(__xludf.DUMMYFUNCTION("""COMPUTED_VALUE"""),"Equipamentos e Acervos")</f>
        <v>Equipamentos e Acervos</v>
      </c>
      <c r="E76" s="4" t="str">
        <f ca="1">IFERROR(__xludf.DUMMYFUNCTION("""COMPUTED_VALUE"""),"Premiação")</f>
        <v>Premiação</v>
      </c>
      <c r="F76" s="4" t="str">
        <f ca="1">IFERROR(__xludf.DUMMYFUNCTION("""COMPUTED_VALUE"""),"Bolsas e Intercâmbio")</f>
        <v>Bolsas e Intercâmbio</v>
      </c>
      <c r="G76" s="4" t="str">
        <f ca="1">IFERROR(__xludf.DUMMYFUNCTION("""COMPUTED_VALUE"""),"Formação de Público e Educação")</f>
        <v>Formação de Público e Educação</v>
      </c>
      <c r="H76" s="4" t="str">
        <f ca="1">IFERROR(__xludf.DUMMYFUNCTION("""COMPUTED_VALUE"""),"Cultura Popular")</f>
        <v>Cultura Popular</v>
      </c>
      <c r="I76" s="4" t="str">
        <f ca="1">IFERROR(__xludf.DUMMYFUNCTION("""COMPUTED_VALUE"""),"Cultura Popular de Matriz Africana")</f>
        <v>Cultura Popular de Matriz Africana</v>
      </c>
      <c r="J76" s="4" t="str">
        <f ca="1">IFERROR(__xludf.DUMMYFUNCTION("""COMPUTED_VALUE"""),"Cultura Digital e Geek")</f>
        <v>Cultura Digital e Geek</v>
      </c>
      <c r="K76" s="4" t="str">
        <f ca="1">IFERROR(__xludf.DUMMYFUNCTION("""COMPUTED_VALUE"""),"12 Regiões de Desenvolvimento")</f>
        <v>12 Regiões de Desenvolvimento</v>
      </c>
      <c r="L76" s="4" t="str">
        <f ca="1">IFERROR(__xludf.DUMMYFUNCTION("""COMPUTED_VALUE"""),"Linguagem Específica")</f>
        <v>Linguagem Específica</v>
      </c>
      <c r="M76" s="4" t="str">
        <f ca="1">IFERROR(__xludf.DUMMYFUNCTION("""COMPUTED_VALUE"""),"Técnicos")</f>
        <v>Técnicos</v>
      </c>
      <c r="N76" s="4" t="str">
        <f ca="1">IFERROR(__xludf.DUMMYFUNCTION("""COMPUTED_VALUE"""),"Circulação e Visibilidade")</f>
        <v>Circulação e Visibilidade</v>
      </c>
      <c r="O76" s="4" t="str">
        <f ca="1">IFERROR(__xludf.DUMMYFUNCTION("""COMPUTED_VALUE"""),"Iniciantes")</f>
        <v>Iniciantes</v>
      </c>
      <c r="P76" s="4" t="str">
        <f ca="1">IFERROR(__xludf.DUMMYFUNCTION("""COMPUTED_VALUE"""),"CEUs e Pontos(ões) de Cultura")</f>
        <v>CEUs e Pontos(ões) de Cultura</v>
      </c>
      <c r="Q76" s="4" t="str">
        <f ca="1">IFERROR(__xludf.DUMMYFUNCTION("""COMPUTED_VALUE"""),"Outros")</f>
        <v>Outros</v>
      </c>
    </row>
    <row r="77" spans="1:17" x14ac:dyDescent="0.25">
      <c r="A77" s="4" t="str">
        <f ca="1">IFERROR(__xludf.DUMMYFUNCTION("TRANSPOSE(FILTER(Filtro1!B:B,Filtro1!A:A=Joao!C77))"),"Aquisição de Bens e Serviços")</f>
        <v>Aquisição de Bens e Serviços</v>
      </c>
      <c r="B77" s="4" t="str">
        <f ca="1">IFERROR(__xludf.DUMMYFUNCTION("""COMPUTED_VALUE"""),"Cultura Periférica")</f>
        <v>Cultura Periférica</v>
      </c>
      <c r="C77" s="4" t="str">
        <f ca="1">IFERROR(__xludf.DUMMYFUNCTION("""COMPUTED_VALUE"""),"Comunidades Tradicionais ou Rurais")</f>
        <v>Comunidades Tradicionais ou Rurais</v>
      </c>
      <c r="D77" s="4" t="str">
        <f ca="1">IFERROR(__xludf.DUMMYFUNCTION("""COMPUTED_VALUE"""),"Equipamentos e Acervos")</f>
        <v>Equipamentos e Acervos</v>
      </c>
      <c r="E77" s="4" t="str">
        <f ca="1">IFERROR(__xludf.DUMMYFUNCTION("""COMPUTED_VALUE"""),"Premiação")</f>
        <v>Premiação</v>
      </c>
      <c r="F77" s="4" t="str">
        <f ca="1">IFERROR(__xludf.DUMMYFUNCTION("""COMPUTED_VALUE"""),"Bolsas e Intercâmbio")</f>
        <v>Bolsas e Intercâmbio</v>
      </c>
      <c r="G77" s="4" t="str">
        <f ca="1">IFERROR(__xludf.DUMMYFUNCTION("""COMPUTED_VALUE"""),"Formação de Público e Educação")</f>
        <v>Formação de Público e Educação</v>
      </c>
      <c r="H77" s="4" t="str">
        <f ca="1">IFERROR(__xludf.DUMMYFUNCTION("""COMPUTED_VALUE"""),"Cultura Popular")</f>
        <v>Cultura Popular</v>
      </c>
      <c r="I77" s="4" t="str">
        <f ca="1">IFERROR(__xludf.DUMMYFUNCTION("""COMPUTED_VALUE"""),"Cultura Popular de Matriz Africana")</f>
        <v>Cultura Popular de Matriz Africana</v>
      </c>
      <c r="J77" s="4" t="str">
        <f ca="1">IFERROR(__xludf.DUMMYFUNCTION("""COMPUTED_VALUE"""),"Cultura Digital e Geek")</f>
        <v>Cultura Digital e Geek</v>
      </c>
      <c r="K77" s="4" t="str">
        <f ca="1">IFERROR(__xludf.DUMMYFUNCTION("""COMPUTED_VALUE"""),"12 Regiões de Desenvolvimento")</f>
        <v>12 Regiões de Desenvolvimento</v>
      </c>
      <c r="L77" s="4" t="str">
        <f ca="1">IFERROR(__xludf.DUMMYFUNCTION("""COMPUTED_VALUE"""),"Linguagem Específica")</f>
        <v>Linguagem Específica</v>
      </c>
      <c r="M77" s="4" t="str">
        <f ca="1">IFERROR(__xludf.DUMMYFUNCTION("""COMPUTED_VALUE"""),"Técnicos")</f>
        <v>Técnicos</v>
      </c>
      <c r="N77" s="4" t="str">
        <f ca="1">IFERROR(__xludf.DUMMYFUNCTION("""COMPUTED_VALUE"""),"Circulação e Visibilidade")</f>
        <v>Circulação e Visibilidade</v>
      </c>
      <c r="O77" s="4" t="str">
        <f ca="1">IFERROR(__xludf.DUMMYFUNCTION("""COMPUTED_VALUE"""),"Iniciantes")</f>
        <v>Iniciantes</v>
      </c>
      <c r="P77" s="4" t="str">
        <f ca="1">IFERROR(__xludf.DUMMYFUNCTION("""COMPUTED_VALUE"""),"CEUs e Pontos(ões) de Cultura")</f>
        <v>CEUs e Pontos(ões) de Cultura</v>
      </c>
      <c r="Q77" s="4" t="str">
        <f ca="1">IFERROR(__xludf.DUMMYFUNCTION("""COMPUTED_VALUE"""),"Outros")</f>
        <v>Outros</v>
      </c>
    </row>
    <row r="78" spans="1:17" x14ac:dyDescent="0.25">
      <c r="A78" s="4" t="str">
        <f ca="1">IFERROR(__xludf.DUMMYFUNCTION("TRANSPOSE(FILTER(Filtro1!B:B,Filtro1!A:A=Joao!C78))"),"Aquisição de Bens e Serviços")</f>
        <v>Aquisição de Bens e Serviços</v>
      </c>
      <c r="B78" s="4" t="str">
        <f ca="1">IFERROR(__xludf.DUMMYFUNCTION("""COMPUTED_VALUE"""),"Cultura Periférica")</f>
        <v>Cultura Periférica</v>
      </c>
      <c r="C78" s="4" t="str">
        <f ca="1">IFERROR(__xludf.DUMMYFUNCTION("""COMPUTED_VALUE"""),"Comunidades Tradicionais ou Rurais")</f>
        <v>Comunidades Tradicionais ou Rurais</v>
      </c>
      <c r="D78" s="4" t="str">
        <f ca="1">IFERROR(__xludf.DUMMYFUNCTION("""COMPUTED_VALUE"""),"Equipamentos e Acervos")</f>
        <v>Equipamentos e Acervos</v>
      </c>
      <c r="E78" s="4" t="str">
        <f ca="1">IFERROR(__xludf.DUMMYFUNCTION("""COMPUTED_VALUE"""),"Premiação")</f>
        <v>Premiação</v>
      </c>
      <c r="F78" s="4" t="str">
        <f ca="1">IFERROR(__xludf.DUMMYFUNCTION("""COMPUTED_VALUE"""),"Bolsas e Intercâmbio")</f>
        <v>Bolsas e Intercâmbio</v>
      </c>
      <c r="G78" s="4" t="str">
        <f ca="1">IFERROR(__xludf.DUMMYFUNCTION("""COMPUTED_VALUE"""),"Formação de Público e Educação")</f>
        <v>Formação de Público e Educação</v>
      </c>
      <c r="H78" s="4" t="str">
        <f ca="1">IFERROR(__xludf.DUMMYFUNCTION("""COMPUTED_VALUE"""),"Cultura Popular")</f>
        <v>Cultura Popular</v>
      </c>
      <c r="I78" s="4" t="str">
        <f ca="1">IFERROR(__xludf.DUMMYFUNCTION("""COMPUTED_VALUE"""),"Cultura Popular de Matriz Africana")</f>
        <v>Cultura Popular de Matriz Africana</v>
      </c>
      <c r="J78" s="4" t="str">
        <f ca="1">IFERROR(__xludf.DUMMYFUNCTION("""COMPUTED_VALUE"""),"Cultura Digital e Geek")</f>
        <v>Cultura Digital e Geek</v>
      </c>
      <c r="K78" s="4" t="str">
        <f ca="1">IFERROR(__xludf.DUMMYFUNCTION("""COMPUTED_VALUE"""),"12 Regiões de Desenvolvimento")</f>
        <v>12 Regiões de Desenvolvimento</v>
      </c>
      <c r="L78" s="4" t="str">
        <f ca="1">IFERROR(__xludf.DUMMYFUNCTION("""COMPUTED_VALUE"""),"Linguagem Específica")</f>
        <v>Linguagem Específica</v>
      </c>
      <c r="M78" s="4" t="str">
        <f ca="1">IFERROR(__xludf.DUMMYFUNCTION("""COMPUTED_VALUE"""),"Técnicos")</f>
        <v>Técnicos</v>
      </c>
      <c r="N78" s="4" t="str">
        <f ca="1">IFERROR(__xludf.DUMMYFUNCTION("""COMPUTED_VALUE"""),"Circulação e Visibilidade")</f>
        <v>Circulação e Visibilidade</v>
      </c>
      <c r="O78" s="4" t="str">
        <f ca="1">IFERROR(__xludf.DUMMYFUNCTION("""COMPUTED_VALUE"""),"Iniciantes")</f>
        <v>Iniciantes</v>
      </c>
      <c r="P78" s="4" t="str">
        <f ca="1">IFERROR(__xludf.DUMMYFUNCTION("""COMPUTED_VALUE"""),"CEUs e Pontos(ões) de Cultura")</f>
        <v>CEUs e Pontos(ões) de Cultura</v>
      </c>
      <c r="Q78" s="4" t="str">
        <f ca="1">IFERROR(__xludf.DUMMYFUNCTION("""COMPUTED_VALUE"""),"Outros")</f>
        <v>Outros</v>
      </c>
    </row>
    <row r="79" spans="1:17" x14ac:dyDescent="0.25">
      <c r="A79" s="4" t="str">
        <f ca="1">IFERROR(__xludf.DUMMYFUNCTION("TRANSPOSE(FILTER(Filtro1!B:B,Filtro1!A:A=Joao!C79))"),"Aquisição de Bens e Serviços")</f>
        <v>Aquisição de Bens e Serviços</v>
      </c>
      <c r="B79" s="4" t="str">
        <f ca="1">IFERROR(__xludf.DUMMYFUNCTION("""COMPUTED_VALUE"""),"Cultura Periférica")</f>
        <v>Cultura Periférica</v>
      </c>
      <c r="C79" s="4" t="str">
        <f ca="1">IFERROR(__xludf.DUMMYFUNCTION("""COMPUTED_VALUE"""),"Comunidades Tradicionais ou Rurais")</f>
        <v>Comunidades Tradicionais ou Rurais</v>
      </c>
      <c r="D79" s="4" t="str">
        <f ca="1">IFERROR(__xludf.DUMMYFUNCTION("""COMPUTED_VALUE"""),"Equipamentos e Acervos")</f>
        <v>Equipamentos e Acervos</v>
      </c>
      <c r="E79" s="4" t="str">
        <f ca="1">IFERROR(__xludf.DUMMYFUNCTION("""COMPUTED_VALUE"""),"Premiação")</f>
        <v>Premiação</v>
      </c>
      <c r="F79" s="4" t="str">
        <f ca="1">IFERROR(__xludf.DUMMYFUNCTION("""COMPUTED_VALUE"""),"Bolsas e Intercâmbio")</f>
        <v>Bolsas e Intercâmbio</v>
      </c>
      <c r="G79" s="4" t="str">
        <f ca="1">IFERROR(__xludf.DUMMYFUNCTION("""COMPUTED_VALUE"""),"Formação de Público e Educação")</f>
        <v>Formação de Público e Educação</v>
      </c>
      <c r="H79" s="4" t="str">
        <f ca="1">IFERROR(__xludf.DUMMYFUNCTION("""COMPUTED_VALUE"""),"Cultura Popular")</f>
        <v>Cultura Popular</v>
      </c>
      <c r="I79" s="4" t="str">
        <f ca="1">IFERROR(__xludf.DUMMYFUNCTION("""COMPUTED_VALUE"""),"Cultura Popular de Matriz Africana")</f>
        <v>Cultura Popular de Matriz Africana</v>
      </c>
      <c r="J79" s="4" t="str">
        <f ca="1">IFERROR(__xludf.DUMMYFUNCTION("""COMPUTED_VALUE"""),"Cultura Digital e Geek")</f>
        <v>Cultura Digital e Geek</v>
      </c>
      <c r="K79" s="4" t="str">
        <f ca="1">IFERROR(__xludf.DUMMYFUNCTION("""COMPUTED_VALUE"""),"12 Regiões de Desenvolvimento")</f>
        <v>12 Regiões de Desenvolvimento</v>
      </c>
      <c r="L79" s="4" t="str">
        <f ca="1">IFERROR(__xludf.DUMMYFUNCTION("""COMPUTED_VALUE"""),"Linguagem Específica")</f>
        <v>Linguagem Específica</v>
      </c>
      <c r="M79" s="4" t="str">
        <f ca="1">IFERROR(__xludf.DUMMYFUNCTION("""COMPUTED_VALUE"""),"Técnicos")</f>
        <v>Técnicos</v>
      </c>
      <c r="N79" s="4" t="str">
        <f ca="1">IFERROR(__xludf.DUMMYFUNCTION("""COMPUTED_VALUE"""),"Circulação e Visibilidade")</f>
        <v>Circulação e Visibilidade</v>
      </c>
      <c r="O79" s="4" t="str">
        <f ca="1">IFERROR(__xludf.DUMMYFUNCTION("""COMPUTED_VALUE"""),"Iniciantes")</f>
        <v>Iniciantes</v>
      </c>
      <c r="P79" s="4" t="str">
        <f ca="1">IFERROR(__xludf.DUMMYFUNCTION("""COMPUTED_VALUE"""),"CEUs e Pontos(ões) de Cultura")</f>
        <v>CEUs e Pontos(ões) de Cultura</v>
      </c>
      <c r="Q79" s="4" t="str">
        <f ca="1">IFERROR(__xludf.DUMMYFUNCTION("""COMPUTED_VALUE"""),"Outros")</f>
        <v>Outros</v>
      </c>
    </row>
    <row r="80" spans="1:17" x14ac:dyDescent="0.25">
      <c r="A80" s="4" t="str">
        <f ca="1">IFERROR(__xludf.DUMMYFUNCTION("TRANSPOSE(FILTER(Filtro1!B:B,Filtro1!A:A=Joao!C80))"),"Aquisição de Bens e Serviços")</f>
        <v>Aquisição de Bens e Serviços</v>
      </c>
      <c r="B80" s="4" t="str">
        <f ca="1">IFERROR(__xludf.DUMMYFUNCTION("""COMPUTED_VALUE"""),"Cultura Periférica")</f>
        <v>Cultura Periférica</v>
      </c>
      <c r="C80" s="4" t="str">
        <f ca="1">IFERROR(__xludf.DUMMYFUNCTION("""COMPUTED_VALUE"""),"Comunidades Tradicionais ou Rurais")</f>
        <v>Comunidades Tradicionais ou Rurais</v>
      </c>
      <c r="D80" s="4" t="str">
        <f ca="1">IFERROR(__xludf.DUMMYFUNCTION("""COMPUTED_VALUE"""),"Equipamentos e Acervos")</f>
        <v>Equipamentos e Acervos</v>
      </c>
      <c r="E80" s="4" t="str">
        <f ca="1">IFERROR(__xludf.DUMMYFUNCTION("""COMPUTED_VALUE"""),"Premiação")</f>
        <v>Premiação</v>
      </c>
      <c r="F80" s="4" t="str">
        <f ca="1">IFERROR(__xludf.DUMMYFUNCTION("""COMPUTED_VALUE"""),"Bolsas e Intercâmbio")</f>
        <v>Bolsas e Intercâmbio</v>
      </c>
      <c r="G80" s="4" t="str">
        <f ca="1">IFERROR(__xludf.DUMMYFUNCTION("""COMPUTED_VALUE"""),"Formação de Público e Educação")</f>
        <v>Formação de Público e Educação</v>
      </c>
      <c r="H80" s="4" t="str">
        <f ca="1">IFERROR(__xludf.DUMMYFUNCTION("""COMPUTED_VALUE"""),"Cultura Popular")</f>
        <v>Cultura Popular</v>
      </c>
      <c r="I80" s="4" t="str">
        <f ca="1">IFERROR(__xludf.DUMMYFUNCTION("""COMPUTED_VALUE"""),"Cultura Popular de Matriz Africana")</f>
        <v>Cultura Popular de Matriz Africana</v>
      </c>
      <c r="J80" s="4" t="str">
        <f ca="1">IFERROR(__xludf.DUMMYFUNCTION("""COMPUTED_VALUE"""),"Cultura Digital e Geek")</f>
        <v>Cultura Digital e Geek</v>
      </c>
      <c r="K80" s="4" t="str">
        <f ca="1">IFERROR(__xludf.DUMMYFUNCTION("""COMPUTED_VALUE"""),"12 Regiões de Desenvolvimento")</f>
        <v>12 Regiões de Desenvolvimento</v>
      </c>
      <c r="L80" s="4" t="str">
        <f ca="1">IFERROR(__xludf.DUMMYFUNCTION("""COMPUTED_VALUE"""),"Linguagem Específica")</f>
        <v>Linguagem Específica</v>
      </c>
      <c r="M80" s="4" t="str">
        <f ca="1">IFERROR(__xludf.DUMMYFUNCTION("""COMPUTED_VALUE"""),"Técnicos")</f>
        <v>Técnicos</v>
      </c>
      <c r="N80" s="4" t="str">
        <f ca="1">IFERROR(__xludf.DUMMYFUNCTION("""COMPUTED_VALUE"""),"Circulação e Visibilidade")</f>
        <v>Circulação e Visibilidade</v>
      </c>
      <c r="O80" s="4" t="str">
        <f ca="1">IFERROR(__xludf.DUMMYFUNCTION("""COMPUTED_VALUE"""),"Iniciantes")</f>
        <v>Iniciantes</v>
      </c>
      <c r="P80" s="4" t="str">
        <f ca="1">IFERROR(__xludf.DUMMYFUNCTION("""COMPUTED_VALUE"""),"CEUs e Pontos(ões) de Cultura")</f>
        <v>CEUs e Pontos(ões) de Cultura</v>
      </c>
      <c r="Q80" s="4" t="str">
        <f ca="1">IFERROR(__xludf.DUMMYFUNCTION("""COMPUTED_VALUE"""),"Outros")</f>
        <v>Outros</v>
      </c>
    </row>
    <row r="81" spans="1:17" x14ac:dyDescent="0.25">
      <c r="A81" s="4" t="str">
        <f ca="1">IFERROR(__xludf.DUMMYFUNCTION("TRANSPOSE(FILTER(Filtro1!B:B,Filtro1!A:A=Joao!C81))"),"Aquisição de Bens e Serviços")</f>
        <v>Aquisição de Bens e Serviços</v>
      </c>
      <c r="B81" s="4" t="str">
        <f ca="1">IFERROR(__xludf.DUMMYFUNCTION("""COMPUTED_VALUE"""),"Cultura Periférica")</f>
        <v>Cultura Periférica</v>
      </c>
      <c r="C81" s="4" t="str">
        <f ca="1">IFERROR(__xludf.DUMMYFUNCTION("""COMPUTED_VALUE"""),"Comunidades Tradicionais ou Rurais")</f>
        <v>Comunidades Tradicionais ou Rurais</v>
      </c>
      <c r="D81" s="4" t="str">
        <f ca="1">IFERROR(__xludf.DUMMYFUNCTION("""COMPUTED_VALUE"""),"Equipamentos e Acervos")</f>
        <v>Equipamentos e Acervos</v>
      </c>
      <c r="E81" s="4" t="str">
        <f ca="1">IFERROR(__xludf.DUMMYFUNCTION("""COMPUTED_VALUE"""),"Premiação")</f>
        <v>Premiação</v>
      </c>
      <c r="F81" s="4" t="str">
        <f ca="1">IFERROR(__xludf.DUMMYFUNCTION("""COMPUTED_VALUE"""),"Bolsas e Intercâmbio")</f>
        <v>Bolsas e Intercâmbio</v>
      </c>
      <c r="G81" s="4" t="str">
        <f ca="1">IFERROR(__xludf.DUMMYFUNCTION("""COMPUTED_VALUE"""),"Formação de Público e Educação")</f>
        <v>Formação de Público e Educação</v>
      </c>
      <c r="H81" s="4" t="str">
        <f ca="1">IFERROR(__xludf.DUMMYFUNCTION("""COMPUTED_VALUE"""),"Cultura Popular")</f>
        <v>Cultura Popular</v>
      </c>
      <c r="I81" s="4" t="str">
        <f ca="1">IFERROR(__xludf.DUMMYFUNCTION("""COMPUTED_VALUE"""),"Cultura Popular de Matriz Africana")</f>
        <v>Cultura Popular de Matriz Africana</v>
      </c>
      <c r="J81" s="4" t="str">
        <f ca="1">IFERROR(__xludf.DUMMYFUNCTION("""COMPUTED_VALUE"""),"Cultura Digital e Geek")</f>
        <v>Cultura Digital e Geek</v>
      </c>
      <c r="K81" s="4" t="str">
        <f ca="1">IFERROR(__xludf.DUMMYFUNCTION("""COMPUTED_VALUE"""),"12 Regiões de Desenvolvimento")</f>
        <v>12 Regiões de Desenvolvimento</v>
      </c>
      <c r="L81" s="4" t="str">
        <f ca="1">IFERROR(__xludf.DUMMYFUNCTION("""COMPUTED_VALUE"""),"Linguagem Específica")</f>
        <v>Linguagem Específica</v>
      </c>
      <c r="M81" s="4" t="str">
        <f ca="1">IFERROR(__xludf.DUMMYFUNCTION("""COMPUTED_VALUE"""),"Técnicos")</f>
        <v>Técnicos</v>
      </c>
      <c r="N81" s="4" t="str">
        <f ca="1">IFERROR(__xludf.DUMMYFUNCTION("""COMPUTED_VALUE"""),"Circulação e Visibilidade")</f>
        <v>Circulação e Visibilidade</v>
      </c>
      <c r="O81" s="4" t="str">
        <f ca="1">IFERROR(__xludf.DUMMYFUNCTION("""COMPUTED_VALUE"""),"Iniciantes")</f>
        <v>Iniciantes</v>
      </c>
      <c r="P81" s="4" t="str">
        <f ca="1">IFERROR(__xludf.DUMMYFUNCTION("""COMPUTED_VALUE"""),"CEUs e Pontos(ões) de Cultura")</f>
        <v>CEUs e Pontos(ões) de Cultura</v>
      </c>
      <c r="Q81" s="4" t="str">
        <f ca="1">IFERROR(__xludf.DUMMYFUNCTION("""COMPUTED_VALUE"""),"Outros")</f>
        <v>Outros</v>
      </c>
    </row>
    <row r="82" spans="1:17" x14ac:dyDescent="0.25">
      <c r="A82" s="4" t="str">
        <f ca="1">IFERROR(__xludf.DUMMYFUNCTION("TRANSPOSE(FILTER(Filtro1!B:B,Filtro1!A:A=Joao!C82))"),"Aquisição de Bens e Serviços")</f>
        <v>Aquisição de Bens e Serviços</v>
      </c>
      <c r="B82" s="4" t="str">
        <f ca="1">IFERROR(__xludf.DUMMYFUNCTION("""COMPUTED_VALUE"""),"Cultura Periférica")</f>
        <v>Cultura Periférica</v>
      </c>
      <c r="C82" s="4" t="str">
        <f ca="1">IFERROR(__xludf.DUMMYFUNCTION("""COMPUTED_VALUE"""),"Comunidades Tradicionais ou Rurais")</f>
        <v>Comunidades Tradicionais ou Rurais</v>
      </c>
      <c r="D82" s="4" t="str">
        <f ca="1">IFERROR(__xludf.DUMMYFUNCTION("""COMPUTED_VALUE"""),"Equipamentos e Acervos")</f>
        <v>Equipamentos e Acervos</v>
      </c>
      <c r="E82" s="4" t="str">
        <f ca="1">IFERROR(__xludf.DUMMYFUNCTION("""COMPUTED_VALUE"""),"Premiação")</f>
        <v>Premiação</v>
      </c>
      <c r="F82" s="4" t="str">
        <f ca="1">IFERROR(__xludf.DUMMYFUNCTION("""COMPUTED_VALUE"""),"Bolsas e Intercâmbio")</f>
        <v>Bolsas e Intercâmbio</v>
      </c>
      <c r="G82" s="4" t="str">
        <f ca="1">IFERROR(__xludf.DUMMYFUNCTION("""COMPUTED_VALUE"""),"Formação de Público e Educação")</f>
        <v>Formação de Público e Educação</v>
      </c>
      <c r="H82" s="4" t="str">
        <f ca="1">IFERROR(__xludf.DUMMYFUNCTION("""COMPUTED_VALUE"""),"Cultura Popular")</f>
        <v>Cultura Popular</v>
      </c>
      <c r="I82" s="4" t="str">
        <f ca="1">IFERROR(__xludf.DUMMYFUNCTION("""COMPUTED_VALUE"""),"Cultura Popular de Matriz Africana")</f>
        <v>Cultura Popular de Matriz Africana</v>
      </c>
      <c r="J82" s="4" t="str">
        <f ca="1">IFERROR(__xludf.DUMMYFUNCTION("""COMPUTED_VALUE"""),"Cultura Digital e Geek")</f>
        <v>Cultura Digital e Geek</v>
      </c>
      <c r="K82" s="4" t="str">
        <f ca="1">IFERROR(__xludf.DUMMYFUNCTION("""COMPUTED_VALUE"""),"12 Regiões de Desenvolvimento")</f>
        <v>12 Regiões de Desenvolvimento</v>
      </c>
      <c r="L82" s="4" t="str">
        <f ca="1">IFERROR(__xludf.DUMMYFUNCTION("""COMPUTED_VALUE"""),"Linguagem Específica")</f>
        <v>Linguagem Específica</v>
      </c>
      <c r="M82" s="4" t="str">
        <f ca="1">IFERROR(__xludf.DUMMYFUNCTION("""COMPUTED_VALUE"""),"Técnicos")</f>
        <v>Técnicos</v>
      </c>
      <c r="N82" s="4" t="str">
        <f ca="1">IFERROR(__xludf.DUMMYFUNCTION("""COMPUTED_VALUE"""),"Circulação e Visibilidade")</f>
        <v>Circulação e Visibilidade</v>
      </c>
      <c r="O82" s="4" t="str">
        <f ca="1">IFERROR(__xludf.DUMMYFUNCTION("""COMPUTED_VALUE"""),"Iniciantes")</f>
        <v>Iniciantes</v>
      </c>
      <c r="P82" s="4" t="str">
        <f ca="1">IFERROR(__xludf.DUMMYFUNCTION("""COMPUTED_VALUE"""),"CEUs e Pontos(ões) de Cultura")</f>
        <v>CEUs e Pontos(ões) de Cultura</v>
      </c>
      <c r="Q82" s="4" t="str">
        <f ca="1">IFERROR(__xludf.DUMMYFUNCTION("""COMPUTED_VALUE"""),"Outros")</f>
        <v>Outros</v>
      </c>
    </row>
    <row r="83" spans="1:17" x14ac:dyDescent="0.25">
      <c r="A83" s="4" t="str">
        <f ca="1">IFERROR(__xludf.DUMMYFUNCTION("TRANSPOSE(FILTER(Filtro1!B:B,Filtro1!A:A=Joao!C83))"),"Aquisição de Bens e Serviços")</f>
        <v>Aquisição de Bens e Serviços</v>
      </c>
      <c r="B83" s="4" t="str">
        <f ca="1">IFERROR(__xludf.DUMMYFUNCTION("""COMPUTED_VALUE"""),"Cultura Periférica")</f>
        <v>Cultura Periférica</v>
      </c>
      <c r="C83" s="4" t="str">
        <f ca="1">IFERROR(__xludf.DUMMYFUNCTION("""COMPUTED_VALUE"""),"Comunidades Tradicionais ou Rurais")</f>
        <v>Comunidades Tradicionais ou Rurais</v>
      </c>
      <c r="D83" s="4" t="str">
        <f ca="1">IFERROR(__xludf.DUMMYFUNCTION("""COMPUTED_VALUE"""),"Equipamentos e Acervos")</f>
        <v>Equipamentos e Acervos</v>
      </c>
      <c r="E83" s="4" t="str">
        <f ca="1">IFERROR(__xludf.DUMMYFUNCTION("""COMPUTED_VALUE"""),"Premiação")</f>
        <v>Premiação</v>
      </c>
      <c r="F83" s="4" t="str">
        <f ca="1">IFERROR(__xludf.DUMMYFUNCTION("""COMPUTED_VALUE"""),"Bolsas e Intercâmbio")</f>
        <v>Bolsas e Intercâmbio</v>
      </c>
      <c r="G83" s="4" t="str">
        <f ca="1">IFERROR(__xludf.DUMMYFUNCTION("""COMPUTED_VALUE"""),"Formação de Público e Educação")</f>
        <v>Formação de Público e Educação</v>
      </c>
      <c r="H83" s="4" t="str">
        <f ca="1">IFERROR(__xludf.DUMMYFUNCTION("""COMPUTED_VALUE"""),"Cultura Popular")</f>
        <v>Cultura Popular</v>
      </c>
      <c r="I83" s="4" t="str">
        <f ca="1">IFERROR(__xludf.DUMMYFUNCTION("""COMPUTED_VALUE"""),"Cultura Popular de Matriz Africana")</f>
        <v>Cultura Popular de Matriz Africana</v>
      </c>
      <c r="J83" s="4" t="str">
        <f ca="1">IFERROR(__xludf.DUMMYFUNCTION("""COMPUTED_VALUE"""),"Cultura Digital e Geek")</f>
        <v>Cultura Digital e Geek</v>
      </c>
      <c r="K83" s="4" t="str">
        <f ca="1">IFERROR(__xludf.DUMMYFUNCTION("""COMPUTED_VALUE"""),"12 Regiões de Desenvolvimento")</f>
        <v>12 Regiões de Desenvolvimento</v>
      </c>
      <c r="L83" s="4" t="str">
        <f ca="1">IFERROR(__xludf.DUMMYFUNCTION("""COMPUTED_VALUE"""),"Linguagem Específica")</f>
        <v>Linguagem Específica</v>
      </c>
      <c r="M83" s="4" t="str">
        <f ca="1">IFERROR(__xludf.DUMMYFUNCTION("""COMPUTED_VALUE"""),"Técnicos")</f>
        <v>Técnicos</v>
      </c>
      <c r="N83" s="4" t="str">
        <f ca="1">IFERROR(__xludf.DUMMYFUNCTION("""COMPUTED_VALUE"""),"Circulação e Visibilidade")</f>
        <v>Circulação e Visibilidade</v>
      </c>
      <c r="O83" s="4" t="str">
        <f ca="1">IFERROR(__xludf.DUMMYFUNCTION("""COMPUTED_VALUE"""),"Iniciantes")</f>
        <v>Iniciantes</v>
      </c>
      <c r="P83" s="4" t="str">
        <f ca="1">IFERROR(__xludf.DUMMYFUNCTION("""COMPUTED_VALUE"""),"CEUs e Pontos(ões) de Cultura")</f>
        <v>CEUs e Pontos(ões) de Cultura</v>
      </c>
      <c r="Q83" s="4" t="str">
        <f ca="1">IFERROR(__xludf.DUMMYFUNCTION("""COMPUTED_VALUE"""),"Outros")</f>
        <v>Outros</v>
      </c>
    </row>
    <row r="84" spans="1:17" x14ac:dyDescent="0.25">
      <c r="A84" s="4" t="str">
        <f ca="1">IFERROR(__xludf.DUMMYFUNCTION("TRANSPOSE(FILTER(Filtro1!B:B,Filtro1!A:A=Joao!C84))"),"Aquisição de Bens e Serviços")</f>
        <v>Aquisição de Bens e Serviços</v>
      </c>
      <c r="B84" s="4" t="str">
        <f ca="1">IFERROR(__xludf.DUMMYFUNCTION("""COMPUTED_VALUE"""),"Cultura Periférica")</f>
        <v>Cultura Periférica</v>
      </c>
      <c r="C84" s="4" t="str">
        <f ca="1">IFERROR(__xludf.DUMMYFUNCTION("""COMPUTED_VALUE"""),"Comunidades Tradicionais ou Rurais")</f>
        <v>Comunidades Tradicionais ou Rurais</v>
      </c>
      <c r="D84" s="4" t="str">
        <f ca="1">IFERROR(__xludf.DUMMYFUNCTION("""COMPUTED_VALUE"""),"Equipamentos e Acervos")</f>
        <v>Equipamentos e Acervos</v>
      </c>
      <c r="E84" s="4" t="str">
        <f ca="1">IFERROR(__xludf.DUMMYFUNCTION("""COMPUTED_VALUE"""),"Premiação")</f>
        <v>Premiação</v>
      </c>
      <c r="F84" s="4" t="str">
        <f ca="1">IFERROR(__xludf.DUMMYFUNCTION("""COMPUTED_VALUE"""),"Bolsas e Intercâmbio")</f>
        <v>Bolsas e Intercâmbio</v>
      </c>
      <c r="G84" s="4" t="str">
        <f ca="1">IFERROR(__xludf.DUMMYFUNCTION("""COMPUTED_VALUE"""),"Formação de Público e Educação")</f>
        <v>Formação de Público e Educação</v>
      </c>
      <c r="H84" s="4" t="str">
        <f ca="1">IFERROR(__xludf.DUMMYFUNCTION("""COMPUTED_VALUE"""),"Cultura Popular")</f>
        <v>Cultura Popular</v>
      </c>
      <c r="I84" s="4" t="str">
        <f ca="1">IFERROR(__xludf.DUMMYFUNCTION("""COMPUTED_VALUE"""),"Cultura Popular de Matriz Africana")</f>
        <v>Cultura Popular de Matriz Africana</v>
      </c>
      <c r="J84" s="4" t="str">
        <f ca="1">IFERROR(__xludf.DUMMYFUNCTION("""COMPUTED_VALUE"""),"Cultura Digital e Geek")</f>
        <v>Cultura Digital e Geek</v>
      </c>
      <c r="K84" s="4" t="str">
        <f ca="1">IFERROR(__xludf.DUMMYFUNCTION("""COMPUTED_VALUE"""),"12 Regiões de Desenvolvimento")</f>
        <v>12 Regiões de Desenvolvimento</v>
      </c>
      <c r="L84" s="4" t="str">
        <f ca="1">IFERROR(__xludf.DUMMYFUNCTION("""COMPUTED_VALUE"""),"Linguagem Específica")</f>
        <v>Linguagem Específica</v>
      </c>
      <c r="M84" s="4" t="str">
        <f ca="1">IFERROR(__xludf.DUMMYFUNCTION("""COMPUTED_VALUE"""),"Técnicos")</f>
        <v>Técnicos</v>
      </c>
      <c r="N84" s="4" t="str">
        <f ca="1">IFERROR(__xludf.DUMMYFUNCTION("""COMPUTED_VALUE"""),"Circulação e Visibilidade")</f>
        <v>Circulação e Visibilidade</v>
      </c>
      <c r="O84" s="4" t="str">
        <f ca="1">IFERROR(__xludf.DUMMYFUNCTION("""COMPUTED_VALUE"""),"Iniciantes")</f>
        <v>Iniciantes</v>
      </c>
      <c r="P84" s="4" t="str">
        <f ca="1">IFERROR(__xludf.DUMMYFUNCTION("""COMPUTED_VALUE"""),"CEUs e Pontos(ões) de Cultura")</f>
        <v>CEUs e Pontos(ões) de Cultura</v>
      </c>
      <c r="Q84" s="4" t="str">
        <f ca="1">IFERROR(__xludf.DUMMYFUNCTION("""COMPUTED_VALUE"""),"Outros")</f>
        <v>Outros</v>
      </c>
    </row>
    <row r="85" spans="1:17" x14ac:dyDescent="0.25">
      <c r="A85" s="4" t="str">
        <f ca="1">IFERROR(__xludf.DUMMYFUNCTION("TRANSPOSE(FILTER(Filtro1!B:B,Filtro1!A:A=Joao!C85))"),"Aquisição de Bens e Serviços")</f>
        <v>Aquisição de Bens e Serviços</v>
      </c>
      <c r="B85" s="4" t="str">
        <f ca="1">IFERROR(__xludf.DUMMYFUNCTION("""COMPUTED_VALUE"""),"Cultura Periférica")</f>
        <v>Cultura Periférica</v>
      </c>
      <c r="C85" s="4" t="str">
        <f ca="1">IFERROR(__xludf.DUMMYFUNCTION("""COMPUTED_VALUE"""),"Comunidades Tradicionais ou Rurais")</f>
        <v>Comunidades Tradicionais ou Rurais</v>
      </c>
      <c r="D85" s="4" t="str">
        <f ca="1">IFERROR(__xludf.DUMMYFUNCTION("""COMPUTED_VALUE"""),"Equipamentos e Acervos")</f>
        <v>Equipamentos e Acervos</v>
      </c>
      <c r="E85" s="4" t="str">
        <f ca="1">IFERROR(__xludf.DUMMYFUNCTION("""COMPUTED_VALUE"""),"Premiação")</f>
        <v>Premiação</v>
      </c>
      <c r="F85" s="4" t="str">
        <f ca="1">IFERROR(__xludf.DUMMYFUNCTION("""COMPUTED_VALUE"""),"Bolsas e Intercâmbio")</f>
        <v>Bolsas e Intercâmbio</v>
      </c>
      <c r="G85" s="4" t="str">
        <f ca="1">IFERROR(__xludf.DUMMYFUNCTION("""COMPUTED_VALUE"""),"Formação de Público e Educação")</f>
        <v>Formação de Público e Educação</v>
      </c>
      <c r="H85" s="4" t="str">
        <f ca="1">IFERROR(__xludf.DUMMYFUNCTION("""COMPUTED_VALUE"""),"Cultura Popular")</f>
        <v>Cultura Popular</v>
      </c>
      <c r="I85" s="4" t="str">
        <f ca="1">IFERROR(__xludf.DUMMYFUNCTION("""COMPUTED_VALUE"""),"Cultura Popular de Matriz Africana")</f>
        <v>Cultura Popular de Matriz Africana</v>
      </c>
      <c r="J85" s="4" t="str">
        <f ca="1">IFERROR(__xludf.DUMMYFUNCTION("""COMPUTED_VALUE"""),"Cultura Digital e Geek")</f>
        <v>Cultura Digital e Geek</v>
      </c>
      <c r="K85" s="4" t="str">
        <f ca="1">IFERROR(__xludf.DUMMYFUNCTION("""COMPUTED_VALUE"""),"12 Regiões de Desenvolvimento")</f>
        <v>12 Regiões de Desenvolvimento</v>
      </c>
      <c r="L85" s="4" t="str">
        <f ca="1">IFERROR(__xludf.DUMMYFUNCTION("""COMPUTED_VALUE"""),"Linguagem Específica")</f>
        <v>Linguagem Específica</v>
      </c>
      <c r="M85" s="4" t="str">
        <f ca="1">IFERROR(__xludf.DUMMYFUNCTION("""COMPUTED_VALUE"""),"Técnicos")</f>
        <v>Técnicos</v>
      </c>
      <c r="N85" s="4" t="str">
        <f ca="1">IFERROR(__xludf.DUMMYFUNCTION("""COMPUTED_VALUE"""),"Circulação e Visibilidade")</f>
        <v>Circulação e Visibilidade</v>
      </c>
      <c r="O85" s="4" t="str">
        <f ca="1">IFERROR(__xludf.DUMMYFUNCTION("""COMPUTED_VALUE"""),"Iniciantes")</f>
        <v>Iniciantes</v>
      </c>
      <c r="P85" s="4" t="str">
        <f ca="1">IFERROR(__xludf.DUMMYFUNCTION("""COMPUTED_VALUE"""),"CEUs e Pontos(ões) de Cultura")</f>
        <v>CEUs e Pontos(ões) de Cultura</v>
      </c>
      <c r="Q85" s="4" t="str">
        <f ca="1">IFERROR(__xludf.DUMMYFUNCTION("""COMPUTED_VALUE"""),"Outros")</f>
        <v>Outros</v>
      </c>
    </row>
    <row r="86" spans="1:17" x14ac:dyDescent="0.25">
      <c r="A86" s="4" t="str">
        <f ca="1">IFERROR(__xludf.DUMMYFUNCTION("TRANSPOSE(FILTER(Filtro1!B:B,Filtro1!A:A=Joao!C86))"),"")</f>
        <v/>
      </c>
      <c r="B86" s="4"/>
      <c r="C86" s="4"/>
      <c r="D86" s="4"/>
      <c r="E86" s="4"/>
      <c r="F86" s="4"/>
      <c r="G86" s="4"/>
      <c r="H86" s="4"/>
      <c r="I86" s="4"/>
      <c r="J86" s="4"/>
      <c r="K86" s="4"/>
      <c r="L86" s="4"/>
      <c r="M86" s="4"/>
      <c r="N86" s="4"/>
      <c r="O86" s="4"/>
      <c r="P86" s="4"/>
      <c r="Q86" s="4"/>
    </row>
    <row r="87" spans="1:17" x14ac:dyDescent="0.25">
      <c r="A87" s="4" t="str">
        <f ca="1">IFERROR(__xludf.DUMMYFUNCTION("TRANSPOSE(FILTER(Filtro1!B:B,Filtro1!A:A=Joao!C87))"),"Aquisição de Bens e Serviços")</f>
        <v>Aquisição de Bens e Serviços</v>
      </c>
      <c r="B87" s="4" t="str">
        <f ca="1">IFERROR(__xludf.DUMMYFUNCTION("""COMPUTED_VALUE"""),"Cultura Periférica")</f>
        <v>Cultura Periférica</v>
      </c>
      <c r="C87" s="4" t="str">
        <f ca="1">IFERROR(__xludf.DUMMYFUNCTION("""COMPUTED_VALUE"""),"Comunidades Tradicionais ou Rurais")</f>
        <v>Comunidades Tradicionais ou Rurais</v>
      </c>
      <c r="D87" s="4" t="str">
        <f ca="1">IFERROR(__xludf.DUMMYFUNCTION("""COMPUTED_VALUE"""),"Equipamentos e Acervos")</f>
        <v>Equipamentos e Acervos</v>
      </c>
      <c r="E87" s="4" t="str">
        <f ca="1">IFERROR(__xludf.DUMMYFUNCTION("""COMPUTED_VALUE"""),"Premiação")</f>
        <v>Premiação</v>
      </c>
      <c r="F87" s="4" t="str">
        <f ca="1">IFERROR(__xludf.DUMMYFUNCTION("""COMPUTED_VALUE"""),"Bolsas e Intercâmbio")</f>
        <v>Bolsas e Intercâmbio</v>
      </c>
      <c r="G87" s="4" t="str">
        <f ca="1">IFERROR(__xludf.DUMMYFUNCTION("""COMPUTED_VALUE"""),"Formação de Público e Educação")</f>
        <v>Formação de Público e Educação</v>
      </c>
      <c r="H87" s="4" t="str">
        <f ca="1">IFERROR(__xludf.DUMMYFUNCTION("""COMPUTED_VALUE"""),"Cultura Popular")</f>
        <v>Cultura Popular</v>
      </c>
      <c r="I87" s="4" t="str">
        <f ca="1">IFERROR(__xludf.DUMMYFUNCTION("""COMPUTED_VALUE"""),"Cultura Popular de Matriz Africana")</f>
        <v>Cultura Popular de Matriz Africana</v>
      </c>
      <c r="J87" s="4" t="str">
        <f ca="1">IFERROR(__xludf.DUMMYFUNCTION("""COMPUTED_VALUE"""),"Cultura Digital e Geek")</f>
        <v>Cultura Digital e Geek</v>
      </c>
      <c r="K87" s="4" t="str">
        <f ca="1">IFERROR(__xludf.DUMMYFUNCTION("""COMPUTED_VALUE"""),"12 Regiões de Desenvolvimento")</f>
        <v>12 Regiões de Desenvolvimento</v>
      </c>
      <c r="L87" s="4" t="str">
        <f ca="1">IFERROR(__xludf.DUMMYFUNCTION("""COMPUTED_VALUE"""),"Linguagem Específica")</f>
        <v>Linguagem Específica</v>
      </c>
      <c r="M87" s="4" t="str">
        <f ca="1">IFERROR(__xludf.DUMMYFUNCTION("""COMPUTED_VALUE"""),"Técnicos")</f>
        <v>Técnicos</v>
      </c>
      <c r="N87" s="4" t="str">
        <f ca="1">IFERROR(__xludf.DUMMYFUNCTION("""COMPUTED_VALUE"""),"Circulação e Visibilidade")</f>
        <v>Circulação e Visibilidade</v>
      </c>
      <c r="O87" s="4" t="str">
        <f ca="1">IFERROR(__xludf.DUMMYFUNCTION("""COMPUTED_VALUE"""),"Iniciantes")</f>
        <v>Iniciantes</v>
      </c>
      <c r="P87" s="4" t="str">
        <f ca="1">IFERROR(__xludf.DUMMYFUNCTION("""COMPUTED_VALUE"""),"CEUs e Pontos(ões) de Cultura")</f>
        <v>CEUs e Pontos(ões) de Cultura</v>
      </c>
      <c r="Q87" s="4" t="str">
        <f ca="1">IFERROR(__xludf.DUMMYFUNCTION("""COMPUTED_VALUE"""),"Outros")</f>
        <v>Outros</v>
      </c>
    </row>
    <row r="88" spans="1:17" x14ac:dyDescent="0.25">
      <c r="A88" s="4" t="str">
        <f ca="1">IFERROR(__xludf.DUMMYFUNCTION("TRANSPOSE(FILTER(Filtro1!B:B,Filtro1!A:A=Joao!C88))"),"")</f>
        <v/>
      </c>
      <c r="B88" s="4"/>
      <c r="C88" s="4"/>
      <c r="D88" s="4"/>
      <c r="E88" s="4"/>
      <c r="F88" s="4"/>
      <c r="G88" s="4"/>
      <c r="H88" s="4"/>
      <c r="I88" s="4"/>
      <c r="J88" s="4"/>
      <c r="K88" s="4"/>
      <c r="L88" s="4"/>
      <c r="M88" s="4"/>
      <c r="N88" s="4"/>
      <c r="O88" s="4"/>
      <c r="P88" s="4"/>
      <c r="Q88" s="4"/>
    </row>
    <row r="89" spans="1:17" x14ac:dyDescent="0.25">
      <c r="A89" s="4" t="str">
        <f ca="1">IFERROR(__xludf.DUMMYFUNCTION("TRANSPOSE(FILTER(Filtro1!B:B,Filtro1!A:A=Joao!C89))"),"Aquisição de Bens e Serviços")</f>
        <v>Aquisição de Bens e Serviços</v>
      </c>
      <c r="B89" s="4" t="str">
        <f ca="1">IFERROR(__xludf.DUMMYFUNCTION("""COMPUTED_VALUE"""),"Cultura Periférica")</f>
        <v>Cultura Periférica</v>
      </c>
      <c r="C89" s="4" t="str">
        <f ca="1">IFERROR(__xludf.DUMMYFUNCTION("""COMPUTED_VALUE"""),"Comunidades Tradicionais ou Rurais")</f>
        <v>Comunidades Tradicionais ou Rurais</v>
      </c>
      <c r="D89" s="4" t="str">
        <f ca="1">IFERROR(__xludf.DUMMYFUNCTION("""COMPUTED_VALUE"""),"Equipamentos e Acervos")</f>
        <v>Equipamentos e Acervos</v>
      </c>
      <c r="E89" s="4" t="str">
        <f ca="1">IFERROR(__xludf.DUMMYFUNCTION("""COMPUTED_VALUE"""),"Premiação")</f>
        <v>Premiação</v>
      </c>
      <c r="F89" s="4" t="str">
        <f ca="1">IFERROR(__xludf.DUMMYFUNCTION("""COMPUTED_VALUE"""),"Bolsas e Intercâmbio")</f>
        <v>Bolsas e Intercâmbio</v>
      </c>
      <c r="G89" s="4" t="str">
        <f ca="1">IFERROR(__xludf.DUMMYFUNCTION("""COMPUTED_VALUE"""),"Formação de Público e Educação")</f>
        <v>Formação de Público e Educação</v>
      </c>
      <c r="H89" s="4" t="str">
        <f ca="1">IFERROR(__xludf.DUMMYFUNCTION("""COMPUTED_VALUE"""),"Cultura Popular")</f>
        <v>Cultura Popular</v>
      </c>
      <c r="I89" s="4" t="str">
        <f ca="1">IFERROR(__xludf.DUMMYFUNCTION("""COMPUTED_VALUE"""),"Cultura Popular de Matriz Africana")</f>
        <v>Cultura Popular de Matriz Africana</v>
      </c>
      <c r="J89" s="4" t="str">
        <f ca="1">IFERROR(__xludf.DUMMYFUNCTION("""COMPUTED_VALUE"""),"Cultura Digital e Geek")</f>
        <v>Cultura Digital e Geek</v>
      </c>
      <c r="K89" s="4" t="str">
        <f ca="1">IFERROR(__xludf.DUMMYFUNCTION("""COMPUTED_VALUE"""),"12 Regiões de Desenvolvimento")</f>
        <v>12 Regiões de Desenvolvimento</v>
      </c>
      <c r="L89" s="4" t="str">
        <f ca="1">IFERROR(__xludf.DUMMYFUNCTION("""COMPUTED_VALUE"""),"Linguagem Específica")</f>
        <v>Linguagem Específica</v>
      </c>
      <c r="M89" s="4" t="str">
        <f ca="1">IFERROR(__xludf.DUMMYFUNCTION("""COMPUTED_VALUE"""),"Técnicos")</f>
        <v>Técnicos</v>
      </c>
      <c r="N89" s="4" t="str">
        <f ca="1">IFERROR(__xludf.DUMMYFUNCTION("""COMPUTED_VALUE"""),"Circulação e Visibilidade")</f>
        <v>Circulação e Visibilidade</v>
      </c>
      <c r="O89" s="4" t="str">
        <f ca="1">IFERROR(__xludf.DUMMYFUNCTION("""COMPUTED_VALUE"""),"Iniciantes")</f>
        <v>Iniciantes</v>
      </c>
      <c r="P89" s="4" t="str">
        <f ca="1">IFERROR(__xludf.DUMMYFUNCTION("""COMPUTED_VALUE"""),"CEUs e Pontos(ões) de Cultura")</f>
        <v>CEUs e Pontos(ões) de Cultura</v>
      </c>
      <c r="Q89" s="4" t="str">
        <f ca="1">IFERROR(__xludf.DUMMYFUNCTION("""COMPUTED_VALUE"""),"Outros")</f>
        <v>Outros</v>
      </c>
    </row>
    <row r="90" spans="1:17" x14ac:dyDescent="0.25">
      <c r="A90" s="4" t="str">
        <f ca="1">IFERROR(__xludf.DUMMYFUNCTION("TRANSPOSE(FILTER(Filtro1!B:B,Filtro1!A:A=Joao!C90))"),"Comunicacional")</f>
        <v>Comunicacional</v>
      </c>
      <c r="B90" s="4" t="str">
        <f ca="1">IFERROR(__xludf.DUMMYFUNCTION("""COMPUTED_VALUE"""),"Desburocratização")</f>
        <v>Desburocratização</v>
      </c>
      <c r="C90" s="4" t="str">
        <f ca="1">IFERROR(__xludf.DUMMYFUNCTION("""COMPUTED_VALUE"""),"Mapa Cultural")</f>
        <v>Mapa Cultural</v>
      </c>
      <c r="D90" s="4" t="str">
        <f ca="1">IFERROR(__xludf.DUMMYFUNCTION("""COMPUTED_VALUE"""),"Políticas Afirmativas")</f>
        <v>Políticas Afirmativas</v>
      </c>
    </row>
    <row r="91" spans="1:17" x14ac:dyDescent="0.25">
      <c r="A91" s="4" t="str">
        <f ca="1">IFERROR(__xludf.DUMMYFUNCTION("TRANSPOSE(FILTER(Filtro1!B:B,Filtro1!A:A=Joao!C91))"),"Treinamento - Agente")</f>
        <v>Treinamento - Agente</v>
      </c>
      <c r="B91" s="4" t="str">
        <f ca="1">IFERROR(__xludf.DUMMYFUNCTION("""COMPUTED_VALUE"""),"Treinamento - Gestor")</f>
        <v>Treinamento - Gestor</v>
      </c>
    </row>
    <row r="92" spans="1:17" x14ac:dyDescent="0.25">
      <c r="A92" s="4" t="str">
        <f ca="1">IFERROR(__xludf.DUMMYFUNCTION("TRANSPOSE(FILTER(Filtro1!B:B,Filtro1!A:A=Joao!C92))"),"Aquisição de Bens e Serviços")</f>
        <v>Aquisição de Bens e Serviços</v>
      </c>
      <c r="B92" s="4" t="str">
        <f ca="1">IFERROR(__xludf.DUMMYFUNCTION("""COMPUTED_VALUE"""),"Cultura Periférica")</f>
        <v>Cultura Periférica</v>
      </c>
      <c r="C92" s="4" t="str">
        <f ca="1">IFERROR(__xludf.DUMMYFUNCTION("""COMPUTED_VALUE"""),"Comunidades Tradicionais ou Rurais")</f>
        <v>Comunidades Tradicionais ou Rurais</v>
      </c>
      <c r="D92" s="4" t="str">
        <f ca="1">IFERROR(__xludf.DUMMYFUNCTION("""COMPUTED_VALUE"""),"Equipamentos e Acervos")</f>
        <v>Equipamentos e Acervos</v>
      </c>
      <c r="E92" s="4" t="str">
        <f ca="1">IFERROR(__xludf.DUMMYFUNCTION("""COMPUTED_VALUE"""),"Premiação")</f>
        <v>Premiação</v>
      </c>
      <c r="F92" s="4" t="str">
        <f ca="1">IFERROR(__xludf.DUMMYFUNCTION("""COMPUTED_VALUE"""),"Bolsas e Intercâmbio")</f>
        <v>Bolsas e Intercâmbio</v>
      </c>
      <c r="G92" s="4" t="str">
        <f ca="1">IFERROR(__xludf.DUMMYFUNCTION("""COMPUTED_VALUE"""),"Formação de Público e Educação")</f>
        <v>Formação de Público e Educação</v>
      </c>
      <c r="H92" s="4" t="str">
        <f ca="1">IFERROR(__xludf.DUMMYFUNCTION("""COMPUTED_VALUE"""),"Cultura Popular")</f>
        <v>Cultura Popular</v>
      </c>
      <c r="I92" s="4" t="str">
        <f ca="1">IFERROR(__xludf.DUMMYFUNCTION("""COMPUTED_VALUE"""),"Cultura Popular de Matriz Africana")</f>
        <v>Cultura Popular de Matriz Africana</v>
      </c>
      <c r="J92" s="4" t="str">
        <f ca="1">IFERROR(__xludf.DUMMYFUNCTION("""COMPUTED_VALUE"""),"Cultura Digital e Geek")</f>
        <v>Cultura Digital e Geek</v>
      </c>
      <c r="K92" s="4" t="str">
        <f ca="1">IFERROR(__xludf.DUMMYFUNCTION("""COMPUTED_VALUE"""),"12 Regiões de Desenvolvimento")</f>
        <v>12 Regiões de Desenvolvimento</v>
      </c>
      <c r="L92" s="4" t="str">
        <f ca="1">IFERROR(__xludf.DUMMYFUNCTION("""COMPUTED_VALUE"""),"Linguagem Específica")</f>
        <v>Linguagem Específica</v>
      </c>
      <c r="M92" s="4" t="str">
        <f ca="1">IFERROR(__xludf.DUMMYFUNCTION("""COMPUTED_VALUE"""),"Técnicos")</f>
        <v>Técnicos</v>
      </c>
      <c r="N92" s="4" t="str">
        <f ca="1">IFERROR(__xludf.DUMMYFUNCTION("""COMPUTED_VALUE"""),"Circulação e Visibilidade")</f>
        <v>Circulação e Visibilidade</v>
      </c>
      <c r="O92" s="4" t="str">
        <f ca="1">IFERROR(__xludf.DUMMYFUNCTION("""COMPUTED_VALUE"""),"Iniciantes")</f>
        <v>Iniciantes</v>
      </c>
      <c r="P92" s="4" t="str">
        <f ca="1">IFERROR(__xludf.DUMMYFUNCTION("""COMPUTED_VALUE"""),"CEUs e Pontos(ões) de Cultura")</f>
        <v>CEUs e Pontos(ões) de Cultura</v>
      </c>
      <c r="Q92" s="4" t="str">
        <f ca="1">IFERROR(__xludf.DUMMYFUNCTION("""COMPUTED_VALUE"""),"Outros")</f>
        <v>Outros</v>
      </c>
    </row>
    <row r="93" spans="1:17" x14ac:dyDescent="0.25">
      <c r="A93" s="4" t="str">
        <f ca="1">IFERROR(__xludf.DUMMYFUNCTION("TRANSPOSE(FILTER(Filtro1!B:B,Filtro1!A:A=Joao!C93))"),"Aquisição de Bens e Serviços")</f>
        <v>Aquisição de Bens e Serviços</v>
      </c>
      <c r="B93" s="4" t="str">
        <f ca="1">IFERROR(__xludf.DUMMYFUNCTION("""COMPUTED_VALUE"""),"Cultura Periférica")</f>
        <v>Cultura Periférica</v>
      </c>
      <c r="C93" s="4" t="str">
        <f ca="1">IFERROR(__xludf.DUMMYFUNCTION("""COMPUTED_VALUE"""),"Comunidades Tradicionais ou Rurais")</f>
        <v>Comunidades Tradicionais ou Rurais</v>
      </c>
      <c r="D93" s="4" t="str">
        <f ca="1">IFERROR(__xludf.DUMMYFUNCTION("""COMPUTED_VALUE"""),"Equipamentos e Acervos")</f>
        <v>Equipamentos e Acervos</v>
      </c>
      <c r="E93" s="4" t="str">
        <f ca="1">IFERROR(__xludf.DUMMYFUNCTION("""COMPUTED_VALUE"""),"Premiação")</f>
        <v>Premiação</v>
      </c>
      <c r="F93" s="4" t="str">
        <f ca="1">IFERROR(__xludf.DUMMYFUNCTION("""COMPUTED_VALUE"""),"Bolsas e Intercâmbio")</f>
        <v>Bolsas e Intercâmbio</v>
      </c>
      <c r="G93" s="4" t="str">
        <f ca="1">IFERROR(__xludf.DUMMYFUNCTION("""COMPUTED_VALUE"""),"Formação de Público e Educação")</f>
        <v>Formação de Público e Educação</v>
      </c>
      <c r="H93" s="4" t="str">
        <f ca="1">IFERROR(__xludf.DUMMYFUNCTION("""COMPUTED_VALUE"""),"Cultura Popular")</f>
        <v>Cultura Popular</v>
      </c>
      <c r="I93" s="4" t="str">
        <f ca="1">IFERROR(__xludf.DUMMYFUNCTION("""COMPUTED_VALUE"""),"Cultura Popular de Matriz Africana")</f>
        <v>Cultura Popular de Matriz Africana</v>
      </c>
      <c r="J93" s="4" t="str">
        <f ca="1">IFERROR(__xludf.DUMMYFUNCTION("""COMPUTED_VALUE"""),"Cultura Digital e Geek")</f>
        <v>Cultura Digital e Geek</v>
      </c>
      <c r="K93" s="4" t="str">
        <f ca="1">IFERROR(__xludf.DUMMYFUNCTION("""COMPUTED_VALUE"""),"12 Regiões de Desenvolvimento")</f>
        <v>12 Regiões de Desenvolvimento</v>
      </c>
      <c r="L93" s="4" t="str">
        <f ca="1">IFERROR(__xludf.DUMMYFUNCTION("""COMPUTED_VALUE"""),"Linguagem Específica")</f>
        <v>Linguagem Específica</v>
      </c>
      <c r="M93" s="4" t="str">
        <f ca="1">IFERROR(__xludf.DUMMYFUNCTION("""COMPUTED_VALUE"""),"Técnicos")</f>
        <v>Técnicos</v>
      </c>
      <c r="N93" s="4" t="str">
        <f ca="1">IFERROR(__xludf.DUMMYFUNCTION("""COMPUTED_VALUE"""),"Circulação e Visibilidade")</f>
        <v>Circulação e Visibilidade</v>
      </c>
      <c r="O93" s="4" t="str">
        <f ca="1">IFERROR(__xludf.DUMMYFUNCTION("""COMPUTED_VALUE"""),"Iniciantes")</f>
        <v>Iniciantes</v>
      </c>
      <c r="P93" s="4" t="str">
        <f ca="1">IFERROR(__xludf.DUMMYFUNCTION("""COMPUTED_VALUE"""),"CEUs e Pontos(ões) de Cultura")</f>
        <v>CEUs e Pontos(ões) de Cultura</v>
      </c>
      <c r="Q93" s="4" t="str">
        <f ca="1">IFERROR(__xludf.DUMMYFUNCTION("""COMPUTED_VALUE"""),"Outros")</f>
        <v>Outros</v>
      </c>
    </row>
    <row r="94" spans="1:17" x14ac:dyDescent="0.25">
      <c r="A94" s="4" t="str">
        <f ca="1">IFERROR(__xludf.DUMMYFUNCTION("TRANSPOSE(FILTER(Filtro1!B:B,Filtro1!A:A=Joao!C94))"),"")</f>
        <v/>
      </c>
    </row>
    <row r="95" spans="1:17" x14ac:dyDescent="0.25">
      <c r="A95" s="4" t="str">
        <f ca="1">IFERROR(__xludf.DUMMYFUNCTION("TRANSPOSE(FILTER(Filtro1!B:B,Filtro1!A:A=Joao!C95))"),"Aquisição de Bens e Serviços")</f>
        <v>Aquisição de Bens e Serviços</v>
      </c>
      <c r="B95" s="4" t="str">
        <f ca="1">IFERROR(__xludf.DUMMYFUNCTION("""COMPUTED_VALUE"""),"Cultura Periférica")</f>
        <v>Cultura Periférica</v>
      </c>
      <c r="C95" s="4" t="str">
        <f ca="1">IFERROR(__xludf.DUMMYFUNCTION("""COMPUTED_VALUE"""),"Comunidades Tradicionais ou Rurais")</f>
        <v>Comunidades Tradicionais ou Rurais</v>
      </c>
      <c r="D95" s="4" t="str">
        <f ca="1">IFERROR(__xludf.DUMMYFUNCTION("""COMPUTED_VALUE"""),"Equipamentos e Acervos")</f>
        <v>Equipamentos e Acervos</v>
      </c>
      <c r="E95" s="4" t="str">
        <f ca="1">IFERROR(__xludf.DUMMYFUNCTION("""COMPUTED_VALUE"""),"Premiação")</f>
        <v>Premiação</v>
      </c>
      <c r="F95" s="4" t="str">
        <f ca="1">IFERROR(__xludf.DUMMYFUNCTION("""COMPUTED_VALUE"""),"Bolsas e Intercâmbio")</f>
        <v>Bolsas e Intercâmbio</v>
      </c>
      <c r="G95" s="4" t="str">
        <f ca="1">IFERROR(__xludf.DUMMYFUNCTION("""COMPUTED_VALUE"""),"Formação de Público e Educação")</f>
        <v>Formação de Público e Educação</v>
      </c>
      <c r="H95" s="4" t="str">
        <f ca="1">IFERROR(__xludf.DUMMYFUNCTION("""COMPUTED_VALUE"""),"Cultura Popular")</f>
        <v>Cultura Popular</v>
      </c>
      <c r="I95" s="4" t="str">
        <f ca="1">IFERROR(__xludf.DUMMYFUNCTION("""COMPUTED_VALUE"""),"Cultura Popular de Matriz Africana")</f>
        <v>Cultura Popular de Matriz Africana</v>
      </c>
      <c r="J95" s="4" t="str">
        <f ca="1">IFERROR(__xludf.DUMMYFUNCTION("""COMPUTED_VALUE"""),"Cultura Digital e Geek")</f>
        <v>Cultura Digital e Geek</v>
      </c>
      <c r="K95" s="4" t="str">
        <f ca="1">IFERROR(__xludf.DUMMYFUNCTION("""COMPUTED_VALUE"""),"12 Regiões de Desenvolvimento")</f>
        <v>12 Regiões de Desenvolvimento</v>
      </c>
      <c r="L95" s="4" t="str">
        <f ca="1">IFERROR(__xludf.DUMMYFUNCTION("""COMPUTED_VALUE"""),"Linguagem Específica")</f>
        <v>Linguagem Específica</v>
      </c>
      <c r="M95" s="4" t="str">
        <f ca="1">IFERROR(__xludf.DUMMYFUNCTION("""COMPUTED_VALUE"""),"Técnicos")</f>
        <v>Técnicos</v>
      </c>
      <c r="N95" s="4" t="str">
        <f ca="1">IFERROR(__xludf.DUMMYFUNCTION("""COMPUTED_VALUE"""),"Circulação e Visibilidade")</f>
        <v>Circulação e Visibilidade</v>
      </c>
      <c r="O95" s="4" t="str">
        <f ca="1">IFERROR(__xludf.DUMMYFUNCTION("""COMPUTED_VALUE"""),"Iniciantes")</f>
        <v>Iniciantes</v>
      </c>
      <c r="P95" s="4" t="str">
        <f ca="1">IFERROR(__xludf.DUMMYFUNCTION("""COMPUTED_VALUE"""),"CEUs e Pontos(ões) de Cultura")</f>
        <v>CEUs e Pontos(ões) de Cultura</v>
      </c>
      <c r="Q95" s="4" t="str">
        <f ca="1">IFERROR(__xludf.DUMMYFUNCTION("""COMPUTED_VALUE"""),"Outros")</f>
        <v>Outros</v>
      </c>
    </row>
    <row r="96" spans="1:17" x14ac:dyDescent="0.25">
      <c r="A96" s="4" t="str">
        <f ca="1">IFERROR(__xludf.DUMMYFUNCTION("TRANSPOSE(FILTER(Filtro1!B:B,Filtro1!A:A=Joao!C96))"),"Aquisição de Bens e Serviços")</f>
        <v>Aquisição de Bens e Serviços</v>
      </c>
      <c r="B96" s="4" t="str">
        <f ca="1">IFERROR(__xludf.DUMMYFUNCTION("""COMPUTED_VALUE"""),"Cultura Periférica")</f>
        <v>Cultura Periférica</v>
      </c>
      <c r="C96" s="4" t="str">
        <f ca="1">IFERROR(__xludf.DUMMYFUNCTION("""COMPUTED_VALUE"""),"Comunidades Tradicionais ou Rurais")</f>
        <v>Comunidades Tradicionais ou Rurais</v>
      </c>
      <c r="D96" s="4" t="str">
        <f ca="1">IFERROR(__xludf.DUMMYFUNCTION("""COMPUTED_VALUE"""),"Equipamentos e Acervos")</f>
        <v>Equipamentos e Acervos</v>
      </c>
      <c r="E96" s="4" t="str">
        <f ca="1">IFERROR(__xludf.DUMMYFUNCTION("""COMPUTED_VALUE"""),"Premiação")</f>
        <v>Premiação</v>
      </c>
      <c r="F96" s="4" t="str">
        <f ca="1">IFERROR(__xludf.DUMMYFUNCTION("""COMPUTED_VALUE"""),"Bolsas e Intercâmbio")</f>
        <v>Bolsas e Intercâmbio</v>
      </c>
      <c r="G96" s="4" t="str">
        <f ca="1">IFERROR(__xludf.DUMMYFUNCTION("""COMPUTED_VALUE"""),"Formação de Público e Educação")</f>
        <v>Formação de Público e Educação</v>
      </c>
      <c r="H96" s="4" t="str">
        <f ca="1">IFERROR(__xludf.DUMMYFUNCTION("""COMPUTED_VALUE"""),"Cultura Popular")</f>
        <v>Cultura Popular</v>
      </c>
      <c r="I96" s="4" t="str">
        <f ca="1">IFERROR(__xludf.DUMMYFUNCTION("""COMPUTED_VALUE"""),"Cultura Popular de Matriz Africana")</f>
        <v>Cultura Popular de Matriz Africana</v>
      </c>
      <c r="J96" s="4" t="str">
        <f ca="1">IFERROR(__xludf.DUMMYFUNCTION("""COMPUTED_VALUE"""),"Cultura Digital e Geek")</f>
        <v>Cultura Digital e Geek</v>
      </c>
      <c r="K96" s="4" t="str">
        <f ca="1">IFERROR(__xludf.DUMMYFUNCTION("""COMPUTED_VALUE"""),"12 Regiões de Desenvolvimento")</f>
        <v>12 Regiões de Desenvolvimento</v>
      </c>
      <c r="L96" s="4" t="str">
        <f ca="1">IFERROR(__xludf.DUMMYFUNCTION("""COMPUTED_VALUE"""),"Linguagem Específica")</f>
        <v>Linguagem Específica</v>
      </c>
      <c r="M96" s="4" t="str">
        <f ca="1">IFERROR(__xludf.DUMMYFUNCTION("""COMPUTED_VALUE"""),"Técnicos")</f>
        <v>Técnicos</v>
      </c>
      <c r="N96" s="4" t="str">
        <f ca="1">IFERROR(__xludf.DUMMYFUNCTION("""COMPUTED_VALUE"""),"Circulação e Visibilidade")</f>
        <v>Circulação e Visibilidade</v>
      </c>
      <c r="O96" s="4" t="str">
        <f ca="1">IFERROR(__xludf.DUMMYFUNCTION("""COMPUTED_VALUE"""),"Iniciantes")</f>
        <v>Iniciantes</v>
      </c>
      <c r="P96" s="4" t="str">
        <f ca="1">IFERROR(__xludf.DUMMYFUNCTION("""COMPUTED_VALUE"""),"CEUs e Pontos(ões) de Cultura")</f>
        <v>CEUs e Pontos(ões) de Cultura</v>
      </c>
      <c r="Q96" s="4" t="str">
        <f ca="1">IFERROR(__xludf.DUMMYFUNCTION("""COMPUTED_VALUE"""),"Outros")</f>
        <v>Outros</v>
      </c>
    </row>
    <row r="97" spans="1:17" x14ac:dyDescent="0.25">
      <c r="A97" s="4" t="str">
        <f ca="1">IFERROR(__xludf.DUMMYFUNCTION("TRANSPOSE(FILTER(Filtro1!B:B,Filtro1!A:A=Joao!C97))"),"Aquisição de Bens e Serviços")</f>
        <v>Aquisição de Bens e Serviços</v>
      </c>
      <c r="B97" s="4" t="str">
        <f ca="1">IFERROR(__xludf.DUMMYFUNCTION("""COMPUTED_VALUE"""),"Cultura Periférica")</f>
        <v>Cultura Periférica</v>
      </c>
      <c r="C97" s="4" t="str">
        <f ca="1">IFERROR(__xludf.DUMMYFUNCTION("""COMPUTED_VALUE"""),"Comunidades Tradicionais ou Rurais")</f>
        <v>Comunidades Tradicionais ou Rurais</v>
      </c>
      <c r="D97" s="4" t="str">
        <f ca="1">IFERROR(__xludf.DUMMYFUNCTION("""COMPUTED_VALUE"""),"Equipamentos e Acervos")</f>
        <v>Equipamentos e Acervos</v>
      </c>
      <c r="E97" s="4" t="str">
        <f ca="1">IFERROR(__xludf.DUMMYFUNCTION("""COMPUTED_VALUE"""),"Premiação")</f>
        <v>Premiação</v>
      </c>
      <c r="F97" s="4" t="str">
        <f ca="1">IFERROR(__xludf.DUMMYFUNCTION("""COMPUTED_VALUE"""),"Bolsas e Intercâmbio")</f>
        <v>Bolsas e Intercâmbio</v>
      </c>
      <c r="G97" s="4" t="str">
        <f ca="1">IFERROR(__xludf.DUMMYFUNCTION("""COMPUTED_VALUE"""),"Formação de Público e Educação")</f>
        <v>Formação de Público e Educação</v>
      </c>
      <c r="H97" s="4" t="str">
        <f ca="1">IFERROR(__xludf.DUMMYFUNCTION("""COMPUTED_VALUE"""),"Cultura Popular")</f>
        <v>Cultura Popular</v>
      </c>
      <c r="I97" s="4" t="str">
        <f ca="1">IFERROR(__xludf.DUMMYFUNCTION("""COMPUTED_VALUE"""),"Cultura Popular de Matriz Africana")</f>
        <v>Cultura Popular de Matriz Africana</v>
      </c>
      <c r="J97" s="4" t="str">
        <f ca="1">IFERROR(__xludf.DUMMYFUNCTION("""COMPUTED_VALUE"""),"Cultura Digital e Geek")</f>
        <v>Cultura Digital e Geek</v>
      </c>
      <c r="K97" s="4" t="str">
        <f ca="1">IFERROR(__xludf.DUMMYFUNCTION("""COMPUTED_VALUE"""),"12 Regiões de Desenvolvimento")</f>
        <v>12 Regiões de Desenvolvimento</v>
      </c>
      <c r="L97" s="4" t="str">
        <f ca="1">IFERROR(__xludf.DUMMYFUNCTION("""COMPUTED_VALUE"""),"Linguagem Específica")</f>
        <v>Linguagem Específica</v>
      </c>
      <c r="M97" s="4" t="str">
        <f ca="1">IFERROR(__xludf.DUMMYFUNCTION("""COMPUTED_VALUE"""),"Técnicos")</f>
        <v>Técnicos</v>
      </c>
      <c r="N97" s="4" t="str">
        <f ca="1">IFERROR(__xludf.DUMMYFUNCTION("""COMPUTED_VALUE"""),"Circulação e Visibilidade")</f>
        <v>Circulação e Visibilidade</v>
      </c>
      <c r="O97" s="4" t="str">
        <f ca="1">IFERROR(__xludf.DUMMYFUNCTION("""COMPUTED_VALUE"""),"Iniciantes")</f>
        <v>Iniciantes</v>
      </c>
      <c r="P97" s="4" t="str">
        <f ca="1">IFERROR(__xludf.DUMMYFUNCTION("""COMPUTED_VALUE"""),"CEUs e Pontos(ões) de Cultura")</f>
        <v>CEUs e Pontos(ões) de Cultura</v>
      </c>
      <c r="Q97" s="4" t="str">
        <f ca="1">IFERROR(__xludf.DUMMYFUNCTION("""COMPUTED_VALUE"""),"Outros")</f>
        <v>Outros</v>
      </c>
    </row>
    <row r="98" spans="1:17" x14ac:dyDescent="0.25">
      <c r="A98" s="4" t="str">
        <f ca="1">IFERROR(__xludf.DUMMYFUNCTION("TRANSPOSE(FILTER(Filtro1!B:B,Filtro1!A:A=Joao!C98))"),"")</f>
        <v/>
      </c>
      <c r="B98" s="4"/>
    </row>
    <row r="99" spans="1:17" x14ac:dyDescent="0.25">
      <c r="A99" s="4" t="str">
        <f ca="1">IFERROR(__xludf.DUMMYFUNCTION("TRANSPOSE(FILTER(Filtro1!B:B,Filtro1!A:A=Joao!C99))"),"Comunicacional")</f>
        <v>Comunicacional</v>
      </c>
      <c r="B99" s="4" t="str">
        <f ca="1">IFERROR(__xludf.DUMMYFUNCTION("""COMPUTED_VALUE"""),"Desburocratização")</f>
        <v>Desburocratização</v>
      </c>
      <c r="C99" s="4" t="str">
        <f ca="1">IFERROR(__xludf.DUMMYFUNCTION("""COMPUTED_VALUE"""),"Mapa Cultural")</f>
        <v>Mapa Cultural</v>
      </c>
      <c r="D99" s="4" t="str">
        <f ca="1">IFERROR(__xludf.DUMMYFUNCTION("""COMPUTED_VALUE"""),"Políticas Afirmativas")</f>
        <v>Políticas Afirmativas</v>
      </c>
    </row>
    <row r="100" spans="1:17" x14ac:dyDescent="0.25">
      <c r="A100" s="4" t="str">
        <f ca="1">IFERROR(__xludf.DUMMYFUNCTION("TRANSPOSE(FILTER(Filtro1!B:B,Filtro1!A:A=Joao!C100))"),"Aquisição de Bens e Serviços")</f>
        <v>Aquisição de Bens e Serviços</v>
      </c>
      <c r="B100" s="4" t="str">
        <f ca="1">IFERROR(__xludf.DUMMYFUNCTION("""COMPUTED_VALUE"""),"Cultura Periférica")</f>
        <v>Cultura Periférica</v>
      </c>
      <c r="C100" s="4" t="str">
        <f ca="1">IFERROR(__xludf.DUMMYFUNCTION("""COMPUTED_VALUE"""),"Comunidades Tradicionais ou Rurais")</f>
        <v>Comunidades Tradicionais ou Rurais</v>
      </c>
      <c r="D100" s="4" t="str">
        <f ca="1">IFERROR(__xludf.DUMMYFUNCTION("""COMPUTED_VALUE"""),"Equipamentos e Acervos")</f>
        <v>Equipamentos e Acervos</v>
      </c>
      <c r="E100" s="4" t="str">
        <f ca="1">IFERROR(__xludf.DUMMYFUNCTION("""COMPUTED_VALUE"""),"Premiação")</f>
        <v>Premiação</v>
      </c>
      <c r="F100" s="4" t="str">
        <f ca="1">IFERROR(__xludf.DUMMYFUNCTION("""COMPUTED_VALUE"""),"Bolsas e Intercâmbio")</f>
        <v>Bolsas e Intercâmbio</v>
      </c>
      <c r="G100" s="4" t="str">
        <f ca="1">IFERROR(__xludf.DUMMYFUNCTION("""COMPUTED_VALUE"""),"Formação de Público e Educação")</f>
        <v>Formação de Público e Educação</v>
      </c>
      <c r="H100" s="4" t="str">
        <f ca="1">IFERROR(__xludf.DUMMYFUNCTION("""COMPUTED_VALUE"""),"Cultura Popular")</f>
        <v>Cultura Popular</v>
      </c>
      <c r="I100" s="4" t="str">
        <f ca="1">IFERROR(__xludf.DUMMYFUNCTION("""COMPUTED_VALUE"""),"Cultura Popular de Matriz Africana")</f>
        <v>Cultura Popular de Matriz Africana</v>
      </c>
      <c r="J100" s="4" t="str">
        <f ca="1">IFERROR(__xludf.DUMMYFUNCTION("""COMPUTED_VALUE"""),"Cultura Digital e Geek")</f>
        <v>Cultura Digital e Geek</v>
      </c>
      <c r="K100" s="4" t="str">
        <f ca="1">IFERROR(__xludf.DUMMYFUNCTION("""COMPUTED_VALUE"""),"12 Regiões de Desenvolvimento")</f>
        <v>12 Regiões de Desenvolvimento</v>
      </c>
      <c r="L100" s="4" t="str">
        <f ca="1">IFERROR(__xludf.DUMMYFUNCTION("""COMPUTED_VALUE"""),"Linguagem Específica")</f>
        <v>Linguagem Específica</v>
      </c>
      <c r="M100" s="4" t="str">
        <f ca="1">IFERROR(__xludf.DUMMYFUNCTION("""COMPUTED_VALUE"""),"Técnicos")</f>
        <v>Técnicos</v>
      </c>
      <c r="N100" s="4" t="str">
        <f ca="1">IFERROR(__xludf.DUMMYFUNCTION("""COMPUTED_VALUE"""),"Circulação e Visibilidade")</f>
        <v>Circulação e Visibilidade</v>
      </c>
      <c r="O100" s="4" t="str">
        <f ca="1">IFERROR(__xludf.DUMMYFUNCTION("""COMPUTED_VALUE"""),"Iniciantes")</f>
        <v>Iniciantes</v>
      </c>
      <c r="P100" s="4" t="str">
        <f ca="1">IFERROR(__xludf.DUMMYFUNCTION("""COMPUTED_VALUE"""),"CEUs e Pontos(ões) de Cultura")</f>
        <v>CEUs e Pontos(ões) de Cultura</v>
      </c>
      <c r="Q100" s="4" t="str">
        <f ca="1">IFERROR(__xludf.DUMMYFUNCTION("""COMPUTED_VALUE"""),"Outros")</f>
        <v>Outros</v>
      </c>
    </row>
    <row r="101" spans="1:17" x14ac:dyDescent="0.25">
      <c r="A101" s="4" t="str">
        <f ca="1">IFERROR(__xludf.DUMMYFUNCTION("TRANSPOSE(FILTER(Filtro1!B:B,Filtro1!A:A=Joao!C101))"),"")</f>
        <v/>
      </c>
      <c r="B101" s="4"/>
      <c r="C101" s="4"/>
      <c r="D101" s="4"/>
    </row>
    <row r="102" spans="1:17" x14ac:dyDescent="0.25">
      <c r="A102" s="4" t="str">
        <f ca="1">IFERROR(__xludf.DUMMYFUNCTION("TRANSPOSE(FILTER(Filtro1!B:B,Filtro1!A:A=Joao!C102))"),"Cronograma ")</f>
        <v>Cronograma </v>
      </c>
      <c r="B102" s="4" t="str">
        <f ca="1">IFERROR(__xludf.DUMMYFUNCTION("""COMPUTED_VALUE"""),"Inscrições e Impedimentos")</f>
        <v>Inscrições e Impedimentos</v>
      </c>
    </row>
    <row r="103" spans="1:17" x14ac:dyDescent="0.25">
      <c r="A103" s="4" t="str">
        <f ca="1">IFERROR(__xludf.DUMMYFUNCTION("TRANSPOSE(FILTER(Filtro1!B:B,Filtro1!A:A=Joao!C103))"),"Treinamento - Agente")</f>
        <v>Treinamento - Agente</v>
      </c>
      <c r="B103" s="4" t="str">
        <f ca="1">IFERROR(__xludf.DUMMYFUNCTION("""COMPUTED_VALUE"""),"Treinamento - Gestor")</f>
        <v>Treinamento - Gestor</v>
      </c>
    </row>
    <row r="104" spans="1:17" x14ac:dyDescent="0.25">
      <c r="A104" s="4" t="str">
        <f ca="1">IFERROR(__xludf.DUMMYFUNCTION("TRANSPOSE(FILTER(Filtro1!B:B,Filtro1!A:A=Joao!C104))"),"")</f>
        <v/>
      </c>
      <c r="B104" s="4"/>
      <c r="C104" s="4"/>
    </row>
    <row r="105" spans="1:17" x14ac:dyDescent="0.25">
      <c r="A105" s="4" t="str">
        <f ca="1">IFERROR(__xludf.DUMMYFUNCTION("TRANSPOSE(FILTER(Filtro1!B:B,Filtro1!A:A=Joao!C105))"),"Linguagem")</f>
        <v>Linguagem</v>
      </c>
      <c r="B105" s="4" t="str">
        <f ca="1">IFERROR(__xludf.DUMMYFUNCTION("""COMPUTED_VALUE"""),"Regionalização")</f>
        <v>Regionalização</v>
      </c>
      <c r="C105" s="4" t="str">
        <f ca="1">IFERROR(__xludf.DUMMYFUNCTION("""COMPUTED_VALUE"""),"Remanejamento de Recursos e Rendimentos")</f>
        <v>Remanejamento de Recursos e Rendimentos</v>
      </c>
    </row>
    <row r="106" spans="1:17" x14ac:dyDescent="0.25">
      <c r="A106" s="4" t="str">
        <f ca="1">IFERROR(__xludf.DUMMYFUNCTION("TRANSPOSE(FILTER(Filtro1!B:B,Filtro1!A:A=Joao!C106))"),"Comunicacional")</f>
        <v>Comunicacional</v>
      </c>
      <c r="B106" s="4" t="str">
        <f ca="1">IFERROR(__xludf.DUMMYFUNCTION("""COMPUTED_VALUE"""),"Desburocratização")</f>
        <v>Desburocratização</v>
      </c>
      <c r="C106" s="4" t="str">
        <f ca="1">IFERROR(__xludf.DUMMYFUNCTION("""COMPUTED_VALUE"""),"Mapa Cultural")</f>
        <v>Mapa Cultural</v>
      </c>
      <c r="D106" s="4" t="str">
        <f ca="1">IFERROR(__xludf.DUMMYFUNCTION("""COMPUTED_VALUE"""),"Políticas Afirmativas")</f>
        <v>Políticas Afirmativas</v>
      </c>
    </row>
    <row r="107" spans="1:17" x14ac:dyDescent="0.25">
      <c r="A107" s="4" t="str">
        <f ca="1">IFERROR(__xludf.DUMMYFUNCTION("TRANSPOSE(FILTER(Filtro1!B:B,Filtro1!A:A=Joao!C107))"),"Cronograma ")</f>
        <v>Cronograma </v>
      </c>
      <c r="B107" s="4" t="str">
        <f ca="1">IFERROR(__xludf.DUMMYFUNCTION("""COMPUTED_VALUE"""),"Inscrições e Impedimentos")</f>
        <v>Inscrições e Impedimentos</v>
      </c>
    </row>
    <row r="108" spans="1:17" x14ac:dyDescent="0.25">
      <c r="A108" s="4" t="str">
        <f ca="1">IFERROR(__xludf.DUMMYFUNCTION("TRANSPOSE(FILTER(Filtro1!B:B,Filtro1!A:A=Joao!C108))"),"Comunicacional")</f>
        <v>Comunicacional</v>
      </c>
      <c r="B108" s="4" t="str">
        <f ca="1">IFERROR(__xludf.DUMMYFUNCTION("""COMPUTED_VALUE"""),"Desburocratização")</f>
        <v>Desburocratização</v>
      </c>
      <c r="C108" s="4" t="str">
        <f ca="1">IFERROR(__xludf.DUMMYFUNCTION("""COMPUTED_VALUE"""),"Mapa Cultural")</f>
        <v>Mapa Cultural</v>
      </c>
      <c r="D108" s="4" t="str">
        <f ca="1">IFERROR(__xludf.DUMMYFUNCTION("""COMPUTED_VALUE"""),"Políticas Afirmativas")</f>
        <v>Políticas Afirmativas</v>
      </c>
    </row>
    <row r="109" spans="1:17" x14ac:dyDescent="0.25">
      <c r="A109" s="4" t="str">
        <f ca="1">IFERROR(__xludf.DUMMYFUNCTION("TRANSPOSE(FILTER(Filtro1!B:B,Filtro1!A:A=Joao!C109))"),"Treinamento - Agente")</f>
        <v>Treinamento - Agente</v>
      </c>
      <c r="B109" s="4" t="str">
        <f ca="1">IFERROR(__xludf.DUMMYFUNCTION("""COMPUTED_VALUE"""),"Treinamento - Gestor")</f>
        <v>Treinamento - Gestor</v>
      </c>
    </row>
    <row r="110" spans="1:17" x14ac:dyDescent="0.25">
      <c r="A110" s="4" t="str">
        <f ca="1">IFERROR(__xludf.DUMMYFUNCTION("TRANSPOSE(FILTER(Filtro1!B:B,Filtro1!A:A=Joao!C110))"),"Treinamento - Agente")</f>
        <v>Treinamento - Agente</v>
      </c>
      <c r="B110" s="4" t="str">
        <f ca="1">IFERROR(__xludf.DUMMYFUNCTION("""COMPUTED_VALUE"""),"Treinamento - Gestor")</f>
        <v>Treinamento - Gestor</v>
      </c>
    </row>
    <row r="111" spans="1:17" x14ac:dyDescent="0.25">
      <c r="A111" s="4" t="str">
        <f ca="1">IFERROR(__xludf.DUMMYFUNCTION("TRANSPOSE(FILTER(Filtro1!B:B,Filtro1!A:A=Joao!C111))"),"Aquisição de Bens e Serviços")</f>
        <v>Aquisição de Bens e Serviços</v>
      </c>
      <c r="B111" s="4" t="str">
        <f ca="1">IFERROR(__xludf.DUMMYFUNCTION("""COMPUTED_VALUE"""),"Cultura Periférica")</f>
        <v>Cultura Periférica</v>
      </c>
      <c r="C111" s="4" t="str">
        <f ca="1">IFERROR(__xludf.DUMMYFUNCTION("""COMPUTED_VALUE"""),"Comunidades Tradicionais ou Rurais")</f>
        <v>Comunidades Tradicionais ou Rurais</v>
      </c>
      <c r="D111" s="4" t="str">
        <f ca="1">IFERROR(__xludf.DUMMYFUNCTION("""COMPUTED_VALUE"""),"Equipamentos e Acervos")</f>
        <v>Equipamentos e Acervos</v>
      </c>
      <c r="E111" s="4" t="str">
        <f ca="1">IFERROR(__xludf.DUMMYFUNCTION("""COMPUTED_VALUE"""),"Premiação")</f>
        <v>Premiação</v>
      </c>
      <c r="F111" s="4" t="str">
        <f ca="1">IFERROR(__xludf.DUMMYFUNCTION("""COMPUTED_VALUE"""),"Bolsas e Intercâmbio")</f>
        <v>Bolsas e Intercâmbio</v>
      </c>
      <c r="G111" s="4" t="str">
        <f ca="1">IFERROR(__xludf.DUMMYFUNCTION("""COMPUTED_VALUE"""),"Formação de Público e Educação")</f>
        <v>Formação de Público e Educação</v>
      </c>
      <c r="H111" s="4" t="str">
        <f ca="1">IFERROR(__xludf.DUMMYFUNCTION("""COMPUTED_VALUE"""),"Cultura Popular")</f>
        <v>Cultura Popular</v>
      </c>
      <c r="I111" s="4" t="str">
        <f ca="1">IFERROR(__xludf.DUMMYFUNCTION("""COMPUTED_VALUE"""),"Cultura Popular de Matriz Africana")</f>
        <v>Cultura Popular de Matriz Africana</v>
      </c>
      <c r="J111" s="4" t="str">
        <f ca="1">IFERROR(__xludf.DUMMYFUNCTION("""COMPUTED_VALUE"""),"Cultura Digital e Geek")</f>
        <v>Cultura Digital e Geek</v>
      </c>
      <c r="K111" s="4" t="str">
        <f ca="1">IFERROR(__xludf.DUMMYFUNCTION("""COMPUTED_VALUE"""),"12 Regiões de Desenvolvimento")</f>
        <v>12 Regiões de Desenvolvimento</v>
      </c>
      <c r="L111" s="4" t="str">
        <f ca="1">IFERROR(__xludf.DUMMYFUNCTION("""COMPUTED_VALUE"""),"Linguagem Específica")</f>
        <v>Linguagem Específica</v>
      </c>
      <c r="M111" s="4" t="str">
        <f ca="1">IFERROR(__xludf.DUMMYFUNCTION("""COMPUTED_VALUE"""),"Técnicos")</f>
        <v>Técnicos</v>
      </c>
      <c r="N111" s="4" t="str">
        <f ca="1">IFERROR(__xludf.DUMMYFUNCTION("""COMPUTED_VALUE"""),"Circulação e Visibilidade")</f>
        <v>Circulação e Visibilidade</v>
      </c>
      <c r="O111" s="4" t="str">
        <f ca="1">IFERROR(__xludf.DUMMYFUNCTION("""COMPUTED_VALUE"""),"Iniciantes")</f>
        <v>Iniciantes</v>
      </c>
      <c r="P111" s="4" t="str">
        <f ca="1">IFERROR(__xludf.DUMMYFUNCTION("""COMPUTED_VALUE"""),"CEUs e Pontos(ões) de Cultura")</f>
        <v>CEUs e Pontos(ões) de Cultura</v>
      </c>
      <c r="Q111" s="4" t="str">
        <f ca="1">IFERROR(__xludf.DUMMYFUNCTION("""COMPUTED_VALUE"""),"Outros")</f>
        <v>Outros</v>
      </c>
    </row>
    <row r="112" spans="1:17" x14ac:dyDescent="0.25">
      <c r="A112" s="4" t="str">
        <f ca="1">IFERROR(__xludf.DUMMYFUNCTION("TRANSPOSE(FILTER(Filtro1!B:B,Filtro1!A:A=Joao!C112))"),"Transparência e Fiscalização")</f>
        <v>Transparência e Fiscalização</v>
      </c>
      <c r="B112" s="4" t="str">
        <f ca="1">IFERROR(__xludf.DUMMYFUNCTION("""COMPUTED_VALUE"""),"Pareceristas")</f>
        <v>Pareceristas</v>
      </c>
    </row>
    <row r="113" spans="1:17" x14ac:dyDescent="0.25">
      <c r="A113" s="4" t="str">
        <f ca="1">IFERROR(__xludf.DUMMYFUNCTION("TRANSPOSE(FILTER(Filtro1!B:B,Filtro1!A:A=Joao!C113))"),"Linguagem")</f>
        <v>Linguagem</v>
      </c>
      <c r="B113" s="4" t="str">
        <f ca="1">IFERROR(__xludf.DUMMYFUNCTION("""COMPUTED_VALUE"""),"Regionalização")</f>
        <v>Regionalização</v>
      </c>
      <c r="C113" s="4" t="str">
        <f ca="1">IFERROR(__xludf.DUMMYFUNCTION("""COMPUTED_VALUE"""),"Remanejamento de Recursos e Rendimentos")</f>
        <v>Remanejamento de Recursos e Rendimentos</v>
      </c>
    </row>
    <row r="114" spans="1:17" x14ac:dyDescent="0.25">
      <c r="A114" s="4" t="str">
        <f ca="1">IFERROR(__xludf.DUMMYFUNCTION("TRANSPOSE(FILTER(Filtro1!B:B,Filtro1!A:A=Joao!C114))"),"Transparência e Fiscalização")</f>
        <v>Transparência e Fiscalização</v>
      </c>
      <c r="B114" s="4" t="str">
        <f ca="1">IFERROR(__xludf.DUMMYFUNCTION("""COMPUTED_VALUE"""),"Pareceristas")</f>
        <v>Pareceristas</v>
      </c>
    </row>
    <row r="115" spans="1:17" x14ac:dyDescent="0.25">
      <c r="A115" s="4" t="str">
        <f ca="1">IFERROR(__xludf.DUMMYFUNCTION("TRANSPOSE(FILTER(Filtro1!B:B,Filtro1!A:A=Joao!C115))"),"Cronograma ")</f>
        <v>Cronograma </v>
      </c>
      <c r="B115" s="4" t="str">
        <f ca="1">IFERROR(__xludf.DUMMYFUNCTION("""COMPUTED_VALUE"""),"Inscrições e Impedimentos")</f>
        <v>Inscrições e Impedimentos</v>
      </c>
    </row>
    <row r="116" spans="1:17" x14ac:dyDescent="0.25">
      <c r="A116" s="4" t="str">
        <f ca="1">IFERROR(__xludf.DUMMYFUNCTION("TRANSPOSE(FILTER(Filtro1!B:B,Filtro1!A:A=Joao!C116))"),"Comunicacional")</f>
        <v>Comunicacional</v>
      </c>
      <c r="B116" s="4" t="str">
        <f ca="1">IFERROR(__xludf.DUMMYFUNCTION("""COMPUTED_VALUE"""),"Desburocratização")</f>
        <v>Desburocratização</v>
      </c>
      <c r="C116" s="4" t="str">
        <f ca="1">IFERROR(__xludf.DUMMYFUNCTION("""COMPUTED_VALUE"""),"Mapa Cultural")</f>
        <v>Mapa Cultural</v>
      </c>
      <c r="D116" s="4" t="str">
        <f ca="1">IFERROR(__xludf.DUMMYFUNCTION("""COMPUTED_VALUE"""),"Políticas Afirmativas")</f>
        <v>Políticas Afirmativas</v>
      </c>
    </row>
    <row r="117" spans="1:17" x14ac:dyDescent="0.25">
      <c r="A117" s="4" t="str">
        <f ca="1">IFERROR(__xludf.DUMMYFUNCTION("TRANSPOSE(FILTER(Filtro1!B:B,Filtro1!A:A=Joao!C117))"),"Comunicacional")</f>
        <v>Comunicacional</v>
      </c>
      <c r="B117" s="4" t="str">
        <f ca="1">IFERROR(__xludf.DUMMYFUNCTION("""COMPUTED_VALUE"""),"Desburocratização")</f>
        <v>Desburocratização</v>
      </c>
      <c r="C117" s="4" t="str">
        <f ca="1">IFERROR(__xludf.DUMMYFUNCTION("""COMPUTED_VALUE"""),"Mapa Cultural")</f>
        <v>Mapa Cultural</v>
      </c>
      <c r="D117" s="4" t="str">
        <f ca="1">IFERROR(__xludf.DUMMYFUNCTION("""COMPUTED_VALUE"""),"Políticas Afirmativas")</f>
        <v>Políticas Afirmativas</v>
      </c>
    </row>
    <row r="118" spans="1:17" x14ac:dyDescent="0.25">
      <c r="A118" s="4" t="str">
        <f ca="1">IFERROR(__xludf.DUMMYFUNCTION("TRANSPOSE(FILTER(Filtro1!B:B,Filtro1!A:A=Joao!C118))"),"Cronograma ")</f>
        <v>Cronograma </v>
      </c>
      <c r="B118" s="4" t="str">
        <f ca="1">IFERROR(__xludf.DUMMYFUNCTION("""COMPUTED_VALUE"""),"Inscrições e Impedimentos")</f>
        <v>Inscrições e Impedimentos</v>
      </c>
    </row>
    <row r="119" spans="1:17" x14ac:dyDescent="0.25">
      <c r="A119" s="4" t="str">
        <f ca="1">IFERROR(__xludf.DUMMYFUNCTION("TRANSPOSE(FILTER(Filtro1!B:B,Filtro1!A:A=Joao!C119))"),"Aquisição de Bens e Serviços")</f>
        <v>Aquisição de Bens e Serviços</v>
      </c>
      <c r="B119" s="4" t="str">
        <f ca="1">IFERROR(__xludf.DUMMYFUNCTION("""COMPUTED_VALUE"""),"Cultura Periférica")</f>
        <v>Cultura Periférica</v>
      </c>
      <c r="C119" s="4" t="str">
        <f ca="1">IFERROR(__xludf.DUMMYFUNCTION("""COMPUTED_VALUE"""),"Comunidades Tradicionais ou Rurais")</f>
        <v>Comunidades Tradicionais ou Rurais</v>
      </c>
      <c r="D119" s="4" t="str">
        <f ca="1">IFERROR(__xludf.DUMMYFUNCTION("""COMPUTED_VALUE"""),"Equipamentos e Acervos")</f>
        <v>Equipamentos e Acervos</v>
      </c>
      <c r="E119" s="4" t="str">
        <f ca="1">IFERROR(__xludf.DUMMYFUNCTION("""COMPUTED_VALUE"""),"Premiação")</f>
        <v>Premiação</v>
      </c>
      <c r="F119" s="4" t="str">
        <f ca="1">IFERROR(__xludf.DUMMYFUNCTION("""COMPUTED_VALUE"""),"Bolsas e Intercâmbio")</f>
        <v>Bolsas e Intercâmbio</v>
      </c>
      <c r="G119" s="4" t="str">
        <f ca="1">IFERROR(__xludf.DUMMYFUNCTION("""COMPUTED_VALUE"""),"Formação de Público e Educação")</f>
        <v>Formação de Público e Educação</v>
      </c>
      <c r="H119" s="4" t="str">
        <f ca="1">IFERROR(__xludf.DUMMYFUNCTION("""COMPUTED_VALUE"""),"Cultura Popular")</f>
        <v>Cultura Popular</v>
      </c>
      <c r="I119" s="4" t="str">
        <f ca="1">IFERROR(__xludf.DUMMYFUNCTION("""COMPUTED_VALUE"""),"Cultura Popular de Matriz Africana")</f>
        <v>Cultura Popular de Matriz Africana</v>
      </c>
      <c r="J119" s="4" t="str">
        <f ca="1">IFERROR(__xludf.DUMMYFUNCTION("""COMPUTED_VALUE"""),"Cultura Digital e Geek")</f>
        <v>Cultura Digital e Geek</v>
      </c>
      <c r="K119" s="4" t="str">
        <f ca="1">IFERROR(__xludf.DUMMYFUNCTION("""COMPUTED_VALUE"""),"12 Regiões de Desenvolvimento")</f>
        <v>12 Regiões de Desenvolvimento</v>
      </c>
      <c r="L119" s="4" t="str">
        <f ca="1">IFERROR(__xludf.DUMMYFUNCTION("""COMPUTED_VALUE"""),"Linguagem Específica")</f>
        <v>Linguagem Específica</v>
      </c>
      <c r="M119" s="4" t="str">
        <f ca="1">IFERROR(__xludf.DUMMYFUNCTION("""COMPUTED_VALUE"""),"Técnicos")</f>
        <v>Técnicos</v>
      </c>
      <c r="N119" s="4" t="str">
        <f ca="1">IFERROR(__xludf.DUMMYFUNCTION("""COMPUTED_VALUE"""),"Circulação e Visibilidade")</f>
        <v>Circulação e Visibilidade</v>
      </c>
      <c r="O119" s="4" t="str">
        <f ca="1">IFERROR(__xludf.DUMMYFUNCTION("""COMPUTED_VALUE"""),"Iniciantes")</f>
        <v>Iniciantes</v>
      </c>
      <c r="P119" s="4" t="str">
        <f ca="1">IFERROR(__xludf.DUMMYFUNCTION("""COMPUTED_VALUE"""),"CEUs e Pontos(ões) de Cultura")</f>
        <v>CEUs e Pontos(ões) de Cultura</v>
      </c>
      <c r="Q119" s="4" t="str">
        <f ca="1">IFERROR(__xludf.DUMMYFUNCTION("""COMPUTED_VALUE"""),"Outros")</f>
        <v>Outros</v>
      </c>
    </row>
    <row r="120" spans="1:17" x14ac:dyDescent="0.25">
      <c r="A120" s="4" t="str">
        <f ca="1">IFERROR(__xludf.DUMMYFUNCTION("TRANSPOSE(FILTER(Filtro1!B:B,Filtro1!A:A=Joao!C120))"),"Comunicacional")</f>
        <v>Comunicacional</v>
      </c>
      <c r="B120" s="4" t="str">
        <f ca="1">IFERROR(__xludf.DUMMYFUNCTION("""COMPUTED_VALUE"""),"Desburocratização")</f>
        <v>Desburocratização</v>
      </c>
      <c r="C120" s="4" t="str">
        <f ca="1">IFERROR(__xludf.DUMMYFUNCTION("""COMPUTED_VALUE"""),"Mapa Cultural")</f>
        <v>Mapa Cultural</v>
      </c>
      <c r="D120" s="4" t="str">
        <f ca="1">IFERROR(__xludf.DUMMYFUNCTION("""COMPUTED_VALUE"""),"Políticas Afirmativas")</f>
        <v>Políticas Afirmativas</v>
      </c>
    </row>
    <row r="121" spans="1:17" x14ac:dyDescent="0.25">
      <c r="A121" s="4" t="str">
        <f ca="1">IFERROR(__xludf.DUMMYFUNCTION("TRANSPOSE(FILTER(Filtro1!B:B,Filtro1!A:A=Joao!C121))"),"Cronograma ")</f>
        <v>Cronograma </v>
      </c>
      <c r="B121" s="4" t="str">
        <f ca="1">IFERROR(__xludf.DUMMYFUNCTION("""COMPUTED_VALUE"""),"Inscrições e Impedimentos")</f>
        <v>Inscrições e Impedimentos</v>
      </c>
    </row>
    <row r="122" spans="1:17" x14ac:dyDescent="0.25">
      <c r="A122" s="4" t="str">
        <f ca="1">IFERROR(__xludf.DUMMYFUNCTION("TRANSPOSE(FILTER(Filtro1!B:B,Filtro1!A:A=Joao!C122))"),"Cronograma ")</f>
        <v>Cronograma </v>
      </c>
      <c r="B122" s="4" t="str">
        <f ca="1">IFERROR(__xludf.DUMMYFUNCTION("""COMPUTED_VALUE"""),"Inscrições e Impedimentos")</f>
        <v>Inscrições e Impedimentos</v>
      </c>
    </row>
    <row r="123" spans="1:17" x14ac:dyDescent="0.25">
      <c r="A123" s="4" t="str">
        <f ca="1">IFERROR(__xludf.DUMMYFUNCTION("TRANSPOSE(FILTER(Filtro1!B:B,Filtro1!A:A=Joao!C123))"),"Comunicacional")</f>
        <v>Comunicacional</v>
      </c>
      <c r="B123" s="4" t="str">
        <f ca="1">IFERROR(__xludf.DUMMYFUNCTION("""COMPUTED_VALUE"""),"Desburocratização")</f>
        <v>Desburocratização</v>
      </c>
      <c r="C123" s="4" t="str">
        <f ca="1">IFERROR(__xludf.DUMMYFUNCTION("""COMPUTED_VALUE"""),"Mapa Cultural")</f>
        <v>Mapa Cultural</v>
      </c>
      <c r="D123" s="4" t="str">
        <f ca="1">IFERROR(__xludf.DUMMYFUNCTION("""COMPUTED_VALUE"""),"Políticas Afirmativas")</f>
        <v>Políticas Afirmativas</v>
      </c>
    </row>
    <row r="124" spans="1:17" x14ac:dyDescent="0.25">
      <c r="A124" s="4" t="str">
        <f ca="1">IFERROR(__xludf.DUMMYFUNCTION("TRANSPOSE(FILTER(Filtro1!B:B,Filtro1!A:A=Joao!C124))"),"CPF")</f>
        <v>CPF</v>
      </c>
      <c r="B124" s="4" t="str">
        <f ca="1">IFERROR(__xludf.DUMMYFUNCTION("""COMPUTED_VALUE"""),"Apoio")</f>
        <v>Apoio</v>
      </c>
      <c r="C124" s="4" t="str">
        <f ca="1">IFERROR(__xludf.DUMMYFUNCTION("""COMPUTED_VALUE"""),"Descentralização")</f>
        <v>Descentralização</v>
      </c>
      <c r="D124" s="4" t="str">
        <f ca="1">IFERROR(__xludf.DUMMYFUNCTION("""COMPUTED_VALUE"""),"Políticas Municipais")</f>
        <v>Políticas Municipais</v>
      </c>
    </row>
    <row r="125" spans="1:17" x14ac:dyDescent="0.25">
      <c r="A125" s="4" t="str">
        <f ca="1">IFERROR(__xludf.DUMMYFUNCTION("TRANSPOSE(FILTER(Filtro1!B:B,Filtro1!A:A=Joao!C125))"),"Linguagem")</f>
        <v>Linguagem</v>
      </c>
      <c r="B125" s="4" t="str">
        <f ca="1">IFERROR(__xludf.DUMMYFUNCTION("""COMPUTED_VALUE"""),"Regionalização")</f>
        <v>Regionalização</v>
      </c>
      <c r="C125" s="4" t="str">
        <f ca="1">IFERROR(__xludf.DUMMYFUNCTION("""COMPUTED_VALUE"""),"Remanejamento de Recursos e Rendimentos")</f>
        <v>Remanejamento de Recursos e Rendimentos</v>
      </c>
    </row>
    <row r="126" spans="1:17" x14ac:dyDescent="0.25">
      <c r="A126" s="4" t="str">
        <f ca="1">IFERROR(__xludf.DUMMYFUNCTION("TRANSPOSE(FILTER(Filtro1!B:B,Filtro1!A:A=Joao!C126))"),"Transparência e Fiscalização")</f>
        <v>Transparência e Fiscalização</v>
      </c>
      <c r="B126" s="4" t="str">
        <f ca="1">IFERROR(__xludf.DUMMYFUNCTION("""COMPUTED_VALUE"""),"Pareceristas")</f>
        <v>Pareceristas</v>
      </c>
    </row>
    <row r="127" spans="1:17" x14ac:dyDescent="0.25">
      <c r="A127" s="4" t="str">
        <f ca="1">IFERROR(__xludf.DUMMYFUNCTION("TRANSPOSE(FILTER(Filtro1!B:B,Filtro1!A:A=Joao!C127))"),"Cronograma ")</f>
        <v>Cronograma </v>
      </c>
      <c r="B127" s="4" t="str">
        <f ca="1">IFERROR(__xludf.DUMMYFUNCTION("""COMPUTED_VALUE"""),"Inscrições e Impedimentos")</f>
        <v>Inscrições e Impedimentos</v>
      </c>
    </row>
    <row r="128" spans="1:17" x14ac:dyDescent="0.25">
      <c r="A128" s="4" t="str">
        <f ca="1">IFERROR(__xludf.DUMMYFUNCTION("TRANSPOSE(FILTER(Filtro1!B:B,Filtro1!A:A=Joao!C128))"),"Comunicacional")</f>
        <v>Comunicacional</v>
      </c>
      <c r="B128" s="4" t="str">
        <f ca="1">IFERROR(__xludf.DUMMYFUNCTION("""COMPUTED_VALUE"""),"Desburocratização")</f>
        <v>Desburocratização</v>
      </c>
      <c r="C128" s="4" t="str">
        <f ca="1">IFERROR(__xludf.DUMMYFUNCTION("""COMPUTED_VALUE"""),"Mapa Cultural")</f>
        <v>Mapa Cultural</v>
      </c>
      <c r="D128" s="4" t="str">
        <f ca="1">IFERROR(__xludf.DUMMYFUNCTION("""COMPUTED_VALUE"""),"Políticas Afirmativas")</f>
        <v>Políticas Afirmativas</v>
      </c>
    </row>
    <row r="129" spans="1:17" x14ac:dyDescent="0.25">
      <c r="A129" s="4" t="str">
        <f ca="1">IFERROR(__xludf.DUMMYFUNCTION("TRANSPOSE(FILTER(Filtro1!B:B,Filtro1!A:A=Joao!C129))"),"Comunicacional")</f>
        <v>Comunicacional</v>
      </c>
      <c r="B129" s="4" t="str">
        <f ca="1">IFERROR(__xludf.DUMMYFUNCTION("""COMPUTED_VALUE"""),"Desburocratização")</f>
        <v>Desburocratização</v>
      </c>
      <c r="C129" s="4" t="str">
        <f ca="1">IFERROR(__xludf.DUMMYFUNCTION("""COMPUTED_VALUE"""),"Mapa Cultural")</f>
        <v>Mapa Cultural</v>
      </c>
      <c r="D129" s="4" t="str">
        <f ca="1">IFERROR(__xludf.DUMMYFUNCTION("""COMPUTED_VALUE"""),"Políticas Afirmativas")</f>
        <v>Políticas Afirmativas</v>
      </c>
    </row>
    <row r="130" spans="1:17" x14ac:dyDescent="0.25">
      <c r="A130" s="4" t="str">
        <f ca="1">IFERROR(__xludf.DUMMYFUNCTION("TRANSPOSE(FILTER(Filtro1!B:B,Filtro1!A:A=Joao!C130))"),"Cronograma ")</f>
        <v>Cronograma </v>
      </c>
      <c r="B130" s="4" t="str">
        <f ca="1">IFERROR(__xludf.DUMMYFUNCTION("""COMPUTED_VALUE"""),"Inscrições e Impedimentos")</f>
        <v>Inscrições e Impedimentos</v>
      </c>
    </row>
    <row r="131" spans="1:17" x14ac:dyDescent="0.25">
      <c r="A131" s="4" t="str">
        <f ca="1">IFERROR(__xludf.DUMMYFUNCTION("TRANSPOSE(FILTER(Filtro1!B:B,Filtro1!A:A=Joao!C131))"),"Aquisição de Bens e Serviços")</f>
        <v>Aquisição de Bens e Serviços</v>
      </c>
      <c r="B131" s="4" t="str">
        <f ca="1">IFERROR(__xludf.DUMMYFUNCTION("""COMPUTED_VALUE"""),"Cultura Periférica")</f>
        <v>Cultura Periférica</v>
      </c>
      <c r="C131" s="4" t="str">
        <f ca="1">IFERROR(__xludf.DUMMYFUNCTION("""COMPUTED_VALUE"""),"Comunidades Tradicionais ou Rurais")</f>
        <v>Comunidades Tradicionais ou Rurais</v>
      </c>
      <c r="D131" s="4" t="str">
        <f ca="1">IFERROR(__xludf.DUMMYFUNCTION("""COMPUTED_VALUE"""),"Equipamentos e Acervos")</f>
        <v>Equipamentos e Acervos</v>
      </c>
      <c r="E131" s="4" t="str">
        <f ca="1">IFERROR(__xludf.DUMMYFUNCTION("""COMPUTED_VALUE"""),"Premiação")</f>
        <v>Premiação</v>
      </c>
      <c r="F131" s="4" t="str">
        <f ca="1">IFERROR(__xludf.DUMMYFUNCTION("""COMPUTED_VALUE"""),"Bolsas e Intercâmbio")</f>
        <v>Bolsas e Intercâmbio</v>
      </c>
      <c r="G131" s="4" t="str">
        <f ca="1">IFERROR(__xludf.DUMMYFUNCTION("""COMPUTED_VALUE"""),"Formação de Público e Educação")</f>
        <v>Formação de Público e Educação</v>
      </c>
      <c r="H131" s="4" t="str">
        <f ca="1">IFERROR(__xludf.DUMMYFUNCTION("""COMPUTED_VALUE"""),"Cultura Popular")</f>
        <v>Cultura Popular</v>
      </c>
      <c r="I131" s="4" t="str">
        <f ca="1">IFERROR(__xludf.DUMMYFUNCTION("""COMPUTED_VALUE"""),"Cultura Popular de Matriz Africana")</f>
        <v>Cultura Popular de Matriz Africana</v>
      </c>
      <c r="J131" s="4" t="str">
        <f ca="1">IFERROR(__xludf.DUMMYFUNCTION("""COMPUTED_VALUE"""),"Cultura Digital e Geek")</f>
        <v>Cultura Digital e Geek</v>
      </c>
      <c r="K131" s="4" t="str">
        <f ca="1">IFERROR(__xludf.DUMMYFUNCTION("""COMPUTED_VALUE"""),"12 Regiões de Desenvolvimento")</f>
        <v>12 Regiões de Desenvolvimento</v>
      </c>
      <c r="L131" s="4" t="str">
        <f ca="1">IFERROR(__xludf.DUMMYFUNCTION("""COMPUTED_VALUE"""),"Linguagem Específica")</f>
        <v>Linguagem Específica</v>
      </c>
      <c r="M131" s="4" t="str">
        <f ca="1">IFERROR(__xludf.DUMMYFUNCTION("""COMPUTED_VALUE"""),"Técnicos")</f>
        <v>Técnicos</v>
      </c>
      <c r="N131" s="4" t="str">
        <f ca="1">IFERROR(__xludf.DUMMYFUNCTION("""COMPUTED_VALUE"""),"Circulação e Visibilidade")</f>
        <v>Circulação e Visibilidade</v>
      </c>
      <c r="O131" s="4" t="str">
        <f ca="1">IFERROR(__xludf.DUMMYFUNCTION("""COMPUTED_VALUE"""),"Iniciantes")</f>
        <v>Iniciantes</v>
      </c>
      <c r="P131" s="4" t="str">
        <f ca="1">IFERROR(__xludf.DUMMYFUNCTION("""COMPUTED_VALUE"""),"CEUs e Pontos(ões) de Cultura")</f>
        <v>CEUs e Pontos(ões) de Cultura</v>
      </c>
      <c r="Q131" s="4" t="str">
        <f ca="1">IFERROR(__xludf.DUMMYFUNCTION("""COMPUTED_VALUE"""),"Outros")</f>
        <v>Outros</v>
      </c>
    </row>
    <row r="132" spans="1:17" x14ac:dyDescent="0.25">
      <c r="A132" s="4" t="str">
        <f ca="1">IFERROR(__xludf.DUMMYFUNCTION("TRANSPOSE(FILTER(Filtro1!B:B,Filtro1!A:A=Joao!C132))"),"Comunicacional")</f>
        <v>Comunicacional</v>
      </c>
      <c r="B132" s="4" t="str">
        <f ca="1">IFERROR(__xludf.DUMMYFUNCTION("""COMPUTED_VALUE"""),"Desburocratização")</f>
        <v>Desburocratização</v>
      </c>
      <c r="C132" s="4" t="str">
        <f ca="1">IFERROR(__xludf.DUMMYFUNCTION("""COMPUTED_VALUE"""),"Mapa Cultural")</f>
        <v>Mapa Cultural</v>
      </c>
      <c r="D132" s="4" t="str">
        <f ca="1">IFERROR(__xludf.DUMMYFUNCTION("""COMPUTED_VALUE"""),"Políticas Afirmativas")</f>
        <v>Políticas Afirmativas</v>
      </c>
    </row>
    <row r="133" spans="1:17" x14ac:dyDescent="0.25">
      <c r="A133" s="4" t="str">
        <f ca="1">IFERROR(__xludf.DUMMYFUNCTION("TRANSPOSE(FILTER(Filtro1!B:B,Filtro1!A:A=Joao!C133))"),"Cronograma ")</f>
        <v>Cronograma </v>
      </c>
      <c r="B133" s="4" t="str">
        <f ca="1">IFERROR(__xludf.DUMMYFUNCTION("""COMPUTED_VALUE"""),"Inscrições e Impedimentos")</f>
        <v>Inscrições e Impedimentos</v>
      </c>
    </row>
    <row r="134" spans="1:17" x14ac:dyDescent="0.25">
      <c r="A134" s="4" t="str">
        <f ca="1">IFERROR(__xludf.DUMMYFUNCTION("TRANSPOSE(FILTER(Filtro1!B:B,Filtro1!A:A=Joao!C134))"),"Cronograma ")</f>
        <v>Cronograma </v>
      </c>
      <c r="B134" s="4" t="str">
        <f ca="1">IFERROR(__xludf.DUMMYFUNCTION("""COMPUTED_VALUE"""),"Inscrições e Impedimentos")</f>
        <v>Inscrições e Impedimentos</v>
      </c>
    </row>
    <row r="135" spans="1:17" x14ac:dyDescent="0.25">
      <c r="A135" s="4" t="str">
        <f ca="1">IFERROR(__xludf.DUMMYFUNCTION("TRANSPOSE(FILTER(Filtro1!B:B,Filtro1!A:A=Joao!C135))"),"Comunicacional")</f>
        <v>Comunicacional</v>
      </c>
      <c r="B135" s="4" t="str">
        <f ca="1">IFERROR(__xludf.DUMMYFUNCTION("""COMPUTED_VALUE"""),"Desburocratização")</f>
        <v>Desburocratização</v>
      </c>
      <c r="C135" s="4" t="str">
        <f ca="1">IFERROR(__xludf.DUMMYFUNCTION("""COMPUTED_VALUE"""),"Mapa Cultural")</f>
        <v>Mapa Cultural</v>
      </c>
      <c r="D135" s="4" t="str">
        <f ca="1">IFERROR(__xludf.DUMMYFUNCTION("""COMPUTED_VALUE"""),"Políticas Afirmativas")</f>
        <v>Políticas Afirmativas</v>
      </c>
    </row>
    <row r="136" spans="1:17" x14ac:dyDescent="0.25">
      <c r="A136" s="4" t="str">
        <f ca="1">IFERROR(__xludf.DUMMYFUNCTION("TRANSPOSE(FILTER(Filtro1!B:B,Filtro1!A:A=Joao!C136))"),"CPF")</f>
        <v>CPF</v>
      </c>
      <c r="B136" s="4" t="str">
        <f ca="1">IFERROR(__xludf.DUMMYFUNCTION("""COMPUTED_VALUE"""),"Apoio")</f>
        <v>Apoio</v>
      </c>
      <c r="C136" s="4" t="str">
        <f ca="1">IFERROR(__xludf.DUMMYFUNCTION("""COMPUTED_VALUE"""),"Descentralização")</f>
        <v>Descentralização</v>
      </c>
      <c r="D136" s="4" t="str">
        <f ca="1">IFERROR(__xludf.DUMMYFUNCTION("""COMPUTED_VALUE"""),"Políticas Municipais")</f>
        <v>Políticas Municipais</v>
      </c>
    </row>
    <row r="137" spans="1:17" x14ac:dyDescent="0.25">
      <c r="A137" s="4" t="str">
        <f ca="1">IFERROR(__xludf.DUMMYFUNCTION("TRANSPOSE(FILTER(Filtro1!B:B,Filtro1!A:A=Joao!C137))"),"Transparência e Fiscalização")</f>
        <v>Transparência e Fiscalização</v>
      </c>
      <c r="B137" s="4" t="str">
        <f ca="1">IFERROR(__xludf.DUMMYFUNCTION("""COMPUTED_VALUE"""),"Pareceristas")</f>
        <v>Pareceristas</v>
      </c>
    </row>
    <row r="138" spans="1:17" x14ac:dyDescent="0.25">
      <c r="A138" s="4" t="str">
        <f ca="1">IFERROR(__xludf.DUMMYFUNCTION("TRANSPOSE(FILTER(Filtro1!B:B,Filtro1!A:A=Joao!C138))"),"Comunicacional")</f>
        <v>Comunicacional</v>
      </c>
      <c r="B138" s="4" t="str">
        <f ca="1">IFERROR(__xludf.DUMMYFUNCTION("""COMPUTED_VALUE"""),"Desburocratização")</f>
        <v>Desburocratização</v>
      </c>
      <c r="C138" s="4" t="str">
        <f ca="1">IFERROR(__xludf.DUMMYFUNCTION("""COMPUTED_VALUE"""),"Mapa Cultural")</f>
        <v>Mapa Cultural</v>
      </c>
      <c r="D138" s="4" t="str">
        <f ca="1">IFERROR(__xludf.DUMMYFUNCTION("""COMPUTED_VALUE"""),"Políticas Afirmativas")</f>
        <v>Políticas Afirmativas</v>
      </c>
    </row>
    <row r="139" spans="1:17" x14ac:dyDescent="0.25">
      <c r="A139" s="4" t="str">
        <f ca="1">IFERROR(__xludf.DUMMYFUNCTION("TRANSPOSE(FILTER(Filtro1!B:B,Filtro1!A:A=Joao!C139))"),"Comunicacional")</f>
        <v>Comunicacional</v>
      </c>
      <c r="B139" s="4" t="str">
        <f ca="1">IFERROR(__xludf.DUMMYFUNCTION("""COMPUTED_VALUE"""),"Desburocratização")</f>
        <v>Desburocratização</v>
      </c>
      <c r="C139" s="4" t="str">
        <f ca="1">IFERROR(__xludf.DUMMYFUNCTION("""COMPUTED_VALUE"""),"Mapa Cultural")</f>
        <v>Mapa Cultural</v>
      </c>
      <c r="D139" s="4" t="str">
        <f ca="1">IFERROR(__xludf.DUMMYFUNCTION("""COMPUTED_VALUE"""),"Políticas Afirmativas")</f>
        <v>Políticas Afirmativas</v>
      </c>
    </row>
    <row r="140" spans="1:17" x14ac:dyDescent="0.25">
      <c r="A140" s="4" t="str">
        <f ca="1">IFERROR(__xludf.DUMMYFUNCTION("TRANSPOSE(FILTER(Filtro1!B:B,Filtro1!A:A=Joao!C140))"),"Aquisição de Bens e Serviços")</f>
        <v>Aquisição de Bens e Serviços</v>
      </c>
      <c r="B140" s="4" t="str">
        <f ca="1">IFERROR(__xludf.DUMMYFUNCTION("""COMPUTED_VALUE"""),"Cultura Periférica")</f>
        <v>Cultura Periférica</v>
      </c>
      <c r="C140" s="4" t="str">
        <f ca="1">IFERROR(__xludf.DUMMYFUNCTION("""COMPUTED_VALUE"""),"Comunidades Tradicionais ou Rurais")</f>
        <v>Comunidades Tradicionais ou Rurais</v>
      </c>
      <c r="D140" s="4" t="str">
        <f ca="1">IFERROR(__xludf.DUMMYFUNCTION("""COMPUTED_VALUE"""),"Equipamentos e Acervos")</f>
        <v>Equipamentos e Acervos</v>
      </c>
      <c r="E140" s="4" t="str">
        <f ca="1">IFERROR(__xludf.DUMMYFUNCTION("""COMPUTED_VALUE"""),"Premiação")</f>
        <v>Premiação</v>
      </c>
      <c r="F140" s="4" t="str">
        <f ca="1">IFERROR(__xludf.DUMMYFUNCTION("""COMPUTED_VALUE"""),"Bolsas e Intercâmbio")</f>
        <v>Bolsas e Intercâmbio</v>
      </c>
      <c r="G140" s="4" t="str">
        <f ca="1">IFERROR(__xludf.DUMMYFUNCTION("""COMPUTED_VALUE"""),"Formação de Público e Educação")</f>
        <v>Formação de Público e Educação</v>
      </c>
      <c r="H140" s="4" t="str">
        <f ca="1">IFERROR(__xludf.DUMMYFUNCTION("""COMPUTED_VALUE"""),"Cultura Popular")</f>
        <v>Cultura Popular</v>
      </c>
      <c r="I140" s="4" t="str">
        <f ca="1">IFERROR(__xludf.DUMMYFUNCTION("""COMPUTED_VALUE"""),"Cultura Popular de Matriz Africana")</f>
        <v>Cultura Popular de Matriz Africana</v>
      </c>
      <c r="J140" s="4" t="str">
        <f ca="1">IFERROR(__xludf.DUMMYFUNCTION("""COMPUTED_VALUE"""),"Cultura Digital e Geek")</f>
        <v>Cultura Digital e Geek</v>
      </c>
      <c r="K140" s="4" t="str">
        <f ca="1">IFERROR(__xludf.DUMMYFUNCTION("""COMPUTED_VALUE"""),"12 Regiões de Desenvolvimento")</f>
        <v>12 Regiões de Desenvolvimento</v>
      </c>
      <c r="L140" s="4" t="str">
        <f ca="1">IFERROR(__xludf.DUMMYFUNCTION("""COMPUTED_VALUE"""),"Linguagem Específica")</f>
        <v>Linguagem Específica</v>
      </c>
      <c r="M140" s="4" t="str">
        <f ca="1">IFERROR(__xludf.DUMMYFUNCTION("""COMPUTED_VALUE"""),"Técnicos")</f>
        <v>Técnicos</v>
      </c>
      <c r="N140" s="4" t="str">
        <f ca="1">IFERROR(__xludf.DUMMYFUNCTION("""COMPUTED_VALUE"""),"Circulação e Visibilidade")</f>
        <v>Circulação e Visibilidade</v>
      </c>
      <c r="O140" s="4" t="str">
        <f ca="1">IFERROR(__xludf.DUMMYFUNCTION("""COMPUTED_VALUE"""),"Iniciantes")</f>
        <v>Iniciantes</v>
      </c>
      <c r="P140" s="4" t="str">
        <f ca="1">IFERROR(__xludf.DUMMYFUNCTION("""COMPUTED_VALUE"""),"CEUs e Pontos(ões) de Cultura")</f>
        <v>CEUs e Pontos(ões) de Cultura</v>
      </c>
      <c r="Q140" s="4" t="str">
        <f ca="1">IFERROR(__xludf.DUMMYFUNCTION("""COMPUTED_VALUE"""),"Outros")</f>
        <v>Outros</v>
      </c>
    </row>
    <row r="141" spans="1:17" x14ac:dyDescent="0.25">
      <c r="A141" s="4" t="str">
        <f ca="1">IFERROR(__xludf.DUMMYFUNCTION("TRANSPOSE(FILTER(Filtro1!B:B,Filtro1!A:A=Joao!C141))"),"Linguagem")</f>
        <v>Linguagem</v>
      </c>
      <c r="B141" s="4" t="str">
        <f ca="1">IFERROR(__xludf.DUMMYFUNCTION("""COMPUTED_VALUE"""),"Regionalização")</f>
        <v>Regionalização</v>
      </c>
      <c r="C141" s="4" t="str">
        <f ca="1">IFERROR(__xludf.DUMMYFUNCTION("""COMPUTED_VALUE"""),"Remanejamento de Recursos e Rendimentos")</f>
        <v>Remanejamento de Recursos e Rendimentos</v>
      </c>
    </row>
    <row r="142" spans="1:17" x14ac:dyDescent="0.25">
      <c r="A142" s="4" t="str">
        <f ca="1">IFERROR(__xludf.DUMMYFUNCTION("TRANSPOSE(FILTER(Filtro1!B:B,Filtro1!A:A=Joao!C142))"),"Transparência e Fiscalização")</f>
        <v>Transparência e Fiscalização</v>
      </c>
      <c r="B142" s="4" t="str">
        <f ca="1">IFERROR(__xludf.DUMMYFUNCTION("""COMPUTED_VALUE"""),"Pareceristas")</f>
        <v>Pareceristas</v>
      </c>
    </row>
    <row r="143" spans="1:17" x14ac:dyDescent="0.25">
      <c r="A143" s="4" t="str">
        <f ca="1">IFERROR(__xludf.DUMMYFUNCTION("TRANSPOSE(FILTER(Filtro1!B:B,Filtro1!A:A=Joao!C143))"),"Cronograma ")</f>
        <v>Cronograma </v>
      </c>
      <c r="B143" s="4" t="str">
        <f ca="1">IFERROR(__xludf.DUMMYFUNCTION("""COMPUTED_VALUE"""),"Inscrições e Impedimentos")</f>
        <v>Inscrições e Impedimentos</v>
      </c>
    </row>
    <row r="144" spans="1:17" x14ac:dyDescent="0.25">
      <c r="A144" s="4" t="str">
        <f ca="1">IFERROR(__xludf.DUMMYFUNCTION("TRANSPOSE(FILTER(Filtro1!B:B,Filtro1!A:A=Joao!C144))"),"Comunicacional")</f>
        <v>Comunicacional</v>
      </c>
      <c r="B144" s="4" t="str">
        <f ca="1">IFERROR(__xludf.DUMMYFUNCTION("""COMPUTED_VALUE"""),"Desburocratização")</f>
        <v>Desburocratização</v>
      </c>
      <c r="C144" s="4" t="str">
        <f ca="1">IFERROR(__xludf.DUMMYFUNCTION("""COMPUTED_VALUE"""),"Mapa Cultural")</f>
        <v>Mapa Cultural</v>
      </c>
      <c r="D144" s="4" t="str">
        <f ca="1">IFERROR(__xludf.DUMMYFUNCTION("""COMPUTED_VALUE"""),"Políticas Afirmativas")</f>
        <v>Políticas Afirmativas</v>
      </c>
    </row>
    <row r="145" spans="1:17" x14ac:dyDescent="0.25">
      <c r="A145" s="4" t="str">
        <f ca="1">IFERROR(__xludf.DUMMYFUNCTION("TRANSPOSE(FILTER(Filtro1!B:B,Filtro1!A:A=Joao!C145))"),"Comunicacional")</f>
        <v>Comunicacional</v>
      </c>
      <c r="B145" s="4" t="str">
        <f ca="1">IFERROR(__xludf.DUMMYFUNCTION("""COMPUTED_VALUE"""),"Desburocratização")</f>
        <v>Desburocratização</v>
      </c>
      <c r="C145" s="4" t="str">
        <f ca="1">IFERROR(__xludf.DUMMYFUNCTION("""COMPUTED_VALUE"""),"Mapa Cultural")</f>
        <v>Mapa Cultural</v>
      </c>
      <c r="D145" s="4" t="str">
        <f ca="1">IFERROR(__xludf.DUMMYFUNCTION("""COMPUTED_VALUE"""),"Políticas Afirmativas")</f>
        <v>Políticas Afirmativas</v>
      </c>
    </row>
    <row r="146" spans="1:17" x14ac:dyDescent="0.25">
      <c r="A146" s="4" t="str">
        <f ca="1">IFERROR(__xludf.DUMMYFUNCTION("TRANSPOSE(FILTER(Filtro1!B:B,Filtro1!A:A=Joao!C146))"),"Cronograma ")</f>
        <v>Cronograma </v>
      </c>
      <c r="B146" s="4" t="str">
        <f ca="1">IFERROR(__xludf.DUMMYFUNCTION("""COMPUTED_VALUE"""),"Inscrições e Impedimentos")</f>
        <v>Inscrições e Impedimentos</v>
      </c>
    </row>
    <row r="147" spans="1:17" x14ac:dyDescent="0.25">
      <c r="A147" s="4" t="str">
        <f ca="1">IFERROR(__xludf.DUMMYFUNCTION("TRANSPOSE(FILTER(Filtro1!B:B,Filtro1!A:A=Joao!C147))"),"Aquisição de Bens e Serviços")</f>
        <v>Aquisição de Bens e Serviços</v>
      </c>
      <c r="B147" s="4" t="str">
        <f ca="1">IFERROR(__xludf.DUMMYFUNCTION("""COMPUTED_VALUE"""),"Cultura Periférica")</f>
        <v>Cultura Periférica</v>
      </c>
      <c r="C147" s="4" t="str">
        <f ca="1">IFERROR(__xludf.DUMMYFUNCTION("""COMPUTED_VALUE"""),"Comunidades Tradicionais ou Rurais")</f>
        <v>Comunidades Tradicionais ou Rurais</v>
      </c>
      <c r="D147" s="4" t="str">
        <f ca="1">IFERROR(__xludf.DUMMYFUNCTION("""COMPUTED_VALUE"""),"Equipamentos e Acervos")</f>
        <v>Equipamentos e Acervos</v>
      </c>
      <c r="E147" s="4" t="str">
        <f ca="1">IFERROR(__xludf.DUMMYFUNCTION("""COMPUTED_VALUE"""),"Premiação")</f>
        <v>Premiação</v>
      </c>
      <c r="F147" s="4" t="str">
        <f ca="1">IFERROR(__xludf.DUMMYFUNCTION("""COMPUTED_VALUE"""),"Bolsas e Intercâmbio")</f>
        <v>Bolsas e Intercâmbio</v>
      </c>
      <c r="G147" s="4" t="str">
        <f ca="1">IFERROR(__xludf.DUMMYFUNCTION("""COMPUTED_VALUE"""),"Formação de Público e Educação")</f>
        <v>Formação de Público e Educação</v>
      </c>
      <c r="H147" s="4" t="str">
        <f ca="1">IFERROR(__xludf.DUMMYFUNCTION("""COMPUTED_VALUE"""),"Cultura Popular")</f>
        <v>Cultura Popular</v>
      </c>
      <c r="I147" s="4" t="str">
        <f ca="1">IFERROR(__xludf.DUMMYFUNCTION("""COMPUTED_VALUE"""),"Cultura Popular de Matriz Africana")</f>
        <v>Cultura Popular de Matriz Africana</v>
      </c>
      <c r="J147" s="4" t="str">
        <f ca="1">IFERROR(__xludf.DUMMYFUNCTION("""COMPUTED_VALUE"""),"Cultura Digital e Geek")</f>
        <v>Cultura Digital e Geek</v>
      </c>
      <c r="K147" s="4" t="str">
        <f ca="1">IFERROR(__xludf.DUMMYFUNCTION("""COMPUTED_VALUE"""),"12 Regiões de Desenvolvimento")</f>
        <v>12 Regiões de Desenvolvimento</v>
      </c>
      <c r="L147" s="4" t="str">
        <f ca="1">IFERROR(__xludf.DUMMYFUNCTION("""COMPUTED_VALUE"""),"Linguagem Específica")</f>
        <v>Linguagem Específica</v>
      </c>
      <c r="M147" s="4" t="str">
        <f ca="1">IFERROR(__xludf.DUMMYFUNCTION("""COMPUTED_VALUE"""),"Técnicos")</f>
        <v>Técnicos</v>
      </c>
      <c r="N147" s="4" t="str">
        <f ca="1">IFERROR(__xludf.DUMMYFUNCTION("""COMPUTED_VALUE"""),"Circulação e Visibilidade")</f>
        <v>Circulação e Visibilidade</v>
      </c>
      <c r="O147" s="4" t="str">
        <f ca="1">IFERROR(__xludf.DUMMYFUNCTION("""COMPUTED_VALUE"""),"Iniciantes")</f>
        <v>Iniciantes</v>
      </c>
      <c r="P147" s="4" t="str">
        <f ca="1">IFERROR(__xludf.DUMMYFUNCTION("""COMPUTED_VALUE"""),"CEUs e Pontos(ões) de Cultura")</f>
        <v>CEUs e Pontos(ões) de Cultura</v>
      </c>
      <c r="Q147" s="4" t="str">
        <f ca="1">IFERROR(__xludf.DUMMYFUNCTION("""COMPUTED_VALUE"""),"Outros")</f>
        <v>Outros</v>
      </c>
    </row>
    <row r="148" spans="1:17" x14ac:dyDescent="0.25">
      <c r="A148" s="4" t="str">
        <f ca="1">IFERROR(__xludf.DUMMYFUNCTION("TRANSPOSE(FILTER(Filtro1!B:B,Filtro1!A:A=Joao!C148))"),"Comunicacional")</f>
        <v>Comunicacional</v>
      </c>
      <c r="B148" s="4" t="str">
        <f ca="1">IFERROR(__xludf.DUMMYFUNCTION("""COMPUTED_VALUE"""),"Desburocratização")</f>
        <v>Desburocratização</v>
      </c>
      <c r="C148" s="4" t="str">
        <f ca="1">IFERROR(__xludf.DUMMYFUNCTION("""COMPUTED_VALUE"""),"Mapa Cultural")</f>
        <v>Mapa Cultural</v>
      </c>
      <c r="D148" s="4" t="str">
        <f ca="1">IFERROR(__xludf.DUMMYFUNCTION("""COMPUTED_VALUE"""),"Políticas Afirmativas")</f>
        <v>Políticas Afirmativas</v>
      </c>
    </row>
    <row r="149" spans="1:17" x14ac:dyDescent="0.25">
      <c r="A149" s="4" t="str">
        <f ca="1">IFERROR(__xludf.DUMMYFUNCTION("TRANSPOSE(FILTER(Filtro1!B:B,Filtro1!A:A=Joao!C149))"),"Cronograma ")</f>
        <v>Cronograma </v>
      </c>
      <c r="B149" s="4" t="str">
        <f ca="1">IFERROR(__xludf.DUMMYFUNCTION("""COMPUTED_VALUE"""),"Inscrições e Impedimentos")</f>
        <v>Inscrições e Impedimentos</v>
      </c>
    </row>
    <row r="150" spans="1:17" x14ac:dyDescent="0.25">
      <c r="A150" s="4" t="str">
        <f ca="1">IFERROR(__xludf.DUMMYFUNCTION("TRANSPOSE(FILTER(Filtro1!B:B,Filtro1!A:A=Joao!C150))"),"Cronograma ")</f>
        <v>Cronograma </v>
      </c>
      <c r="B150" s="4" t="str">
        <f ca="1">IFERROR(__xludf.DUMMYFUNCTION("""COMPUTED_VALUE"""),"Inscrições e Impedimentos")</f>
        <v>Inscrições e Impedimentos</v>
      </c>
    </row>
    <row r="151" spans="1:17" x14ac:dyDescent="0.25">
      <c r="A151" s="4" t="str">
        <f ca="1">IFERROR(__xludf.DUMMYFUNCTION("TRANSPOSE(FILTER(Filtro1!B:B,Filtro1!A:A=Joao!C151))"),"Transparência e Fiscalização")</f>
        <v>Transparência e Fiscalização</v>
      </c>
      <c r="B151" s="4" t="str">
        <f ca="1">IFERROR(__xludf.DUMMYFUNCTION("""COMPUTED_VALUE"""),"Pareceristas")</f>
        <v>Pareceristas</v>
      </c>
    </row>
    <row r="152" spans="1:17" x14ac:dyDescent="0.25">
      <c r="A152" s="4" t="str">
        <f ca="1">IFERROR(__xludf.DUMMYFUNCTION("TRANSPOSE(FILTER(Filtro1!B:B,Filtro1!A:A=Joao!C152))"),"Comunicacional")</f>
        <v>Comunicacional</v>
      </c>
      <c r="B152" s="4" t="str">
        <f ca="1">IFERROR(__xludf.DUMMYFUNCTION("""COMPUTED_VALUE"""),"Desburocratização")</f>
        <v>Desburocratização</v>
      </c>
      <c r="C152" s="4" t="str">
        <f ca="1">IFERROR(__xludf.DUMMYFUNCTION("""COMPUTED_VALUE"""),"Mapa Cultural")</f>
        <v>Mapa Cultural</v>
      </c>
      <c r="D152" s="4" t="str">
        <f ca="1">IFERROR(__xludf.DUMMYFUNCTION("""COMPUTED_VALUE"""),"Políticas Afirmativas")</f>
        <v>Políticas Afirmativas</v>
      </c>
    </row>
    <row r="153" spans="1:17" x14ac:dyDescent="0.25">
      <c r="A153" s="4" t="str">
        <f ca="1">IFERROR(__xludf.DUMMYFUNCTION("TRANSPOSE(FILTER(Filtro1!B:B,Filtro1!A:A=Joao!C153))"),"CPF")</f>
        <v>CPF</v>
      </c>
      <c r="B153" s="4" t="str">
        <f ca="1">IFERROR(__xludf.DUMMYFUNCTION("""COMPUTED_VALUE"""),"Apoio")</f>
        <v>Apoio</v>
      </c>
      <c r="C153" s="4" t="str">
        <f ca="1">IFERROR(__xludf.DUMMYFUNCTION("""COMPUTED_VALUE"""),"Descentralização")</f>
        <v>Descentralização</v>
      </c>
      <c r="D153" s="4" t="str">
        <f ca="1">IFERROR(__xludf.DUMMYFUNCTION("""COMPUTED_VALUE"""),"Políticas Municipais")</f>
        <v>Políticas Municipais</v>
      </c>
    </row>
    <row r="154" spans="1:17" x14ac:dyDescent="0.25">
      <c r="A154" s="4" t="str">
        <f ca="1">IFERROR(__xludf.DUMMYFUNCTION("TRANSPOSE(FILTER(Filtro1!B:B,Filtro1!A:A=Joao!C154))"),"Treinamento - Agente")</f>
        <v>Treinamento - Agente</v>
      </c>
      <c r="B154" s="4" t="str">
        <f ca="1">IFERROR(__xludf.DUMMYFUNCTION("""COMPUTED_VALUE"""),"Treinamento - Gestor")</f>
        <v>Treinamento - Gestor</v>
      </c>
    </row>
    <row r="155" spans="1:17" x14ac:dyDescent="0.25">
      <c r="A155" s="4" t="str">
        <f ca="1">IFERROR(__xludf.DUMMYFUNCTION("TRANSPOSE(FILTER(Filtro1!B:B,Filtro1!A:A=Joao!C155))"),"Aquisição de Bens e Serviços")</f>
        <v>Aquisição de Bens e Serviços</v>
      </c>
      <c r="B155" s="4" t="str">
        <f ca="1">IFERROR(__xludf.DUMMYFUNCTION("""COMPUTED_VALUE"""),"Cultura Periférica")</f>
        <v>Cultura Periférica</v>
      </c>
      <c r="C155" s="4" t="str">
        <f ca="1">IFERROR(__xludf.DUMMYFUNCTION("""COMPUTED_VALUE"""),"Comunidades Tradicionais ou Rurais")</f>
        <v>Comunidades Tradicionais ou Rurais</v>
      </c>
      <c r="D155" s="4" t="str">
        <f ca="1">IFERROR(__xludf.DUMMYFUNCTION("""COMPUTED_VALUE"""),"Equipamentos e Acervos")</f>
        <v>Equipamentos e Acervos</v>
      </c>
      <c r="E155" s="4" t="str">
        <f ca="1">IFERROR(__xludf.DUMMYFUNCTION("""COMPUTED_VALUE"""),"Premiação")</f>
        <v>Premiação</v>
      </c>
      <c r="F155" s="4" t="str">
        <f ca="1">IFERROR(__xludf.DUMMYFUNCTION("""COMPUTED_VALUE"""),"Bolsas e Intercâmbio")</f>
        <v>Bolsas e Intercâmbio</v>
      </c>
      <c r="G155" s="4" t="str">
        <f ca="1">IFERROR(__xludf.DUMMYFUNCTION("""COMPUTED_VALUE"""),"Formação de Público e Educação")</f>
        <v>Formação de Público e Educação</v>
      </c>
      <c r="H155" s="4" t="str">
        <f ca="1">IFERROR(__xludf.DUMMYFUNCTION("""COMPUTED_VALUE"""),"Cultura Popular")</f>
        <v>Cultura Popular</v>
      </c>
      <c r="I155" s="4" t="str">
        <f ca="1">IFERROR(__xludf.DUMMYFUNCTION("""COMPUTED_VALUE"""),"Cultura Popular de Matriz Africana")</f>
        <v>Cultura Popular de Matriz Africana</v>
      </c>
      <c r="J155" s="4" t="str">
        <f ca="1">IFERROR(__xludf.DUMMYFUNCTION("""COMPUTED_VALUE"""),"Cultura Digital e Geek")</f>
        <v>Cultura Digital e Geek</v>
      </c>
      <c r="K155" s="4" t="str">
        <f ca="1">IFERROR(__xludf.DUMMYFUNCTION("""COMPUTED_VALUE"""),"12 Regiões de Desenvolvimento")</f>
        <v>12 Regiões de Desenvolvimento</v>
      </c>
      <c r="L155" s="4" t="str">
        <f ca="1">IFERROR(__xludf.DUMMYFUNCTION("""COMPUTED_VALUE"""),"Linguagem Específica")</f>
        <v>Linguagem Específica</v>
      </c>
      <c r="M155" s="4" t="str">
        <f ca="1">IFERROR(__xludf.DUMMYFUNCTION("""COMPUTED_VALUE"""),"Técnicos")</f>
        <v>Técnicos</v>
      </c>
      <c r="N155" s="4" t="str">
        <f ca="1">IFERROR(__xludf.DUMMYFUNCTION("""COMPUTED_VALUE"""),"Circulação e Visibilidade")</f>
        <v>Circulação e Visibilidade</v>
      </c>
      <c r="O155" s="4" t="str">
        <f ca="1">IFERROR(__xludf.DUMMYFUNCTION("""COMPUTED_VALUE"""),"Iniciantes")</f>
        <v>Iniciantes</v>
      </c>
      <c r="P155" s="4" t="str">
        <f ca="1">IFERROR(__xludf.DUMMYFUNCTION("""COMPUTED_VALUE"""),"CEUs e Pontos(ões) de Cultura")</f>
        <v>CEUs e Pontos(ões) de Cultura</v>
      </c>
      <c r="Q155" s="4" t="str">
        <f ca="1">IFERROR(__xludf.DUMMYFUNCTION("""COMPUTED_VALUE"""),"Outros")</f>
        <v>Outros</v>
      </c>
    </row>
    <row r="156" spans="1:17" x14ac:dyDescent="0.25">
      <c r="A156" s="4" t="str">
        <f ca="1">IFERROR(__xludf.DUMMYFUNCTION("TRANSPOSE(FILTER(Filtro1!B:B,Filtro1!A:A=Joao!C156))"),"Aquisição de Bens e Serviços")</f>
        <v>Aquisição de Bens e Serviços</v>
      </c>
      <c r="B156" s="4" t="str">
        <f ca="1">IFERROR(__xludf.DUMMYFUNCTION("""COMPUTED_VALUE"""),"Cultura Periférica")</f>
        <v>Cultura Periférica</v>
      </c>
      <c r="C156" s="4" t="str">
        <f ca="1">IFERROR(__xludf.DUMMYFUNCTION("""COMPUTED_VALUE"""),"Comunidades Tradicionais ou Rurais")</f>
        <v>Comunidades Tradicionais ou Rurais</v>
      </c>
      <c r="D156" s="4" t="str">
        <f ca="1">IFERROR(__xludf.DUMMYFUNCTION("""COMPUTED_VALUE"""),"Equipamentos e Acervos")</f>
        <v>Equipamentos e Acervos</v>
      </c>
      <c r="E156" s="4" t="str">
        <f ca="1">IFERROR(__xludf.DUMMYFUNCTION("""COMPUTED_VALUE"""),"Premiação")</f>
        <v>Premiação</v>
      </c>
      <c r="F156" s="4" t="str">
        <f ca="1">IFERROR(__xludf.DUMMYFUNCTION("""COMPUTED_VALUE"""),"Bolsas e Intercâmbio")</f>
        <v>Bolsas e Intercâmbio</v>
      </c>
      <c r="G156" s="4" t="str">
        <f ca="1">IFERROR(__xludf.DUMMYFUNCTION("""COMPUTED_VALUE"""),"Formação de Público e Educação")</f>
        <v>Formação de Público e Educação</v>
      </c>
      <c r="H156" s="4" t="str">
        <f ca="1">IFERROR(__xludf.DUMMYFUNCTION("""COMPUTED_VALUE"""),"Cultura Popular")</f>
        <v>Cultura Popular</v>
      </c>
      <c r="I156" s="4" t="str">
        <f ca="1">IFERROR(__xludf.DUMMYFUNCTION("""COMPUTED_VALUE"""),"Cultura Popular de Matriz Africana")</f>
        <v>Cultura Popular de Matriz Africana</v>
      </c>
      <c r="J156" s="4" t="str">
        <f ca="1">IFERROR(__xludf.DUMMYFUNCTION("""COMPUTED_VALUE"""),"Cultura Digital e Geek")</f>
        <v>Cultura Digital e Geek</v>
      </c>
      <c r="K156" s="4" t="str">
        <f ca="1">IFERROR(__xludf.DUMMYFUNCTION("""COMPUTED_VALUE"""),"12 Regiões de Desenvolvimento")</f>
        <v>12 Regiões de Desenvolvimento</v>
      </c>
      <c r="L156" s="4" t="str">
        <f ca="1">IFERROR(__xludf.DUMMYFUNCTION("""COMPUTED_VALUE"""),"Linguagem Específica")</f>
        <v>Linguagem Específica</v>
      </c>
      <c r="M156" s="4" t="str">
        <f ca="1">IFERROR(__xludf.DUMMYFUNCTION("""COMPUTED_VALUE"""),"Técnicos")</f>
        <v>Técnicos</v>
      </c>
      <c r="N156" s="4" t="str">
        <f ca="1">IFERROR(__xludf.DUMMYFUNCTION("""COMPUTED_VALUE"""),"Circulação e Visibilidade")</f>
        <v>Circulação e Visibilidade</v>
      </c>
      <c r="O156" s="4" t="str">
        <f ca="1">IFERROR(__xludf.DUMMYFUNCTION("""COMPUTED_VALUE"""),"Iniciantes")</f>
        <v>Iniciantes</v>
      </c>
      <c r="P156" s="4" t="str">
        <f ca="1">IFERROR(__xludf.DUMMYFUNCTION("""COMPUTED_VALUE"""),"CEUs e Pontos(ões) de Cultura")</f>
        <v>CEUs e Pontos(ões) de Cultura</v>
      </c>
      <c r="Q156" s="4" t="str">
        <f ca="1">IFERROR(__xludf.DUMMYFUNCTION("""COMPUTED_VALUE"""),"Outros")</f>
        <v>Outros</v>
      </c>
    </row>
    <row r="157" spans="1:17" x14ac:dyDescent="0.25">
      <c r="A157" s="4" t="str">
        <f ca="1">IFERROR(__xludf.DUMMYFUNCTION("TRANSPOSE(FILTER(Filtro1!B:B,Filtro1!A:A=Joao!C157))"),"Comunicacional")</f>
        <v>Comunicacional</v>
      </c>
      <c r="B157" s="4" t="str">
        <f ca="1">IFERROR(__xludf.DUMMYFUNCTION("""COMPUTED_VALUE"""),"Desburocratização")</f>
        <v>Desburocratização</v>
      </c>
      <c r="C157" s="4" t="str">
        <f ca="1">IFERROR(__xludf.DUMMYFUNCTION("""COMPUTED_VALUE"""),"Mapa Cultural")</f>
        <v>Mapa Cultural</v>
      </c>
      <c r="D157" s="4" t="str">
        <f ca="1">IFERROR(__xludf.DUMMYFUNCTION("""COMPUTED_VALUE"""),"Políticas Afirmativas")</f>
        <v>Políticas Afirmativas</v>
      </c>
    </row>
    <row r="158" spans="1:17" x14ac:dyDescent="0.25">
      <c r="A158" s="4" t="str">
        <f ca="1">IFERROR(__xludf.DUMMYFUNCTION("TRANSPOSE(FILTER(Filtro1!B:B,Filtro1!A:A=Joao!C158))"),"Aquisição de Bens e Serviços")</f>
        <v>Aquisição de Bens e Serviços</v>
      </c>
      <c r="B158" s="4" t="str">
        <f ca="1">IFERROR(__xludf.DUMMYFUNCTION("""COMPUTED_VALUE"""),"Cultura Periférica")</f>
        <v>Cultura Periférica</v>
      </c>
      <c r="C158" s="4" t="str">
        <f ca="1">IFERROR(__xludf.DUMMYFUNCTION("""COMPUTED_VALUE"""),"Comunidades Tradicionais ou Rurais")</f>
        <v>Comunidades Tradicionais ou Rurais</v>
      </c>
      <c r="D158" s="4" t="str">
        <f ca="1">IFERROR(__xludf.DUMMYFUNCTION("""COMPUTED_VALUE"""),"Equipamentos e Acervos")</f>
        <v>Equipamentos e Acervos</v>
      </c>
      <c r="E158" s="4" t="str">
        <f ca="1">IFERROR(__xludf.DUMMYFUNCTION("""COMPUTED_VALUE"""),"Premiação")</f>
        <v>Premiação</v>
      </c>
      <c r="F158" s="4" t="str">
        <f ca="1">IFERROR(__xludf.DUMMYFUNCTION("""COMPUTED_VALUE"""),"Bolsas e Intercâmbio")</f>
        <v>Bolsas e Intercâmbio</v>
      </c>
      <c r="G158" s="4" t="str">
        <f ca="1">IFERROR(__xludf.DUMMYFUNCTION("""COMPUTED_VALUE"""),"Formação de Público e Educação")</f>
        <v>Formação de Público e Educação</v>
      </c>
      <c r="H158" s="4" t="str">
        <f ca="1">IFERROR(__xludf.DUMMYFUNCTION("""COMPUTED_VALUE"""),"Cultura Popular")</f>
        <v>Cultura Popular</v>
      </c>
      <c r="I158" s="4" t="str">
        <f ca="1">IFERROR(__xludf.DUMMYFUNCTION("""COMPUTED_VALUE"""),"Cultura Popular de Matriz Africana")</f>
        <v>Cultura Popular de Matriz Africana</v>
      </c>
      <c r="J158" s="4" t="str">
        <f ca="1">IFERROR(__xludf.DUMMYFUNCTION("""COMPUTED_VALUE"""),"Cultura Digital e Geek")</f>
        <v>Cultura Digital e Geek</v>
      </c>
      <c r="K158" s="4" t="str">
        <f ca="1">IFERROR(__xludf.DUMMYFUNCTION("""COMPUTED_VALUE"""),"12 Regiões de Desenvolvimento")</f>
        <v>12 Regiões de Desenvolvimento</v>
      </c>
      <c r="L158" s="4" t="str">
        <f ca="1">IFERROR(__xludf.DUMMYFUNCTION("""COMPUTED_VALUE"""),"Linguagem Específica")</f>
        <v>Linguagem Específica</v>
      </c>
      <c r="M158" s="4" t="str">
        <f ca="1">IFERROR(__xludf.DUMMYFUNCTION("""COMPUTED_VALUE"""),"Técnicos")</f>
        <v>Técnicos</v>
      </c>
      <c r="N158" s="4" t="str">
        <f ca="1">IFERROR(__xludf.DUMMYFUNCTION("""COMPUTED_VALUE"""),"Circulação e Visibilidade")</f>
        <v>Circulação e Visibilidade</v>
      </c>
      <c r="O158" s="4" t="str">
        <f ca="1">IFERROR(__xludf.DUMMYFUNCTION("""COMPUTED_VALUE"""),"Iniciantes")</f>
        <v>Iniciantes</v>
      </c>
      <c r="P158" s="4" t="str">
        <f ca="1">IFERROR(__xludf.DUMMYFUNCTION("""COMPUTED_VALUE"""),"CEUs e Pontos(ões) de Cultura")</f>
        <v>CEUs e Pontos(ões) de Cultura</v>
      </c>
      <c r="Q158" s="4" t="str">
        <f ca="1">IFERROR(__xludf.DUMMYFUNCTION("""COMPUTED_VALUE"""),"Outros")</f>
        <v>Outros</v>
      </c>
    </row>
    <row r="159" spans="1:17" x14ac:dyDescent="0.25">
      <c r="A159" s="4" t="str">
        <f ca="1">IFERROR(__xludf.DUMMYFUNCTION("TRANSPOSE(FILTER(Filtro1!B:B,Filtro1!A:A=Joao!C159))"),"Aquisição de Bens e Serviços")</f>
        <v>Aquisição de Bens e Serviços</v>
      </c>
      <c r="B159" s="4" t="str">
        <f ca="1">IFERROR(__xludf.DUMMYFUNCTION("""COMPUTED_VALUE"""),"Cultura Periférica")</f>
        <v>Cultura Periférica</v>
      </c>
      <c r="C159" s="4" t="str">
        <f ca="1">IFERROR(__xludf.DUMMYFUNCTION("""COMPUTED_VALUE"""),"Comunidades Tradicionais ou Rurais")</f>
        <v>Comunidades Tradicionais ou Rurais</v>
      </c>
      <c r="D159" s="4" t="str">
        <f ca="1">IFERROR(__xludf.DUMMYFUNCTION("""COMPUTED_VALUE"""),"Equipamentos e Acervos")</f>
        <v>Equipamentos e Acervos</v>
      </c>
      <c r="E159" s="4" t="str">
        <f ca="1">IFERROR(__xludf.DUMMYFUNCTION("""COMPUTED_VALUE"""),"Premiação")</f>
        <v>Premiação</v>
      </c>
      <c r="F159" s="4" t="str">
        <f ca="1">IFERROR(__xludf.DUMMYFUNCTION("""COMPUTED_VALUE"""),"Bolsas e Intercâmbio")</f>
        <v>Bolsas e Intercâmbio</v>
      </c>
      <c r="G159" s="4" t="str">
        <f ca="1">IFERROR(__xludf.DUMMYFUNCTION("""COMPUTED_VALUE"""),"Formação de Público e Educação")</f>
        <v>Formação de Público e Educação</v>
      </c>
      <c r="H159" s="4" t="str">
        <f ca="1">IFERROR(__xludf.DUMMYFUNCTION("""COMPUTED_VALUE"""),"Cultura Popular")</f>
        <v>Cultura Popular</v>
      </c>
      <c r="I159" s="4" t="str">
        <f ca="1">IFERROR(__xludf.DUMMYFUNCTION("""COMPUTED_VALUE"""),"Cultura Popular de Matriz Africana")</f>
        <v>Cultura Popular de Matriz Africana</v>
      </c>
      <c r="J159" s="4" t="str">
        <f ca="1">IFERROR(__xludf.DUMMYFUNCTION("""COMPUTED_VALUE"""),"Cultura Digital e Geek")</f>
        <v>Cultura Digital e Geek</v>
      </c>
      <c r="K159" s="4" t="str">
        <f ca="1">IFERROR(__xludf.DUMMYFUNCTION("""COMPUTED_VALUE"""),"12 Regiões de Desenvolvimento")</f>
        <v>12 Regiões de Desenvolvimento</v>
      </c>
      <c r="L159" s="4" t="str">
        <f ca="1">IFERROR(__xludf.DUMMYFUNCTION("""COMPUTED_VALUE"""),"Linguagem Específica")</f>
        <v>Linguagem Específica</v>
      </c>
      <c r="M159" s="4" t="str">
        <f ca="1">IFERROR(__xludf.DUMMYFUNCTION("""COMPUTED_VALUE"""),"Técnicos")</f>
        <v>Técnicos</v>
      </c>
      <c r="N159" s="4" t="str">
        <f ca="1">IFERROR(__xludf.DUMMYFUNCTION("""COMPUTED_VALUE"""),"Circulação e Visibilidade")</f>
        <v>Circulação e Visibilidade</v>
      </c>
      <c r="O159" s="4" t="str">
        <f ca="1">IFERROR(__xludf.DUMMYFUNCTION("""COMPUTED_VALUE"""),"Iniciantes")</f>
        <v>Iniciantes</v>
      </c>
      <c r="P159" s="4" t="str">
        <f ca="1">IFERROR(__xludf.DUMMYFUNCTION("""COMPUTED_VALUE"""),"CEUs e Pontos(ões) de Cultura")</f>
        <v>CEUs e Pontos(ões) de Cultura</v>
      </c>
      <c r="Q159" s="4" t="str">
        <f ca="1">IFERROR(__xludf.DUMMYFUNCTION("""COMPUTED_VALUE"""),"Outros")</f>
        <v>Outros</v>
      </c>
    </row>
    <row r="160" spans="1:17" x14ac:dyDescent="0.25">
      <c r="A160" s="4" t="str">
        <f ca="1">IFERROR(__xludf.DUMMYFUNCTION("TRANSPOSE(FILTER(Filtro1!B:B,Filtro1!A:A=Joao!C160))"),"Cronograma ")</f>
        <v>Cronograma </v>
      </c>
      <c r="B160" s="4" t="str">
        <f ca="1">IFERROR(__xludf.DUMMYFUNCTION("""COMPUTED_VALUE"""),"Inscrições e Impedimentos")</f>
        <v>Inscrições e Impedimentos</v>
      </c>
    </row>
    <row r="161" spans="1:26" x14ac:dyDescent="0.25">
      <c r="A161" s="4" t="str">
        <f ca="1">IFERROR(__xludf.DUMMYFUNCTION("TRANSPOSE(FILTER(Filtro1!B:B,Filtro1!A:A=Joao!C161))"),"Cronograma ")</f>
        <v>Cronograma </v>
      </c>
      <c r="B161" s="4" t="str">
        <f ca="1">IFERROR(__xludf.DUMMYFUNCTION("""COMPUTED_VALUE"""),"Inscrições e Impedimentos")</f>
        <v>Inscrições e Impedimentos</v>
      </c>
    </row>
    <row r="162" spans="1:26" x14ac:dyDescent="0.25">
      <c r="A162" s="4" t="str">
        <f ca="1">IFERROR(__xludf.DUMMYFUNCTION("TRANSPOSE(FILTER(Filtro1!B:B,Filtro1!A:A=Joao!C162))"),"Aquisição de Bens e Serviços")</f>
        <v>Aquisição de Bens e Serviços</v>
      </c>
      <c r="B162" s="4" t="str">
        <f ca="1">IFERROR(__xludf.DUMMYFUNCTION("""COMPUTED_VALUE"""),"Cultura Periférica")</f>
        <v>Cultura Periférica</v>
      </c>
      <c r="C162" s="4" t="str">
        <f ca="1">IFERROR(__xludf.DUMMYFUNCTION("""COMPUTED_VALUE"""),"Comunidades Tradicionais ou Rurais")</f>
        <v>Comunidades Tradicionais ou Rurais</v>
      </c>
      <c r="D162" s="4" t="str">
        <f ca="1">IFERROR(__xludf.DUMMYFUNCTION("""COMPUTED_VALUE"""),"Equipamentos e Acervos")</f>
        <v>Equipamentos e Acervos</v>
      </c>
      <c r="E162" s="4" t="str">
        <f ca="1">IFERROR(__xludf.DUMMYFUNCTION("""COMPUTED_VALUE"""),"Premiação")</f>
        <v>Premiação</v>
      </c>
      <c r="F162" s="4" t="str">
        <f ca="1">IFERROR(__xludf.DUMMYFUNCTION("""COMPUTED_VALUE"""),"Bolsas e Intercâmbio")</f>
        <v>Bolsas e Intercâmbio</v>
      </c>
      <c r="G162" s="4" t="str">
        <f ca="1">IFERROR(__xludf.DUMMYFUNCTION("""COMPUTED_VALUE"""),"Formação de Público e Educação")</f>
        <v>Formação de Público e Educação</v>
      </c>
      <c r="H162" s="4" t="str">
        <f ca="1">IFERROR(__xludf.DUMMYFUNCTION("""COMPUTED_VALUE"""),"Cultura Popular")</f>
        <v>Cultura Popular</v>
      </c>
      <c r="I162" s="4" t="str">
        <f ca="1">IFERROR(__xludf.DUMMYFUNCTION("""COMPUTED_VALUE"""),"Cultura Popular de Matriz Africana")</f>
        <v>Cultura Popular de Matriz Africana</v>
      </c>
      <c r="J162" s="4" t="str">
        <f ca="1">IFERROR(__xludf.DUMMYFUNCTION("""COMPUTED_VALUE"""),"Cultura Digital e Geek")</f>
        <v>Cultura Digital e Geek</v>
      </c>
      <c r="K162" s="4" t="str">
        <f ca="1">IFERROR(__xludf.DUMMYFUNCTION("""COMPUTED_VALUE"""),"12 Regiões de Desenvolvimento")</f>
        <v>12 Regiões de Desenvolvimento</v>
      </c>
      <c r="L162" s="4" t="str">
        <f ca="1">IFERROR(__xludf.DUMMYFUNCTION("""COMPUTED_VALUE"""),"Linguagem Específica")</f>
        <v>Linguagem Específica</v>
      </c>
      <c r="M162" s="4" t="str">
        <f ca="1">IFERROR(__xludf.DUMMYFUNCTION("""COMPUTED_VALUE"""),"Técnicos")</f>
        <v>Técnicos</v>
      </c>
      <c r="N162" s="4" t="str">
        <f ca="1">IFERROR(__xludf.DUMMYFUNCTION("""COMPUTED_VALUE"""),"Circulação e Visibilidade")</f>
        <v>Circulação e Visibilidade</v>
      </c>
      <c r="O162" s="4" t="str">
        <f ca="1">IFERROR(__xludf.DUMMYFUNCTION("""COMPUTED_VALUE"""),"Iniciantes")</f>
        <v>Iniciantes</v>
      </c>
      <c r="P162" s="4" t="str">
        <f ca="1">IFERROR(__xludf.DUMMYFUNCTION("""COMPUTED_VALUE"""),"CEUs e Pontos(ões) de Cultura")</f>
        <v>CEUs e Pontos(ões) de Cultura</v>
      </c>
      <c r="Q162" s="4" t="str">
        <f ca="1">IFERROR(__xludf.DUMMYFUNCTION("""COMPUTED_VALUE"""),"Outros")</f>
        <v>Outros</v>
      </c>
    </row>
    <row r="163" spans="1:26" x14ac:dyDescent="0.25">
      <c r="A163" s="4" t="str">
        <f ca="1">IFERROR(__xludf.DUMMYFUNCTION("TRANSPOSE(FILTER(Filtro1!B:B,Filtro1!A:A=Joao!C163))"),"Aquisição de Bens e Serviços")</f>
        <v>Aquisição de Bens e Serviços</v>
      </c>
      <c r="B163" s="4" t="str">
        <f ca="1">IFERROR(__xludf.DUMMYFUNCTION("""COMPUTED_VALUE"""),"Cultura Periférica")</f>
        <v>Cultura Periférica</v>
      </c>
      <c r="C163" s="4" t="str">
        <f ca="1">IFERROR(__xludf.DUMMYFUNCTION("""COMPUTED_VALUE"""),"Comunidades Tradicionais ou Rurais")</f>
        <v>Comunidades Tradicionais ou Rurais</v>
      </c>
      <c r="D163" s="4" t="str">
        <f ca="1">IFERROR(__xludf.DUMMYFUNCTION("""COMPUTED_VALUE"""),"Equipamentos e Acervos")</f>
        <v>Equipamentos e Acervos</v>
      </c>
      <c r="E163" s="4" t="str">
        <f ca="1">IFERROR(__xludf.DUMMYFUNCTION("""COMPUTED_VALUE"""),"Premiação")</f>
        <v>Premiação</v>
      </c>
      <c r="F163" s="4" t="str">
        <f ca="1">IFERROR(__xludf.DUMMYFUNCTION("""COMPUTED_VALUE"""),"Bolsas e Intercâmbio")</f>
        <v>Bolsas e Intercâmbio</v>
      </c>
      <c r="G163" s="4" t="str">
        <f ca="1">IFERROR(__xludf.DUMMYFUNCTION("""COMPUTED_VALUE"""),"Formação de Público e Educação")</f>
        <v>Formação de Público e Educação</v>
      </c>
      <c r="H163" s="4" t="str">
        <f ca="1">IFERROR(__xludf.DUMMYFUNCTION("""COMPUTED_VALUE"""),"Cultura Popular")</f>
        <v>Cultura Popular</v>
      </c>
      <c r="I163" s="4" t="str">
        <f ca="1">IFERROR(__xludf.DUMMYFUNCTION("""COMPUTED_VALUE"""),"Cultura Popular de Matriz Africana")</f>
        <v>Cultura Popular de Matriz Africana</v>
      </c>
      <c r="J163" s="4" t="str">
        <f ca="1">IFERROR(__xludf.DUMMYFUNCTION("""COMPUTED_VALUE"""),"Cultura Digital e Geek")</f>
        <v>Cultura Digital e Geek</v>
      </c>
      <c r="K163" s="4" t="str">
        <f ca="1">IFERROR(__xludf.DUMMYFUNCTION("""COMPUTED_VALUE"""),"12 Regiões de Desenvolvimento")</f>
        <v>12 Regiões de Desenvolvimento</v>
      </c>
      <c r="L163" s="4" t="str">
        <f ca="1">IFERROR(__xludf.DUMMYFUNCTION("""COMPUTED_VALUE"""),"Linguagem Específica")</f>
        <v>Linguagem Específica</v>
      </c>
      <c r="M163" s="4" t="str">
        <f ca="1">IFERROR(__xludf.DUMMYFUNCTION("""COMPUTED_VALUE"""),"Técnicos")</f>
        <v>Técnicos</v>
      </c>
      <c r="N163" s="4" t="str">
        <f ca="1">IFERROR(__xludf.DUMMYFUNCTION("""COMPUTED_VALUE"""),"Circulação e Visibilidade")</f>
        <v>Circulação e Visibilidade</v>
      </c>
      <c r="O163" s="4" t="str">
        <f ca="1">IFERROR(__xludf.DUMMYFUNCTION("""COMPUTED_VALUE"""),"Iniciantes")</f>
        <v>Iniciantes</v>
      </c>
      <c r="P163" s="4" t="str">
        <f ca="1">IFERROR(__xludf.DUMMYFUNCTION("""COMPUTED_VALUE"""),"CEUs e Pontos(ões) de Cultura")</f>
        <v>CEUs e Pontos(ões) de Cultura</v>
      </c>
      <c r="Q163" s="4" t="str">
        <f ca="1">IFERROR(__xludf.DUMMYFUNCTION("""COMPUTED_VALUE"""),"Outros")</f>
        <v>Outros</v>
      </c>
    </row>
    <row r="164" spans="1:26" x14ac:dyDescent="0.25">
      <c r="A164" s="4" t="str">
        <f ca="1">IFERROR(__xludf.DUMMYFUNCTION("TRANSPOSE(FILTER(Filtro1!B:B,Filtro1!A:A=Joao!C164))"),"Aquisição de Bens e Serviços")</f>
        <v>Aquisição de Bens e Serviços</v>
      </c>
      <c r="B164" s="4" t="str">
        <f ca="1">IFERROR(__xludf.DUMMYFUNCTION("""COMPUTED_VALUE"""),"Cultura Periférica")</f>
        <v>Cultura Periférica</v>
      </c>
      <c r="C164" s="4" t="str">
        <f ca="1">IFERROR(__xludf.DUMMYFUNCTION("""COMPUTED_VALUE"""),"Comunidades Tradicionais ou Rurais")</f>
        <v>Comunidades Tradicionais ou Rurais</v>
      </c>
      <c r="D164" s="4" t="str">
        <f ca="1">IFERROR(__xludf.DUMMYFUNCTION("""COMPUTED_VALUE"""),"Equipamentos e Acervos")</f>
        <v>Equipamentos e Acervos</v>
      </c>
      <c r="E164" s="4" t="str">
        <f ca="1">IFERROR(__xludf.DUMMYFUNCTION("""COMPUTED_VALUE"""),"Premiação")</f>
        <v>Premiação</v>
      </c>
      <c r="F164" s="4" t="str">
        <f ca="1">IFERROR(__xludf.DUMMYFUNCTION("""COMPUTED_VALUE"""),"Bolsas e Intercâmbio")</f>
        <v>Bolsas e Intercâmbio</v>
      </c>
      <c r="G164" s="4" t="str">
        <f ca="1">IFERROR(__xludf.DUMMYFUNCTION("""COMPUTED_VALUE"""),"Formação de Público e Educação")</f>
        <v>Formação de Público e Educação</v>
      </c>
      <c r="H164" s="4" t="str">
        <f ca="1">IFERROR(__xludf.DUMMYFUNCTION("""COMPUTED_VALUE"""),"Cultura Popular")</f>
        <v>Cultura Popular</v>
      </c>
      <c r="I164" s="4" t="str">
        <f ca="1">IFERROR(__xludf.DUMMYFUNCTION("""COMPUTED_VALUE"""),"Cultura Popular de Matriz Africana")</f>
        <v>Cultura Popular de Matriz Africana</v>
      </c>
      <c r="J164" s="4" t="str">
        <f ca="1">IFERROR(__xludf.DUMMYFUNCTION("""COMPUTED_VALUE"""),"Cultura Digital e Geek")</f>
        <v>Cultura Digital e Geek</v>
      </c>
      <c r="K164" s="4" t="str">
        <f ca="1">IFERROR(__xludf.DUMMYFUNCTION("""COMPUTED_VALUE"""),"12 Regiões de Desenvolvimento")</f>
        <v>12 Regiões de Desenvolvimento</v>
      </c>
      <c r="L164" s="4" t="str">
        <f ca="1">IFERROR(__xludf.DUMMYFUNCTION("""COMPUTED_VALUE"""),"Linguagem Específica")</f>
        <v>Linguagem Específica</v>
      </c>
      <c r="M164" s="4" t="str">
        <f ca="1">IFERROR(__xludf.DUMMYFUNCTION("""COMPUTED_VALUE"""),"Técnicos")</f>
        <v>Técnicos</v>
      </c>
      <c r="N164" s="4" t="str">
        <f ca="1">IFERROR(__xludf.DUMMYFUNCTION("""COMPUTED_VALUE"""),"Circulação e Visibilidade")</f>
        <v>Circulação e Visibilidade</v>
      </c>
      <c r="O164" s="4" t="str">
        <f ca="1">IFERROR(__xludf.DUMMYFUNCTION("""COMPUTED_VALUE"""),"Iniciantes")</f>
        <v>Iniciantes</v>
      </c>
      <c r="P164" s="4" t="str">
        <f ca="1">IFERROR(__xludf.DUMMYFUNCTION("""COMPUTED_VALUE"""),"CEUs e Pontos(ões) de Cultura")</f>
        <v>CEUs e Pontos(ões) de Cultura</v>
      </c>
      <c r="Q164" s="4" t="str">
        <f ca="1">IFERROR(__xludf.DUMMYFUNCTION("""COMPUTED_VALUE"""),"Outros")</f>
        <v>Outros</v>
      </c>
    </row>
    <row r="165" spans="1:26" x14ac:dyDescent="0.25">
      <c r="A165" s="4" t="str">
        <f ca="1">IFERROR(__xludf.DUMMYFUNCTION("TRANSPOSE(FILTER(Filtro1!B:B,Filtro1!A:A=Joao!C165))"),"Aquisição de Bens e Serviços")</f>
        <v>Aquisição de Bens e Serviços</v>
      </c>
      <c r="B165" s="4" t="str">
        <f ca="1">IFERROR(__xludf.DUMMYFUNCTION("""COMPUTED_VALUE"""),"Cultura Periférica")</f>
        <v>Cultura Periférica</v>
      </c>
      <c r="C165" s="4" t="str">
        <f ca="1">IFERROR(__xludf.DUMMYFUNCTION("""COMPUTED_VALUE"""),"Comunidades Tradicionais ou Rurais")</f>
        <v>Comunidades Tradicionais ou Rurais</v>
      </c>
      <c r="D165" s="4" t="str">
        <f ca="1">IFERROR(__xludf.DUMMYFUNCTION("""COMPUTED_VALUE"""),"Equipamentos e Acervos")</f>
        <v>Equipamentos e Acervos</v>
      </c>
      <c r="E165" s="4" t="str">
        <f ca="1">IFERROR(__xludf.DUMMYFUNCTION("""COMPUTED_VALUE"""),"Premiação")</f>
        <v>Premiação</v>
      </c>
      <c r="F165" s="4" t="str">
        <f ca="1">IFERROR(__xludf.DUMMYFUNCTION("""COMPUTED_VALUE"""),"Bolsas e Intercâmbio")</f>
        <v>Bolsas e Intercâmbio</v>
      </c>
      <c r="G165" s="4" t="str">
        <f ca="1">IFERROR(__xludf.DUMMYFUNCTION("""COMPUTED_VALUE"""),"Formação de Público e Educação")</f>
        <v>Formação de Público e Educação</v>
      </c>
      <c r="H165" s="4" t="str">
        <f ca="1">IFERROR(__xludf.DUMMYFUNCTION("""COMPUTED_VALUE"""),"Cultura Popular")</f>
        <v>Cultura Popular</v>
      </c>
      <c r="I165" s="4" t="str">
        <f ca="1">IFERROR(__xludf.DUMMYFUNCTION("""COMPUTED_VALUE"""),"Cultura Popular de Matriz Africana")</f>
        <v>Cultura Popular de Matriz Africana</v>
      </c>
      <c r="J165" s="4" t="str">
        <f ca="1">IFERROR(__xludf.DUMMYFUNCTION("""COMPUTED_VALUE"""),"Cultura Digital e Geek")</f>
        <v>Cultura Digital e Geek</v>
      </c>
      <c r="K165" s="4" t="str">
        <f ca="1">IFERROR(__xludf.DUMMYFUNCTION("""COMPUTED_VALUE"""),"12 Regiões de Desenvolvimento")</f>
        <v>12 Regiões de Desenvolvimento</v>
      </c>
      <c r="L165" s="4" t="str">
        <f ca="1">IFERROR(__xludf.DUMMYFUNCTION("""COMPUTED_VALUE"""),"Linguagem Específica")</f>
        <v>Linguagem Específica</v>
      </c>
      <c r="M165" s="4" t="str">
        <f ca="1">IFERROR(__xludf.DUMMYFUNCTION("""COMPUTED_VALUE"""),"Técnicos")</f>
        <v>Técnicos</v>
      </c>
      <c r="N165" s="4" t="str">
        <f ca="1">IFERROR(__xludf.DUMMYFUNCTION("""COMPUTED_VALUE"""),"Circulação e Visibilidade")</f>
        <v>Circulação e Visibilidade</v>
      </c>
      <c r="O165" s="4" t="str">
        <f ca="1">IFERROR(__xludf.DUMMYFUNCTION("""COMPUTED_VALUE"""),"Iniciantes")</f>
        <v>Iniciantes</v>
      </c>
      <c r="P165" s="4" t="str">
        <f ca="1">IFERROR(__xludf.DUMMYFUNCTION("""COMPUTED_VALUE"""),"CEUs e Pontos(ões) de Cultura")</f>
        <v>CEUs e Pontos(ões) de Cultura</v>
      </c>
      <c r="Q165" s="4" t="str">
        <f ca="1">IFERROR(__xludf.DUMMYFUNCTION("""COMPUTED_VALUE"""),"Outros")</f>
        <v>Outros</v>
      </c>
    </row>
    <row r="166" spans="1:26" x14ac:dyDescent="0.25">
      <c r="A166" s="4" t="str">
        <f ca="1">IFERROR(__xludf.DUMMYFUNCTION("TRANSPOSE(FILTER(Filtro1!B:B,Filtro1!A:A=Joao!C166))"),"")</f>
        <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t="str">
        <f ca="1">IFERROR(__xludf.DUMMYFUNCTION("TRANSPOSE(FILTER(Filtro1!B:B,Filtro1!A:A=Joao!C167))"),"Linguagem")</f>
        <v>Linguagem</v>
      </c>
      <c r="B167" s="4" t="str">
        <f ca="1">IFERROR(__xludf.DUMMYFUNCTION("""COMPUTED_VALUE"""),"Regionalização")</f>
        <v>Regionalização</v>
      </c>
      <c r="C167" s="4" t="str">
        <f ca="1">IFERROR(__xludf.DUMMYFUNCTION("""COMPUTED_VALUE"""),"Remanejamento de Recursos e Rendimentos")</f>
        <v>Remanejamento de Recursos e Rendimentos</v>
      </c>
    </row>
    <row r="168" spans="1:26" x14ac:dyDescent="0.25">
      <c r="A168" s="4" t="str">
        <f ca="1">IFERROR(__xludf.DUMMYFUNCTION("TRANSPOSE(FILTER(Filtro1!B:B,Filtro1!A:A=Joao!C168))"),"Transparência e Fiscalização")</f>
        <v>Transparência e Fiscalização</v>
      </c>
      <c r="B168" s="4" t="str">
        <f ca="1">IFERROR(__xludf.DUMMYFUNCTION("""COMPUTED_VALUE"""),"Pareceristas")</f>
        <v>Pareceristas</v>
      </c>
    </row>
    <row r="169" spans="1:26" x14ac:dyDescent="0.25">
      <c r="A169" s="4" t="str">
        <f ca="1">IFERROR(__xludf.DUMMYFUNCTION("TRANSPOSE(FILTER(Filtro1!B:B,Filtro1!A:A=Joao!C169))"),"Cronograma ")</f>
        <v>Cronograma </v>
      </c>
      <c r="B169" s="4" t="str">
        <f ca="1">IFERROR(__xludf.DUMMYFUNCTION("""COMPUTED_VALUE"""),"Inscrições e Impedimentos")</f>
        <v>Inscrições e Impedimentos</v>
      </c>
    </row>
    <row r="170" spans="1:26" x14ac:dyDescent="0.25">
      <c r="A170" s="4" t="str">
        <f ca="1">IFERROR(__xludf.DUMMYFUNCTION("TRANSPOSE(FILTER(Filtro1!B:B,Filtro1!A:A=Joao!C170))"),"Comunicacional")</f>
        <v>Comunicacional</v>
      </c>
      <c r="B170" s="4" t="str">
        <f ca="1">IFERROR(__xludf.DUMMYFUNCTION("""COMPUTED_VALUE"""),"Desburocratização")</f>
        <v>Desburocratização</v>
      </c>
      <c r="C170" s="4" t="str">
        <f ca="1">IFERROR(__xludf.DUMMYFUNCTION("""COMPUTED_VALUE"""),"Mapa Cultural")</f>
        <v>Mapa Cultural</v>
      </c>
      <c r="D170" s="4" t="str">
        <f ca="1">IFERROR(__xludf.DUMMYFUNCTION("""COMPUTED_VALUE"""),"Políticas Afirmativas")</f>
        <v>Políticas Afirmativas</v>
      </c>
    </row>
    <row r="171" spans="1:26" x14ac:dyDescent="0.25">
      <c r="A171" s="4" t="str">
        <f ca="1">IFERROR(__xludf.DUMMYFUNCTION("TRANSPOSE(FILTER(Filtro1!B:B,Filtro1!A:A=Joao!C171))"),"Comunicacional")</f>
        <v>Comunicacional</v>
      </c>
      <c r="B171" s="4" t="str">
        <f ca="1">IFERROR(__xludf.DUMMYFUNCTION("""COMPUTED_VALUE"""),"Desburocratização")</f>
        <v>Desburocratização</v>
      </c>
      <c r="C171" s="4" t="str">
        <f ca="1">IFERROR(__xludf.DUMMYFUNCTION("""COMPUTED_VALUE"""),"Mapa Cultural")</f>
        <v>Mapa Cultural</v>
      </c>
      <c r="D171" s="4" t="str">
        <f ca="1">IFERROR(__xludf.DUMMYFUNCTION("""COMPUTED_VALUE"""),"Políticas Afirmativas")</f>
        <v>Políticas Afirmativas</v>
      </c>
    </row>
    <row r="172" spans="1:26" x14ac:dyDescent="0.25">
      <c r="A172" s="4" t="str">
        <f ca="1">IFERROR(__xludf.DUMMYFUNCTION("TRANSPOSE(FILTER(Filtro1!B:B,Filtro1!A:A=Joao!C172))"),"Cronograma ")</f>
        <v>Cronograma </v>
      </c>
      <c r="B172" s="4" t="str">
        <f ca="1">IFERROR(__xludf.DUMMYFUNCTION("""COMPUTED_VALUE"""),"Inscrições e Impedimentos")</f>
        <v>Inscrições e Impedimentos</v>
      </c>
    </row>
    <row r="173" spans="1:26" x14ac:dyDescent="0.25">
      <c r="A173" s="4" t="str">
        <f ca="1">IFERROR(__xludf.DUMMYFUNCTION("TRANSPOSE(FILTER(Filtro1!B:B,Filtro1!A:A=Joao!C173))"),"Aquisição de Bens e Serviços")</f>
        <v>Aquisição de Bens e Serviços</v>
      </c>
      <c r="B173" s="4" t="str">
        <f ca="1">IFERROR(__xludf.DUMMYFUNCTION("""COMPUTED_VALUE"""),"Cultura Periférica")</f>
        <v>Cultura Periférica</v>
      </c>
      <c r="C173" s="4" t="str">
        <f ca="1">IFERROR(__xludf.DUMMYFUNCTION("""COMPUTED_VALUE"""),"Comunidades Tradicionais ou Rurais")</f>
        <v>Comunidades Tradicionais ou Rurais</v>
      </c>
      <c r="D173" s="4" t="str">
        <f ca="1">IFERROR(__xludf.DUMMYFUNCTION("""COMPUTED_VALUE"""),"Equipamentos e Acervos")</f>
        <v>Equipamentos e Acervos</v>
      </c>
      <c r="E173" s="4" t="str">
        <f ca="1">IFERROR(__xludf.DUMMYFUNCTION("""COMPUTED_VALUE"""),"Premiação")</f>
        <v>Premiação</v>
      </c>
      <c r="F173" s="4" t="str">
        <f ca="1">IFERROR(__xludf.DUMMYFUNCTION("""COMPUTED_VALUE"""),"Bolsas e Intercâmbio")</f>
        <v>Bolsas e Intercâmbio</v>
      </c>
      <c r="G173" s="4" t="str">
        <f ca="1">IFERROR(__xludf.DUMMYFUNCTION("""COMPUTED_VALUE"""),"Formação de Público e Educação")</f>
        <v>Formação de Público e Educação</v>
      </c>
      <c r="H173" s="4" t="str">
        <f ca="1">IFERROR(__xludf.DUMMYFUNCTION("""COMPUTED_VALUE"""),"Cultura Popular")</f>
        <v>Cultura Popular</v>
      </c>
      <c r="I173" s="4" t="str">
        <f ca="1">IFERROR(__xludf.DUMMYFUNCTION("""COMPUTED_VALUE"""),"Cultura Popular de Matriz Africana")</f>
        <v>Cultura Popular de Matriz Africana</v>
      </c>
      <c r="J173" s="4" t="str">
        <f ca="1">IFERROR(__xludf.DUMMYFUNCTION("""COMPUTED_VALUE"""),"Cultura Digital e Geek")</f>
        <v>Cultura Digital e Geek</v>
      </c>
      <c r="K173" s="4" t="str">
        <f ca="1">IFERROR(__xludf.DUMMYFUNCTION("""COMPUTED_VALUE"""),"12 Regiões de Desenvolvimento")</f>
        <v>12 Regiões de Desenvolvimento</v>
      </c>
      <c r="L173" s="4" t="str">
        <f ca="1">IFERROR(__xludf.DUMMYFUNCTION("""COMPUTED_VALUE"""),"Linguagem Específica")</f>
        <v>Linguagem Específica</v>
      </c>
      <c r="M173" s="4" t="str">
        <f ca="1">IFERROR(__xludf.DUMMYFUNCTION("""COMPUTED_VALUE"""),"Técnicos")</f>
        <v>Técnicos</v>
      </c>
      <c r="N173" s="4" t="str">
        <f ca="1">IFERROR(__xludf.DUMMYFUNCTION("""COMPUTED_VALUE"""),"Circulação e Visibilidade")</f>
        <v>Circulação e Visibilidade</v>
      </c>
      <c r="O173" s="4" t="str">
        <f ca="1">IFERROR(__xludf.DUMMYFUNCTION("""COMPUTED_VALUE"""),"Iniciantes")</f>
        <v>Iniciantes</v>
      </c>
      <c r="P173" s="4" t="str">
        <f ca="1">IFERROR(__xludf.DUMMYFUNCTION("""COMPUTED_VALUE"""),"CEUs e Pontos(ões) de Cultura")</f>
        <v>CEUs e Pontos(ões) de Cultura</v>
      </c>
      <c r="Q173" s="4" t="str">
        <f ca="1">IFERROR(__xludf.DUMMYFUNCTION("""COMPUTED_VALUE"""),"Outros")</f>
        <v>Outros</v>
      </c>
    </row>
    <row r="174" spans="1:26" x14ac:dyDescent="0.25">
      <c r="A174" s="4" t="str">
        <f ca="1">IFERROR(__xludf.DUMMYFUNCTION("TRANSPOSE(FILTER(Filtro1!B:B,Filtro1!A:A=Joao!C174))"),"Comunicacional")</f>
        <v>Comunicacional</v>
      </c>
      <c r="B174" s="4" t="str">
        <f ca="1">IFERROR(__xludf.DUMMYFUNCTION("""COMPUTED_VALUE"""),"Desburocratização")</f>
        <v>Desburocratização</v>
      </c>
      <c r="C174" s="4" t="str">
        <f ca="1">IFERROR(__xludf.DUMMYFUNCTION("""COMPUTED_VALUE"""),"Mapa Cultural")</f>
        <v>Mapa Cultural</v>
      </c>
      <c r="D174" s="4" t="str">
        <f ca="1">IFERROR(__xludf.DUMMYFUNCTION("""COMPUTED_VALUE"""),"Políticas Afirmativas")</f>
        <v>Políticas Afirmativas</v>
      </c>
    </row>
    <row r="175" spans="1:26" x14ac:dyDescent="0.25">
      <c r="A175" s="4" t="str">
        <f ca="1">IFERROR(__xludf.DUMMYFUNCTION("TRANSPOSE(FILTER(Filtro1!B:B,Filtro1!A:A=Joao!C175))"),"Cronograma ")</f>
        <v>Cronograma </v>
      </c>
      <c r="B175" s="4" t="str">
        <f ca="1">IFERROR(__xludf.DUMMYFUNCTION("""COMPUTED_VALUE"""),"Inscrições e Impedimentos")</f>
        <v>Inscrições e Impedimentos</v>
      </c>
    </row>
    <row r="176" spans="1:26" x14ac:dyDescent="0.25">
      <c r="A176" s="4" t="str">
        <f ca="1">IFERROR(__xludf.DUMMYFUNCTION("TRANSPOSE(FILTER(Filtro1!B:B,Filtro1!A:A=Joao!C176))"),"Cronograma ")</f>
        <v>Cronograma </v>
      </c>
      <c r="B176" s="4" t="str">
        <f ca="1">IFERROR(__xludf.DUMMYFUNCTION("""COMPUTED_VALUE"""),"Inscrições e Impedimentos")</f>
        <v>Inscrições e Impedimentos</v>
      </c>
    </row>
    <row r="177" spans="1:17" x14ac:dyDescent="0.25">
      <c r="A177" s="4" t="str">
        <f ca="1">IFERROR(__xludf.DUMMYFUNCTION("TRANSPOSE(FILTER(Filtro1!B:B,Filtro1!A:A=Joao!C177))"),"Transparência e Fiscalização")</f>
        <v>Transparência e Fiscalização</v>
      </c>
      <c r="B177" s="4" t="str">
        <f ca="1">IFERROR(__xludf.DUMMYFUNCTION("""COMPUTED_VALUE"""),"Pareceristas")</f>
        <v>Pareceristas</v>
      </c>
    </row>
    <row r="178" spans="1:17" x14ac:dyDescent="0.25">
      <c r="A178" s="4" t="str">
        <f ca="1">IFERROR(__xludf.DUMMYFUNCTION("TRANSPOSE(FILTER(Filtro1!B:B,Filtro1!A:A=Joao!C178))"),"Comunicacional")</f>
        <v>Comunicacional</v>
      </c>
      <c r="B178" s="4" t="str">
        <f ca="1">IFERROR(__xludf.DUMMYFUNCTION("""COMPUTED_VALUE"""),"Desburocratização")</f>
        <v>Desburocratização</v>
      </c>
      <c r="C178" s="4" t="str">
        <f ca="1">IFERROR(__xludf.DUMMYFUNCTION("""COMPUTED_VALUE"""),"Mapa Cultural")</f>
        <v>Mapa Cultural</v>
      </c>
      <c r="D178" s="4" t="str">
        <f ca="1">IFERROR(__xludf.DUMMYFUNCTION("""COMPUTED_VALUE"""),"Políticas Afirmativas")</f>
        <v>Políticas Afirmativas</v>
      </c>
    </row>
    <row r="179" spans="1:17" x14ac:dyDescent="0.25">
      <c r="A179" s="4" t="str">
        <f ca="1">IFERROR(__xludf.DUMMYFUNCTION("TRANSPOSE(FILTER(Filtro1!B:B,Filtro1!A:A=Joao!C179))"),"CPF")</f>
        <v>CPF</v>
      </c>
      <c r="B179" s="4" t="str">
        <f ca="1">IFERROR(__xludf.DUMMYFUNCTION("""COMPUTED_VALUE"""),"Apoio")</f>
        <v>Apoio</v>
      </c>
      <c r="C179" s="4" t="str">
        <f ca="1">IFERROR(__xludf.DUMMYFUNCTION("""COMPUTED_VALUE"""),"Descentralização")</f>
        <v>Descentralização</v>
      </c>
      <c r="D179" s="4" t="str">
        <f ca="1">IFERROR(__xludf.DUMMYFUNCTION("""COMPUTED_VALUE"""),"Políticas Municipais")</f>
        <v>Políticas Municipais</v>
      </c>
    </row>
    <row r="180" spans="1:17" x14ac:dyDescent="0.25">
      <c r="A180" s="4" t="str">
        <f ca="1">IFERROR(__xludf.DUMMYFUNCTION("TRANSPOSE(FILTER(Filtro1!B:B,Filtro1!A:A=Joao!C180))"),"Linguagem")</f>
        <v>Linguagem</v>
      </c>
      <c r="B180" s="4" t="str">
        <f ca="1">IFERROR(__xludf.DUMMYFUNCTION("""COMPUTED_VALUE"""),"Regionalização")</f>
        <v>Regionalização</v>
      </c>
      <c r="C180" s="4" t="str">
        <f ca="1">IFERROR(__xludf.DUMMYFUNCTION("""COMPUTED_VALUE"""),"Remanejamento de Recursos e Rendimentos")</f>
        <v>Remanejamento de Recursos e Rendimentos</v>
      </c>
    </row>
    <row r="181" spans="1:17" x14ac:dyDescent="0.25">
      <c r="A181" s="4" t="str">
        <f ca="1">IFERROR(__xludf.DUMMYFUNCTION("TRANSPOSE(FILTER(Filtro1!B:B,Filtro1!A:A=Joao!C181))"),"Transparência e Fiscalização")</f>
        <v>Transparência e Fiscalização</v>
      </c>
      <c r="B181" s="4" t="str">
        <f ca="1">IFERROR(__xludf.DUMMYFUNCTION("""COMPUTED_VALUE"""),"Pareceristas")</f>
        <v>Pareceristas</v>
      </c>
    </row>
    <row r="182" spans="1:17" x14ac:dyDescent="0.25">
      <c r="A182" s="4" t="str">
        <f ca="1">IFERROR(__xludf.DUMMYFUNCTION("TRANSPOSE(FILTER(Filtro1!B:B,Filtro1!A:A=Joao!C182))"),"Cronograma ")</f>
        <v>Cronograma </v>
      </c>
      <c r="B182" s="4" t="str">
        <f ca="1">IFERROR(__xludf.DUMMYFUNCTION("""COMPUTED_VALUE"""),"Inscrições e Impedimentos")</f>
        <v>Inscrições e Impedimentos</v>
      </c>
    </row>
    <row r="183" spans="1:17" x14ac:dyDescent="0.25">
      <c r="A183" s="4" t="str">
        <f ca="1">IFERROR(__xludf.DUMMYFUNCTION("TRANSPOSE(FILTER(Filtro1!B:B,Filtro1!A:A=Joao!C183))"),"Comunicacional")</f>
        <v>Comunicacional</v>
      </c>
      <c r="B183" s="4" t="str">
        <f ca="1">IFERROR(__xludf.DUMMYFUNCTION("""COMPUTED_VALUE"""),"Desburocratização")</f>
        <v>Desburocratização</v>
      </c>
      <c r="C183" s="4" t="str">
        <f ca="1">IFERROR(__xludf.DUMMYFUNCTION("""COMPUTED_VALUE"""),"Mapa Cultural")</f>
        <v>Mapa Cultural</v>
      </c>
      <c r="D183" s="4" t="str">
        <f ca="1">IFERROR(__xludf.DUMMYFUNCTION("""COMPUTED_VALUE"""),"Políticas Afirmativas")</f>
        <v>Políticas Afirmativas</v>
      </c>
    </row>
    <row r="184" spans="1:17" x14ac:dyDescent="0.25">
      <c r="A184" s="4" t="str">
        <f ca="1">IFERROR(__xludf.DUMMYFUNCTION("TRANSPOSE(FILTER(Filtro1!B:B,Filtro1!A:A=Joao!C184))"),"Comunicacional")</f>
        <v>Comunicacional</v>
      </c>
      <c r="B184" s="4" t="str">
        <f ca="1">IFERROR(__xludf.DUMMYFUNCTION("""COMPUTED_VALUE"""),"Desburocratização")</f>
        <v>Desburocratização</v>
      </c>
      <c r="C184" s="4" t="str">
        <f ca="1">IFERROR(__xludf.DUMMYFUNCTION("""COMPUTED_VALUE"""),"Mapa Cultural")</f>
        <v>Mapa Cultural</v>
      </c>
      <c r="D184" s="4" t="str">
        <f ca="1">IFERROR(__xludf.DUMMYFUNCTION("""COMPUTED_VALUE"""),"Políticas Afirmativas")</f>
        <v>Políticas Afirmativas</v>
      </c>
    </row>
    <row r="185" spans="1:17" x14ac:dyDescent="0.25">
      <c r="A185" s="4" t="str">
        <f ca="1">IFERROR(__xludf.DUMMYFUNCTION("TRANSPOSE(FILTER(Filtro1!B:B,Filtro1!A:A=Joao!C185))"),"Cronograma ")</f>
        <v>Cronograma </v>
      </c>
      <c r="B185" s="4" t="str">
        <f ca="1">IFERROR(__xludf.DUMMYFUNCTION("""COMPUTED_VALUE"""),"Inscrições e Impedimentos")</f>
        <v>Inscrições e Impedimentos</v>
      </c>
    </row>
    <row r="186" spans="1:17" x14ac:dyDescent="0.25">
      <c r="A186" s="4" t="str">
        <f ca="1">IFERROR(__xludf.DUMMYFUNCTION("TRANSPOSE(FILTER(Filtro1!B:B,Filtro1!A:A=Joao!C186))"),"Aquisição de Bens e Serviços")</f>
        <v>Aquisição de Bens e Serviços</v>
      </c>
      <c r="B186" s="4" t="str">
        <f ca="1">IFERROR(__xludf.DUMMYFUNCTION("""COMPUTED_VALUE"""),"Cultura Periférica")</f>
        <v>Cultura Periférica</v>
      </c>
      <c r="C186" s="4" t="str">
        <f ca="1">IFERROR(__xludf.DUMMYFUNCTION("""COMPUTED_VALUE"""),"Comunidades Tradicionais ou Rurais")</f>
        <v>Comunidades Tradicionais ou Rurais</v>
      </c>
      <c r="D186" s="4" t="str">
        <f ca="1">IFERROR(__xludf.DUMMYFUNCTION("""COMPUTED_VALUE"""),"Equipamentos e Acervos")</f>
        <v>Equipamentos e Acervos</v>
      </c>
      <c r="E186" s="4" t="str">
        <f ca="1">IFERROR(__xludf.DUMMYFUNCTION("""COMPUTED_VALUE"""),"Premiação")</f>
        <v>Premiação</v>
      </c>
      <c r="F186" s="4" t="str">
        <f ca="1">IFERROR(__xludf.DUMMYFUNCTION("""COMPUTED_VALUE"""),"Bolsas e Intercâmbio")</f>
        <v>Bolsas e Intercâmbio</v>
      </c>
      <c r="G186" s="4" t="str">
        <f ca="1">IFERROR(__xludf.DUMMYFUNCTION("""COMPUTED_VALUE"""),"Formação de Público e Educação")</f>
        <v>Formação de Público e Educação</v>
      </c>
      <c r="H186" s="4" t="str">
        <f ca="1">IFERROR(__xludf.DUMMYFUNCTION("""COMPUTED_VALUE"""),"Cultura Popular")</f>
        <v>Cultura Popular</v>
      </c>
      <c r="I186" s="4" t="str">
        <f ca="1">IFERROR(__xludf.DUMMYFUNCTION("""COMPUTED_VALUE"""),"Cultura Popular de Matriz Africana")</f>
        <v>Cultura Popular de Matriz Africana</v>
      </c>
      <c r="J186" s="4" t="str">
        <f ca="1">IFERROR(__xludf.DUMMYFUNCTION("""COMPUTED_VALUE"""),"Cultura Digital e Geek")</f>
        <v>Cultura Digital e Geek</v>
      </c>
      <c r="K186" s="4" t="str">
        <f ca="1">IFERROR(__xludf.DUMMYFUNCTION("""COMPUTED_VALUE"""),"12 Regiões de Desenvolvimento")</f>
        <v>12 Regiões de Desenvolvimento</v>
      </c>
      <c r="L186" s="4" t="str">
        <f ca="1">IFERROR(__xludf.DUMMYFUNCTION("""COMPUTED_VALUE"""),"Linguagem Específica")</f>
        <v>Linguagem Específica</v>
      </c>
      <c r="M186" s="4" t="str">
        <f ca="1">IFERROR(__xludf.DUMMYFUNCTION("""COMPUTED_VALUE"""),"Técnicos")</f>
        <v>Técnicos</v>
      </c>
      <c r="N186" s="4" t="str">
        <f ca="1">IFERROR(__xludf.DUMMYFUNCTION("""COMPUTED_VALUE"""),"Circulação e Visibilidade")</f>
        <v>Circulação e Visibilidade</v>
      </c>
      <c r="O186" s="4" t="str">
        <f ca="1">IFERROR(__xludf.DUMMYFUNCTION("""COMPUTED_VALUE"""),"Iniciantes")</f>
        <v>Iniciantes</v>
      </c>
      <c r="P186" s="4" t="str">
        <f ca="1">IFERROR(__xludf.DUMMYFUNCTION("""COMPUTED_VALUE"""),"CEUs e Pontos(ões) de Cultura")</f>
        <v>CEUs e Pontos(ões) de Cultura</v>
      </c>
      <c r="Q186" s="4" t="str">
        <f ca="1">IFERROR(__xludf.DUMMYFUNCTION("""COMPUTED_VALUE"""),"Outros")</f>
        <v>Outros</v>
      </c>
    </row>
    <row r="187" spans="1:17" x14ac:dyDescent="0.25">
      <c r="A187" s="4" t="str">
        <f ca="1">IFERROR(__xludf.DUMMYFUNCTION("TRANSPOSE(FILTER(Filtro1!B:B,Filtro1!A:A=Joao!C187))"),"Comunicacional")</f>
        <v>Comunicacional</v>
      </c>
      <c r="B187" s="4" t="str">
        <f ca="1">IFERROR(__xludf.DUMMYFUNCTION("""COMPUTED_VALUE"""),"Desburocratização")</f>
        <v>Desburocratização</v>
      </c>
      <c r="C187" s="4" t="str">
        <f ca="1">IFERROR(__xludf.DUMMYFUNCTION("""COMPUTED_VALUE"""),"Mapa Cultural")</f>
        <v>Mapa Cultural</v>
      </c>
      <c r="D187" s="4" t="str">
        <f ca="1">IFERROR(__xludf.DUMMYFUNCTION("""COMPUTED_VALUE"""),"Políticas Afirmativas")</f>
        <v>Políticas Afirmativas</v>
      </c>
    </row>
    <row r="188" spans="1:17" x14ac:dyDescent="0.25">
      <c r="A188" s="4" t="str">
        <f ca="1">IFERROR(__xludf.DUMMYFUNCTION("TRANSPOSE(FILTER(Filtro1!B:B,Filtro1!A:A=Joao!C188))"),"Cronograma ")</f>
        <v>Cronograma </v>
      </c>
      <c r="B188" s="4" t="str">
        <f ca="1">IFERROR(__xludf.DUMMYFUNCTION("""COMPUTED_VALUE"""),"Inscrições e Impedimentos")</f>
        <v>Inscrições e Impedimentos</v>
      </c>
    </row>
    <row r="189" spans="1:17" x14ac:dyDescent="0.25">
      <c r="A189" s="4" t="str">
        <f ca="1">IFERROR(__xludf.DUMMYFUNCTION("TRANSPOSE(FILTER(Filtro1!B:B,Filtro1!A:A=Joao!C189))"),"Cronograma ")</f>
        <v>Cronograma </v>
      </c>
      <c r="B189" s="4" t="str">
        <f ca="1">IFERROR(__xludf.DUMMYFUNCTION("""COMPUTED_VALUE"""),"Inscrições e Impedimentos")</f>
        <v>Inscrições e Impedimentos</v>
      </c>
    </row>
    <row r="190" spans="1:17" x14ac:dyDescent="0.25">
      <c r="A190" s="4" t="str">
        <f ca="1">IFERROR(__xludf.DUMMYFUNCTION("TRANSPOSE(FILTER(Filtro1!B:B,Filtro1!A:A=Joao!C190))"),"Transparência e Fiscalização")</f>
        <v>Transparência e Fiscalização</v>
      </c>
      <c r="B190" s="4" t="str">
        <f ca="1">IFERROR(__xludf.DUMMYFUNCTION("""COMPUTED_VALUE"""),"Pareceristas")</f>
        <v>Pareceristas</v>
      </c>
    </row>
    <row r="191" spans="1:17" x14ac:dyDescent="0.25">
      <c r="A191" s="4" t="str">
        <f ca="1">IFERROR(__xludf.DUMMYFUNCTION("TRANSPOSE(FILTER(Filtro1!B:B,Filtro1!A:A=Joao!C191))"),"Cronograma ")</f>
        <v>Cronograma </v>
      </c>
      <c r="B191" s="4" t="str">
        <f ca="1">IFERROR(__xludf.DUMMYFUNCTION("""COMPUTED_VALUE"""),"Inscrições e Impedimentos")</f>
        <v>Inscrições e Impedimentos</v>
      </c>
    </row>
    <row r="192" spans="1:17" x14ac:dyDescent="0.25">
      <c r="A192" s="4" t="str">
        <f ca="1">IFERROR(__xludf.DUMMYFUNCTION("TRANSPOSE(FILTER(Filtro1!B:B,Filtro1!A:A=Joao!C192))"),"CPF")</f>
        <v>CPF</v>
      </c>
      <c r="B192" s="4" t="str">
        <f ca="1">IFERROR(__xludf.DUMMYFUNCTION("""COMPUTED_VALUE"""),"Apoio")</f>
        <v>Apoio</v>
      </c>
      <c r="C192" s="4" t="str">
        <f ca="1">IFERROR(__xludf.DUMMYFUNCTION("""COMPUTED_VALUE"""),"Descentralização")</f>
        <v>Descentralização</v>
      </c>
      <c r="D192" s="4" t="str">
        <f ca="1">IFERROR(__xludf.DUMMYFUNCTION("""COMPUTED_VALUE"""),"Políticas Municipais")</f>
        <v>Políticas Municipais</v>
      </c>
    </row>
    <row r="193" spans="1:17" x14ac:dyDescent="0.25">
      <c r="A193" s="4" t="str">
        <f ca="1">IFERROR(__xludf.DUMMYFUNCTION("TRANSPOSE(FILTER(Filtro1!B:B,Filtro1!A:A=Joao!C193))"),"Linguagem")</f>
        <v>Linguagem</v>
      </c>
      <c r="B193" s="4" t="str">
        <f ca="1">IFERROR(__xludf.DUMMYFUNCTION("""COMPUTED_VALUE"""),"Regionalização")</f>
        <v>Regionalização</v>
      </c>
      <c r="C193" s="4" t="str">
        <f ca="1">IFERROR(__xludf.DUMMYFUNCTION("""COMPUTED_VALUE"""),"Remanejamento de Recursos e Rendimentos")</f>
        <v>Remanejamento de Recursos e Rendimentos</v>
      </c>
    </row>
    <row r="194" spans="1:17" x14ac:dyDescent="0.25">
      <c r="A194" s="4" t="str">
        <f ca="1">IFERROR(__xludf.DUMMYFUNCTION("TRANSPOSE(FILTER(Filtro1!B:B,Filtro1!A:A=Joao!C194))"),"Transparência e Fiscalização")</f>
        <v>Transparência e Fiscalização</v>
      </c>
      <c r="B194" s="4" t="str">
        <f ca="1">IFERROR(__xludf.DUMMYFUNCTION("""COMPUTED_VALUE"""),"Pareceristas")</f>
        <v>Pareceristas</v>
      </c>
    </row>
    <row r="195" spans="1:17" x14ac:dyDescent="0.25">
      <c r="A195" s="4" t="str">
        <f ca="1">IFERROR(__xludf.DUMMYFUNCTION("TRANSPOSE(FILTER(Filtro1!B:B,Filtro1!A:A=Joao!C195))"),"Aquisição de Bens e Serviços")</f>
        <v>Aquisição de Bens e Serviços</v>
      </c>
      <c r="B195" s="4" t="str">
        <f ca="1">IFERROR(__xludf.DUMMYFUNCTION("""COMPUTED_VALUE"""),"Cultura Periférica")</f>
        <v>Cultura Periférica</v>
      </c>
      <c r="C195" s="4" t="str">
        <f ca="1">IFERROR(__xludf.DUMMYFUNCTION("""COMPUTED_VALUE"""),"Comunidades Tradicionais ou Rurais")</f>
        <v>Comunidades Tradicionais ou Rurais</v>
      </c>
      <c r="D195" s="4" t="str">
        <f ca="1">IFERROR(__xludf.DUMMYFUNCTION("""COMPUTED_VALUE"""),"Equipamentos e Acervos")</f>
        <v>Equipamentos e Acervos</v>
      </c>
      <c r="E195" s="4" t="str">
        <f ca="1">IFERROR(__xludf.DUMMYFUNCTION("""COMPUTED_VALUE"""),"Premiação")</f>
        <v>Premiação</v>
      </c>
      <c r="F195" s="4" t="str">
        <f ca="1">IFERROR(__xludf.DUMMYFUNCTION("""COMPUTED_VALUE"""),"Bolsas e Intercâmbio")</f>
        <v>Bolsas e Intercâmbio</v>
      </c>
      <c r="G195" s="4" t="str">
        <f ca="1">IFERROR(__xludf.DUMMYFUNCTION("""COMPUTED_VALUE"""),"Formação de Público e Educação")</f>
        <v>Formação de Público e Educação</v>
      </c>
      <c r="H195" s="4" t="str">
        <f ca="1">IFERROR(__xludf.DUMMYFUNCTION("""COMPUTED_VALUE"""),"Cultura Popular")</f>
        <v>Cultura Popular</v>
      </c>
      <c r="I195" s="4" t="str">
        <f ca="1">IFERROR(__xludf.DUMMYFUNCTION("""COMPUTED_VALUE"""),"Cultura Popular de Matriz Africana")</f>
        <v>Cultura Popular de Matriz Africana</v>
      </c>
      <c r="J195" s="4" t="str">
        <f ca="1">IFERROR(__xludf.DUMMYFUNCTION("""COMPUTED_VALUE"""),"Cultura Digital e Geek")</f>
        <v>Cultura Digital e Geek</v>
      </c>
      <c r="K195" s="4" t="str">
        <f ca="1">IFERROR(__xludf.DUMMYFUNCTION("""COMPUTED_VALUE"""),"12 Regiões de Desenvolvimento")</f>
        <v>12 Regiões de Desenvolvimento</v>
      </c>
      <c r="L195" s="4" t="str">
        <f ca="1">IFERROR(__xludf.DUMMYFUNCTION("""COMPUTED_VALUE"""),"Linguagem Específica")</f>
        <v>Linguagem Específica</v>
      </c>
      <c r="M195" s="4" t="str">
        <f ca="1">IFERROR(__xludf.DUMMYFUNCTION("""COMPUTED_VALUE"""),"Técnicos")</f>
        <v>Técnicos</v>
      </c>
      <c r="N195" s="4" t="str">
        <f ca="1">IFERROR(__xludf.DUMMYFUNCTION("""COMPUTED_VALUE"""),"Circulação e Visibilidade")</f>
        <v>Circulação e Visibilidade</v>
      </c>
      <c r="O195" s="4" t="str">
        <f ca="1">IFERROR(__xludf.DUMMYFUNCTION("""COMPUTED_VALUE"""),"Iniciantes")</f>
        <v>Iniciantes</v>
      </c>
      <c r="P195" s="4" t="str">
        <f ca="1">IFERROR(__xludf.DUMMYFUNCTION("""COMPUTED_VALUE"""),"CEUs e Pontos(ões) de Cultura")</f>
        <v>CEUs e Pontos(ões) de Cultura</v>
      </c>
      <c r="Q195" s="4" t="str">
        <f ca="1">IFERROR(__xludf.DUMMYFUNCTION("""COMPUTED_VALUE"""),"Outros")</f>
        <v>Outros</v>
      </c>
    </row>
    <row r="196" spans="1:17" x14ac:dyDescent="0.25">
      <c r="A196" s="4" t="str">
        <f ca="1">IFERROR(__xludf.DUMMYFUNCTION("TRANSPOSE(FILTER(Filtro1!B:B,Filtro1!A:A=Joao!C196))"),"Comunicacional")</f>
        <v>Comunicacional</v>
      </c>
      <c r="B196" s="4" t="str">
        <f ca="1">IFERROR(__xludf.DUMMYFUNCTION("""COMPUTED_VALUE"""),"Desburocratização")</f>
        <v>Desburocratização</v>
      </c>
      <c r="C196" s="4" t="str">
        <f ca="1">IFERROR(__xludf.DUMMYFUNCTION("""COMPUTED_VALUE"""),"Mapa Cultural")</f>
        <v>Mapa Cultural</v>
      </c>
      <c r="D196" s="4" t="str">
        <f ca="1">IFERROR(__xludf.DUMMYFUNCTION("""COMPUTED_VALUE"""),"Políticas Afirmativas")</f>
        <v>Políticas Afirmativas</v>
      </c>
    </row>
    <row r="197" spans="1:17" x14ac:dyDescent="0.25">
      <c r="A197" s="4" t="str">
        <f ca="1">IFERROR(__xludf.DUMMYFUNCTION("TRANSPOSE(FILTER(Filtro1!B:B,Filtro1!A:A=Joao!C197))"),"Comunicacional")</f>
        <v>Comunicacional</v>
      </c>
      <c r="B197" s="4" t="str">
        <f ca="1">IFERROR(__xludf.DUMMYFUNCTION("""COMPUTED_VALUE"""),"Desburocratização")</f>
        <v>Desburocratização</v>
      </c>
      <c r="C197" s="4" t="str">
        <f ca="1">IFERROR(__xludf.DUMMYFUNCTION("""COMPUTED_VALUE"""),"Mapa Cultural")</f>
        <v>Mapa Cultural</v>
      </c>
      <c r="D197" s="4" t="str">
        <f ca="1">IFERROR(__xludf.DUMMYFUNCTION("""COMPUTED_VALUE"""),"Políticas Afirmativas")</f>
        <v>Políticas Afirmativas</v>
      </c>
    </row>
    <row r="198" spans="1:17" x14ac:dyDescent="0.25">
      <c r="A198" s="4" t="str">
        <f ca="1">IFERROR(__xludf.DUMMYFUNCTION("TRANSPOSE(FILTER(Filtro1!B:B,Filtro1!A:A=Joao!C198))"),"Cronograma ")</f>
        <v>Cronograma </v>
      </c>
      <c r="B198" s="4" t="str">
        <f ca="1">IFERROR(__xludf.DUMMYFUNCTION("""COMPUTED_VALUE"""),"Inscrições e Impedimentos")</f>
        <v>Inscrições e Impedimentos</v>
      </c>
    </row>
    <row r="199" spans="1:17" x14ac:dyDescent="0.25">
      <c r="A199" s="4" t="str">
        <f ca="1">IFERROR(__xludf.DUMMYFUNCTION("TRANSPOSE(FILTER(Filtro1!B:B,Filtro1!A:A=Joao!C199))"),"Aquisição de Bens e Serviços")</f>
        <v>Aquisição de Bens e Serviços</v>
      </c>
      <c r="B199" s="4" t="str">
        <f ca="1">IFERROR(__xludf.DUMMYFUNCTION("""COMPUTED_VALUE"""),"Cultura Periférica")</f>
        <v>Cultura Periférica</v>
      </c>
      <c r="C199" s="4" t="str">
        <f ca="1">IFERROR(__xludf.DUMMYFUNCTION("""COMPUTED_VALUE"""),"Comunidades Tradicionais ou Rurais")</f>
        <v>Comunidades Tradicionais ou Rurais</v>
      </c>
      <c r="D199" s="4" t="str">
        <f ca="1">IFERROR(__xludf.DUMMYFUNCTION("""COMPUTED_VALUE"""),"Equipamentos e Acervos")</f>
        <v>Equipamentos e Acervos</v>
      </c>
      <c r="E199" s="4" t="str">
        <f ca="1">IFERROR(__xludf.DUMMYFUNCTION("""COMPUTED_VALUE"""),"Premiação")</f>
        <v>Premiação</v>
      </c>
      <c r="F199" s="4" t="str">
        <f ca="1">IFERROR(__xludf.DUMMYFUNCTION("""COMPUTED_VALUE"""),"Bolsas e Intercâmbio")</f>
        <v>Bolsas e Intercâmbio</v>
      </c>
      <c r="G199" s="4" t="str">
        <f ca="1">IFERROR(__xludf.DUMMYFUNCTION("""COMPUTED_VALUE"""),"Formação de Público e Educação")</f>
        <v>Formação de Público e Educação</v>
      </c>
      <c r="H199" s="4" t="str">
        <f ca="1">IFERROR(__xludf.DUMMYFUNCTION("""COMPUTED_VALUE"""),"Cultura Popular")</f>
        <v>Cultura Popular</v>
      </c>
      <c r="I199" s="4" t="str">
        <f ca="1">IFERROR(__xludf.DUMMYFUNCTION("""COMPUTED_VALUE"""),"Cultura Popular de Matriz Africana")</f>
        <v>Cultura Popular de Matriz Africana</v>
      </c>
      <c r="J199" s="4" t="str">
        <f ca="1">IFERROR(__xludf.DUMMYFUNCTION("""COMPUTED_VALUE"""),"Cultura Digital e Geek")</f>
        <v>Cultura Digital e Geek</v>
      </c>
      <c r="K199" s="4" t="str">
        <f ca="1">IFERROR(__xludf.DUMMYFUNCTION("""COMPUTED_VALUE"""),"12 Regiões de Desenvolvimento")</f>
        <v>12 Regiões de Desenvolvimento</v>
      </c>
      <c r="L199" s="4" t="str">
        <f ca="1">IFERROR(__xludf.DUMMYFUNCTION("""COMPUTED_VALUE"""),"Linguagem Específica")</f>
        <v>Linguagem Específica</v>
      </c>
      <c r="M199" s="4" t="str">
        <f ca="1">IFERROR(__xludf.DUMMYFUNCTION("""COMPUTED_VALUE"""),"Técnicos")</f>
        <v>Técnicos</v>
      </c>
      <c r="N199" s="4" t="str">
        <f ca="1">IFERROR(__xludf.DUMMYFUNCTION("""COMPUTED_VALUE"""),"Circulação e Visibilidade")</f>
        <v>Circulação e Visibilidade</v>
      </c>
      <c r="O199" s="4" t="str">
        <f ca="1">IFERROR(__xludf.DUMMYFUNCTION("""COMPUTED_VALUE"""),"Iniciantes")</f>
        <v>Iniciantes</v>
      </c>
      <c r="P199" s="4" t="str">
        <f ca="1">IFERROR(__xludf.DUMMYFUNCTION("""COMPUTED_VALUE"""),"CEUs e Pontos(ões) de Cultura")</f>
        <v>CEUs e Pontos(ões) de Cultura</v>
      </c>
      <c r="Q199" s="4" t="str">
        <f ca="1">IFERROR(__xludf.DUMMYFUNCTION("""COMPUTED_VALUE"""),"Outros")</f>
        <v>Outros</v>
      </c>
    </row>
    <row r="200" spans="1:17" x14ac:dyDescent="0.25">
      <c r="A200" s="4" t="str">
        <f ca="1">IFERROR(__xludf.DUMMYFUNCTION("TRANSPOSE(FILTER(Filtro1!B:B,Filtro1!A:A=Joao!C200))"),"Comunicacional")</f>
        <v>Comunicacional</v>
      </c>
      <c r="B200" s="4" t="str">
        <f ca="1">IFERROR(__xludf.DUMMYFUNCTION("""COMPUTED_VALUE"""),"Desburocratização")</f>
        <v>Desburocratização</v>
      </c>
      <c r="C200" s="4" t="str">
        <f ca="1">IFERROR(__xludf.DUMMYFUNCTION("""COMPUTED_VALUE"""),"Mapa Cultural")</f>
        <v>Mapa Cultural</v>
      </c>
      <c r="D200" s="4" t="str">
        <f ca="1">IFERROR(__xludf.DUMMYFUNCTION("""COMPUTED_VALUE"""),"Políticas Afirmativas")</f>
        <v>Políticas Afirmativas</v>
      </c>
    </row>
    <row r="201" spans="1:17" x14ac:dyDescent="0.25">
      <c r="A201" s="4" t="str">
        <f ca="1">IFERROR(__xludf.DUMMYFUNCTION("TRANSPOSE(FILTER(Filtro1!B:B,Filtro1!A:A=Joao!C201))"),"Cronograma ")</f>
        <v>Cronograma </v>
      </c>
      <c r="B201" s="4" t="str">
        <f ca="1">IFERROR(__xludf.DUMMYFUNCTION("""COMPUTED_VALUE"""),"Inscrições e Impedimentos")</f>
        <v>Inscrições e Impedimentos</v>
      </c>
    </row>
    <row r="202" spans="1:17" x14ac:dyDescent="0.25">
      <c r="A202" s="4" t="str">
        <f ca="1">IFERROR(__xludf.DUMMYFUNCTION("TRANSPOSE(FILTER(Filtro1!B:B,Filtro1!A:A=Joao!C202))"),"Cronograma ")</f>
        <v>Cronograma </v>
      </c>
      <c r="B202" s="4" t="str">
        <f ca="1">IFERROR(__xludf.DUMMYFUNCTION("""COMPUTED_VALUE"""),"Inscrições e Impedimentos")</f>
        <v>Inscrições e Impedimentos</v>
      </c>
    </row>
    <row r="203" spans="1:17" x14ac:dyDescent="0.25">
      <c r="A203" s="4" t="str">
        <f ca="1">IFERROR(__xludf.DUMMYFUNCTION("TRANSPOSE(FILTER(Filtro1!B:B,Filtro1!A:A=Joao!C203))"),"Transparência e Fiscalização")</f>
        <v>Transparência e Fiscalização</v>
      </c>
      <c r="B203" s="4" t="str">
        <f ca="1">IFERROR(__xludf.DUMMYFUNCTION("""COMPUTED_VALUE"""),"Pareceristas")</f>
        <v>Pareceristas</v>
      </c>
    </row>
    <row r="204" spans="1:17" x14ac:dyDescent="0.25">
      <c r="A204" s="4" t="str">
        <f ca="1">IFERROR(__xludf.DUMMYFUNCTION("TRANSPOSE(FILTER(Filtro1!B:B,Filtro1!A:A=Joao!C204))"),"Comunicacional")</f>
        <v>Comunicacional</v>
      </c>
      <c r="B204" s="4" t="str">
        <f ca="1">IFERROR(__xludf.DUMMYFUNCTION("""COMPUTED_VALUE"""),"Desburocratização")</f>
        <v>Desburocratização</v>
      </c>
      <c r="C204" s="4" t="str">
        <f ca="1">IFERROR(__xludf.DUMMYFUNCTION("""COMPUTED_VALUE"""),"Mapa Cultural")</f>
        <v>Mapa Cultural</v>
      </c>
      <c r="D204" s="4" t="str">
        <f ca="1">IFERROR(__xludf.DUMMYFUNCTION("""COMPUTED_VALUE"""),"Políticas Afirmativas")</f>
        <v>Políticas Afirmativas</v>
      </c>
    </row>
    <row r="205" spans="1:17" x14ac:dyDescent="0.25">
      <c r="A205" s="4" t="str">
        <f ca="1">IFERROR(__xludf.DUMMYFUNCTION("TRANSPOSE(FILTER(Filtro1!B:B,Filtro1!A:A=Joao!C205))"),"CPF")</f>
        <v>CPF</v>
      </c>
      <c r="B205" s="4" t="str">
        <f ca="1">IFERROR(__xludf.DUMMYFUNCTION("""COMPUTED_VALUE"""),"Apoio")</f>
        <v>Apoio</v>
      </c>
      <c r="C205" s="4" t="str">
        <f ca="1">IFERROR(__xludf.DUMMYFUNCTION("""COMPUTED_VALUE"""),"Descentralização")</f>
        <v>Descentralização</v>
      </c>
      <c r="D205" s="4" t="str">
        <f ca="1">IFERROR(__xludf.DUMMYFUNCTION("""COMPUTED_VALUE"""),"Políticas Municipais")</f>
        <v>Políticas Municipais</v>
      </c>
    </row>
    <row r="206" spans="1:17" x14ac:dyDescent="0.25">
      <c r="A206" s="4" t="str">
        <f ca="1">IFERROR(__xludf.DUMMYFUNCTION("TRANSPOSE(FILTER(Filtro1!B:B,Filtro1!A:A=Joao!C206))"),"Linguagem")</f>
        <v>Linguagem</v>
      </c>
      <c r="B206" s="4" t="str">
        <f ca="1">IFERROR(__xludf.DUMMYFUNCTION("""COMPUTED_VALUE"""),"Regionalização")</f>
        <v>Regionalização</v>
      </c>
      <c r="C206" s="4" t="str">
        <f ca="1">IFERROR(__xludf.DUMMYFUNCTION("""COMPUTED_VALUE"""),"Remanejamento de Recursos e Rendimentos")</f>
        <v>Remanejamento de Recursos e Rendimentos</v>
      </c>
    </row>
    <row r="207" spans="1:17" x14ac:dyDescent="0.25">
      <c r="A207" s="4" t="str">
        <f ca="1">IFERROR(__xludf.DUMMYFUNCTION("TRANSPOSE(FILTER(Filtro1!B:B,Filtro1!A:A=Joao!C207))"),"Transparência e Fiscalização")</f>
        <v>Transparência e Fiscalização</v>
      </c>
      <c r="B207" s="4" t="str">
        <f ca="1">IFERROR(__xludf.DUMMYFUNCTION("""COMPUTED_VALUE"""),"Pareceristas")</f>
        <v>Pareceristas</v>
      </c>
    </row>
    <row r="208" spans="1:17" x14ac:dyDescent="0.25">
      <c r="A208" s="4" t="str">
        <f ca="1">IFERROR(__xludf.DUMMYFUNCTION("TRANSPOSE(FILTER(Filtro1!B:B,Filtro1!A:A=Joao!C208))"),"Aquisição de Bens e Serviços")</f>
        <v>Aquisição de Bens e Serviços</v>
      </c>
      <c r="B208" s="4" t="str">
        <f ca="1">IFERROR(__xludf.DUMMYFUNCTION("""COMPUTED_VALUE"""),"Cultura Periférica")</f>
        <v>Cultura Periférica</v>
      </c>
      <c r="C208" s="4" t="str">
        <f ca="1">IFERROR(__xludf.DUMMYFUNCTION("""COMPUTED_VALUE"""),"Comunidades Tradicionais ou Rurais")</f>
        <v>Comunidades Tradicionais ou Rurais</v>
      </c>
      <c r="D208" s="4" t="str">
        <f ca="1">IFERROR(__xludf.DUMMYFUNCTION("""COMPUTED_VALUE"""),"Equipamentos e Acervos")</f>
        <v>Equipamentos e Acervos</v>
      </c>
      <c r="E208" s="4" t="str">
        <f ca="1">IFERROR(__xludf.DUMMYFUNCTION("""COMPUTED_VALUE"""),"Premiação")</f>
        <v>Premiação</v>
      </c>
      <c r="F208" s="4" t="str">
        <f ca="1">IFERROR(__xludf.DUMMYFUNCTION("""COMPUTED_VALUE"""),"Bolsas e Intercâmbio")</f>
        <v>Bolsas e Intercâmbio</v>
      </c>
      <c r="G208" s="4" t="str">
        <f ca="1">IFERROR(__xludf.DUMMYFUNCTION("""COMPUTED_VALUE"""),"Formação de Público e Educação")</f>
        <v>Formação de Público e Educação</v>
      </c>
      <c r="H208" s="4" t="str">
        <f ca="1">IFERROR(__xludf.DUMMYFUNCTION("""COMPUTED_VALUE"""),"Cultura Popular")</f>
        <v>Cultura Popular</v>
      </c>
      <c r="I208" s="4" t="str">
        <f ca="1">IFERROR(__xludf.DUMMYFUNCTION("""COMPUTED_VALUE"""),"Cultura Popular de Matriz Africana")</f>
        <v>Cultura Popular de Matriz Africana</v>
      </c>
      <c r="J208" s="4" t="str">
        <f ca="1">IFERROR(__xludf.DUMMYFUNCTION("""COMPUTED_VALUE"""),"Cultura Digital e Geek")</f>
        <v>Cultura Digital e Geek</v>
      </c>
      <c r="K208" s="4" t="str">
        <f ca="1">IFERROR(__xludf.DUMMYFUNCTION("""COMPUTED_VALUE"""),"12 Regiões de Desenvolvimento")</f>
        <v>12 Regiões de Desenvolvimento</v>
      </c>
      <c r="L208" s="4" t="str">
        <f ca="1">IFERROR(__xludf.DUMMYFUNCTION("""COMPUTED_VALUE"""),"Linguagem Específica")</f>
        <v>Linguagem Específica</v>
      </c>
      <c r="M208" s="4" t="str">
        <f ca="1">IFERROR(__xludf.DUMMYFUNCTION("""COMPUTED_VALUE"""),"Técnicos")</f>
        <v>Técnicos</v>
      </c>
      <c r="N208" s="4" t="str">
        <f ca="1">IFERROR(__xludf.DUMMYFUNCTION("""COMPUTED_VALUE"""),"Circulação e Visibilidade")</f>
        <v>Circulação e Visibilidade</v>
      </c>
      <c r="O208" s="4" t="str">
        <f ca="1">IFERROR(__xludf.DUMMYFUNCTION("""COMPUTED_VALUE"""),"Iniciantes")</f>
        <v>Iniciantes</v>
      </c>
      <c r="P208" s="4" t="str">
        <f ca="1">IFERROR(__xludf.DUMMYFUNCTION("""COMPUTED_VALUE"""),"CEUs e Pontos(ões) de Cultura")</f>
        <v>CEUs e Pontos(ões) de Cultura</v>
      </c>
      <c r="Q208" s="4" t="str">
        <f ca="1">IFERROR(__xludf.DUMMYFUNCTION("""COMPUTED_VALUE"""),"Outros")</f>
        <v>Outros</v>
      </c>
    </row>
    <row r="209" spans="1:17" x14ac:dyDescent="0.25">
      <c r="A209" s="4" t="str">
        <f ca="1">IFERROR(__xludf.DUMMYFUNCTION("TRANSPOSE(FILTER(Filtro1!B:B,Filtro1!A:A=Joao!C209))"),"Comunicacional")</f>
        <v>Comunicacional</v>
      </c>
      <c r="B209" s="4" t="str">
        <f ca="1">IFERROR(__xludf.DUMMYFUNCTION("""COMPUTED_VALUE"""),"Desburocratização")</f>
        <v>Desburocratização</v>
      </c>
      <c r="C209" s="4" t="str">
        <f ca="1">IFERROR(__xludf.DUMMYFUNCTION("""COMPUTED_VALUE"""),"Mapa Cultural")</f>
        <v>Mapa Cultural</v>
      </c>
      <c r="D209" s="4" t="str">
        <f ca="1">IFERROR(__xludf.DUMMYFUNCTION("""COMPUTED_VALUE"""),"Políticas Afirmativas")</f>
        <v>Políticas Afirmativas</v>
      </c>
    </row>
    <row r="210" spans="1:17" x14ac:dyDescent="0.25">
      <c r="A210" s="4" t="str">
        <f ca="1">IFERROR(__xludf.DUMMYFUNCTION("TRANSPOSE(FILTER(Filtro1!B:B,Filtro1!A:A=Joao!C210))"),"Comunicacional")</f>
        <v>Comunicacional</v>
      </c>
      <c r="B210" s="4" t="str">
        <f ca="1">IFERROR(__xludf.DUMMYFUNCTION("""COMPUTED_VALUE"""),"Desburocratização")</f>
        <v>Desburocratização</v>
      </c>
      <c r="C210" s="4" t="str">
        <f ca="1">IFERROR(__xludf.DUMMYFUNCTION("""COMPUTED_VALUE"""),"Mapa Cultural")</f>
        <v>Mapa Cultural</v>
      </c>
      <c r="D210" s="4" t="str">
        <f ca="1">IFERROR(__xludf.DUMMYFUNCTION("""COMPUTED_VALUE"""),"Políticas Afirmativas")</f>
        <v>Políticas Afirmativas</v>
      </c>
    </row>
    <row r="211" spans="1:17" x14ac:dyDescent="0.25">
      <c r="A211" s="4" t="str">
        <f ca="1">IFERROR(__xludf.DUMMYFUNCTION("TRANSPOSE(FILTER(Filtro1!B:B,Filtro1!A:A=Joao!C211))"),"Cronograma ")</f>
        <v>Cronograma </v>
      </c>
      <c r="B211" s="4" t="str">
        <f ca="1">IFERROR(__xludf.DUMMYFUNCTION("""COMPUTED_VALUE"""),"Inscrições e Impedimentos")</f>
        <v>Inscrições e Impedimentos</v>
      </c>
    </row>
    <row r="212" spans="1:17" x14ac:dyDescent="0.25">
      <c r="A212" s="4" t="str">
        <f ca="1">IFERROR(__xludf.DUMMYFUNCTION("TRANSPOSE(FILTER(Filtro1!B:B,Filtro1!A:A=Joao!C212))"),"Aquisição de Bens e Serviços")</f>
        <v>Aquisição de Bens e Serviços</v>
      </c>
      <c r="B212" s="4" t="str">
        <f ca="1">IFERROR(__xludf.DUMMYFUNCTION("""COMPUTED_VALUE"""),"Cultura Periférica")</f>
        <v>Cultura Periférica</v>
      </c>
      <c r="C212" s="4" t="str">
        <f ca="1">IFERROR(__xludf.DUMMYFUNCTION("""COMPUTED_VALUE"""),"Comunidades Tradicionais ou Rurais")</f>
        <v>Comunidades Tradicionais ou Rurais</v>
      </c>
      <c r="D212" s="4" t="str">
        <f ca="1">IFERROR(__xludf.DUMMYFUNCTION("""COMPUTED_VALUE"""),"Equipamentos e Acervos")</f>
        <v>Equipamentos e Acervos</v>
      </c>
      <c r="E212" s="4" t="str">
        <f ca="1">IFERROR(__xludf.DUMMYFUNCTION("""COMPUTED_VALUE"""),"Premiação")</f>
        <v>Premiação</v>
      </c>
      <c r="F212" s="4" t="str">
        <f ca="1">IFERROR(__xludf.DUMMYFUNCTION("""COMPUTED_VALUE"""),"Bolsas e Intercâmbio")</f>
        <v>Bolsas e Intercâmbio</v>
      </c>
      <c r="G212" s="4" t="str">
        <f ca="1">IFERROR(__xludf.DUMMYFUNCTION("""COMPUTED_VALUE"""),"Formação de Público e Educação")</f>
        <v>Formação de Público e Educação</v>
      </c>
      <c r="H212" s="4" t="str">
        <f ca="1">IFERROR(__xludf.DUMMYFUNCTION("""COMPUTED_VALUE"""),"Cultura Popular")</f>
        <v>Cultura Popular</v>
      </c>
      <c r="I212" s="4" t="str">
        <f ca="1">IFERROR(__xludf.DUMMYFUNCTION("""COMPUTED_VALUE"""),"Cultura Popular de Matriz Africana")</f>
        <v>Cultura Popular de Matriz Africana</v>
      </c>
      <c r="J212" s="4" t="str">
        <f ca="1">IFERROR(__xludf.DUMMYFUNCTION("""COMPUTED_VALUE"""),"Cultura Digital e Geek")</f>
        <v>Cultura Digital e Geek</v>
      </c>
      <c r="K212" s="4" t="str">
        <f ca="1">IFERROR(__xludf.DUMMYFUNCTION("""COMPUTED_VALUE"""),"12 Regiões de Desenvolvimento")</f>
        <v>12 Regiões de Desenvolvimento</v>
      </c>
      <c r="L212" s="4" t="str">
        <f ca="1">IFERROR(__xludf.DUMMYFUNCTION("""COMPUTED_VALUE"""),"Linguagem Específica")</f>
        <v>Linguagem Específica</v>
      </c>
      <c r="M212" s="4" t="str">
        <f ca="1">IFERROR(__xludf.DUMMYFUNCTION("""COMPUTED_VALUE"""),"Técnicos")</f>
        <v>Técnicos</v>
      </c>
      <c r="N212" s="4" t="str">
        <f ca="1">IFERROR(__xludf.DUMMYFUNCTION("""COMPUTED_VALUE"""),"Circulação e Visibilidade")</f>
        <v>Circulação e Visibilidade</v>
      </c>
      <c r="O212" s="4" t="str">
        <f ca="1">IFERROR(__xludf.DUMMYFUNCTION("""COMPUTED_VALUE"""),"Iniciantes")</f>
        <v>Iniciantes</v>
      </c>
      <c r="P212" s="4" t="str">
        <f ca="1">IFERROR(__xludf.DUMMYFUNCTION("""COMPUTED_VALUE"""),"CEUs e Pontos(ões) de Cultura")</f>
        <v>CEUs e Pontos(ões) de Cultura</v>
      </c>
      <c r="Q212" s="4" t="str">
        <f ca="1">IFERROR(__xludf.DUMMYFUNCTION("""COMPUTED_VALUE"""),"Outros")</f>
        <v>Outros</v>
      </c>
    </row>
    <row r="213" spans="1:17" x14ac:dyDescent="0.25">
      <c r="A213" s="4" t="str">
        <f ca="1">IFERROR(__xludf.DUMMYFUNCTION("TRANSPOSE(FILTER(Filtro1!B:B,Filtro1!A:A=Joao!C213))"),"Comunicacional")</f>
        <v>Comunicacional</v>
      </c>
      <c r="B213" s="4" t="str">
        <f ca="1">IFERROR(__xludf.DUMMYFUNCTION("""COMPUTED_VALUE"""),"Desburocratização")</f>
        <v>Desburocratização</v>
      </c>
      <c r="C213" s="4" t="str">
        <f ca="1">IFERROR(__xludf.DUMMYFUNCTION("""COMPUTED_VALUE"""),"Mapa Cultural")</f>
        <v>Mapa Cultural</v>
      </c>
      <c r="D213" s="4" t="str">
        <f ca="1">IFERROR(__xludf.DUMMYFUNCTION("""COMPUTED_VALUE"""),"Políticas Afirmativas")</f>
        <v>Políticas Afirmativas</v>
      </c>
    </row>
    <row r="214" spans="1:17" x14ac:dyDescent="0.25">
      <c r="A214" s="4" t="str">
        <f ca="1">IFERROR(__xludf.DUMMYFUNCTION("TRANSPOSE(FILTER(Filtro1!B:B,Filtro1!A:A=Joao!C214))"),"Cronograma ")</f>
        <v>Cronograma </v>
      </c>
      <c r="B214" s="4" t="str">
        <f ca="1">IFERROR(__xludf.DUMMYFUNCTION("""COMPUTED_VALUE"""),"Inscrições e Impedimentos")</f>
        <v>Inscrições e Impedimentos</v>
      </c>
    </row>
    <row r="215" spans="1:17" x14ac:dyDescent="0.25">
      <c r="A215" s="4" t="str">
        <f ca="1">IFERROR(__xludf.DUMMYFUNCTION("TRANSPOSE(FILTER(Filtro1!B:B,Filtro1!A:A=Joao!C215))"),"Cronograma ")</f>
        <v>Cronograma </v>
      </c>
      <c r="B215" s="4" t="str">
        <f ca="1">IFERROR(__xludf.DUMMYFUNCTION("""COMPUTED_VALUE"""),"Inscrições e Impedimentos")</f>
        <v>Inscrições e Impedimentos</v>
      </c>
    </row>
    <row r="216" spans="1:17" x14ac:dyDescent="0.25">
      <c r="A216" s="4" t="str">
        <f ca="1">IFERROR(__xludf.DUMMYFUNCTION("TRANSPOSE(FILTER(Filtro1!B:B,Filtro1!A:A=Joao!C216))"),"Transparência e Fiscalização")</f>
        <v>Transparência e Fiscalização</v>
      </c>
      <c r="B216" s="4" t="str">
        <f ca="1">IFERROR(__xludf.DUMMYFUNCTION("""COMPUTED_VALUE"""),"Pareceristas")</f>
        <v>Pareceristas</v>
      </c>
    </row>
    <row r="217" spans="1:17" x14ac:dyDescent="0.25">
      <c r="A217" s="4" t="str">
        <f ca="1">IFERROR(__xludf.DUMMYFUNCTION("TRANSPOSE(FILTER(Filtro1!B:B,Filtro1!A:A=Joao!C217))"),"Comunicacional")</f>
        <v>Comunicacional</v>
      </c>
      <c r="B217" s="4" t="str">
        <f ca="1">IFERROR(__xludf.DUMMYFUNCTION("""COMPUTED_VALUE"""),"Desburocratização")</f>
        <v>Desburocratização</v>
      </c>
      <c r="C217" s="4" t="str">
        <f ca="1">IFERROR(__xludf.DUMMYFUNCTION("""COMPUTED_VALUE"""),"Mapa Cultural")</f>
        <v>Mapa Cultural</v>
      </c>
      <c r="D217" s="4" t="str">
        <f ca="1">IFERROR(__xludf.DUMMYFUNCTION("""COMPUTED_VALUE"""),"Políticas Afirmativas")</f>
        <v>Políticas Afirmativas</v>
      </c>
    </row>
    <row r="218" spans="1:17" x14ac:dyDescent="0.25">
      <c r="A218" s="4" t="str">
        <f ca="1">IFERROR(__xludf.DUMMYFUNCTION("TRANSPOSE(FILTER(Filtro1!B:B,Filtro1!A:A=Joao!C218))"),"CPF")</f>
        <v>CPF</v>
      </c>
      <c r="B218" s="4" t="str">
        <f ca="1">IFERROR(__xludf.DUMMYFUNCTION("""COMPUTED_VALUE"""),"Apoio")</f>
        <v>Apoio</v>
      </c>
      <c r="C218" s="4" t="str">
        <f ca="1">IFERROR(__xludf.DUMMYFUNCTION("""COMPUTED_VALUE"""),"Descentralização")</f>
        <v>Descentralização</v>
      </c>
      <c r="D218" s="4" t="str">
        <f ca="1">IFERROR(__xludf.DUMMYFUNCTION("""COMPUTED_VALUE"""),"Políticas Municipais")</f>
        <v>Políticas Municipais</v>
      </c>
    </row>
    <row r="219" spans="1:17" x14ac:dyDescent="0.25">
      <c r="A219" s="4" t="str">
        <f ca="1">IFERROR(__xludf.DUMMYFUNCTION("TRANSPOSE(FILTER(Filtro1!B:B,Filtro1!A:A=Joao!C219))"),"Linguagem")</f>
        <v>Linguagem</v>
      </c>
      <c r="B219" s="4" t="str">
        <f ca="1">IFERROR(__xludf.DUMMYFUNCTION("""COMPUTED_VALUE"""),"Regionalização")</f>
        <v>Regionalização</v>
      </c>
      <c r="C219" s="4" t="str">
        <f ca="1">IFERROR(__xludf.DUMMYFUNCTION("""COMPUTED_VALUE"""),"Remanejamento de Recursos e Rendimentos")</f>
        <v>Remanejamento de Recursos e Rendimentos</v>
      </c>
    </row>
    <row r="220" spans="1:17" x14ac:dyDescent="0.25">
      <c r="A220" s="4" t="str">
        <f ca="1">IFERROR(__xludf.DUMMYFUNCTION("TRANSPOSE(FILTER(Filtro1!B:B,Filtro1!A:A=Joao!C220))"),"Transparência e Fiscalização")</f>
        <v>Transparência e Fiscalização</v>
      </c>
      <c r="B220" s="4" t="str">
        <f ca="1">IFERROR(__xludf.DUMMYFUNCTION("""COMPUTED_VALUE"""),"Pareceristas")</f>
        <v>Pareceristas</v>
      </c>
    </row>
    <row r="221" spans="1:17" x14ac:dyDescent="0.25">
      <c r="A221" s="4" t="str">
        <f ca="1">IFERROR(__xludf.DUMMYFUNCTION("TRANSPOSE(FILTER(Filtro1!B:B,Filtro1!A:A=Joao!C221))"),"Aquisição de Bens e Serviços")</f>
        <v>Aquisição de Bens e Serviços</v>
      </c>
      <c r="B221" s="4" t="str">
        <f ca="1">IFERROR(__xludf.DUMMYFUNCTION("""COMPUTED_VALUE"""),"Cultura Periférica")</f>
        <v>Cultura Periférica</v>
      </c>
      <c r="C221" s="4" t="str">
        <f ca="1">IFERROR(__xludf.DUMMYFUNCTION("""COMPUTED_VALUE"""),"Comunidades Tradicionais ou Rurais")</f>
        <v>Comunidades Tradicionais ou Rurais</v>
      </c>
      <c r="D221" s="4" t="str">
        <f ca="1">IFERROR(__xludf.DUMMYFUNCTION("""COMPUTED_VALUE"""),"Equipamentos e Acervos")</f>
        <v>Equipamentos e Acervos</v>
      </c>
      <c r="E221" s="4" t="str">
        <f ca="1">IFERROR(__xludf.DUMMYFUNCTION("""COMPUTED_VALUE"""),"Premiação")</f>
        <v>Premiação</v>
      </c>
      <c r="F221" s="4" t="str">
        <f ca="1">IFERROR(__xludf.DUMMYFUNCTION("""COMPUTED_VALUE"""),"Bolsas e Intercâmbio")</f>
        <v>Bolsas e Intercâmbio</v>
      </c>
      <c r="G221" s="4" t="str">
        <f ca="1">IFERROR(__xludf.DUMMYFUNCTION("""COMPUTED_VALUE"""),"Formação de Público e Educação")</f>
        <v>Formação de Público e Educação</v>
      </c>
      <c r="H221" s="4" t="str">
        <f ca="1">IFERROR(__xludf.DUMMYFUNCTION("""COMPUTED_VALUE"""),"Cultura Popular")</f>
        <v>Cultura Popular</v>
      </c>
      <c r="I221" s="4" t="str">
        <f ca="1">IFERROR(__xludf.DUMMYFUNCTION("""COMPUTED_VALUE"""),"Cultura Popular de Matriz Africana")</f>
        <v>Cultura Popular de Matriz Africana</v>
      </c>
      <c r="J221" s="4" t="str">
        <f ca="1">IFERROR(__xludf.DUMMYFUNCTION("""COMPUTED_VALUE"""),"Cultura Digital e Geek")</f>
        <v>Cultura Digital e Geek</v>
      </c>
      <c r="K221" s="4" t="str">
        <f ca="1">IFERROR(__xludf.DUMMYFUNCTION("""COMPUTED_VALUE"""),"12 Regiões de Desenvolvimento")</f>
        <v>12 Regiões de Desenvolvimento</v>
      </c>
      <c r="L221" s="4" t="str">
        <f ca="1">IFERROR(__xludf.DUMMYFUNCTION("""COMPUTED_VALUE"""),"Linguagem Específica")</f>
        <v>Linguagem Específica</v>
      </c>
      <c r="M221" s="4" t="str">
        <f ca="1">IFERROR(__xludf.DUMMYFUNCTION("""COMPUTED_VALUE"""),"Técnicos")</f>
        <v>Técnicos</v>
      </c>
      <c r="N221" s="4" t="str">
        <f ca="1">IFERROR(__xludf.DUMMYFUNCTION("""COMPUTED_VALUE"""),"Circulação e Visibilidade")</f>
        <v>Circulação e Visibilidade</v>
      </c>
      <c r="O221" s="4" t="str">
        <f ca="1">IFERROR(__xludf.DUMMYFUNCTION("""COMPUTED_VALUE"""),"Iniciantes")</f>
        <v>Iniciantes</v>
      </c>
      <c r="P221" s="4" t="str">
        <f ca="1">IFERROR(__xludf.DUMMYFUNCTION("""COMPUTED_VALUE"""),"CEUs e Pontos(ões) de Cultura")</f>
        <v>CEUs e Pontos(ões) de Cultura</v>
      </c>
      <c r="Q221" s="4" t="str">
        <f ca="1">IFERROR(__xludf.DUMMYFUNCTION("""COMPUTED_VALUE"""),"Outros")</f>
        <v>Outros</v>
      </c>
    </row>
    <row r="222" spans="1:17" x14ac:dyDescent="0.25">
      <c r="A222" s="4" t="str">
        <f ca="1">IFERROR(__xludf.DUMMYFUNCTION("TRANSPOSE(FILTER(Filtro1!B:B,Filtro1!A:A=Joao!C222))"),"Comunicacional")</f>
        <v>Comunicacional</v>
      </c>
      <c r="B222" s="4" t="str">
        <f ca="1">IFERROR(__xludf.DUMMYFUNCTION("""COMPUTED_VALUE"""),"Desburocratização")</f>
        <v>Desburocratização</v>
      </c>
      <c r="C222" s="4" t="str">
        <f ca="1">IFERROR(__xludf.DUMMYFUNCTION("""COMPUTED_VALUE"""),"Mapa Cultural")</f>
        <v>Mapa Cultural</v>
      </c>
      <c r="D222" s="4" t="str">
        <f ca="1">IFERROR(__xludf.DUMMYFUNCTION("""COMPUTED_VALUE"""),"Políticas Afirmativas")</f>
        <v>Políticas Afirmativas</v>
      </c>
    </row>
    <row r="223" spans="1:17" x14ac:dyDescent="0.25">
      <c r="A223" s="4" t="str">
        <f ca="1">IFERROR(__xludf.DUMMYFUNCTION("TRANSPOSE(FILTER(Filtro1!B:B,Filtro1!A:A=Joao!C223))"),"Comunicacional")</f>
        <v>Comunicacional</v>
      </c>
      <c r="B223" s="4" t="str">
        <f ca="1">IFERROR(__xludf.DUMMYFUNCTION("""COMPUTED_VALUE"""),"Desburocratização")</f>
        <v>Desburocratização</v>
      </c>
      <c r="C223" s="4" t="str">
        <f ca="1">IFERROR(__xludf.DUMMYFUNCTION("""COMPUTED_VALUE"""),"Mapa Cultural")</f>
        <v>Mapa Cultural</v>
      </c>
      <c r="D223" s="4" t="str">
        <f ca="1">IFERROR(__xludf.DUMMYFUNCTION("""COMPUTED_VALUE"""),"Políticas Afirmativas")</f>
        <v>Políticas Afirmativas</v>
      </c>
    </row>
    <row r="224" spans="1:17" x14ac:dyDescent="0.25">
      <c r="A224" s="4" t="str">
        <f ca="1">IFERROR(__xludf.DUMMYFUNCTION("TRANSPOSE(FILTER(Filtro1!B:B,Filtro1!A:A=Joao!C224))"),"Cronograma ")</f>
        <v>Cronograma </v>
      </c>
      <c r="B224" s="4" t="str">
        <f ca="1">IFERROR(__xludf.DUMMYFUNCTION("""COMPUTED_VALUE"""),"Inscrições e Impedimentos")</f>
        <v>Inscrições e Impedimentos</v>
      </c>
    </row>
    <row r="225" spans="1:17" x14ac:dyDescent="0.25">
      <c r="A225" s="4" t="str">
        <f ca="1">IFERROR(__xludf.DUMMYFUNCTION("TRANSPOSE(FILTER(Filtro1!B:B,Filtro1!A:A=Joao!C225))"),"Aquisição de Bens e Serviços")</f>
        <v>Aquisição de Bens e Serviços</v>
      </c>
      <c r="B225" s="4" t="str">
        <f ca="1">IFERROR(__xludf.DUMMYFUNCTION("""COMPUTED_VALUE"""),"Cultura Periférica")</f>
        <v>Cultura Periférica</v>
      </c>
      <c r="C225" s="4" t="str">
        <f ca="1">IFERROR(__xludf.DUMMYFUNCTION("""COMPUTED_VALUE"""),"Comunidades Tradicionais ou Rurais")</f>
        <v>Comunidades Tradicionais ou Rurais</v>
      </c>
      <c r="D225" s="4" t="str">
        <f ca="1">IFERROR(__xludf.DUMMYFUNCTION("""COMPUTED_VALUE"""),"Equipamentos e Acervos")</f>
        <v>Equipamentos e Acervos</v>
      </c>
      <c r="E225" s="4" t="str">
        <f ca="1">IFERROR(__xludf.DUMMYFUNCTION("""COMPUTED_VALUE"""),"Premiação")</f>
        <v>Premiação</v>
      </c>
      <c r="F225" s="4" t="str">
        <f ca="1">IFERROR(__xludf.DUMMYFUNCTION("""COMPUTED_VALUE"""),"Bolsas e Intercâmbio")</f>
        <v>Bolsas e Intercâmbio</v>
      </c>
      <c r="G225" s="4" t="str">
        <f ca="1">IFERROR(__xludf.DUMMYFUNCTION("""COMPUTED_VALUE"""),"Formação de Público e Educação")</f>
        <v>Formação de Público e Educação</v>
      </c>
      <c r="H225" s="4" t="str">
        <f ca="1">IFERROR(__xludf.DUMMYFUNCTION("""COMPUTED_VALUE"""),"Cultura Popular")</f>
        <v>Cultura Popular</v>
      </c>
      <c r="I225" s="4" t="str">
        <f ca="1">IFERROR(__xludf.DUMMYFUNCTION("""COMPUTED_VALUE"""),"Cultura Popular de Matriz Africana")</f>
        <v>Cultura Popular de Matriz Africana</v>
      </c>
      <c r="J225" s="4" t="str">
        <f ca="1">IFERROR(__xludf.DUMMYFUNCTION("""COMPUTED_VALUE"""),"Cultura Digital e Geek")</f>
        <v>Cultura Digital e Geek</v>
      </c>
      <c r="K225" s="4" t="str">
        <f ca="1">IFERROR(__xludf.DUMMYFUNCTION("""COMPUTED_VALUE"""),"12 Regiões de Desenvolvimento")</f>
        <v>12 Regiões de Desenvolvimento</v>
      </c>
      <c r="L225" s="4" t="str">
        <f ca="1">IFERROR(__xludf.DUMMYFUNCTION("""COMPUTED_VALUE"""),"Linguagem Específica")</f>
        <v>Linguagem Específica</v>
      </c>
      <c r="M225" s="4" t="str">
        <f ca="1">IFERROR(__xludf.DUMMYFUNCTION("""COMPUTED_VALUE"""),"Técnicos")</f>
        <v>Técnicos</v>
      </c>
      <c r="N225" s="4" t="str">
        <f ca="1">IFERROR(__xludf.DUMMYFUNCTION("""COMPUTED_VALUE"""),"Circulação e Visibilidade")</f>
        <v>Circulação e Visibilidade</v>
      </c>
      <c r="O225" s="4" t="str">
        <f ca="1">IFERROR(__xludf.DUMMYFUNCTION("""COMPUTED_VALUE"""),"Iniciantes")</f>
        <v>Iniciantes</v>
      </c>
      <c r="P225" s="4" t="str">
        <f ca="1">IFERROR(__xludf.DUMMYFUNCTION("""COMPUTED_VALUE"""),"CEUs e Pontos(ões) de Cultura")</f>
        <v>CEUs e Pontos(ões) de Cultura</v>
      </c>
      <c r="Q225" s="4" t="str">
        <f ca="1">IFERROR(__xludf.DUMMYFUNCTION("""COMPUTED_VALUE"""),"Outros")</f>
        <v>Outros</v>
      </c>
    </row>
    <row r="226" spans="1:17" x14ac:dyDescent="0.25">
      <c r="A226" s="4" t="str">
        <f ca="1">IFERROR(__xludf.DUMMYFUNCTION("TRANSPOSE(FILTER(Filtro1!B:B,Filtro1!A:A=Joao!C226))"),"Comunicacional")</f>
        <v>Comunicacional</v>
      </c>
      <c r="B226" s="4" t="str">
        <f ca="1">IFERROR(__xludf.DUMMYFUNCTION("""COMPUTED_VALUE"""),"Desburocratização")</f>
        <v>Desburocratização</v>
      </c>
      <c r="C226" s="4" t="str">
        <f ca="1">IFERROR(__xludf.DUMMYFUNCTION("""COMPUTED_VALUE"""),"Mapa Cultural")</f>
        <v>Mapa Cultural</v>
      </c>
      <c r="D226" s="4" t="str">
        <f ca="1">IFERROR(__xludf.DUMMYFUNCTION("""COMPUTED_VALUE"""),"Políticas Afirmativas")</f>
        <v>Políticas Afirmativas</v>
      </c>
    </row>
    <row r="227" spans="1:17" x14ac:dyDescent="0.25">
      <c r="A227" s="4" t="str">
        <f ca="1">IFERROR(__xludf.DUMMYFUNCTION("TRANSPOSE(FILTER(Filtro1!B:B,Filtro1!A:A=Joao!C227))"),"Cronograma ")</f>
        <v>Cronograma </v>
      </c>
      <c r="B227" s="4" t="str">
        <f ca="1">IFERROR(__xludf.DUMMYFUNCTION("""COMPUTED_VALUE"""),"Inscrições e Impedimentos")</f>
        <v>Inscrições e Impedimentos</v>
      </c>
    </row>
    <row r="228" spans="1:17" x14ac:dyDescent="0.25">
      <c r="A228" s="4" t="str">
        <f ca="1">IFERROR(__xludf.DUMMYFUNCTION("TRANSPOSE(FILTER(Filtro1!B:B,Filtro1!A:A=Joao!C228))"),"Cronograma ")</f>
        <v>Cronograma </v>
      </c>
      <c r="B228" s="4" t="str">
        <f ca="1">IFERROR(__xludf.DUMMYFUNCTION("""COMPUTED_VALUE"""),"Inscrições e Impedimentos")</f>
        <v>Inscrições e Impedimentos</v>
      </c>
    </row>
    <row r="229" spans="1:17" x14ac:dyDescent="0.25">
      <c r="A229" s="4" t="str">
        <f ca="1">IFERROR(__xludf.DUMMYFUNCTION("TRANSPOSE(FILTER(Filtro1!B:B,Filtro1!A:A=Joao!C229))"),"Transparência e Fiscalização")</f>
        <v>Transparência e Fiscalização</v>
      </c>
      <c r="B229" s="4" t="str">
        <f ca="1">IFERROR(__xludf.DUMMYFUNCTION("""COMPUTED_VALUE"""),"Pareceristas")</f>
        <v>Pareceristas</v>
      </c>
    </row>
    <row r="230" spans="1:17" x14ac:dyDescent="0.25">
      <c r="A230" s="4" t="str">
        <f ca="1">IFERROR(__xludf.DUMMYFUNCTION("TRANSPOSE(FILTER(Filtro1!B:B,Filtro1!A:A=Joao!C230))"),"Comunicacional")</f>
        <v>Comunicacional</v>
      </c>
      <c r="B230" s="4" t="str">
        <f ca="1">IFERROR(__xludf.DUMMYFUNCTION("""COMPUTED_VALUE"""),"Desburocratização")</f>
        <v>Desburocratização</v>
      </c>
      <c r="C230" s="4" t="str">
        <f ca="1">IFERROR(__xludf.DUMMYFUNCTION("""COMPUTED_VALUE"""),"Mapa Cultural")</f>
        <v>Mapa Cultural</v>
      </c>
      <c r="D230" s="4" t="str">
        <f ca="1">IFERROR(__xludf.DUMMYFUNCTION("""COMPUTED_VALUE"""),"Políticas Afirmativas")</f>
        <v>Políticas Afirmativas</v>
      </c>
    </row>
    <row r="231" spans="1:17" x14ac:dyDescent="0.25">
      <c r="A231" s="4" t="str">
        <f ca="1">IFERROR(__xludf.DUMMYFUNCTION("TRANSPOSE(FILTER(Filtro1!B:B,Filtro1!A:A=Joao!C231))"),"CPF")</f>
        <v>CPF</v>
      </c>
      <c r="B231" s="4" t="str">
        <f ca="1">IFERROR(__xludf.DUMMYFUNCTION("""COMPUTED_VALUE"""),"Apoio")</f>
        <v>Apoio</v>
      </c>
      <c r="C231" s="4" t="str">
        <f ca="1">IFERROR(__xludf.DUMMYFUNCTION("""COMPUTED_VALUE"""),"Descentralização")</f>
        <v>Descentralização</v>
      </c>
      <c r="D231" s="4" t="str">
        <f ca="1">IFERROR(__xludf.DUMMYFUNCTION("""COMPUTED_VALUE"""),"Políticas Municipais")</f>
        <v>Políticas Municipais</v>
      </c>
    </row>
    <row r="232" spans="1:17" x14ac:dyDescent="0.25">
      <c r="A232" s="4" t="str">
        <f ca="1">IFERROR(__xludf.DUMMYFUNCTION("TRANSPOSE(FILTER(Filtro1!B:B,Filtro1!A:A=Joao!C232))"),"Linguagem")</f>
        <v>Linguagem</v>
      </c>
      <c r="B232" s="4" t="str">
        <f ca="1">IFERROR(__xludf.DUMMYFUNCTION("""COMPUTED_VALUE"""),"Regionalização")</f>
        <v>Regionalização</v>
      </c>
      <c r="C232" s="4" t="str">
        <f ca="1">IFERROR(__xludf.DUMMYFUNCTION("""COMPUTED_VALUE"""),"Remanejamento de Recursos e Rendimentos")</f>
        <v>Remanejamento de Recursos e Rendimentos</v>
      </c>
    </row>
    <row r="233" spans="1:17" x14ac:dyDescent="0.25">
      <c r="A233" s="4" t="str">
        <f ca="1">IFERROR(__xludf.DUMMYFUNCTION("TRANSPOSE(FILTER(Filtro1!B:B,Filtro1!A:A=Joao!C233))"),"Transparência e Fiscalização")</f>
        <v>Transparência e Fiscalização</v>
      </c>
      <c r="B233" s="4" t="str">
        <f ca="1">IFERROR(__xludf.DUMMYFUNCTION("""COMPUTED_VALUE"""),"Pareceristas")</f>
        <v>Pareceristas</v>
      </c>
    </row>
    <row r="234" spans="1:17" x14ac:dyDescent="0.25">
      <c r="A234" s="4" t="str">
        <f ca="1">IFERROR(__xludf.DUMMYFUNCTION("TRANSPOSE(FILTER(Filtro1!B:B,Filtro1!A:A=Joao!C234))"),"Aquisição de Bens e Serviços")</f>
        <v>Aquisição de Bens e Serviços</v>
      </c>
      <c r="B234" s="4" t="str">
        <f ca="1">IFERROR(__xludf.DUMMYFUNCTION("""COMPUTED_VALUE"""),"Cultura Periférica")</f>
        <v>Cultura Periférica</v>
      </c>
      <c r="C234" s="4" t="str">
        <f ca="1">IFERROR(__xludf.DUMMYFUNCTION("""COMPUTED_VALUE"""),"Comunidades Tradicionais ou Rurais")</f>
        <v>Comunidades Tradicionais ou Rurais</v>
      </c>
      <c r="D234" s="4" t="str">
        <f ca="1">IFERROR(__xludf.DUMMYFUNCTION("""COMPUTED_VALUE"""),"Equipamentos e Acervos")</f>
        <v>Equipamentos e Acervos</v>
      </c>
      <c r="E234" s="4" t="str">
        <f ca="1">IFERROR(__xludf.DUMMYFUNCTION("""COMPUTED_VALUE"""),"Premiação")</f>
        <v>Premiação</v>
      </c>
      <c r="F234" s="4" t="str">
        <f ca="1">IFERROR(__xludf.DUMMYFUNCTION("""COMPUTED_VALUE"""),"Bolsas e Intercâmbio")</f>
        <v>Bolsas e Intercâmbio</v>
      </c>
      <c r="G234" s="4" t="str">
        <f ca="1">IFERROR(__xludf.DUMMYFUNCTION("""COMPUTED_VALUE"""),"Formação de Público e Educação")</f>
        <v>Formação de Público e Educação</v>
      </c>
      <c r="H234" s="4" t="str">
        <f ca="1">IFERROR(__xludf.DUMMYFUNCTION("""COMPUTED_VALUE"""),"Cultura Popular")</f>
        <v>Cultura Popular</v>
      </c>
      <c r="I234" s="4" t="str">
        <f ca="1">IFERROR(__xludf.DUMMYFUNCTION("""COMPUTED_VALUE"""),"Cultura Popular de Matriz Africana")</f>
        <v>Cultura Popular de Matriz Africana</v>
      </c>
      <c r="J234" s="4" t="str">
        <f ca="1">IFERROR(__xludf.DUMMYFUNCTION("""COMPUTED_VALUE"""),"Cultura Digital e Geek")</f>
        <v>Cultura Digital e Geek</v>
      </c>
      <c r="K234" s="4" t="str">
        <f ca="1">IFERROR(__xludf.DUMMYFUNCTION("""COMPUTED_VALUE"""),"12 Regiões de Desenvolvimento")</f>
        <v>12 Regiões de Desenvolvimento</v>
      </c>
      <c r="L234" s="4" t="str">
        <f ca="1">IFERROR(__xludf.DUMMYFUNCTION("""COMPUTED_VALUE"""),"Linguagem Específica")</f>
        <v>Linguagem Específica</v>
      </c>
      <c r="M234" s="4" t="str">
        <f ca="1">IFERROR(__xludf.DUMMYFUNCTION("""COMPUTED_VALUE"""),"Técnicos")</f>
        <v>Técnicos</v>
      </c>
      <c r="N234" s="4" t="str">
        <f ca="1">IFERROR(__xludf.DUMMYFUNCTION("""COMPUTED_VALUE"""),"Circulação e Visibilidade")</f>
        <v>Circulação e Visibilidade</v>
      </c>
      <c r="O234" s="4" t="str">
        <f ca="1">IFERROR(__xludf.DUMMYFUNCTION("""COMPUTED_VALUE"""),"Iniciantes")</f>
        <v>Iniciantes</v>
      </c>
      <c r="P234" s="4" t="str">
        <f ca="1">IFERROR(__xludf.DUMMYFUNCTION("""COMPUTED_VALUE"""),"CEUs e Pontos(ões) de Cultura")</f>
        <v>CEUs e Pontos(ões) de Cultura</v>
      </c>
      <c r="Q234" s="4" t="str">
        <f ca="1">IFERROR(__xludf.DUMMYFUNCTION("""COMPUTED_VALUE"""),"Outros")</f>
        <v>Outros</v>
      </c>
    </row>
    <row r="235" spans="1:17" x14ac:dyDescent="0.25">
      <c r="A235" s="4" t="str">
        <f ca="1">IFERROR(__xludf.DUMMYFUNCTION("TRANSPOSE(FILTER(Filtro1!B:B,Filtro1!A:A=Joao!C235))"),"Comunicacional")</f>
        <v>Comunicacional</v>
      </c>
      <c r="B235" s="4" t="str">
        <f ca="1">IFERROR(__xludf.DUMMYFUNCTION("""COMPUTED_VALUE"""),"Desburocratização")</f>
        <v>Desburocratização</v>
      </c>
      <c r="C235" s="4" t="str">
        <f ca="1">IFERROR(__xludf.DUMMYFUNCTION("""COMPUTED_VALUE"""),"Mapa Cultural")</f>
        <v>Mapa Cultural</v>
      </c>
      <c r="D235" s="4" t="str">
        <f ca="1">IFERROR(__xludf.DUMMYFUNCTION("""COMPUTED_VALUE"""),"Políticas Afirmativas")</f>
        <v>Políticas Afirmativas</v>
      </c>
    </row>
    <row r="236" spans="1:17" x14ac:dyDescent="0.25">
      <c r="A236" s="4" t="str">
        <f ca="1">IFERROR(__xludf.DUMMYFUNCTION("TRANSPOSE(FILTER(Filtro1!B:B,Filtro1!A:A=Joao!C236))"),"Comunicacional")</f>
        <v>Comunicacional</v>
      </c>
      <c r="B236" s="4" t="str">
        <f ca="1">IFERROR(__xludf.DUMMYFUNCTION("""COMPUTED_VALUE"""),"Desburocratização")</f>
        <v>Desburocratização</v>
      </c>
      <c r="C236" s="4" t="str">
        <f ca="1">IFERROR(__xludf.DUMMYFUNCTION("""COMPUTED_VALUE"""),"Mapa Cultural")</f>
        <v>Mapa Cultural</v>
      </c>
      <c r="D236" s="4" t="str">
        <f ca="1">IFERROR(__xludf.DUMMYFUNCTION("""COMPUTED_VALUE"""),"Políticas Afirmativas")</f>
        <v>Políticas Afirmativas</v>
      </c>
    </row>
    <row r="237" spans="1:17" x14ac:dyDescent="0.25">
      <c r="A237" s="4" t="str">
        <f ca="1">IFERROR(__xludf.DUMMYFUNCTION("TRANSPOSE(FILTER(Filtro1!B:B,Filtro1!A:A=Joao!C237))"),"Cronograma ")</f>
        <v>Cronograma </v>
      </c>
      <c r="B237" s="4" t="str">
        <f ca="1">IFERROR(__xludf.DUMMYFUNCTION("""COMPUTED_VALUE"""),"Inscrições e Impedimentos")</f>
        <v>Inscrições e Impedimentos</v>
      </c>
    </row>
    <row r="238" spans="1:17" x14ac:dyDescent="0.25">
      <c r="A238" s="4" t="str">
        <f ca="1">IFERROR(__xludf.DUMMYFUNCTION("TRANSPOSE(FILTER(Filtro1!B:B,Filtro1!A:A=Joao!C238))"),"Aquisição de Bens e Serviços")</f>
        <v>Aquisição de Bens e Serviços</v>
      </c>
      <c r="B238" s="4" t="str">
        <f ca="1">IFERROR(__xludf.DUMMYFUNCTION("""COMPUTED_VALUE"""),"Cultura Periférica")</f>
        <v>Cultura Periférica</v>
      </c>
      <c r="C238" s="4" t="str">
        <f ca="1">IFERROR(__xludf.DUMMYFUNCTION("""COMPUTED_VALUE"""),"Comunidades Tradicionais ou Rurais")</f>
        <v>Comunidades Tradicionais ou Rurais</v>
      </c>
      <c r="D238" s="4" t="str">
        <f ca="1">IFERROR(__xludf.DUMMYFUNCTION("""COMPUTED_VALUE"""),"Equipamentos e Acervos")</f>
        <v>Equipamentos e Acervos</v>
      </c>
      <c r="E238" s="4" t="str">
        <f ca="1">IFERROR(__xludf.DUMMYFUNCTION("""COMPUTED_VALUE"""),"Premiação")</f>
        <v>Premiação</v>
      </c>
      <c r="F238" s="4" t="str">
        <f ca="1">IFERROR(__xludf.DUMMYFUNCTION("""COMPUTED_VALUE"""),"Bolsas e Intercâmbio")</f>
        <v>Bolsas e Intercâmbio</v>
      </c>
      <c r="G238" s="4" t="str">
        <f ca="1">IFERROR(__xludf.DUMMYFUNCTION("""COMPUTED_VALUE"""),"Formação de Público e Educação")</f>
        <v>Formação de Público e Educação</v>
      </c>
      <c r="H238" s="4" t="str">
        <f ca="1">IFERROR(__xludf.DUMMYFUNCTION("""COMPUTED_VALUE"""),"Cultura Popular")</f>
        <v>Cultura Popular</v>
      </c>
      <c r="I238" s="4" t="str">
        <f ca="1">IFERROR(__xludf.DUMMYFUNCTION("""COMPUTED_VALUE"""),"Cultura Popular de Matriz Africana")</f>
        <v>Cultura Popular de Matriz Africana</v>
      </c>
      <c r="J238" s="4" t="str">
        <f ca="1">IFERROR(__xludf.DUMMYFUNCTION("""COMPUTED_VALUE"""),"Cultura Digital e Geek")</f>
        <v>Cultura Digital e Geek</v>
      </c>
      <c r="K238" s="4" t="str">
        <f ca="1">IFERROR(__xludf.DUMMYFUNCTION("""COMPUTED_VALUE"""),"12 Regiões de Desenvolvimento")</f>
        <v>12 Regiões de Desenvolvimento</v>
      </c>
      <c r="L238" s="4" t="str">
        <f ca="1">IFERROR(__xludf.DUMMYFUNCTION("""COMPUTED_VALUE"""),"Linguagem Específica")</f>
        <v>Linguagem Específica</v>
      </c>
      <c r="M238" s="4" t="str">
        <f ca="1">IFERROR(__xludf.DUMMYFUNCTION("""COMPUTED_VALUE"""),"Técnicos")</f>
        <v>Técnicos</v>
      </c>
      <c r="N238" s="4" t="str">
        <f ca="1">IFERROR(__xludf.DUMMYFUNCTION("""COMPUTED_VALUE"""),"Circulação e Visibilidade")</f>
        <v>Circulação e Visibilidade</v>
      </c>
      <c r="O238" s="4" t="str">
        <f ca="1">IFERROR(__xludf.DUMMYFUNCTION("""COMPUTED_VALUE"""),"Iniciantes")</f>
        <v>Iniciantes</v>
      </c>
      <c r="P238" s="4" t="str">
        <f ca="1">IFERROR(__xludf.DUMMYFUNCTION("""COMPUTED_VALUE"""),"CEUs e Pontos(ões) de Cultura")</f>
        <v>CEUs e Pontos(ões) de Cultura</v>
      </c>
      <c r="Q238" s="4" t="str">
        <f ca="1">IFERROR(__xludf.DUMMYFUNCTION("""COMPUTED_VALUE"""),"Outros")</f>
        <v>Outros</v>
      </c>
    </row>
    <row r="239" spans="1:17" x14ac:dyDescent="0.25">
      <c r="A239" s="4" t="str">
        <f ca="1">IFERROR(__xludf.DUMMYFUNCTION("TRANSPOSE(FILTER(Filtro1!B:B,Filtro1!A:A=Joao!C239))"),"Comunicacional")</f>
        <v>Comunicacional</v>
      </c>
      <c r="B239" s="4" t="str">
        <f ca="1">IFERROR(__xludf.DUMMYFUNCTION("""COMPUTED_VALUE"""),"Desburocratização")</f>
        <v>Desburocratização</v>
      </c>
      <c r="C239" s="4" t="str">
        <f ca="1">IFERROR(__xludf.DUMMYFUNCTION("""COMPUTED_VALUE"""),"Mapa Cultural")</f>
        <v>Mapa Cultural</v>
      </c>
      <c r="D239" s="4" t="str">
        <f ca="1">IFERROR(__xludf.DUMMYFUNCTION("""COMPUTED_VALUE"""),"Políticas Afirmativas")</f>
        <v>Políticas Afirmativas</v>
      </c>
    </row>
    <row r="240" spans="1:17" x14ac:dyDescent="0.25">
      <c r="A240" s="4" t="str">
        <f ca="1">IFERROR(__xludf.DUMMYFUNCTION("TRANSPOSE(FILTER(Filtro1!B:B,Filtro1!A:A=Joao!C240))"),"Cronograma ")</f>
        <v>Cronograma </v>
      </c>
      <c r="B240" s="4" t="str">
        <f ca="1">IFERROR(__xludf.DUMMYFUNCTION("""COMPUTED_VALUE"""),"Inscrições e Impedimentos")</f>
        <v>Inscrições e Impedimentos</v>
      </c>
    </row>
    <row r="241" spans="1:17" x14ac:dyDescent="0.25">
      <c r="A241" s="4" t="str">
        <f ca="1">IFERROR(__xludf.DUMMYFUNCTION("TRANSPOSE(FILTER(Filtro1!B:B,Filtro1!A:A=Joao!C241))"),"Cronograma ")</f>
        <v>Cronograma </v>
      </c>
      <c r="B241" s="4" t="str">
        <f ca="1">IFERROR(__xludf.DUMMYFUNCTION("""COMPUTED_VALUE"""),"Inscrições e Impedimentos")</f>
        <v>Inscrições e Impedimentos</v>
      </c>
    </row>
    <row r="242" spans="1:17" x14ac:dyDescent="0.25">
      <c r="A242" s="4" t="str">
        <f ca="1">IFERROR(__xludf.DUMMYFUNCTION("TRANSPOSE(FILTER(Filtro1!B:B,Filtro1!A:A=Joao!C242))"),"Transparência e Fiscalização")</f>
        <v>Transparência e Fiscalização</v>
      </c>
      <c r="B242" s="4" t="str">
        <f ca="1">IFERROR(__xludf.DUMMYFUNCTION("""COMPUTED_VALUE"""),"Pareceristas")</f>
        <v>Pareceristas</v>
      </c>
    </row>
    <row r="243" spans="1:17" x14ac:dyDescent="0.25">
      <c r="A243" s="4" t="str">
        <f ca="1">IFERROR(__xludf.DUMMYFUNCTION("TRANSPOSE(FILTER(Filtro1!B:B,Filtro1!A:A=Joao!C243))"),"Comunicacional")</f>
        <v>Comunicacional</v>
      </c>
      <c r="B243" s="4" t="str">
        <f ca="1">IFERROR(__xludf.DUMMYFUNCTION("""COMPUTED_VALUE"""),"Desburocratização")</f>
        <v>Desburocratização</v>
      </c>
      <c r="C243" s="4" t="str">
        <f ca="1">IFERROR(__xludf.DUMMYFUNCTION("""COMPUTED_VALUE"""),"Mapa Cultural")</f>
        <v>Mapa Cultural</v>
      </c>
      <c r="D243" s="4" t="str">
        <f ca="1">IFERROR(__xludf.DUMMYFUNCTION("""COMPUTED_VALUE"""),"Políticas Afirmativas")</f>
        <v>Políticas Afirmativas</v>
      </c>
    </row>
    <row r="244" spans="1:17" x14ac:dyDescent="0.25">
      <c r="A244" s="4" t="str">
        <f ca="1">IFERROR(__xludf.DUMMYFUNCTION("TRANSPOSE(FILTER(Filtro1!B:B,Filtro1!A:A=Joao!C244))"),"CPF")</f>
        <v>CPF</v>
      </c>
      <c r="B244" s="4" t="str">
        <f ca="1">IFERROR(__xludf.DUMMYFUNCTION("""COMPUTED_VALUE"""),"Apoio")</f>
        <v>Apoio</v>
      </c>
      <c r="C244" s="4" t="str">
        <f ca="1">IFERROR(__xludf.DUMMYFUNCTION("""COMPUTED_VALUE"""),"Descentralização")</f>
        <v>Descentralização</v>
      </c>
      <c r="D244" s="4" t="str">
        <f ca="1">IFERROR(__xludf.DUMMYFUNCTION("""COMPUTED_VALUE"""),"Políticas Municipais")</f>
        <v>Políticas Municipais</v>
      </c>
    </row>
    <row r="245" spans="1:17" x14ac:dyDescent="0.25">
      <c r="A245" s="4" t="str">
        <f ca="1">IFERROR(__xludf.DUMMYFUNCTION("TRANSPOSE(FILTER(Filtro1!B:B,Filtro1!A:A=Joao!C245))"),"Linguagem")</f>
        <v>Linguagem</v>
      </c>
      <c r="B245" s="4" t="str">
        <f ca="1">IFERROR(__xludf.DUMMYFUNCTION("""COMPUTED_VALUE"""),"Regionalização")</f>
        <v>Regionalização</v>
      </c>
      <c r="C245" s="4" t="str">
        <f ca="1">IFERROR(__xludf.DUMMYFUNCTION("""COMPUTED_VALUE"""),"Remanejamento de Recursos e Rendimentos")</f>
        <v>Remanejamento de Recursos e Rendimentos</v>
      </c>
    </row>
    <row r="246" spans="1:17" x14ac:dyDescent="0.25">
      <c r="A246" s="4" t="str">
        <f ca="1">IFERROR(__xludf.DUMMYFUNCTION("TRANSPOSE(FILTER(Filtro1!B:B,Filtro1!A:A=Joao!C246))"),"Transparência e Fiscalização")</f>
        <v>Transparência e Fiscalização</v>
      </c>
      <c r="B246" s="4" t="str">
        <f ca="1">IFERROR(__xludf.DUMMYFUNCTION("""COMPUTED_VALUE"""),"Pareceristas")</f>
        <v>Pareceristas</v>
      </c>
    </row>
    <row r="247" spans="1:17" x14ac:dyDescent="0.25">
      <c r="A247" s="4" t="str">
        <f ca="1">IFERROR(__xludf.DUMMYFUNCTION("TRANSPOSE(FILTER(Filtro1!B:B,Filtro1!A:A=Joao!C247))"),"Aquisição de Bens e Serviços")</f>
        <v>Aquisição de Bens e Serviços</v>
      </c>
      <c r="B247" s="4" t="str">
        <f ca="1">IFERROR(__xludf.DUMMYFUNCTION("""COMPUTED_VALUE"""),"Cultura Periférica")</f>
        <v>Cultura Periférica</v>
      </c>
      <c r="C247" s="4" t="str">
        <f ca="1">IFERROR(__xludf.DUMMYFUNCTION("""COMPUTED_VALUE"""),"Comunidades Tradicionais ou Rurais")</f>
        <v>Comunidades Tradicionais ou Rurais</v>
      </c>
      <c r="D247" s="4" t="str">
        <f ca="1">IFERROR(__xludf.DUMMYFUNCTION("""COMPUTED_VALUE"""),"Equipamentos e Acervos")</f>
        <v>Equipamentos e Acervos</v>
      </c>
      <c r="E247" s="4" t="str">
        <f ca="1">IFERROR(__xludf.DUMMYFUNCTION("""COMPUTED_VALUE"""),"Premiação")</f>
        <v>Premiação</v>
      </c>
      <c r="F247" s="4" t="str">
        <f ca="1">IFERROR(__xludf.DUMMYFUNCTION("""COMPUTED_VALUE"""),"Bolsas e Intercâmbio")</f>
        <v>Bolsas e Intercâmbio</v>
      </c>
      <c r="G247" s="4" t="str">
        <f ca="1">IFERROR(__xludf.DUMMYFUNCTION("""COMPUTED_VALUE"""),"Formação de Público e Educação")</f>
        <v>Formação de Público e Educação</v>
      </c>
      <c r="H247" s="4" t="str">
        <f ca="1">IFERROR(__xludf.DUMMYFUNCTION("""COMPUTED_VALUE"""),"Cultura Popular")</f>
        <v>Cultura Popular</v>
      </c>
      <c r="I247" s="4" t="str">
        <f ca="1">IFERROR(__xludf.DUMMYFUNCTION("""COMPUTED_VALUE"""),"Cultura Popular de Matriz Africana")</f>
        <v>Cultura Popular de Matriz Africana</v>
      </c>
      <c r="J247" s="4" t="str">
        <f ca="1">IFERROR(__xludf.DUMMYFUNCTION("""COMPUTED_VALUE"""),"Cultura Digital e Geek")</f>
        <v>Cultura Digital e Geek</v>
      </c>
      <c r="K247" s="4" t="str">
        <f ca="1">IFERROR(__xludf.DUMMYFUNCTION("""COMPUTED_VALUE"""),"12 Regiões de Desenvolvimento")</f>
        <v>12 Regiões de Desenvolvimento</v>
      </c>
      <c r="L247" s="4" t="str">
        <f ca="1">IFERROR(__xludf.DUMMYFUNCTION("""COMPUTED_VALUE"""),"Linguagem Específica")</f>
        <v>Linguagem Específica</v>
      </c>
      <c r="M247" s="4" t="str">
        <f ca="1">IFERROR(__xludf.DUMMYFUNCTION("""COMPUTED_VALUE"""),"Técnicos")</f>
        <v>Técnicos</v>
      </c>
      <c r="N247" s="4" t="str">
        <f ca="1">IFERROR(__xludf.DUMMYFUNCTION("""COMPUTED_VALUE"""),"Circulação e Visibilidade")</f>
        <v>Circulação e Visibilidade</v>
      </c>
      <c r="O247" s="4" t="str">
        <f ca="1">IFERROR(__xludf.DUMMYFUNCTION("""COMPUTED_VALUE"""),"Iniciantes")</f>
        <v>Iniciantes</v>
      </c>
      <c r="P247" s="4" t="str">
        <f ca="1">IFERROR(__xludf.DUMMYFUNCTION("""COMPUTED_VALUE"""),"CEUs e Pontos(ões) de Cultura")</f>
        <v>CEUs e Pontos(ões) de Cultura</v>
      </c>
      <c r="Q247" s="4" t="str">
        <f ca="1">IFERROR(__xludf.DUMMYFUNCTION("""COMPUTED_VALUE"""),"Outros")</f>
        <v>Outros</v>
      </c>
    </row>
    <row r="248" spans="1:17" x14ac:dyDescent="0.25">
      <c r="A248" s="4" t="str">
        <f ca="1">IFERROR(__xludf.DUMMYFUNCTION("TRANSPOSE(FILTER(Filtro1!B:B,Filtro1!A:A=Joao!C248))"),"Comunicacional")</f>
        <v>Comunicacional</v>
      </c>
      <c r="B248" s="4" t="str">
        <f ca="1">IFERROR(__xludf.DUMMYFUNCTION("""COMPUTED_VALUE"""),"Desburocratização")</f>
        <v>Desburocratização</v>
      </c>
      <c r="C248" s="4" t="str">
        <f ca="1">IFERROR(__xludf.DUMMYFUNCTION("""COMPUTED_VALUE"""),"Mapa Cultural")</f>
        <v>Mapa Cultural</v>
      </c>
      <c r="D248" s="4" t="str">
        <f ca="1">IFERROR(__xludf.DUMMYFUNCTION("""COMPUTED_VALUE"""),"Políticas Afirmativas")</f>
        <v>Políticas Afirmativas</v>
      </c>
    </row>
    <row r="249" spans="1:17" x14ac:dyDescent="0.25">
      <c r="A249" s="4" t="str">
        <f ca="1">IFERROR(__xludf.DUMMYFUNCTION("TRANSPOSE(FILTER(Filtro1!B:B,Filtro1!A:A=Joao!C249))"),"Comunicacional")</f>
        <v>Comunicacional</v>
      </c>
      <c r="B249" s="4" t="str">
        <f ca="1">IFERROR(__xludf.DUMMYFUNCTION("""COMPUTED_VALUE"""),"Desburocratização")</f>
        <v>Desburocratização</v>
      </c>
      <c r="C249" s="4" t="str">
        <f ca="1">IFERROR(__xludf.DUMMYFUNCTION("""COMPUTED_VALUE"""),"Mapa Cultural")</f>
        <v>Mapa Cultural</v>
      </c>
      <c r="D249" s="4" t="str">
        <f ca="1">IFERROR(__xludf.DUMMYFUNCTION("""COMPUTED_VALUE"""),"Políticas Afirmativas")</f>
        <v>Políticas Afirmativas</v>
      </c>
    </row>
    <row r="250" spans="1:17" x14ac:dyDescent="0.25">
      <c r="A250" s="4" t="str">
        <f ca="1">IFERROR(__xludf.DUMMYFUNCTION("TRANSPOSE(FILTER(Filtro1!B:B,Filtro1!A:A=Joao!C250))"),"Cronograma ")</f>
        <v>Cronograma </v>
      </c>
      <c r="B250" s="4" t="str">
        <f ca="1">IFERROR(__xludf.DUMMYFUNCTION("""COMPUTED_VALUE"""),"Inscrições e Impedimentos")</f>
        <v>Inscrições e Impedimentos</v>
      </c>
    </row>
    <row r="251" spans="1:17" x14ac:dyDescent="0.25">
      <c r="A251" s="4" t="str">
        <f ca="1">IFERROR(__xludf.DUMMYFUNCTION("TRANSPOSE(FILTER(Filtro1!B:B,Filtro1!A:A=Joao!C251))"),"Aquisição de Bens e Serviços")</f>
        <v>Aquisição de Bens e Serviços</v>
      </c>
      <c r="B251" s="4" t="str">
        <f ca="1">IFERROR(__xludf.DUMMYFUNCTION("""COMPUTED_VALUE"""),"Cultura Periférica")</f>
        <v>Cultura Periférica</v>
      </c>
      <c r="C251" s="4" t="str">
        <f ca="1">IFERROR(__xludf.DUMMYFUNCTION("""COMPUTED_VALUE"""),"Comunidades Tradicionais ou Rurais")</f>
        <v>Comunidades Tradicionais ou Rurais</v>
      </c>
      <c r="D251" s="4" t="str">
        <f ca="1">IFERROR(__xludf.DUMMYFUNCTION("""COMPUTED_VALUE"""),"Equipamentos e Acervos")</f>
        <v>Equipamentos e Acervos</v>
      </c>
      <c r="E251" s="4" t="str">
        <f ca="1">IFERROR(__xludf.DUMMYFUNCTION("""COMPUTED_VALUE"""),"Premiação")</f>
        <v>Premiação</v>
      </c>
      <c r="F251" s="4" t="str">
        <f ca="1">IFERROR(__xludf.DUMMYFUNCTION("""COMPUTED_VALUE"""),"Bolsas e Intercâmbio")</f>
        <v>Bolsas e Intercâmbio</v>
      </c>
      <c r="G251" s="4" t="str">
        <f ca="1">IFERROR(__xludf.DUMMYFUNCTION("""COMPUTED_VALUE"""),"Formação de Público e Educação")</f>
        <v>Formação de Público e Educação</v>
      </c>
      <c r="H251" s="4" t="str">
        <f ca="1">IFERROR(__xludf.DUMMYFUNCTION("""COMPUTED_VALUE"""),"Cultura Popular")</f>
        <v>Cultura Popular</v>
      </c>
      <c r="I251" s="4" t="str">
        <f ca="1">IFERROR(__xludf.DUMMYFUNCTION("""COMPUTED_VALUE"""),"Cultura Popular de Matriz Africana")</f>
        <v>Cultura Popular de Matriz Africana</v>
      </c>
      <c r="J251" s="4" t="str">
        <f ca="1">IFERROR(__xludf.DUMMYFUNCTION("""COMPUTED_VALUE"""),"Cultura Digital e Geek")</f>
        <v>Cultura Digital e Geek</v>
      </c>
      <c r="K251" s="4" t="str">
        <f ca="1">IFERROR(__xludf.DUMMYFUNCTION("""COMPUTED_VALUE"""),"12 Regiões de Desenvolvimento")</f>
        <v>12 Regiões de Desenvolvimento</v>
      </c>
      <c r="L251" s="4" t="str">
        <f ca="1">IFERROR(__xludf.DUMMYFUNCTION("""COMPUTED_VALUE"""),"Linguagem Específica")</f>
        <v>Linguagem Específica</v>
      </c>
      <c r="M251" s="4" t="str">
        <f ca="1">IFERROR(__xludf.DUMMYFUNCTION("""COMPUTED_VALUE"""),"Técnicos")</f>
        <v>Técnicos</v>
      </c>
      <c r="N251" s="4" t="str">
        <f ca="1">IFERROR(__xludf.DUMMYFUNCTION("""COMPUTED_VALUE"""),"Circulação e Visibilidade")</f>
        <v>Circulação e Visibilidade</v>
      </c>
      <c r="O251" s="4" t="str">
        <f ca="1">IFERROR(__xludf.DUMMYFUNCTION("""COMPUTED_VALUE"""),"Iniciantes")</f>
        <v>Iniciantes</v>
      </c>
      <c r="P251" s="4" t="str">
        <f ca="1">IFERROR(__xludf.DUMMYFUNCTION("""COMPUTED_VALUE"""),"CEUs e Pontos(ões) de Cultura")</f>
        <v>CEUs e Pontos(ões) de Cultura</v>
      </c>
      <c r="Q251" s="4" t="str">
        <f ca="1">IFERROR(__xludf.DUMMYFUNCTION("""COMPUTED_VALUE"""),"Outros")</f>
        <v>Outros</v>
      </c>
    </row>
    <row r="252" spans="1:17" x14ac:dyDescent="0.25">
      <c r="A252" s="4" t="str">
        <f ca="1">IFERROR(__xludf.DUMMYFUNCTION("TRANSPOSE(FILTER(Filtro1!B:B,Filtro1!A:A=Joao!C252))"),"Comunicacional")</f>
        <v>Comunicacional</v>
      </c>
      <c r="B252" s="4" t="str">
        <f ca="1">IFERROR(__xludf.DUMMYFUNCTION("""COMPUTED_VALUE"""),"Desburocratização")</f>
        <v>Desburocratização</v>
      </c>
      <c r="C252" s="4" t="str">
        <f ca="1">IFERROR(__xludf.DUMMYFUNCTION("""COMPUTED_VALUE"""),"Mapa Cultural")</f>
        <v>Mapa Cultural</v>
      </c>
      <c r="D252" s="4" t="str">
        <f ca="1">IFERROR(__xludf.DUMMYFUNCTION("""COMPUTED_VALUE"""),"Políticas Afirmativas")</f>
        <v>Políticas Afirmativas</v>
      </c>
    </row>
    <row r="253" spans="1:17" x14ac:dyDescent="0.25">
      <c r="A253" s="4" t="str">
        <f ca="1">IFERROR(__xludf.DUMMYFUNCTION("TRANSPOSE(FILTER(Filtro1!B:B,Filtro1!A:A=Joao!C253))"),"Cronograma ")</f>
        <v>Cronograma </v>
      </c>
      <c r="B253" s="4" t="str">
        <f ca="1">IFERROR(__xludf.DUMMYFUNCTION("""COMPUTED_VALUE"""),"Inscrições e Impedimentos")</f>
        <v>Inscrições e Impedimentos</v>
      </c>
    </row>
    <row r="254" spans="1:17" x14ac:dyDescent="0.25">
      <c r="A254" s="4" t="str">
        <f ca="1">IFERROR(__xludf.DUMMYFUNCTION("TRANSPOSE(FILTER(Filtro1!B:B,Filtro1!A:A=Joao!C254))"),"Cronograma ")</f>
        <v>Cronograma </v>
      </c>
      <c r="B254" s="4" t="str">
        <f ca="1">IFERROR(__xludf.DUMMYFUNCTION("""COMPUTED_VALUE"""),"Inscrições e Impedimentos")</f>
        <v>Inscrições e Impedimentos</v>
      </c>
    </row>
    <row r="255" spans="1:17" x14ac:dyDescent="0.25">
      <c r="A255" s="4" t="str">
        <f ca="1">IFERROR(__xludf.DUMMYFUNCTION("TRANSPOSE(FILTER(Filtro1!B:B,Filtro1!A:A=Joao!C255))"),"Transparência e Fiscalização")</f>
        <v>Transparência e Fiscalização</v>
      </c>
      <c r="B255" s="4" t="str">
        <f ca="1">IFERROR(__xludf.DUMMYFUNCTION("""COMPUTED_VALUE"""),"Pareceristas")</f>
        <v>Pareceristas</v>
      </c>
    </row>
    <row r="256" spans="1:17" x14ac:dyDescent="0.25">
      <c r="A256" s="4" t="str">
        <f ca="1">IFERROR(__xludf.DUMMYFUNCTION("TRANSPOSE(FILTER(Filtro1!B:B,Filtro1!A:A=Joao!C256))"),"Comunicacional")</f>
        <v>Comunicacional</v>
      </c>
      <c r="B256" s="4" t="str">
        <f ca="1">IFERROR(__xludf.DUMMYFUNCTION("""COMPUTED_VALUE"""),"Desburocratização")</f>
        <v>Desburocratização</v>
      </c>
      <c r="C256" s="4" t="str">
        <f ca="1">IFERROR(__xludf.DUMMYFUNCTION("""COMPUTED_VALUE"""),"Mapa Cultural")</f>
        <v>Mapa Cultural</v>
      </c>
      <c r="D256" s="4" t="str">
        <f ca="1">IFERROR(__xludf.DUMMYFUNCTION("""COMPUTED_VALUE"""),"Políticas Afirmativas")</f>
        <v>Políticas Afirmativas</v>
      </c>
    </row>
    <row r="257" spans="1:26" x14ac:dyDescent="0.25">
      <c r="A257" s="4" t="str">
        <f ca="1">IFERROR(__xludf.DUMMYFUNCTION("TRANSPOSE(FILTER(Filtro1!B:B,Filtro1!A:A=Joao!C257))"),"CPF")</f>
        <v>CPF</v>
      </c>
      <c r="B257" s="4" t="str">
        <f ca="1">IFERROR(__xludf.DUMMYFUNCTION("""COMPUTED_VALUE"""),"Apoio")</f>
        <v>Apoio</v>
      </c>
      <c r="C257" s="4" t="str">
        <f ca="1">IFERROR(__xludf.DUMMYFUNCTION("""COMPUTED_VALUE"""),"Descentralização")</f>
        <v>Descentralização</v>
      </c>
      <c r="D257" s="4" t="str">
        <f ca="1">IFERROR(__xludf.DUMMYFUNCTION("""COMPUTED_VALUE"""),"Políticas Municipais")</f>
        <v>Políticas Municipais</v>
      </c>
    </row>
    <row r="258" spans="1:26" x14ac:dyDescent="0.25">
      <c r="A258" s="4" t="str">
        <f ca="1">IFERROR(__xludf.DUMMYFUNCTION("TRANSPOSE(FILTER(Filtro1!B:B,Filtro1!A:A=Joao!C258))"),"Linguagem")</f>
        <v>Linguagem</v>
      </c>
      <c r="B258" s="4" t="str">
        <f ca="1">IFERROR(__xludf.DUMMYFUNCTION("""COMPUTED_VALUE"""),"Regionalização")</f>
        <v>Regionalização</v>
      </c>
      <c r="C258" s="4" t="str">
        <f ca="1">IFERROR(__xludf.DUMMYFUNCTION("""COMPUTED_VALUE"""),"Remanejamento de Recursos e Rendimentos")</f>
        <v>Remanejamento de Recursos e Rendimentos</v>
      </c>
    </row>
    <row r="259" spans="1:26" x14ac:dyDescent="0.25">
      <c r="A259" s="4" t="str">
        <f ca="1">IFERROR(__xludf.DUMMYFUNCTION("TRANSPOSE(FILTER(Filtro1!B:B,Filtro1!A:A=Joao!C259))"),"Aquisição de Bens e Serviços")</f>
        <v>Aquisição de Bens e Serviços</v>
      </c>
      <c r="B259" s="4" t="str">
        <f ca="1">IFERROR(__xludf.DUMMYFUNCTION("""COMPUTED_VALUE"""),"Cultura Periférica")</f>
        <v>Cultura Periférica</v>
      </c>
      <c r="C259" s="4" t="str">
        <f ca="1">IFERROR(__xludf.DUMMYFUNCTION("""COMPUTED_VALUE"""),"Comunidades Tradicionais ou Rurais")</f>
        <v>Comunidades Tradicionais ou Rurais</v>
      </c>
      <c r="D259" s="4" t="str">
        <f ca="1">IFERROR(__xludf.DUMMYFUNCTION("""COMPUTED_VALUE"""),"Equipamentos e Acervos")</f>
        <v>Equipamentos e Acervos</v>
      </c>
      <c r="E259" s="4" t="str">
        <f ca="1">IFERROR(__xludf.DUMMYFUNCTION("""COMPUTED_VALUE"""),"Premiação")</f>
        <v>Premiação</v>
      </c>
      <c r="F259" s="4" t="str">
        <f ca="1">IFERROR(__xludf.DUMMYFUNCTION("""COMPUTED_VALUE"""),"Bolsas e Intercâmbio")</f>
        <v>Bolsas e Intercâmbio</v>
      </c>
      <c r="G259" s="4" t="str">
        <f ca="1">IFERROR(__xludf.DUMMYFUNCTION("""COMPUTED_VALUE"""),"Formação de Público e Educação")</f>
        <v>Formação de Público e Educação</v>
      </c>
      <c r="H259" s="4" t="str">
        <f ca="1">IFERROR(__xludf.DUMMYFUNCTION("""COMPUTED_VALUE"""),"Cultura Popular")</f>
        <v>Cultura Popular</v>
      </c>
      <c r="I259" s="4" t="str">
        <f ca="1">IFERROR(__xludf.DUMMYFUNCTION("""COMPUTED_VALUE"""),"Cultura Popular de Matriz Africana")</f>
        <v>Cultura Popular de Matriz Africana</v>
      </c>
      <c r="J259" s="4" t="str">
        <f ca="1">IFERROR(__xludf.DUMMYFUNCTION("""COMPUTED_VALUE"""),"Cultura Digital e Geek")</f>
        <v>Cultura Digital e Geek</v>
      </c>
      <c r="K259" s="4" t="str">
        <f ca="1">IFERROR(__xludf.DUMMYFUNCTION("""COMPUTED_VALUE"""),"12 Regiões de Desenvolvimento")</f>
        <v>12 Regiões de Desenvolvimento</v>
      </c>
      <c r="L259" s="4" t="str">
        <f ca="1">IFERROR(__xludf.DUMMYFUNCTION("""COMPUTED_VALUE"""),"Linguagem Específica")</f>
        <v>Linguagem Específica</v>
      </c>
      <c r="M259" s="4" t="str">
        <f ca="1">IFERROR(__xludf.DUMMYFUNCTION("""COMPUTED_VALUE"""),"Técnicos")</f>
        <v>Técnicos</v>
      </c>
      <c r="N259" s="4" t="str">
        <f ca="1">IFERROR(__xludf.DUMMYFUNCTION("""COMPUTED_VALUE"""),"Circulação e Visibilidade")</f>
        <v>Circulação e Visibilidade</v>
      </c>
      <c r="O259" s="4" t="str">
        <f ca="1">IFERROR(__xludf.DUMMYFUNCTION("""COMPUTED_VALUE"""),"Iniciantes")</f>
        <v>Iniciantes</v>
      </c>
      <c r="P259" s="4" t="str">
        <f ca="1">IFERROR(__xludf.DUMMYFUNCTION("""COMPUTED_VALUE"""),"CEUs e Pontos(ões) de Cultura")</f>
        <v>CEUs e Pontos(ões) de Cultura</v>
      </c>
      <c r="Q259" s="4" t="str">
        <f ca="1">IFERROR(__xludf.DUMMYFUNCTION("""COMPUTED_VALUE"""),"Outros")</f>
        <v>Outros</v>
      </c>
    </row>
    <row r="260" spans="1:26" x14ac:dyDescent="0.25">
      <c r="A260" s="4" t="str">
        <f ca="1">IFERROR(__xludf.DUMMYFUNCTION("TRANSPOSE(FILTER(Filtro1!B:B,Filtro1!A:A=Joao!C260))"),"Aquisição de Bens e Serviços")</f>
        <v>Aquisição de Bens e Serviços</v>
      </c>
      <c r="B260" s="4" t="str">
        <f ca="1">IFERROR(__xludf.DUMMYFUNCTION("""COMPUTED_VALUE"""),"Cultura Periférica")</f>
        <v>Cultura Periférica</v>
      </c>
      <c r="C260" s="4" t="str">
        <f ca="1">IFERROR(__xludf.DUMMYFUNCTION("""COMPUTED_VALUE"""),"Comunidades Tradicionais ou Rurais")</f>
        <v>Comunidades Tradicionais ou Rurais</v>
      </c>
      <c r="D260" s="4" t="str">
        <f ca="1">IFERROR(__xludf.DUMMYFUNCTION("""COMPUTED_VALUE"""),"Equipamentos e Acervos")</f>
        <v>Equipamentos e Acervos</v>
      </c>
      <c r="E260" s="4" t="str">
        <f ca="1">IFERROR(__xludf.DUMMYFUNCTION("""COMPUTED_VALUE"""),"Premiação")</f>
        <v>Premiação</v>
      </c>
      <c r="F260" s="4" t="str">
        <f ca="1">IFERROR(__xludf.DUMMYFUNCTION("""COMPUTED_VALUE"""),"Bolsas e Intercâmbio")</f>
        <v>Bolsas e Intercâmbio</v>
      </c>
      <c r="G260" s="4" t="str">
        <f ca="1">IFERROR(__xludf.DUMMYFUNCTION("""COMPUTED_VALUE"""),"Formação de Público e Educação")</f>
        <v>Formação de Público e Educação</v>
      </c>
      <c r="H260" s="4" t="str">
        <f ca="1">IFERROR(__xludf.DUMMYFUNCTION("""COMPUTED_VALUE"""),"Cultura Popular")</f>
        <v>Cultura Popular</v>
      </c>
      <c r="I260" s="4" t="str">
        <f ca="1">IFERROR(__xludf.DUMMYFUNCTION("""COMPUTED_VALUE"""),"Cultura Popular de Matriz Africana")</f>
        <v>Cultura Popular de Matriz Africana</v>
      </c>
      <c r="J260" s="4" t="str">
        <f ca="1">IFERROR(__xludf.DUMMYFUNCTION("""COMPUTED_VALUE"""),"Cultura Digital e Geek")</f>
        <v>Cultura Digital e Geek</v>
      </c>
      <c r="K260" s="4" t="str">
        <f ca="1">IFERROR(__xludf.DUMMYFUNCTION("""COMPUTED_VALUE"""),"12 Regiões de Desenvolvimento")</f>
        <v>12 Regiões de Desenvolvimento</v>
      </c>
      <c r="L260" s="4" t="str">
        <f ca="1">IFERROR(__xludf.DUMMYFUNCTION("""COMPUTED_VALUE"""),"Linguagem Específica")</f>
        <v>Linguagem Específica</v>
      </c>
      <c r="M260" s="4" t="str">
        <f ca="1">IFERROR(__xludf.DUMMYFUNCTION("""COMPUTED_VALUE"""),"Técnicos")</f>
        <v>Técnicos</v>
      </c>
      <c r="N260" s="4" t="str">
        <f ca="1">IFERROR(__xludf.DUMMYFUNCTION("""COMPUTED_VALUE"""),"Circulação e Visibilidade")</f>
        <v>Circulação e Visibilidade</v>
      </c>
      <c r="O260" s="4" t="str">
        <f ca="1">IFERROR(__xludf.DUMMYFUNCTION("""COMPUTED_VALUE"""),"Iniciantes")</f>
        <v>Iniciantes</v>
      </c>
      <c r="P260" s="4" t="str">
        <f ca="1">IFERROR(__xludf.DUMMYFUNCTION("""COMPUTED_VALUE"""),"CEUs e Pontos(ões) de Cultura")</f>
        <v>CEUs e Pontos(ões) de Cultura</v>
      </c>
      <c r="Q260" s="4" t="str">
        <f ca="1">IFERROR(__xludf.DUMMYFUNCTION("""COMPUTED_VALUE"""),"Outros")</f>
        <v>Outros</v>
      </c>
    </row>
    <row r="261" spans="1:26" x14ac:dyDescent="0.25">
      <c r="A261" s="4" t="str">
        <f ca="1">IFERROR(__xludf.DUMMYFUNCTION("TRANSPOSE(FILTER(Filtro1!B:B,Filtro1!A:A=Joao!C261))"),"Aquisição de Bens e Serviços")</f>
        <v>Aquisição de Bens e Serviços</v>
      </c>
      <c r="B261" s="4" t="str">
        <f ca="1">IFERROR(__xludf.DUMMYFUNCTION("""COMPUTED_VALUE"""),"Cultura Periférica")</f>
        <v>Cultura Periférica</v>
      </c>
      <c r="C261" s="4" t="str">
        <f ca="1">IFERROR(__xludf.DUMMYFUNCTION("""COMPUTED_VALUE"""),"Comunidades Tradicionais ou Rurais")</f>
        <v>Comunidades Tradicionais ou Rurais</v>
      </c>
      <c r="D261" s="4" t="str">
        <f ca="1">IFERROR(__xludf.DUMMYFUNCTION("""COMPUTED_VALUE"""),"Equipamentos e Acervos")</f>
        <v>Equipamentos e Acervos</v>
      </c>
      <c r="E261" s="4" t="str">
        <f ca="1">IFERROR(__xludf.DUMMYFUNCTION("""COMPUTED_VALUE"""),"Premiação")</f>
        <v>Premiação</v>
      </c>
      <c r="F261" s="4" t="str">
        <f ca="1">IFERROR(__xludf.DUMMYFUNCTION("""COMPUTED_VALUE"""),"Bolsas e Intercâmbio")</f>
        <v>Bolsas e Intercâmbio</v>
      </c>
      <c r="G261" s="4" t="str">
        <f ca="1">IFERROR(__xludf.DUMMYFUNCTION("""COMPUTED_VALUE"""),"Formação de Público e Educação")</f>
        <v>Formação de Público e Educação</v>
      </c>
      <c r="H261" s="4" t="str">
        <f ca="1">IFERROR(__xludf.DUMMYFUNCTION("""COMPUTED_VALUE"""),"Cultura Popular")</f>
        <v>Cultura Popular</v>
      </c>
      <c r="I261" s="4" t="str">
        <f ca="1">IFERROR(__xludf.DUMMYFUNCTION("""COMPUTED_VALUE"""),"Cultura Popular de Matriz Africana")</f>
        <v>Cultura Popular de Matriz Africana</v>
      </c>
      <c r="J261" s="4" t="str">
        <f ca="1">IFERROR(__xludf.DUMMYFUNCTION("""COMPUTED_VALUE"""),"Cultura Digital e Geek")</f>
        <v>Cultura Digital e Geek</v>
      </c>
      <c r="K261" s="4" t="str">
        <f ca="1">IFERROR(__xludf.DUMMYFUNCTION("""COMPUTED_VALUE"""),"12 Regiões de Desenvolvimento")</f>
        <v>12 Regiões de Desenvolvimento</v>
      </c>
      <c r="L261" s="4" t="str">
        <f ca="1">IFERROR(__xludf.DUMMYFUNCTION("""COMPUTED_VALUE"""),"Linguagem Específica")</f>
        <v>Linguagem Específica</v>
      </c>
      <c r="M261" s="4" t="str">
        <f ca="1">IFERROR(__xludf.DUMMYFUNCTION("""COMPUTED_VALUE"""),"Técnicos")</f>
        <v>Técnicos</v>
      </c>
      <c r="N261" s="4" t="str">
        <f ca="1">IFERROR(__xludf.DUMMYFUNCTION("""COMPUTED_VALUE"""),"Circulação e Visibilidade")</f>
        <v>Circulação e Visibilidade</v>
      </c>
      <c r="O261" s="4" t="str">
        <f ca="1">IFERROR(__xludf.DUMMYFUNCTION("""COMPUTED_VALUE"""),"Iniciantes")</f>
        <v>Iniciantes</v>
      </c>
      <c r="P261" s="4" t="str">
        <f ca="1">IFERROR(__xludf.DUMMYFUNCTION("""COMPUTED_VALUE"""),"CEUs e Pontos(ões) de Cultura")</f>
        <v>CEUs e Pontos(ões) de Cultura</v>
      </c>
      <c r="Q261" s="4" t="str">
        <f ca="1">IFERROR(__xludf.DUMMYFUNCTION("""COMPUTED_VALUE"""),"Outros")</f>
        <v>Outros</v>
      </c>
    </row>
    <row r="262" spans="1:26" x14ac:dyDescent="0.25">
      <c r="A262" s="4" t="str">
        <f ca="1">IFERROR(__xludf.DUMMYFUNCTION("TRANSPOSE(FILTER(Filtro1!B:B,Filtro1!A:A=Joao!C262))"),"Transparência e Fiscalização")</f>
        <v>Transparência e Fiscalização</v>
      </c>
      <c r="B262" s="4" t="str">
        <f ca="1">IFERROR(__xludf.DUMMYFUNCTION("""COMPUTED_VALUE"""),"Pareceristas")</f>
        <v>Pareceristas</v>
      </c>
    </row>
    <row r="263" spans="1:26" x14ac:dyDescent="0.25">
      <c r="A263" s="4" t="str">
        <f ca="1">IFERROR(__xludf.DUMMYFUNCTION("TRANSPOSE(FILTER(Filtro1!B:B,Filtro1!A:A=Joao!C263))"),"Transparência e Fiscalização")</f>
        <v>Transparência e Fiscalização</v>
      </c>
      <c r="B263" s="4" t="str">
        <f ca="1">IFERROR(__xludf.DUMMYFUNCTION("""COMPUTED_VALUE"""),"Pareceristas")</f>
        <v>Pareceristas</v>
      </c>
    </row>
    <row r="264" spans="1:26" x14ac:dyDescent="0.25">
      <c r="A264" s="4" t="str">
        <f ca="1">IFERROR(__xludf.DUMMYFUNCTION("TRANSPOSE(FILTER(Filtro1!B:B,Filtro1!A:A=Joao!C264))"),"Transparência e Fiscalização")</f>
        <v>Transparência e Fiscalização</v>
      </c>
      <c r="B264" s="4" t="str">
        <f ca="1">IFERROR(__xludf.DUMMYFUNCTION("""COMPUTED_VALUE"""),"Pareceristas")</f>
        <v>Pareceristas</v>
      </c>
    </row>
    <row r="265" spans="1:26" x14ac:dyDescent="0.25">
      <c r="A265" s="4" t="str">
        <f ca="1">IFERROR(__xludf.DUMMYFUNCTION("TRANSPOSE(FILTER(Filtro1!B:B,Filtro1!A:A=Joao!C265))"),"Transparência e Fiscalização")</f>
        <v>Transparência e Fiscalização</v>
      </c>
      <c r="B265" s="4" t="str">
        <f ca="1">IFERROR(__xludf.DUMMYFUNCTION("""COMPUTED_VALUE"""),"Pareceristas")</f>
        <v>Pareceristas</v>
      </c>
    </row>
    <row r="266" spans="1:26" x14ac:dyDescent="0.25">
      <c r="A266" s="4" t="str">
        <f ca="1">IFERROR(__xludf.DUMMYFUNCTION("TRANSPOSE(FILTER(Filtro1!B:B,Filtro1!A:A=Joao!C266))"),"Transparência e Fiscalização")</f>
        <v>Transparência e Fiscalização</v>
      </c>
      <c r="B266" s="4" t="str">
        <f ca="1">IFERROR(__xludf.DUMMYFUNCTION("""COMPUTED_VALUE"""),"Pareceristas")</f>
        <v>Pareceristas</v>
      </c>
    </row>
    <row r="267" spans="1:26" x14ac:dyDescent="0.25">
      <c r="A267" s="4" t="str">
        <f ca="1">IFERROR(__xludf.DUMMYFUNCTION("TRANSPOSE(FILTER(Filtro1!B:B,Filtro1!A:A=Joao!C267))"),"Transparência e Fiscalização")</f>
        <v>Transparência e Fiscalização</v>
      </c>
      <c r="B267" s="4" t="str">
        <f ca="1">IFERROR(__xludf.DUMMYFUNCTION("""COMPUTED_VALUE"""),"Pareceristas")</f>
        <v>Pareceristas</v>
      </c>
    </row>
    <row r="268" spans="1:26" x14ac:dyDescent="0.25">
      <c r="A268" s="4" t="str">
        <f ca="1">IFERROR(__xludf.DUMMYFUNCTION("TRANSPOSE(FILTER(Filtro1!B:B,Filtro1!A:A=Joao!C268))"),"Comunicacional")</f>
        <v>Comunicacional</v>
      </c>
      <c r="B268" s="4" t="str">
        <f ca="1">IFERROR(__xludf.DUMMYFUNCTION("""COMPUTED_VALUE"""),"Desburocratização")</f>
        <v>Desburocratização</v>
      </c>
      <c r="C268" s="4" t="str">
        <f ca="1">IFERROR(__xludf.DUMMYFUNCTION("""COMPUTED_VALUE"""),"Mapa Cultural")</f>
        <v>Mapa Cultural</v>
      </c>
      <c r="D268" s="4" t="str">
        <f ca="1">IFERROR(__xludf.DUMMYFUNCTION("""COMPUTED_VALUE"""),"Políticas Afirmativas")</f>
        <v>Políticas Afirmativas</v>
      </c>
    </row>
    <row r="269" spans="1:26" x14ac:dyDescent="0.25">
      <c r="A269" s="4" t="str">
        <f ca="1">IFERROR(__xludf.DUMMYFUNCTION("TRANSPOSE(FILTER(Filtro1!B:B,Filtro1!A:A=Joao!C269))"),"Transparência e Fiscalização")</f>
        <v>Transparência e Fiscalização</v>
      </c>
      <c r="B269" s="4" t="str">
        <f ca="1">IFERROR(__xludf.DUMMYFUNCTION("""COMPUTED_VALUE"""),"Pareceristas")</f>
        <v>Pareceristas</v>
      </c>
    </row>
    <row r="270" spans="1:26" x14ac:dyDescent="0.25">
      <c r="A270" s="4" t="str">
        <f ca="1">IFERROR(__xludf.DUMMYFUNCTION("TRANSPOSE(FILTER(Filtro1!B:B,Filtro1!A:A=Joao!C270))"),"Transparência e Fiscalização")</f>
        <v>Transparência e Fiscalização</v>
      </c>
      <c r="B270" s="4" t="str">
        <f ca="1">IFERROR(__xludf.DUMMYFUNCTION("""COMPUTED_VALUE"""),"Pareceristas")</f>
        <v>Pareceristas</v>
      </c>
    </row>
    <row r="271" spans="1:26" x14ac:dyDescent="0.25">
      <c r="A271" s="4" t="str">
        <f ca="1">IFERROR(__xludf.DUMMYFUNCTION("TRANSPOSE(FILTER(Filtro1!B:B,Filtro1!A:A=Joao!C271))"),"Transparência e Fiscalização")</f>
        <v>Transparência e Fiscalização</v>
      </c>
      <c r="B271" s="4" t="str">
        <f ca="1">IFERROR(__xludf.DUMMYFUNCTION("""COMPUTED_VALUE"""),"Pareceristas")</f>
        <v>Pareceristas</v>
      </c>
    </row>
    <row r="272" spans="1:26" x14ac:dyDescent="0.25">
      <c r="A272" s="4" t="str">
        <f ca="1">IFERROR(__xludf.DUMMYFUNCTION("TRANSPOSE(FILTER(Filtro1!B:B,Filtro1!A:A=Joao!C272))"),"")</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t="str">
        <f ca="1">IFERROR(__xludf.DUMMYFUNCTION("TRANSPOSE(FILTER(Filtro1!B:B,Filtro1!A:A=Joao!C273))"),"")</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t="str">
        <f ca="1">IFERROR(__xludf.DUMMYFUNCTION("TRANSPOSE(FILTER(Filtro1!B:B,Filtro1!A:A=Joao!C274))"),"")</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t="str">
        <f ca="1">IFERROR(__xludf.DUMMYFUNCTION("TRANSPOSE(FILTER(Filtro1!B:B,Filtro1!A:A=Joao!C275))"),"Transparência e Fiscalização")</f>
        <v>Transparência e Fiscalização</v>
      </c>
      <c r="B275" s="4" t="str">
        <f ca="1">IFERROR(__xludf.DUMMYFUNCTION("""COMPUTED_VALUE"""),"Pareceristas")</f>
        <v>Pareceristas</v>
      </c>
    </row>
    <row r="276" spans="1:26" x14ac:dyDescent="0.25">
      <c r="A276" s="4" t="str">
        <f ca="1">IFERROR(__xludf.DUMMYFUNCTION("TRANSPOSE(FILTER(Filtro1!B:B,Filtro1!A:A=Joao!C276))"),"Aquisição de Bens e Serviços")</f>
        <v>Aquisição de Bens e Serviços</v>
      </c>
      <c r="B276" s="4" t="str">
        <f ca="1">IFERROR(__xludf.DUMMYFUNCTION("""COMPUTED_VALUE"""),"Cultura Periférica")</f>
        <v>Cultura Periférica</v>
      </c>
      <c r="C276" s="4" t="str">
        <f ca="1">IFERROR(__xludf.DUMMYFUNCTION("""COMPUTED_VALUE"""),"Comunidades Tradicionais ou Rurais")</f>
        <v>Comunidades Tradicionais ou Rurais</v>
      </c>
      <c r="D276" s="4" t="str">
        <f ca="1">IFERROR(__xludf.DUMMYFUNCTION("""COMPUTED_VALUE"""),"Equipamentos e Acervos")</f>
        <v>Equipamentos e Acervos</v>
      </c>
      <c r="E276" s="4" t="str">
        <f ca="1">IFERROR(__xludf.DUMMYFUNCTION("""COMPUTED_VALUE"""),"Premiação")</f>
        <v>Premiação</v>
      </c>
      <c r="F276" s="4" t="str">
        <f ca="1">IFERROR(__xludf.DUMMYFUNCTION("""COMPUTED_VALUE"""),"Bolsas e Intercâmbio")</f>
        <v>Bolsas e Intercâmbio</v>
      </c>
      <c r="G276" s="4" t="str">
        <f ca="1">IFERROR(__xludf.DUMMYFUNCTION("""COMPUTED_VALUE"""),"Formação de Público e Educação")</f>
        <v>Formação de Público e Educação</v>
      </c>
      <c r="H276" s="4" t="str">
        <f ca="1">IFERROR(__xludf.DUMMYFUNCTION("""COMPUTED_VALUE"""),"Cultura Popular")</f>
        <v>Cultura Popular</v>
      </c>
      <c r="I276" s="4" t="str">
        <f ca="1">IFERROR(__xludf.DUMMYFUNCTION("""COMPUTED_VALUE"""),"Cultura Popular de Matriz Africana")</f>
        <v>Cultura Popular de Matriz Africana</v>
      </c>
      <c r="J276" s="4" t="str">
        <f ca="1">IFERROR(__xludf.DUMMYFUNCTION("""COMPUTED_VALUE"""),"Cultura Digital e Geek")</f>
        <v>Cultura Digital e Geek</v>
      </c>
      <c r="K276" s="4" t="str">
        <f ca="1">IFERROR(__xludf.DUMMYFUNCTION("""COMPUTED_VALUE"""),"12 Regiões de Desenvolvimento")</f>
        <v>12 Regiões de Desenvolvimento</v>
      </c>
      <c r="L276" s="4" t="str">
        <f ca="1">IFERROR(__xludf.DUMMYFUNCTION("""COMPUTED_VALUE"""),"Linguagem Específica")</f>
        <v>Linguagem Específica</v>
      </c>
      <c r="M276" s="4" t="str">
        <f ca="1">IFERROR(__xludf.DUMMYFUNCTION("""COMPUTED_VALUE"""),"Técnicos")</f>
        <v>Técnicos</v>
      </c>
      <c r="N276" s="4" t="str">
        <f ca="1">IFERROR(__xludf.DUMMYFUNCTION("""COMPUTED_VALUE"""),"Circulação e Visibilidade")</f>
        <v>Circulação e Visibilidade</v>
      </c>
      <c r="O276" s="4" t="str">
        <f ca="1">IFERROR(__xludf.DUMMYFUNCTION("""COMPUTED_VALUE"""),"Iniciantes")</f>
        <v>Iniciantes</v>
      </c>
      <c r="P276" s="4" t="str">
        <f ca="1">IFERROR(__xludf.DUMMYFUNCTION("""COMPUTED_VALUE"""),"CEUs e Pontos(ões) de Cultura")</f>
        <v>CEUs e Pontos(ões) de Cultura</v>
      </c>
      <c r="Q276" s="4" t="str">
        <f ca="1">IFERROR(__xludf.DUMMYFUNCTION("""COMPUTED_VALUE"""),"Outros")</f>
        <v>Outros</v>
      </c>
    </row>
    <row r="277" spans="1:26" x14ac:dyDescent="0.25">
      <c r="A277" s="4" t="str">
        <f ca="1">IFERROR(__xludf.DUMMYFUNCTION("TRANSPOSE(FILTER(Filtro1!B:B,Filtro1!A:A=Joao!C277))"),"Aquisição de Bens e Serviços")</f>
        <v>Aquisição de Bens e Serviços</v>
      </c>
      <c r="B277" s="4" t="str">
        <f ca="1">IFERROR(__xludf.DUMMYFUNCTION("""COMPUTED_VALUE"""),"Cultura Periférica")</f>
        <v>Cultura Periférica</v>
      </c>
      <c r="C277" s="4" t="str">
        <f ca="1">IFERROR(__xludf.DUMMYFUNCTION("""COMPUTED_VALUE"""),"Comunidades Tradicionais ou Rurais")</f>
        <v>Comunidades Tradicionais ou Rurais</v>
      </c>
      <c r="D277" s="4" t="str">
        <f ca="1">IFERROR(__xludf.DUMMYFUNCTION("""COMPUTED_VALUE"""),"Equipamentos e Acervos")</f>
        <v>Equipamentos e Acervos</v>
      </c>
      <c r="E277" s="4" t="str">
        <f ca="1">IFERROR(__xludf.DUMMYFUNCTION("""COMPUTED_VALUE"""),"Premiação")</f>
        <v>Premiação</v>
      </c>
      <c r="F277" s="4" t="str">
        <f ca="1">IFERROR(__xludf.DUMMYFUNCTION("""COMPUTED_VALUE"""),"Bolsas e Intercâmbio")</f>
        <v>Bolsas e Intercâmbio</v>
      </c>
      <c r="G277" s="4" t="str">
        <f ca="1">IFERROR(__xludf.DUMMYFUNCTION("""COMPUTED_VALUE"""),"Formação de Público e Educação")</f>
        <v>Formação de Público e Educação</v>
      </c>
      <c r="H277" s="4" t="str">
        <f ca="1">IFERROR(__xludf.DUMMYFUNCTION("""COMPUTED_VALUE"""),"Cultura Popular")</f>
        <v>Cultura Popular</v>
      </c>
      <c r="I277" s="4" t="str">
        <f ca="1">IFERROR(__xludf.DUMMYFUNCTION("""COMPUTED_VALUE"""),"Cultura Popular de Matriz Africana")</f>
        <v>Cultura Popular de Matriz Africana</v>
      </c>
      <c r="J277" s="4" t="str">
        <f ca="1">IFERROR(__xludf.DUMMYFUNCTION("""COMPUTED_VALUE"""),"Cultura Digital e Geek")</f>
        <v>Cultura Digital e Geek</v>
      </c>
      <c r="K277" s="4" t="str">
        <f ca="1">IFERROR(__xludf.DUMMYFUNCTION("""COMPUTED_VALUE"""),"12 Regiões de Desenvolvimento")</f>
        <v>12 Regiões de Desenvolvimento</v>
      </c>
      <c r="L277" s="4" t="str">
        <f ca="1">IFERROR(__xludf.DUMMYFUNCTION("""COMPUTED_VALUE"""),"Linguagem Específica")</f>
        <v>Linguagem Específica</v>
      </c>
      <c r="M277" s="4" t="str">
        <f ca="1">IFERROR(__xludf.DUMMYFUNCTION("""COMPUTED_VALUE"""),"Técnicos")</f>
        <v>Técnicos</v>
      </c>
      <c r="N277" s="4" t="str">
        <f ca="1">IFERROR(__xludf.DUMMYFUNCTION("""COMPUTED_VALUE"""),"Circulação e Visibilidade")</f>
        <v>Circulação e Visibilidade</v>
      </c>
      <c r="O277" s="4" t="str">
        <f ca="1">IFERROR(__xludf.DUMMYFUNCTION("""COMPUTED_VALUE"""),"Iniciantes")</f>
        <v>Iniciantes</v>
      </c>
      <c r="P277" s="4" t="str">
        <f ca="1">IFERROR(__xludf.DUMMYFUNCTION("""COMPUTED_VALUE"""),"CEUs e Pontos(ões) de Cultura")</f>
        <v>CEUs e Pontos(ões) de Cultura</v>
      </c>
      <c r="Q277" s="4" t="str">
        <f ca="1">IFERROR(__xludf.DUMMYFUNCTION("""COMPUTED_VALUE"""),"Outros")</f>
        <v>Outros</v>
      </c>
    </row>
    <row r="278" spans="1:26" x14ac:dyDescent="0.25">
      <c r="A278" s="4" t="str">
        <f ca="1">IFERROR(__xludf.DUMMYFUNCTION("TRANSPOSE(FILTER(Filtro1!B:B,Filtro1!A:A=Joao!C278))"),"Transparência e Fiscalização")</f>
        <v>Transparência e Fiscalização</v>
      </c>
      <c r="B278" s="4" t="str">
        <f ca="1">IFERROR(__xludf.DUMMYFUNCTION("""COMPUTED_VALUE"""),"Pareceristas")</f>
        <v>Pareceristas</v>
      </c>
    </row>
    <row r="279" spans="1:26" x14ac:dyDescent="0.25">
      <c r="A279" s="4" t="str">
        <f ca="1">IFERROR(__xludf.DUMMYFUNCTION("TRANSPOSE(FILTER(Filtro1!B:B,Filtro1!A:A=Joao!C279))"),"Aquisição de Bens e Serviços")</f>
        <v>Aquisição de Bens e Serviços</v>
      </c>
      <c r="B279" s="4" t="str">
        <f ca="1">IFERROR(__xludf.DUMMYFUNCTION("""COMPUTED_VALUE"""),"Cultura Periférica")</f>
        <v>Cultura Periférica</v>
      </c>
      <c r="C279" s="4" t="str">
        <f ca="1">IFERROR(__xludf.DUMMYFUNCTION("""COMPUTED_VALUE"""),"Comunidades Tradicionais ou Rurais")</f>
        <v>Comunidades Tradicionais ou Rurais</v>
      </c>
      <c r="D279" s="4" t="str">
        <f ca="1">IFERROR(__xludf.DUMMYFUNCTION("""COMPUTED_VALUE"""),"Equipamentos e Acervos")</f>
        <v>Equipamentos e Acervos</v>
      </c>
      <c r="E279" s="4" t="str">
        <f ca="1">IFERROR(__xludf.DUMMYFUNCTION("""COMPUTED_VALUE"""),"Premiação")</f>
        <v>Premiação</v>
      </c>
      <c r="F279" s="4" t="str">
        <f ca="1">IFERROR(__xludf.DUMMYFUNCTION("""COMPUTED_VALUE"""),"Bolsas e Intercâmbio")</f>
        <v>Bolsas e Intercâmbio</v>
      </c>
      <c r="G279" s="4" t="str">
        <f ca="1">IFERROR(__xludf.DUMMYFUNCTION("""COMPUTED_VALUE"""),"Formação de Público e Educação")</f>
        <v>Formação de Público e Educação</v>
      </c>
      <c r="H279" s="4" t="str">
        <f ca="1">IFERROR(__xludf.DUMMYFUNCTION("""COMPUTED_VALUE"""),"Cultura Popular")</f>
        <v>Cultura Popular</v>
      </c>
      <c r="I279" s="4" t="str">
        <f ca="1">IFERROR(__xludf.DUMMYFUNCTION("""COMPUTED_VALUE"""),"Cultura Popular de Matriz Africana")</f>
        <v>Cultura Popular de Matriz Africana</v>
      </c>
      <c r="J279" s="4" t="str">
        <f ca="1">IFERROR(__xludf.DUMMYFUNCTION("""COMPUTED_VALUE"""),"Cultura Digital e Geek")</f>
        <v>Cultura Digital e Geek</v>
      </c>
      <c r="K279" s="4" t="str">
        <f ca="1">IFERROR(__xludf.DUMMYFUNCTION("""COMPUTED_VALUE"""),"12 Regiões de Desenvolvimento")</f>
        <v>12 Regiões de Desenvolvimento</v>
      </c>
      <c r="L279" s="4" t="str">
        <f ca="1">IFERROR(__xludf.DUMMYFUNCTION("""COMPUTED_VALUE"""),"Linguagem Específica")</f>
        <v>Linguagem Específica</v>
      </c>
      <c r="M279" s="4" t="str">
        <f ca="1">IFERROR(__xludf.DUMMYFUNCTION("""COMPUTED_VALUE"""),"Técnicos")</f>
        <v>Técnicos</v>
      </c>
      <c r="N279" s="4" t="str">
        <f ca="1">IFERROR(__xludf.DUMMYFUNCTION("""COMPUTED_VALUE"""),"Circulação e Visibilidade")</f>
        <v>Circulação e Visibilidade</v>
      </c>
      <c r="O279" s="4" t="str">
        <f ca="1">IFERROR(__xludf.DUMMYFUNCTION("""COMPUTED_VALUE"""),"Iniciantes")</f>
        <v>Iniciantes</v>
      </c>
      <c r="P279" s="4" t="str">
        <f ca="1">IFERROR(__xludf.DUMMYFUNCTION("""COMPUTED_VALUE"""),"CEUs e Pontos(ões) de Cultura")</f>
        <v>CEUs e Pontos(ões) de Cultura</v>
      </c>
      <c r="Q279" s="4" t="str">
        <f ca="1">IFERROR(__xludf.DUMMYFUNCTION("""COMPUTED_VALUE"""),"Outros")</f>
        <v>Outros</v>
      </c>
    </row>
    <row r="280" spans="1:26" x14ac:dyDescent="0.25">
      <c r="A280" s="4" t="str">
        <f ca="1">IFERROR(__xludf.DUMMYFUNCTION("TRANSPOSE(FILTER(Filtro1!B:B,Filtro1!A:A=Joao!C280))"),"Aquisição de Bens e Serviços")</f>
        <v>Aquisição de Bens e Serviços</v>
      </c>
      <c r="B280" s="4" t="str">
        <f ca="1">IFERROR(__xludf.DUMMYFUNCTION("""COMPUTED_VALUE"""),"Cultura Periférica")</f>
        <v>Cultura Periférica</v>
      </c>
      <c r="C280" s="4" t="str">
        <f ca="1">IFERROR(__xludf.DUMMYFUNCTION("""COMPUTED_VALUE"""),"Comunidades Tradicionais ou Rurais")</f>
        <v>Comunidades Tradicionais ou Rurais</v>
      </c>
      <c r="D280" s="4" t="str">
        <f ca="1">IFERROR(__xludf.DUMMYFUNCTION("""COMPUTED_VALUE"""),"Equipamentos e Acervos")</f>
        <v>Equipamentos e Acervos</v>
      </c>
      <c r="E280" s="4" t="str">
        <f ca="1">IFERROR(__xludf.DUMMYFUNCTION("""COMPUTED_VALUE"""),"Premiação")</f>
        <v>Premiação</v>
      </c>
      <c r="F280" s="4" t="str">
        <f ca="1">IFERROR(__xludf.DUMMYFUNCTION("""COMPUTED_VALUE"""),"Bolsas e Intercâmbio")</f>
        <v>Bolsas e Intercâmbio</v>
      </c>
      <c r="G280" s="4" t="str">
        <f ca="1">IFERROR(__xludf.DUMMYFUNCTION("""COMPUTED_VALUE"""),"Formação de Público e Educação")</f>
        <v>Formação de Público e Educação</v>
      </c>
      <c r="H280" s="4" t="str">
        <f ca="1">IFERROR(__xludf.DUMMYFUNCTION("""COMPUTED_VALUE"""),"Cultura Popular")</f>
        <v>Cultura Popular</v>
      </c>
      <c r="I280" s="4" t="str">
        <f ca="1">IFERROR(__xludf.DUMMYFUNCTION("""COMPUTED_VALUE"""),"Cultura Popular de Matriz Africana")</f>
        <v>Cultura Popular de Matriz Africana</v>
      </c>
      <c r="J280" s="4" t="str">
        <f ca="1">IFERROR(__xludf.DUMMYFUNCTION("""COMPUTED_VALUE"""),"Cultura Digital e Geek")</f>
        <v>Cultura Digital e Geek</v>
      </c>
      <c r="K280" s="4" t="str">
        <f ca="1">IFERROR(__xludf.DUMMYFUNCTION("""COMPUTED_VALUE"""),"12 Regiões de Desenvolvimento")</f>
        <v>12 Regiões de Desenvolvimento</v>
      </c>
      <c r="L280" s="4" t="str">
        <f ca="1">IFERROR(__xludf.DUMMYFUNCTION("""COMPUTED_VALUE"""),"Linguagem Específica")</f>
        <v>Linguagem Específica</v>
      </c>
      <c r="M280" s="4" t="str">
        <f ca="1">IFERROR(__xludf.DUMMYFUNCTION("""COMPUTED_VALUE"""),"Técnicos")</f>
        <v>Técnicos</v>
      </c>
      <c r="N280" s="4" t="str">
        <f ca="1">IFERROR(__xludf.DUMMYFUNCTION("""COMPUTED_VALUE"""),"Circulação e Visibilidade")</f>
        <v>Circulação e Visibilidade</v>
      </c>
      <c r="O280" s="4" t="str">
        <f ca="1">IFERROR(__xludf.DUMMYFUNCTION("""COMPUTED_VALUE"""),"Iniciantes")</f>
        <v>Iniciantes</v>
      </c>
      <c r="P280" s="4" t="str">
        <f ca="1">IFERROR(__xludf.DUMMYFUNCTION("""COMPUTED_VALUE"""),"CEUs e Pontos(ões) de Cultura")</f>
        <v>CEUs e Pontos(ões) de Cultura</v>
      </c>
      <c r="Q280" s="4" t="str">
        <f ca="1">IFERROR(__xludf.DUMMYFUNCTION("""COMPUTED_VALUE"""),"Outros")</f>
        <v>Outros</v>
      </c>
    </row>
    <row r="281" spans="1:26" x14ac:dyDescent="0.25">
      <c r="A281" s="4" t="str">
        <f ca="1">IFERROR(__xludf.DUMMYFUNCTION("TRANSPOSE(FILTER(Filtro1!B:B,Filtro1!A:A=Joao!C281))"),"Aquisição de Bens e Serviços")</f>
        <v>Aquisição de Bens e Serviços</v>
      </c>
      <c r="B281" s="4" t="str">
        <f ca="1">IFERROR(__xludf.DUMMYFUNCTION("""COMPUTED_VALUE"""),"Cultura Periférica")</f>
        <v>Cultura Periférica</v>
      </c>
      <c r="C281" s="4" t="str">
        <f ca="1">IFERROR(__xludf.DUMMYFUNCTION("""COMPUTED_VALUE"""),"Comunidades Tradicionais ou Rurais")</f>
        <v>Comunidades Tradicionais ou Rurais</v>
      </c>
      <c r="D281" s="4" t="str">
        <f ca="1">IFERROR(__xludf.DUMMYFUNCTION("""COMPUTED_VALUE"""),"Equipamentos e Acervos")</f>
        <v>Equipamentos e Acervos</v>
      </c>
      <c r="E281" s="4" t="str">
        <f ca="1">IFERROR(__xludf.DUMMYFUNCTION("""COMPUTED_VALUE"""),"Premiação")</f>
        <v>Premiação</v>
      </c>
      <c r="F281" s="4" t="str">
        <f ca="1">IFERROR(__xludf.DUMMYFUNCTION("""COMPUTED_VALUE"""),"Bolsas e Intercâmbio")</f>
        <v>Bolsas e Intercâmbio</v>
      </c>
      <c r="G281" s="4" t="str">
        <f ca="1">IFERROR(__xludf.DUMMYFUNCTION("""COMPUTED_VALUE"""),"Formação de Público e Educação")</f>
        <v>Formação de Público e Educação</v>
      </c>
      <c r="H281" s="4" t="str">
        <f ca="1">IFERROR(__xludf.DUMMYFUNCTION("""COMPUTED_VALUE"""),"Cultura Popular")</f>
        <v>Cultura Popular</v>
      </c>
      <c r="I281" s="4" t="str">
        <f ca="1">IFERROR(__xludf.DUMMYFUNCTION("""COMPUTED_VALUE"""),"Cultura Popular de Matriz Africana")</f>
        <v>Cultura Popular de Matriz Africana</v>
      </c>
      <c r="J281" s="4" t="str">
        <f ca="1">IFERROR(__xludf.DUMMYFUNCTION("""COMPUTED_VALUE"""),"Cultura Digital e Geek")</f>
        <v>Cultura Digital e Geek</v>
      </c>
      <c r="K281" s="4" t="str">
        <f ca="1">IFERROR(__xludf.DUMMYFUNCTION("""COMPUTED_VALUE"""),"12 Regiões de Desenvolvimento")</f>
        <v>12 Regiões de Desenvolvimento</v>
      </c>
      <c r="L281" s="4" t="str">
        <f ca="1">IFERROR(__xludf.DUMMYFUNCTION("""COMPUTED_VALUE"""),"Linguagem Específica")</f>
        <v>Linguagem Específica</v>
      </c>
      <c r="M281" s="4" t="str">
        <f ca="1">IFERROR(__xludf.DUMMYFUNCTION("""COMPUTED_VALUE"""),"Técnicos")</f>
        <v>Técnicos</v>
      </c>
      <c r="N281" s="4" t="str">
        <f ca="1">IFERROR(__xludf.DUMMYFUNCTION("""COMPUTED_VALUE"""),"Circulação e Visibilidade")</f>
        <v>Circulação e Visibilidade</v>
      </c>
      <c r="O281" s="4" t="str">
        <f ca="1">IFERROR(__xludf.DUMMYFUNCTION("""COMPUTED_VALUE"""),"Iniciantes")</f>
        <v>Iniciantes</v>
      </c>
      <c r="P281" s="4" t="str">
        <f ca="1">IFERROR(__xludf.DUMMYFUNCTION("""COMPUTED_VALUE"""),"CEUs e Pontos(ões) de Cultura")</f>
        <v>CEUs e Pontos(ões) de Cultura</v>
      </c>
      <c r="Q281" s="4" t="str">
        <f ca="1">IFERROR(__xludf.DUMMYFUNCTION("""COMPUTED_VALUE"""),"Outros")</f>
        <v>Outros</v>
      </c>
    </row>
    <row r="282" spans="1:26" x14ac:dyDescent="0.25">
      <c r="A282" s="4" t="str">
        <f ca="1">IFERROR(__xludf.DUMMYFUNCTION("TRANSPOSE(FILTER(Filtro1!B:B,Filtro1!A:A=Joao!C282))"),"Transparência e Fiscalização")</f>
        <v>Transparência e Fiscalização</v>
      </c>
      <c r="B282" s="4" t="str">
        <f ca="1">IFERROR(__xludf.DUMMYFUNCTION("""COMPUTED_VALUE"""),"Pareceristas")</f>
        <v>Pareceristas</v>
      </c>
    </row>
    <row r="283" spans="1:26" x14ac:dyDescent="0.25">
      <c r="A283" s="4" t="str">
        <f ca="1">IFERROR(__xludf.DUMMYFUNCTION("TRANSPOSE(FILTER(Filtro1!B:B,Filtro1!A:A=Joao!C283))"),"Aquisição de Bens e Serviços")</f>
        <v>Aquisição de Bens e Serviços</v>
      </c>
      <c r="B283" s="4" t="str">
        <f ca="1">IFERROR(__xludf.DUMMYFUNCTION("""COMPUTED_VALUE"""),"Cultura Periférica")</f>
        <v>Cultura Periférica</v>
      </c>
      <c r="C283" s="4" t="str">
        <f ca="1">IFERROR(__xludf.DUMMYFUNCTION("""COMPUTED_VALUE"""),"Comunidades Tradicionais ou Rurais")</f>
        <v>Comunidades Tradicionais ou Rurais</v>
      </c>
      <c r="D283" s="4" t="str">
        <f ca="1">IFERROR(__xludf.DUMMYFUNCTION("""COMPUTED_VALUE"""),"Equipamentos e Acervos")</f>
        <v>Equipamentos e Acervos</v>
      </c>
      <c r="E283" s="4" t="str">
        <f ca="1">IFERROR(__xludf.DUMMYFUNCTION("""COMPUTED_VALUE"""),"Premiação")</f>
        <v>Premiação</v>
      </c>
      <c r="F283" s="4" t="str">
        <f ca="1">IFERROR(__xludf.DUMMYFUNCTION("""COMPUTED_VALUE"""),"Bolsas e Intercâmbio")</f>
        <v>Bolsas e Intercâmbio</v>
      </c>
      <c r="G283" s="4" t="str">
        <f ca="1">IFERROR(__xludf.DUMMYFUNCTION("""COMPUTED_VALUE"""),"Formação de Público e Educação")</f>
        <v>Formação de Público e Educação</v>
      </c>
      <c r="H283" s="4" t="str">
        <f ca="1">IFERROR(__xludf.DUMMYFUNCTION("""COMPUTED_VALUE"""),"Cultura Popular")</f>
        <v>Cultura Popular</v>
      </c>
      <c r="I283" s="4" t="str">
        <f ca="1">IFERROR(__xludf.DUMMYFUNCTION("""COMPUTED_VALUE"""),"Cultura Popular de Matriz Africana")</f>
        <v>Cultura Popular de Matriz Africana</v>
      </c>
      <c r="J283" s="4" t="str">
        <f ca="1">IFERROR(__xludf.DUMMYFUNCTION("""COMPUTED_VALUE"""),"Cultura Digital e Geek")</f>
        <v>Cultura Digital e Geek</v>
      </c>
      <c r="K283" s="4" t="str">
        <f ca="1">IFERROR(__xludf.DUMMYFUNCTION("""COMPUTED_VALUE"""),"12 Regiões de Desenvolvimento")</f>
        <v>12 Regiões de Desenvolvimento</v>
      </c>
      <c r="L283" s="4" t="str">
        <f ca="1">IFERROR(__xludf.DUMMYFUNCTION("""COMPUTED_VALUE"""),"Linguagem Específica")</f>
        <v>Linguagem Específica</v>
      </c>
      <c r="M283" s="4" t="str">
        <f ca="1">IFERROR(__xludf.DUMMYFUNCTION("""COMPUTED_VALUE"""),"Técnicos")</f>
        <v>Técnicos</v>
      </c>
      <c r="N283" s="4" t="str">
        <f ca="1">IFERROR(__xludf.DUMMYFUNCTION("""COMPUTED_VALUE"""),"Circulação e Visibilidade")</f>
        <v>Circulação e Visibilidade</v>
      </c>
      <c r="O283" s="4" t="str">
        <f ca="1">IFERROR(__xludf.DUMMYFUNCTION("""COMPUTED_VALUE"""),"Iniciantes")</f>
        <v>Iniciantes</v>
      </c>
      <c r="P283" s="4" t="str">
        <f ca="1">IFERROR(__xludf.DUMMYFUNCTION("""COMPUTED_VALUE"""),"CEUs e Pontos(ões) de Cultura")</f>
        <v>CEUs e Pontos(ões) de Cultura</v>
      </c>
      <c r="Q283" s="4" t="str">
        <f ca="1">IFERROR(__xludf.DUMMYFUNCTION("""COMPUTED_VALUE"""),"Outros")</f>
        <v>Outros</v>
      </c>
    </row>
    <row r="284" spans="1:26" x14ac:dyDescent="0.25">
      <c r="A284" s="4" t="str">
        <f ca="1">IFERROR(__xludf.DUMMYFUNCTION("TRANSPOSE(FILTER(Filtro1!B:B,Filtro1!A:A=Joao!C284))"),"Linguagem")</f>
        <v>Linguagem</v>
      </c>
      <c r="B284" s="4" t="str">
        <f ca="1">IFERROR(__xludf.DUMMYFUNCTION("""COMPUTED_VALUE"""),"Regionalização")</f>
        <v>Regionalização</v>
      </c>
      <c r="C284" s="4" t="str">
        <f ca="1">IFERROR(__xludf.DUMMYFUNCTION("""COMPUTED_VALUE"""),"Remanejamento de Recursos e Rendimentos")</f>
        <v>Remanejamento de Recursos e Rendimentos</v>
      </c>
    </row>
    <row r="285" spans="1:26" x14ac:dyDescent="0.25">
      <c r="A285" s="4" t="str">
        <f ca="1">IFERROR(__xludf.DUMMYFUNCTION("TRANSPOSE(FILTER(Filtro1!B:B,Filtro1!A:A=Joao!C285))"),"Transparência e Fiscalização")</f>
        <v>Transparência e Fiscalização</v>
      </c>
      <c r="B285" s="4" t="str">
        <f ca="1">IFERROR(__xludf.DUMMYFUNCTION("""COMPUTED_VALUE"""),"Pareceristas")</f>
        <v>Pareceristas</v>
      </c>
    </row>
    <row r="286" spans="1:26" x14ac:dyDescent="0.25">
      <c r="A286" s="4" t="str">
        <f ca="1">IFERROR(__xludf.DUMMYFUNCTION("TRANSPOSE(FILTER(Filtro1!B:B,Filtro1!A:A=Joao!C286))"),"Aquisição de Bens e Serviços")</f>
        <v>Aquisição de Bens e Serviços</v>
      </c>
      <c r="B286" s="4" t="str">
        <f ca="1">IFERROR(__xludf.DUMMYFUNCTION("""COMPUTED_VALUE"""),"Cultura Periférica")</f>
        <v>Cultura Periférica</v>
      </c>
      <c r="C286" s="4" t="str">
        <f ca="1">IFERROR(__xludf.DUMMYFUNCTION("""COMPUTED_VALUE"""),"Comunidades Tradicionais ou Rurais")</f>
        <v>Comunidades Tradicionais ou Rurais</v>
      </c>
      <c r="D286" s="4" t="str">
        <f ca="1">IFERROR(__xludf.DUMMYFUNCTION("""COMPUTED_VALUE"""),"Equipamentos e Acervos")</f>
        <v>Equipamentos e Acervos</v>
      </c>
      <c r="E286" s="4" t="str">
        <f ca="1">IFERROR(__xludf.DUMMYFUNCTION("""COMPUTED_VALUE"""),"Premiação")</f>
        <v>Premiação</v>
      </c>
      <c r="F286" s="4" t="str">
        <f ca="1">IFERROR(__xludf.DUMMYFUNCTION("""COMPUTED_VALUE"""),"Bolsas e Intercâmbio")</f>
        <v>Bolsas e Intercâmbio</v>
      </c>
      <c r="G286" s="4" t="str">
        <f ca="1">IFERROR(__xludf.DUMMYFUNCTION("""COMPUTED_VALUE"""),"Formação de Público e Educação")</f>
        <v>Formação de Público e Educação</v>
      </c>
      <c r="H286" s="4" t="str">
        <f ca="1">IFERROR(__xludf.DUMMYFUNCTION("""COMPUTED_VALUE"""),"Cultura Popular")</f>
        <v>Cultura Popular</v>
      </c>
      <c r="I286" s="4" t="str">
        <f ca="1">IFERROR(__xludf.DUMMYFUNCTION("""COMPUTED_VALUE"""),"Cultura Popular de Matriz Africana")</f>
        <v>Cultura Popular de Matriz Africana</v>
      </c>
      <c r="J286" s="4" t="str">
        <f ca="1">IFERROR(__xludf.DUMMYFUNCTION("""COMPUTED_VALUE"""),"Cultura Digital e Geek")</f>
        <v>Cultura Digital e Geek</v>
      </c>
      <c r="K286" s="4" t="str">
        <f ca="1">IFERROR(__xludf.DUMMYFUNCTION("""COMPUTED_VALUE"""),"12 Regiões de Desenvolvimento")</f>
        <v>12 Regiões de Desenvolvimento</v>
      </c>
      <c r="L286" s="4" t="str">
        <f ca="1">IFERROR(__xludf.DUMMYFUNCTION("""COMPUTED_VALUE"""),"Linguagem Específica")</f>
        <v>Linguagem Específica</v>
      </c>
      <c r="M286" s="4" t="str">
        <f ca="1">IFERROR(__xludf.DUMMYFUNCTION("""COMPUTED_VALUE"""),"Técnicos")</f>
        <v>Técnicos</v>
      </c>
      <c r="N286" s="4" t="str">
        <f ca="1">IFERROR(__xludf.DUMMYFUNCTION("""COMPUTED_VALUE"""),"Circulação e Visibilidade")</f>
        <v>Circulação e Visibilidade</v>
      </c>
      <c r="O286" s="4" t="str">
        <f ca="1">IFERROR(__xludf.DUMMYFUNCTION("""COMPUTED_VALUE"""),"Iniciantes")</f>
        <v>Iniciantes</v>
      </c>
      <c r="P286" s="4" t="str">
        <f ca="1">IFERROR(__xludf.DUMMYFUNCTION("""COMPUTED_VALUE"""),"CEUs e Pontos(ões) de Cultura")</f>
        <v>CEUs e Pontos(ões) de Cultura</v>
      </c>
      <c r="Q286" s="4" t="str">
        <f ca="1">IFERROR(__xludf.DUMMYFUNCTION("""COMPUTED_VALUE"""),"Outros")</f>
        <v>Outros</v>
      </c>
    </row>
    <row r="287" spans="1:26" x14ac:dyDescent="0.25">
      <c r="A287" s="4" t="str">
        <f ca="1">IFERROR(__xludf.DUMMYFUNCTION("TRANSPOSE(FILTER(Filtro1!B:B,Filtro1!A:A=Joao!C287))"),"Comunicacional")</f>
        <v>Comunicacional</v>
      </c>
      <c r="B287" s="4" t="str">
        <f ca="1">IFERROR(__xludf.DUMMYFUNCTION("""COMPUTED_VALUE"""),"Desburocratização")</f>
        <v>Desburocratização</v>
      </c>
      <c r="C287" s="4" t="str">
        <f ca="1">IFERROR(__xludf.DUMMYFUNCTION("""COMPUTED_VALUE"""),"Mapa Cultural")</f>
        <v>Mapa Cultural</v>
      </c>
      <c r="D287" s="4" t="str">
        <f ca="1">IFERROR(__xludf.DUMMYFUNCTION("""COMPUTED_VALUE"""),"Políticas Afirmativas")</f>
        <v>Políticas Afirmativas</v>
      </c>
    </row>
    <row r="288" spans="1:26" x14ac:dyDescent="0.25">
      <c r="A288" s="4" t="str">
        <f ca="1">IFERROR(__xludf.DUMMYFUNCTION("TRANSPOSE(FILTER(Filtro1!B:B,Filtro1!A:A=Joao!C288))"),"Comunicacional")</f>
        <v>Comunicacional</v>
      </c>
      <c r="B288" s="4" t="str">
        <f ca="1">IFERROR(__xludf.DUMMYFUNCTION("""COMPUTED_VALUE"""),"Desburocratização")</f>
        <v>Desburocratização</v>
      </c>
      <c r="C288" s="4" t="str">
        <f ca="1">IFERROR(__xludf.DUMMYFUNCTION("""COMPUTED_VALUE"""),"Mapa Cultural")</f>
        <v>Mapa Cultural</v>
      </c>
      <c r="D288" s="4" t="str">
        <f ca="1">IFERROR(__xludf.DUMMYFUNCTION("""COMPUTED_VALUE"""),"Políticas Afirmativas")</f>
        <v>Políticas Afirmativas</v>
      </c>
    </row>
    <row r="289" spans="1:17" x14ac:dyDescent="0.25">
      <c r="A289" s="4" t="str">
        <f ca="1">IFERROR(__xludf.DUMMYFUNCTION("TRANSPOSE(FILTER(Filtro1!B:B,Filtro1!A:A=Joao!C289))"),"Cronograma ")</f>
        <v>Cronograma </v>
      </c>
      <c r="B289" s="4" t="str">
        <f ca="1">IFERROR(__xludf.DUMMYFUNCTION("""COMPUTED_VALUE"""),"Inscrições e Impedimentos")</f>
        <v>Inscrições e Impedimentos</v>
      </c>
    </row>
    <row r="290" spans="1:17" x14ac:dyDescent="0.25">
      <c r="A290" s="4" t="str">
        <f ca="1">IFERROR(__xludf.DUMMYFUNCTION("TRANSPOSE(FILTER(Filtro1!B:B,Filtro1!A:A=Joao!C290))"),"Aquisição de Bens e Serviços")</f>
        <v>Aquisição de Bens e Serviços</v>
      </c>
      <c r="B290" s="4" t="str">
        <f ca="1">IFERROR(__xludf.DUMMYFUNCTION("""COMPUTED_VALUE"""),"Cultura Periférica")</f>
        <v>Cultura Periférica</v>
      </c>
      <c r="C290" s="4" t="str">
        <f ca="1">IFERROR(__xludf.DUMMYFUNCTION("""COMPUTED_VALUE"""),"Comunidades Tradicionais ou Rurais")</f>
        <v>Comunidades Tradicionais ou Rurais</v>
      </c>
      <c r="D290" s="4" t="str">
        <f ca="1">IFERROR(__xludf.DUMMYFUNCTION("""COMPUTED_VALUE"""),"Equipamentos e Acervos")</f>
        <v>Equipamentos e Acervos</v>
      </c>
      <c r="E290" s="4" t="str">
        <f ca="1">IFERROR(__xludf.DUMMYFUNCTION("""COMPUTED_VALUE"""),"Premiação")</f>
        <v>Premiação</v>
      </c>
      <c r="F290" s="4" t="str">
        <f ca="1">IFERROR(__xludf.DUMMYFUNCTION("""COMPUTED_VALUE"""),"Bolsas e Intercâmbio")</f>
        <v>Bolsas e Intercâmbio</v>
      </c>
      <c r="G290" s="4" t="str">
        <f ca="1">IFERROR(__xludf.DUMMYFUNCTION("""COMPUTED_VALUE"""),"Formação de Público e Educação")</f>
        <v>Formação de Público e Educação</v>
      </c>
      <c r="H290" s="4" t="str">
        <f ca="1">IFERROR(__xludf.DUMMYFUNCTION("""COMPUTED_VALUE"""),"Cultura Popular")</f>
        <v>Cultura Popular</v>
      </c>
      <c r="I290" s="4" t="str">
        <f ca="1">IFERROR(__xludf.DUMMYFUNCTION("""COMPUTED_VALUE"""),"Cultura Popular de Matriz Africana")</f>
        <v>Cultura Popular de Matriz Africana</v>
      </c>
      <c r="J290" s="4" t="str">
        <f ca="1">IFERROR(__xludf.DUMMYFUNCTION("""COMPUTED_VALUE"""),"Cultura Digital e Geek")</f>
        <v>Cultura Digital e Geek</v>
      </c>
      <c r="K290" s="4" t="str">
        <f ca="1">IFERROR(__xludf.DUMMYFUNCTION("""COMPUTED_VALUE"""),"12 Regiões de Desenvolvimento")</f>
        <v>12 Regiões de Desenvolvimento</v>
      </c>
      <c r="L290" s="4" t="str">
        <f ca="1">IFERROR(__xludf.DUMMYFUNCTION("""COMPUTED_VALUE"""),"Linguagem Específica")</f>
        <v>Linguagem Específica</v>
      </c>
      <c r="M290" s="4" t="str">
        <f ca="1">IFERROR(__xludf.DUMMYFUNCTION("""COMPUTED_VALUE"""),"Técnicos")</f>
        <v>Técnicos</v>
      </c>
      <c r="N290" s="4" t="str">
        <f ca="1">IFERROR(__xludf.DUMMYFUNCTION("""COMPUTED_VALUE"""),"Circulação e Visibilidade")</f>
        <v>Circulação e Visibilidade</v>
      </c>
      <c r="O290" s="4" t="str">
        <f ca="1">IFERROR(__xludf.DUMMYFUNCTION("""COMPUTED_VALUE"""),"Iniciantes")</f>
        <v>Iniciantes</v>
      </c>
      <c r="P290" s="4" t="str">
        <f ca="1">IFERROR(__xludf.DUMMYFUNCTION("""COMPUTED_VALUE"""),"CEUs e Pontos(ões) de Cultura")</f>
        <v>CEUs e Pontos(ões) de Cultura</v>
      </c>
      <c r="Q290" s="4" t="str">
        <f ca="1">IFERROR(__xludf.DUMMYFUNCTION("""COMPUTED_VALUE"""),"Outros")</f>
        <v>Outros</v>
      </c>
    </row>
    <row r="291" spans="1:17" x14ac:dyDescent="0.25">
      <c r="A291" s="4" t="str">
        <f ca="1">IFERROR(__xludf.DUMMYFUNCTION("TRANSPOSE(FILTER(Filtro1!B:B,Filtro1!A:A=Joao!C291))"),"Comunicacional")</f>
        <v>Comunicacional</v>
      </c>
      <c r="B291" s="4" t="str">
        <f ca="1">IFERROR(__xludf.DUMMYFUNCTION("""COMPUTED_VALUE"""),"Desburocratização")</f>
        <v>Desburocratização</v>
      </c>
      <c r="C291" s="4" t="str">
        <f ca="1">IFERROR(__xludf.DUMMYFUNCTION("""COMPUTED_VALUE"""),"Mapa Cultural")</f>
        <v>Mapa Cultural</v>
      </c>
      <c r="D291" s="4" t="str">
        <f ca="1">IFERROR(__xludf.DUMMYFUNCTION("""COMPUTED_VALUE"""),"Políticas Afirmativas")</f>
        <v>Políticas Afirmativas</v>
      </c>
    </row>
    <row r="292" spans="1:17" x14ac:dyDescent="0.25">
      <c r="A292" s="4" t="str">
        <f ca="1">IFERROR(__xludf.DUMMYFUNCTION("TRANSPOSE(FILTER(Filtro1!B:B,Filtro1!A:A=Joao!C292))"),"Cronograma ")</f>
        <v>Cronograma </v>
      </c>
      <c r="B292" s="4" t="str">
        <f ca="1">IFERROR(__xludf.DUMMYFUNCTION("""COMPUTED_VALUE"""),"Inscrições e Impedimentos")</f>
        <v>Inscrições e Impedimentos</v>
      </c>
    </row>
    <row r="293" spans="1:17" x14ac:dyDescent="0.25">
      <c r="A293" s="4" t="str">
        <f ca="1">IFERROR(__xludf.DUMMYFUNCTION("TRANSPOSE(FILTER(Filtro1!B:B,Filtro1!A:A=Joao!C293))"),"Cronograma ")</f>
        <v>Cronograma </v>
      </c>
      <c r="B293" s="4" t="str">
        <f ca="1">IFERROR(__xludf.DUMMYFUNCTION("""COMPUTED_VALUE"""),"Inscrições e Impedimentos")</f>
        <v>Inscrições e Impedimentos</v>
      </c>
    </row>
    <row r="294" spans="1:17" x14ac:dyDescent="0.25">
      <c r="A294" s="4" t="str">
        <f ca="1">IFERROR(__xludf.DUMMYFUNCTION("TRANSPOSE(FILTER(Filtro1!B:B,Filtro1!A:A=Joao!C294))"),"Transparência e Fiscalização")</f>
        <v>Transparência e Fiscalização</v>
      </c>
      <c r="B294" s="4" t="str">
        <f ca="1">IFERROR(__xludf.DUMMYFUNCTION("""COMPUTED_VALUE"""),"Pareceristas")</f>
        <v>Pareceristas</v>
      </c>
    </row>
    <row r="295" spans="1:17" x14ac:dyDescent="0.25">
      <c r="A295" s="4" t="str">
        <f ca="1">IFERROR(__xludf.DUMMYFUNCTION("TRANSPOSE(FILTER(Filtro1!B:B,Filtro1!A:A=Joao!C295))"),"Comunicacional")</f>
        <v>Comunicacional</v>
      </c>
      <c r="B295" s="4" t="str">
        <f ca="1">IFERROR(__xludf.DUMMYFUNCTION("""COMPUTED_VALUE"""),"Desburocratização")</f>
        <v>Desburocratização</v>
      </c>
      <c r="C295" s="4" t="str">
        <f ca="1">IFERROR(__xludf.DUMMYFUNCTION("""COMPUTED_VALUE"""),"Mapa Cultural")</f>
        <v>Mapa Cultural</v>
      </c>
      <c r="D295" s="4" t="str">
        <f ca="1">IFERROR(__xludf.DUMMYFUNCTION("""COMPUTED_VALUE"""),"Políticas Afirmativas")</f>
        <v>Políticas Afirmativas</v>
      </c>
    </row>
    <row r="296" spans="1:17" x14ac:dyDescent="0.25">
      <c r="A296" s="4" t="str">
        <f ca="1">IFERROR(__xludf.DUMMYFUNCTION("TRANSPOSE(FILTER(Filtro1!B:B,Filtro1!A:A=Joao!C296))"),"CPF")</f>
        <v>CPF</v>
      </c>
      <c r="B296" s="4" t="str">
        <f ca="1">IFERROR(__xludf.DUMMYFUNCTION("""COMPUTED_VALUE"""),"Apoio")</f>
        <v>Apoio</v>
      </c>
      <c r="C296" s="4" t="str">
        <f ca="1">IFERROR(__xludf.DUMMYFUNCTION("""COMPUTED_VALUE"""),"Descentralização")</f>
        <v>Descentralização</v>
      </c>
      <c r="D296" s="4" t="str">
        <f ca="1">IFERROR(__xludf.DUMMYFUNCTION("""COMPUTED_VALUE"""),"Políticas Municipais")</f>
        <v>Políticas Municipais</v>
      </c>
    </row>
    <row r="297" spans="1:17" x14ac:dyDescent="0.25">
      <c r="A297" s="4" t="str">
        <f ca="1">IFERROR(__xludf.DUMMYFUNCTION("TRANSPOSE(FILTER(Filtro1!B:B,Filtro1!A:A=Joao!C297))"),"Aquisição de Bens e Serviços")</f>
        <v>Aquisição de Bens e Serviços</v>
      </c>
      <c r="B297" s="4" t="str">
        <f ca="1">IFERROR(__xludf.DUMMYFUNCTION("""COMPUTED_VALUE"""),"Cultura Periférica")</f>
        <v>Cultura Periférica</v>
      </c>
      <c r="C297" s="4" t="str">
        <f ca="1">IFERROR(__xludf.DUMMYFUNCTION("""COMPUTED_VALUE"""),"Comunidades Tradicionais ou Rurais")</f>
        <v>Comunidades Tradicionais ou Rurais</v>
      </c>
      <c r="D297" s="4" t="str">
        <f ca="1">IFERROR(__xludf.DUMMYFUNCTION("""COMPUTED_VALUE"""),"Equipamentos e Acervos")</f>
        <v>Equipamentos e Acervos</v>
      </c>
      <c r="E297" s="4" t="str">
        <f ca="1">IFERROR(__xludf.DUMMYFUNCTION("""COMPUTED_VALUE"""),"Premiação")</f>
        <v>Premiação</v>
      </c>
      <c r="F297" s="4" t="str">
        <f ca="1">IFERROR(__xludf.DUMMYFUNCTION("""COMPUTED_VALUE"""),"Bolsas e Intercâmbio")</f>
        <v>Bolsas e Intercâmbio</v>
      </c>
      <c r="G297" s="4" t="str">
        <f ca="1">IFERROR(__xludf.DUMMYFUNCTION("""COMPUTED_VALUE"""),"Formação de Público e Educação")</f>
        <v>Formação de Público e Educação</v>
      </c>
      <c r="H297" s="4" t="str">
        <f ca="1">IFERROR(__xludf.DUMMYFUNCTION("""COMPUTED_VALUE"""),"Cultura Popular")</f>
        <v>Cultura Popular</v>
      </c>
      <c r="I297" s="4" t="str">
        <f ca="1">IFERROR(__xludf.DUMMYFUNCTION("""COMPUTED_VALUE"""),"Cultura Popular de Matriz Africana")</f>
        <v>Cultura Popular de Matriz Africana</v>
      </c>
      <c r="J297" s="4" t="str">
        <f ca="1">IFERROR(__xludf.DUMMYFUNCTION("""COMPUTED_VALUE"""),"Cultura Digital e Geek")</f>
        <v>Cultura Digital e Geek</v>
      </c>
      <c r="K297" s="4" t="str">
        <f ca="1">IFERROR(__xludf.DUMMYFUNCTION("""COMPUTED_VALUE"""),"12 Regiões de Desenvolvimento")</f>
        <v>12 Regiões de Desenvolvimento</v>
      </c>
      <c r="L297" s="4" t="str">
        <f ca="1">IFERROR(__xludf.DUMMYFUNCTION("""COMPUTED_VALUE"""),"Linguagem Específica")</f>
        <v>Linguagem Específica</v>
      </c>
      <c r="M297" s="4" t="str">
        <f ca="1">IFERROR(__xludf.DUMMYFUNCTION("""COMPUTED_VALUE"""),"Técnicos")</f>
        <v>Técnicos</v>
      </c>
      <c r="N297" s="4" t="str">
        <f ca="1">IFERROR(__xludf.DUMMYFUNCTION("""COMPUTED_VALUE"""),"Circulação e Visibilidade")</f>
        <v>Circulação e Visibilidade</v>
      </c>
      <c r="O297" s="4" t="str">
        <f ca="1">IFERROR(__xludf.DUMMYFUNCTION("""COMPUTED_VALUE"""),"Iniciantes")</f>
        <v>Iniciantes</v>
      </c>
      <c r="P297" s="4" t="str">
        <f ca="1">IFERROR(__xludf.DUMMYFUNCTION("""COMPUTED_VALUE"""),"CEUs e Pontos(ões) de Cultura")</f>
        <v>CEUs e Pontos(ões) de Cultura</v>
      </c>
      <c r="Q297" s="4" t="str">
        <f ca="1">IFERROR(__xludf.DUMMYFUNCTION("""COMPUTED_VALUE"""),"Outros")</f>
        <v>Outros</v>
      </c>
    </row>
    <row r="298" spans="1:17" x14ac:dyDescent="0.25">
      <c r="A298" s="4" t="str">
        <f ca="1">IFERROR(__xludf.DUMMYFUNCTION("TRANSPOSE(FILTER(Filtro1!B:B,Filtro1!A:A=Joao!C298))"),"Aquisição de Bens e Serviços")</f>
        <v>Aquisição de Bens e Serviços</v>
      </c>
      <c r="B298" s="4" t="str">
        <f ca="1">IFERROR(__xludf.DUMMYFUNCTION("""COMPUTED_VALUE"""),"Cultura Periférica")</f>
        <v>Cultura Periférica</v>
      </c>
      <c r="C298" s="4" t="str">
        <f ca="1">IFERROR(__xludf.DUMMYFUNCTION("""COMPUTED_VALUE"""),"Comunidades Tradicionais ou Rurais")</f>
        <v>Comunidades Tradicionais ou Rurais</v>
      </c>
      <c r="D298" s="4" t="str">
        <f ca="1">IFERROR(__xludf.DUMMYFUNCTION("""COMPUTED_VALUE"""),"Equipamentos e Acervos")</f>
        <v>Equipamentos e Acervos</v>
      </c>
      <c r="E298" s="4" t="str">
        <f ca="1">IFERROR(__xludf.DUMMYFUNCTION("""COMPUTED_VALUE"""),"Premiação")</f>
        <v>Premiação</v>
      </c>
      <c r="F298" s="4" t="str">
        <f ca="1">IFERROR(__xludf.DUMMYFUNCTION("""COMPUTED_VALUE"""),"Bolsas e Intercâmbio")</f>
        <v>Bolsas e Intercâmbio</v>
      </c>
      <c r="G298" s="4" t="str">
        <f ca="1">IFERROR(__xludf.DUMMYFUNCTION("""COMPUTED_VALUE"""),"Formação de Público e Educação")</f>
        <v>Formação de Público e Educação</v>
      </c>
      <c r="H298" s="4" t="str">
        <f ca="1">IFERROR(__xludf.DUMMYFUNCTION("""COMPUTED_VALUE"""),"Cultura Popular")</f>
        <v>Cultura Popular</v>
      </c>
      <c r="I298" s="4" t="str">
        <f ca="1">IFERROR(__xludf.DUMMYFUNCTION("""COMPUTED_VALUE"""),"Cultura Popular de Matriz Africana")</f>
        <v>Cultura Popular de Matriz Africana</v>
      </c>
      <c r="J298" s="4" t="str">
        <f ca="1">IFERROR(__xludf.DUMMYFUNCTION("""COMPUTED_VALUE"""),"Cultura Digital e Geek")</f>
        <v>Cultura Digital e Geek</v>
      </c>
      <c r="K298" s="4" t="str">
        <f ca="1">IFERROR(__xludf.DUMMYFUNCTION("""COMPUTED_VALUE"""),"12 Regiões de Desenvolvimento")</f>
        <v>12 Regiões de Desenvolvimento</v>
      </c>
      <c r="L298" s="4" t="str">
        <f ca="1">IFERROR(__xludf.DUMMYFUNCTION("""COMPUTED_VALUE"""),"Linguagem Específica")</f>
        <v>Linguagem Específica</v>
      </c>
      <c r="M298" s="4" t="str">
        <f ca="1">IFERROR(__xludf.DUMMYFUNCTION("""COMPUTED_VALUE"""),"Técnicos")</f>
        <v>Técnicos</v>
      </c>
      <c r="N298" s="4" t="str">
        <f ca="1">IFERROR(__xludf.DUMMYFUNCTION("""COMPUTED_VALUE"""),"Circulação e Visibilidade")</f>
        <v>Circulação e Visibilidade</v>
      </c>
      <c r="O298" s="4" t="str">
        <f ca="1">IFERROR(__xludf.DUMMYFUNCTION("""COMPUTED_VALUE"""),"Iniciantes")</f>
        <v>Iniciantes</v>
      </c>
      <c r="P298" s="4" t="str">
        <f ca="1">IFERROR(__xludf.DUMMYFUNCTION("""COMPUTED_VALUE"""),"CEUs e Pontos(ões) de Cultura")</f>
        <v>CEUs e Pontos(ões) de Cultura</v>
      </c>
      <c r="Q298" s="4" t="str">
        <f ca="1">IFERROR(__xludf.DUMMYFUNCTION("""COMPUTED_VALUE"""),"Outros")</f>
        <v>Outros</v>
      </c>
    </row>
    <row r="299" spans="1:17" x14ac:dyDescent="0.25">
      <c r="A299" s="4" t="str">
        <f ca="1">IFERROR(__xludf.DUMMYFUNCTION("TRANSPOSE(FILTER(Filtro1!B:B,Filtro1!A:A=Joao!C299))"),"Aquisição de Bens e Serviços")</f>
        <v>Aquisição de Bens e Serviços</v>
      </c>
      <c r="B299" s="4" t="str">
        <f ca="1">IFERROR(__xludf.DUMMYFUNCTION("""COMPUTED_VALUE"""),"Cultura Periférica")</f>
        <v>Cultura Periférica</v>
      </c>
      <c r="C299" s="4" t="str">
        <f ca="1">IFERROR(__xludf.DUMMYFUNCTION("""COMPUTED_VALUE"""),"Comunidades Tradicionais ou Rurais")</f>
        <v>Comunidades Tradicionais ou Rurais</v>
      </c>
      <c r="D299" s="4" t="str">
        <f ca="1">IFERROR(__xludf.DUMMYFUNCTION("""COMPUTED_VALUE"""),"Equipamentos e Acervos")</f>
        <v>Equipamentos e Acervos</v>
      </c>
      <c r="E299" s="4" t="str">
        <f ca="1">IFERROR(__xludf.DUMMYFUNCTION("""COMPUTED_VALUE"""),"Premiação")</f>
        <v>Premiação</v>
      </c>
      <c r="F299" s="4" t="str">
        <f ca="1">IFERROR(__xludf.DUMMYFUNCTION("""COMPUTED_VALUE"""),"Bolsas e Intercâmbio")</f>
        <v>Bolsas e Intercâmbio</v>
      </c>
      <c r="G299" s="4" t="str">
        <f ca="1">IFERROR(__xludf.DUMMYFUNCTION("""COMPUTED_VALUE"""),"Formação de Público e Educação")</f>
        <v>Formação de Público e Educação</v>
      </c>
      <c r="H299" s="4" t="str">
        <f ca="1">IFERROR(__xludf.DUMMYFUNCTION("""COMPUTED_VALUE"""),"Cultura Popular")</f>
        <v>Cultura Popular</v>
      </c>
      <c r="I299" s="4" t="str">
        <f ca="1">IFERROR(__xludf.DUMMYFUNCTION("""COMPUTED_VALUE"""),"Cultura Popular de Matriz Africana")</f>
        <v>Cultura Popular de Matriz Africana</v>
      </c>
      <c r="J299" s="4" t="str">
        <f ca="1">IFERROR(__xludf.DUMMYFUNCTION("""COMPUTED_VALUE"""),"Cultura Digital e Geek")</f>
        <v>Cultura Digital e Geek</v>
      </c>
      <c r="K299" s="4" t="str">
        <f ca="1">IFERROR(__xludf.DUMMYFUNCTION("""COMPUTED_VALUE"""),"12 Regiões de Desenvolvimento")</f>
        <v>12 Regiões de Desenvolvimento</v>
      </c>
      <c r="L299" s="4" t="str">
        <f ca="1">IFERROR(__xludf.DUMMYFUNCTION("""COMPUTED_VALUE"""),"Linguagem Específica")</f>
        <v>Linguagem Específica</v>
      </c>
      <c r="M299" s="4" t="str">
        <f ca="1">IFERROR(__xludf.DUMMYFUNCTION("""COMPUTED_VALUE"""),"Técnicos")</f>
        <v>Técnicos</v>
      </c>
      <c r="N299" s="4" t="str">
        <f ca="1">IFERROR(__xludf.DUMMYFUNCTION("""COMPUTED_VALUE"""),"Circulação e Visibilidade")</f>
        <v>Circulação e Visibilidade</v>
      </c>
      <c r="O299" s="4" t="str">
        <f ca="1">IFERROR(__xludf.DUMMYFUNCTION("""COMPUTED_VALUE"""),"Iniciantes")</f>
        <v>Iniciantes</v>
      </c>
      <c r="P299" s="4" t="str">
        <f ca="1">IFERROR(__xludf.DUMMYFUNCTION("""COMPUTED_VALUE"""),"CEUs e Pontos(ões) de Cultura")</f>
        <v>CEUs e Pontos(ões) de Cultura</v>
      </c>
      <c r="Q299" s="4" t="str">
        <f ca="1">IFERROR(__xludf.DUMMYFUNCTION("""COMPUTED_VALUE"""),"Outros")</f>
        <v>Outros</v>
      </c>
    </row>
    <row r="300" spans="1:17" x14ac:dyDescent="0.25">
      <c r="A300" s="4" t="str">
        <f ca="1">IFERROR(__xludf.DUMMYFUNCTION("TRANSPOSE(FILTER(Filtro1!B:B,Filtro1!A:A=Joao!C300))"),"Transparência e Fiscalização")</f>
        <v>Transparência e Fiscalização</v>
      </c>
      <c r="B300" s="4" t="str">
        <f ca="1">IFERROR(__xludf.DUMMYFUNCTION("""COMPUTED_VALUE"""),"Pareceristas")</f>
        <v>Pareceristas</v>
      </c>
    </row>
    <row r="301" spans="1:17" x14ac:dyDescent="0.25">
      <c r="A301" s="4" t="str">
        <f ca="1">IFERROR(__xludf.DUMMYFUNCTION("TRANSPOSE(FILTER(Filtro1!B:B,Filtro1!A:A=Joao!C301))"),"Aquisição de Bens e Serviços")</f>
        <v>Aquisição de Bens e Serviços</v>
      </c>
      <c r="B301" s="4" t="str">
        <f ca="1">IFERROR(__xludf.DUMMYFUNCTION("""COMPUTED_VALUE"""),"Cultura Periférica")</f>
        <v>Cultura Periférica</v>
      </c>
      <c r="C301" s="4" t="str">
        <f ca="1">IFERROR(__xludf.DUMMYFUNCTION("""COMPUTED_VALUE"""),"Comunidades Tradicionais ou Rurais")</f>
        <v>Comunidades Tradicionais ou Rurais</v>
      </c>
      <c r="D301" s="4" t="str">
        <f ca="1">IFERROR(__xludf.DUMMYFUNCTION("""COMPUTED_VALUE"""),"Equipamentos e Acervos")</f>
        <v>Equipamentos e Acervos</v>
      </c>
      <c r="E301" s="4" t="str">
        <f ca="1">IFERROR(__xludf.DUMMYFUNCTION("""COMPUTED_VALUE"""),"Premiação")</f>
        <v>Premiação</v>
      </c>
      <c r="F301" s="4" t="str">
        <f ca="1">IFERROR(__xludf.DUMMYFUNCTION("""COMPUTED_VALUE"""),"Bolsas e Intercâmbio")</f>
        <v>Bolsas e Intercâmbio</v>
      </c>
      <c r="G301" s="4" t="str">
        <f ca="1">IFERROR(__xludf.DUMMYFUNCTION("""COMPUTED_VALUE"""),"Formação de Público e Educação")</f>
        <v>Formação de Público e Educação</v>
      </c>
      <c r="H301" s="4" t="str">
        <f ca="1">IFERROR(__xludf.DUMMYFUNCTION("""COMPUTED_VALUE"""),"Cultura Popular")</f>
        <v>Cultura Popular</v>
      </c>
      <c r="I301" s="4" t="str">
        <f ca="1">IFERROR(__xludf.DUMMYFUNCTION("""COMPUTED_VALUE"""),"Cultura Popular de Matriz Africana")</f>
        <v>Cultura Popular de Matriz Africana</v>
      </c>
      <c r="J301" s="4" t="str">
        <f ca="1">IFERROR(__xludf.DUMMYFUNCTION("""COMPUTED_VALUE"""),"Cultura Digital e Geek")</f>
        <v>Cultura Digital e Geek</v>
      </c>
      <c r="K301" s="4" t="str">
        <f ca="1">IFERROR(__xludf.DUMMYFUNCTION("""COMPUTED_VALUE"""),"12 Regiões de Desenvolvimento")</f>
        <v>12 Regiões de Desenvolvimento</v>
      </c>
      <c r="L301" s="4" t="str">
        <f ca="1">IFERROR(__xludf.DUMMYFUNCTION("""COMPUTED_VALUE"""),"Linguagem Específica")</f>
        <v>Linguagem Específica</v>
      </c>
      <c r="M301" s="4" t="str">
        <f ca="1">IFERROR(__xludf.DUMMYFUNCTION("""COMPUTED_VALUE"""),"Técnicos")</f>
        <v>Técnicos</v>
      </c>
      <c r="N301" s="4" t="str">
        <f ca="1">IFERROR(__xludf.DUMMYFUNCTION("""COMPUTED_VALUE"""),"Circulação e Visibilidade")</f>
        <v>Circulação e Visibilidade</v>
      </c>
      <c r="O301" s="4" t="str">
        <f ca="1">IFERROR(__xludf.DUMMYFUNCTION("""COMPUTED_VALUE"""),"Iniciantes")</f>
        <v>Iniciantes</v>
      </c>
      <c r="P301" s="4" t="str">
        <f ca="1">IFERROR(__xludf.DUMMYFUNCTION("""COMPUTED_VALUE"""),"CEUs e Pontos(ões) de Cultura")</f>
        <v>CEUs e Pontos(ões) de Cultura</v>
      </c>
      <c r="Q301" s="4" t="str">
        <f ca="1">IFERROR(__xludf.DUMMYFUNCTION("""COMPUTED_VALUE"""),"Outros")</f>
        <v>Outros</v>
      </c>
    </row>
    <row r="302" spans="1:17" x14ac:dyDescent="0.25">
      <c r="A302" s="4" t="str">
        <f ca="1">IFERROR(__xludf.DUMMYFUNCTION("TRANSPOSE(FILTER(Filtro1!B:B,Filtro1!A:A=Joao!C302))"),"Aquisição de Bens e Serviços")</f>
        <v>Aquisição de Bens e Serviços</v>
      </c>
      <c r="B302" s="4" t="str">
        <f ca="1">IFERROR(__xludf.DUMMYFUNCTION("""COMPUTED_VALUE"""),"Cultura Periférica")</f>
        <v>Cultura Periférica</v>
      </c>
      <c r="C302" s="4" t="str">
        <f ca="1">IFERROR(__xludf.DUMMYFUNCTION("""COMPUTED_VALUE"""),"Comunidades Tradicionais ou Rurais")</f>
        <v>Comunidades Tradicionais ou Rurais</v>
      </c>
      <c r="D302" s="4" t="str">
        <f ca="1">IFERROR(__xludf.DUMMYFUNCTION("""COMPUTED_VALUE"""),"Equipamentos e Acervos")</f>
        <v>Equipamentos e Acervos</v>
      </c>
      <c r="E302" s="4" t="str">
        <f ca="1">IFERROR(__xludf.DUMMYFUNCTION("""COMPUTED_VALUE"""),"Premiação")</f>
        <v>Premiação</v>
      </c>
      <c r="F302" s="4" t="str">
        <f ca="1">IFERROR(__xludf.DUMMYFUNCTION("""COMPUTED_VALUE"""),"Bolsas e Intercâmbio")</f>
        <v>Bolsas e Intercâmbio</v>
      </c>
      <c r="G302" s="4" t="str">
        <f ca="1">IFERROR(__xludf.DUMMYFUNCTION("""COMPUTED_VALUE"""),"Formação de Público e Educação")</f>
        <v>Formação de Público e Educação</v>
      </c>
      <c r="H302" s="4" t="str">
        <f ca="1">IFERROR(__xludf.DUMMYFUNCTION("""COMPUTED_VALUE"""),"Cultura Popular")</f>
        <v>Cultura Popular</v>
      </c>
      <c r="I302" s="4" t="str">
        <f ca="1">IFERROR(__xludf.DUMMYFUNCTION("""COMPUTED_VALUE"""),"Cultura Popular de Matriz Africana")</f>
        <v>Cultura Popular de Matriz Africana</v>
      </c>
      <c r="J302" s="4" t="str">
        <f ca="1">IFERROR(__xludf.DUMMYFUNCTION("""COMPUTED_VALUE"""),"Cultura Digital e Geek")</f>
        <v>Cultura Digital e Geek</v>
      </c>
      <c r="K302" s="4" t="str">
        <f ca="1">IFERROR(__xludf.DUMMYFUNCTION("""COMPUTED_VALUE"""),"12 Regiões de Desenvolvimento")</f>
        <v>12 Regiões de Desenvolvimento</v>
      </c>
      <c r="L302" s="4" t="str">
        <f ca="1">IFERROR(__xludf.DUMMYFUNCTION("""COMPUTED_VALUE"""),"Linguagem Específica")</f>
        <v>Linguagem Específica</v>
      </c>
      <c r="M302" s="4" t="str">
        <f ca="1">IFERROR(__xludf.DUMMYFUNCTION("""COMPUTED_VALUE"""),"Técnicos")</f>
        <v>Técnicos</v>
      </c>
      <c r="N302" s="4" t="str">
        <f ca="1">IFERROR(__xludf.DUMMYFUNCTION("""COMPUTED_VALUE"""),"Circulação e Visibilidade")</f>
        <v>Circulação e Visibilidade</v>
      </c>
      <c r="O302" s="4" t="str">
        <f ca="1">IFERROR(__xludf.DUMMYFUNCTION("""COMPUTED_VALUE"""),"Iniciantes")</f>
        <v>Iniciantes</v>
      </c>
      <c r="P302" s="4" t="str">
        <f ca="1">IFERROR(__xludf.DUMMYFUNCTION("""COMPUTED_VALUE"""),"CEUs e Pontos(ões) de Cultura")</f>
        <v>CEUs e Pontos(ões) de Cultura</v>
      </c>
      <c r="Q302" s="4" t="str">
        <f ca="1">IFERROR(__xludf.DUMMYFUNCTION("""COMPUTED_VALUE"""),"Outros")</f>
        <v>Outros</v>
      </c>
    </row>
    <row r="303" spans="1:17" x14ac:dyDescent="0.25">
      <c r="A303" s="4" t="str">
        <f ca="1">IFERROR(__xludf.DUMMYFUNCTION("TRANSPOSE(FILTER(Filtro1!B:B,Filtro1!A:A=Joao!C303))"),"Aquisição de Bens e Serviços")</f>
        <v>Aquisição de Bens e Serviços</v>
      </c>
      <c r="B303" s="4" t="str">
        <f ca="1">IFERROR(__xludf.DUMMYFUNCTION("""COMPUTED_VALUE"""),"Cultura Periférica")</f>
        <v>Cultura Periférica</v>
      </c>
      <c r="C303" s="4" t="str">
        <f ca="1">IFERROR(__xludf.DUMMYFUNCTION("""COMPUTED_VALUE"""),"Comunidades Tradicionais ou Rurais")</f>
        <v>Comunidades Tradicionais ou Rurais</v>
      </c>
      <c r="D303" s="4" t="str">
        <f ca="1">IFERROR(__xludf.DUMMYFUNCTION("""COMPUTED_VALUE"""),"Equipamentos e Acervos")</f>
        <v>Equipamentos e Acervos</v>
      </c>
      <c r="E303" s="4" t="str">
        <f ca="1">IFERROR(__xludf.DUMMYFUNCTION("""COMPUTED_VALUE"""),"Premiação")</f>
        <v>Premiação</v>
      </c>
      <c r="F303" s="4" t="str">
        <f ca="1">IFERROR(__xludf.DUMMYFUNCTION("""COMPUTED_VALUE"""),"Bolsas e Intercâmbio")</f>
        <v>Bolsas e Intercâmbio</v>
      </c>
      <c r="G303" s="4" t="str">
        <f ca="1">IFERROR(__xludf.DUMMYFUNCTION("""COMPUTED_VALUE"""),"Formação de Público e Educação")</f>
        <v>Formação de Público e Educação</v>
      </c>
      <c r="H303" s="4" t="str">
        <f ca="1">IFERROR(__xludf.DUMMYFUNCTION("""COMPUTED_VALUE"""),"Cultura Popular")</f>
        <v>Cultura Popular</v>
      </c>
      <c r="I303" s="4" t="str">
        <f ca="1">IFERROR(__xludf.DUMMYFUNCTION("""COMPUTED_VALUE"""),"Cultura Popular de Matriz Africana")</f>
        <v>Cultura Popular de Matriz Africana</v>
      </c>
      <c r="J303" s="4" t="str">
        <f ca="1">IFERROR(__xludf.DUMMYFUNCTION("""COMPUTED_VALUE"""),"Cultura Digital e Geek")</f>
        <v>Cultura Digital e Geek</v>
      </c>
      <c r="K303" s="4" t="str">
        <f ca="1">IFERROR(__xludf.DUMMYFUNCTION("""COMPUTED_VALUE"""),"12 Regiões de Desenvolvimento")</f>
        <v>12 Regiões de Desenvolvimento</v>
      </c>
      <c r="L303" s="4" t="str">
        <f ca="1">IFERROR(__xludf.DUMMYFUNCTION("""COMPUTED_VALUE"""),"Linguagem Específica")</f>
        <v>Linguagem Específica</v>
      </c>
      <c r="M303" s="4" t="str">
        <f ca="1">IFERROR(__xludf.DUMMYFUNCTION("""COMPUTED_VALUE"""),"Técnicos")</f>
        <v>Técnicos</v>
      </c>
      <c r="N303" s="4" t="str">
        <f ca="1">IFERROR(__xludf.DUMMYFUNCTION("""COMPUTED_VALUE"""),"Circulação e Visibilidade")</f>
        <v>Circulação e Visibilidade</v>
      </c>
      <c r="O303" s="4" t="str">
        <f ca="1">IFERROR(__xludf.DUMMYFUNCTION("""COMPUTED_VALUE"""),"Iniciantes")</f>
        <v>Iniciantes</v>
      </c>
      <c r="P303" s="4" t="str">
        <f ca="1">IFERROR(__xludf.DUMMYFUNCTION("""COMPUTED_VALUE"""),"CEUs e Pontos(ões) de Cultura")</f>
        <v>CEUs e Pontos(ões) de Cultura</v>
      </c>
      <c r="Q303" s="4" t="str">
        <f ca="1">IFERROR(__xludf.DUMMYFUNCTION("""COMPUTED_VALUE"""),"Outros")</f>
        <v>Outros</v>
      </c>
    </row>
    <row r="304" spans="1:17" x14ac:dyDescent="0.25">
      <c r="A304" s="4" t="str">
        <f ca="1">IFERROR(__xludf.DUMMYFUNCTION("TRANSPOSE(FILTER(Filtro1!B:B,Filtro1!A:A=Joao!C304))"),"Aquisição de Bens e Serviços")</f>
        <v>Aquisição de Bens e Serviços</v>
      </c>
      <c r="B304" s="4" t="str">
        <f ca="1">IFERROR(__xludf.DUMMYFUNCTION("""COMPUTED_VALUE"""),"Cultura Periférica")</f>
        <v>Cultura Periférica</v>
      </c>
      <c r="C304" s="4" t="str">
        <f ca="1">IFERROR(__xludf.DUMMYFUNCTION("""COMPUTED_VALUE"""),"Comunidades Tradicionais ou Rurais")</f>
        <v>Comunidades Tradicionais ou Rurais</v>
      </c>
      <c r="D304" s="4" t="str">
        <f ca="1">IFERROR(__xludf.DUMMYFUNCTION("""COMPUTED_VALUE"""),"Equipamentos e Acervos")</f>
        <v>Equipamentos e Acervos</v>
      </c>
      <c r="E304" s="4" t="str">
        <f ca="1">IFERROR(__xludf.DUMMYFUNCTION("""COMPUTED_VALUE"""),"Premiação")</f>
        <v>Premiação</v>
      </c>
      <c r="F304" s="4" t="str">
        <f ca="1">IFERROR(__xludf.DUMMYFUNCTION("""COMPUTED_VALUE"""),"Bolsas e Intercâmbio")</f>
        <v>Bolsas e Intercâmbio</v>
      </c>
      <c r="G304" s="4" t="str">
        <f ca="1">IFERROR(__xludf.DUMMYFUNCTION("""COMPUTED_VALUE"""),"Formação de Público e Educação")</f>
        <v>Formação de Público e Educação</v>
      </c>
      <c r="H304" s="4" t="str">
        <f ca="1">IFERROR(__xludf.DUMMYFUNCTION("""COMPUTED_VALUE"""),"Cultura Popular")</f>
        <v>Cultura Popular</v>
      </c>
      <c r="I304" s="4" t="str">
        <f ca="1">IFERROR(__xludf.DUMMYFUNCTION("""COMPUTED_VALUE"""),"Cultura Popular de Matriz Africana")</f>
        <v>Cultura Popular de Matriz Africana</v>
      </c>
      <c r="J304" s="4" t="str">
        <f ca="1">IFERROR(__xludf.DUMMYFUNCTION("""COMPUTED_VALUE"""),"Cultura Digital e Geek")</f>
        <v>Cultura Digital e Geek</v>
      </c>
      <c r="K304" s="4" t="str">
        <f ca="1">IFERROR(__xludf.DUMMYFUNCTION("""COMPUTED_VALUE"""),"12 Regiões de Desenvolvimento")</f>
        <v>12 Regiões de Desenvolvimento</v>
      </c>
      <c r="L304" s="4" t="str">
        <f ca="1">IFERROR(__xludf.DUMMYFUNCTION("""COMPUTED_VALUE"""),"Linguagem Específica")</f>
        <v>Linguagem Específica</v>
      </c>
      <c r="M304" s="4" t="str">
        <f ca="1">IFERROR(__xludf.DUMMYFUNCTION("""COMPUTED_VALUE"""),"Técnicos")</f>
        <v>Técnicos</v>
      </c>
      <c r="N304" s="4" t="str">
        <f ca="1">IFERROR(__xludf.DUMMYFUNCTION("""COMPUTED_VALUE"""),"Circulação e Visibilidade")</f>
        <v>Circulação e Visibilidade</v>
      </c>
      <c r="O304" s="4" t="str">
        <f ca="1">IFERROR(__xludf.DUMMYFUNCTION("""COMPUTED_VALUE"""),"Iniciantes")</f>
        <v>Iniciantes</v>
      </c>
      <c r="P304" s="4" t="str">
        <f ca="1">IFERROR(__xludf.DUMMYFUNCTION("""COMPUTED_VALUE"""),"CEUs e Pontos(ões) de Cultura")</f>
        <v>CEUs e Pontos(ões) de Cultura</v>
      </c>
      <c r="Q304" s="4" t="str">
        <f ca="1">IFERROR(__xludf.DUMMYFUNCTION("""COMPUTED_VALUE"""),"Outros")</f>
        <v>Outros</v>
      </c>
    </row>
    <row r="305" spans="1:17" x14ac:dyDescent="0.25">
      <c r="A305" s="4" t="str">
        <f ca="1">IFERROR(__xludf.DUMMYFUNCTION("TRANSPOSE(FILTER(Filtro1!B:B,Filtro1!A:A=Joao!C305))"),"Aquisição de Bens e Serviços")</f>
        <v>Aquisição de Bens e Serviços</v>
      </c>
      <c r="B305" s="4" t="str">
        <f ca="1">IFERROR(__xludf.DUMMYFUNCTION("""COMPUTED_VALUE"""),"Cultura Periférica")</f>
        <v>Cultura Periférica</v>
      </c>
      <c r="C305" s="4" t="str">
        <f ca="1">IFERROR(__xludf.DUMMYFUNCTION("""COMPUTED_VALUE"""),"Comunidades Tradicionais ou Rurais")</f>
        <v>Comunidades Tradicionais ou Rurais</v>
      </c>
      <c r="D305" s="4" t="str">
        <f ca="1">IFERROR(__xludf.DUMMYFUNCTION("""COMPUTED_VALUE"""),"Equipamentos e Acervos")</f>
        <v>Equipamentos e Acervos</v>
      </c>
      <c r="E305" s="4" t="str">
        <f ca="1">IFERROR(__xludf.DUMMYFUNCTION("""COMPUTED_VALUE"""),"Premiação")</f>
        <v>Premiação</v>
      </c>
      <c r="F305" s="4" t="str">
        <f ca="1">IFERROR(__xludf.DUMMYFUNCTION("""COMPUTED_VALUE"""),"Bolsas e Intercâmbio")</f>
        <v>Bolsas e Intercâmbio</v>
      </c>
      <c r="G305" s="4" t="str">
        <f ca="1">IFERROR(__xludf.DUMMYFUNCTION("""COMPUTED_VALUE"""),"Formação de Público e Educação")</f>
        <v>Formação de Público e Educação</v>
      </c>
      <c r="H305" s="4" t="str">
        <f ca="1">IFERROR(__xludf.DUMMYFUNCTION("""COMPUTED_VALUE"""),"Cultura Popular")</f>
        <v>Cultura Popular</v>
      </c>
      <c r="I305" s="4" t="str">
        <f ca="1">IFERROR(__xludf.DUMMYFUNCTION("""COMPUTED_VALUE"""),"Cultura Popular de Matriz Africana")</f>
        <v>Cultura Popular de Matriz Africana</v>
      </c>
      <c r="J305" s="4" t="str">
        <f ca="1">IFERROR(__xludf.DUMMYFUNCTION("""COMPUTED_VALUE"""),"Cultura Digital e Geek")</f>
        <v>Cultura Digital e Geek</v>
      </c>
      <c r="K305" s="4" t="str">
        <f ca="1">IFERROR(__xludf.DUMMYFUNCTION("""COMPUTED_VALUE"""),"12 Regiões de Desenvolvimento")</f>
        <v>12 Regiões de Desenvolvimento</v>
      </c>
      <c r="L305" s="4" t="str">
        <f ca="1">IFERROR(__xludf.DUMMYFUNCTION("""COMPUTED_VALUE"""),"Linguagem Específica")</f>
        <v>Linguagem Específica</v>
      </c>
      <c r="M305" s="4" t="str">
        <f ca="1">IFERROR(__xludf.DUMMYFUNCTION("""COMPUTED_VALUE"""),"Técnicos")</f>
        <v>Técnicos</v>
      </c>
      <c r="N305" s="4" t="str">
        <f ca="1">IFERROR(__xludf.DUMMYFUNCTION("""COMPUTED_VALUE"""),"Circulação e Visibilidade")</f>
        <v>Circulação e Visibilidade</v>
      </c>
      <c r="O305" s="4" t="str">
        <f ca="1">IFERROR(__xludf.DUMMYFUNCTION("""COMPUTED_VALUE"""),"Iniciantes")</f>
        <v>Iniciantes</v>
      </c>
      <c r="P305" s="4" t="str">
        <f ca="1">IFERROR(__xludf.DUMMYFUNCTION("""COMPUTED_VALUE"""),"CEUs e Pontos(ões) de Cultura")</f>
        <v>CEUs e Pontos(ões) de Cultura</v>
      </c>
      <c r="Q305" s="4" t="str">
        <f ca="1">IFERROR(__xludf.DUMMYFUNCTION("""COMPUTED_VALUE"""),"Outros")</f>
        <v>Outros</v>
      </c>
    </row>
    <row r="306" spans="1:17" x14ac:dyDescent="0.25">
      <c r="A306" s="4" t="str">
        <f ca="1">IFERROR(__xludf.DUMMYFUNCTION("TRANSPOSE(FILTER(Filtro1!B:B,Filtro1!A:A=Joao!C306))"),"Transparência e Fiscalização")</f>
        <v>Transparência e Fiscalização</v>
      </c>
      <c r="B306" s="4" t="str">
        <f ca="1">IFERROR(__xludf.DUMMYFUNCTION("""COMPUTED_VALUE"""),"Pareceristas")</f>
        <v>Pareceristas</v>
      </c>
    </row>
    <row r="307" spans="1:17" x14ac:dyDescent="0.25">
      <c r="A307" s="4" t="str">
        <f ca="1">IFERROR(__xludf.DUMMYFUNCTION("TRANSPOSE(FILTER(Filtro1!B:B,Filtro1!A:A=Joao!C307))"),"Aquisição de Bens e Serviços")</f>
        <v>Aquisição de Bens e Serviços</v>
      </c>
      <c r="B307" s="4" t="str">
        <f ca="1">IFERROR(__xludf.DUMMYFUNCTION("""COMPUTED_VALUE"""),"Cultura Periférica")</f>
        <v>Cultura Periférica</v>
      </c>
      <c r="C307" s="4" t="str">
        <f ca="1">IFERROR(__xludf.DUMMYFUNCTION("""COMPUTED_VALUE"""),"Comunidades Tradicionais ou Rurais")</f>
        <v>Comunidades Tradicionais ou Rurais</v>
      </c>
      <c r="D307" s="4" t="str">
        <f ca="1">IFERROR(__xludf.DUMMYFUNCTION("""COMPUTED_VALUE"""),"Equipamentos e Acervos")</f>
        <v>Equipamentos e Acervos</v>
      </c>
      <c r="E307" s="4" t="str">
        <f ca="1">IFERROR(__xludf.DUMMYFUNCTION("""COMPUTED_VALUE"""),"Premiação")</f>
        <v>Premiação</v>
      </c>
      <c r="F307" s="4" t="str">
        <f ca="1">IFERROR(__xludf.DUMMYFUNCTION("""COMPUTED_VALUE"""),"Bolsas e Intercâmbio")</f>
        <v>Bolsas e Intercâmbio</v>
      </c>
      <c r="G307" s="4" t="str">
        <f ca="1">IFERROR(__xludf.DUMMYFUNCTION("""COMPUTED_VALUE"""),"Formação de Público e Educação")</f>
        <v>Formação de Público e Educação</v>
      </c>
      <c r="H307" s="4" t="str">
        <f ca="1">IFERROR(__xludf.DUMMYFUNCTION("""COMPUTED_VALUE"""),"Cultura Popular")</f>
        <v>Cultura Popular</v>
      </c>
      <c r="I307" s="4" t="str">
        <f ca="1">IFERROR(__xludf.DUMMYFUNCTION("""COMPUTED_VALUE"""),"Cultura Popular de Matriz Africana")</f>
        <v>Cultura Popular de Matriz Africana</v>
      </c>
      <c r="J307" s="4" t="str">
        <f ca="1">IFERROR(__xludf.DUMMYFUNCTION("""COMPUTED_VALUE"""),"Cultura Digital e Geek")</f>
        <v>Cultura Digital e Geek</v>
      </c>
      <c r="K307" s="4" t="str">
        <f ca="1">IFERROR(__xludf.DUMMYFUNCTION("""COMPUTED_VALUE"""),"12 Regiões de Desenvolvimento")</f>
        <v>12 Regiões de Desenvolvimento</v>
      </c>
      <c r="L307" s="4" t="str">
        <f ca="1">IFERROR(__xludf.DUMMYFUNCTION("""COMPUTED_VALUE"""),"Linguagem Específica")</f>
        <v>Linguagem Específica</v>
      </c>
      <c r="M307" s="4" t="str">
        <f ca="1">IFERROR(__xludf.DUMMYFUNCTION("""COMPUTED_VALUE"""),"Técnicos")</f>
        <v>Técnicos</v>
      </c>
      <c r="N307" s="4" t="str">
        <f ca="1">IFERROR(__xludf.DUMMYFUNCTION("""COMPUTED_VALUE"""),"Circulação e Visibilidade")</f>
        <v>Circulação e Visibilidade</v>
      </c>
      <c r="O307" s="4" t="str">
        <f ca="1">IFERROR(__xludf.DUMMYFUNCTION("""COMPUTED_VALUE"""),"Iniciantes")</f>
        <v>Iniciantes</v>
      </c>
      <c r="P307" s="4" t="str">
        <f ca="1">IFERROR(__xludf.DUMMYFUNCTION("""COMPUTED_VALUE"""),"CEUs e Pontos(ões) de Cultura")</f>
        <v>CEUs e Pontos(ões) de Cultura</v>
      </c>
      <c r="Q307" s="4" t="str">
        <f ca="1">IFERROR(__xludf.DUMMYFUNCTION("""COMPUTED_VALUE"""),"Outros")</f>
        <v>Outros</v>
      </c>
    </row>
    <row r="308" spans="1:17" x14ac:dyDescent="0.25">
      <c r="A308" s="4" t="str">
        <f ca="1">IFERROR(__xludf.DUMMYFUNCTION("TRANSPOSE(FILTER(Filtro1!B:B,Filtro1!A:A=Joao!C308))"),"Aquisição de Bens e Serviços")</f>
        <v>Aquisição de Bens e Serviços</v>
      </c>
      <c r="B308" s="4" t="str">
        <f ca="1">IFERROR(__xludf.DUMMYFUNCTION("""COMPUTED_VALUE"""),"Cultura Periférica")</f>
        <v>Cultura Periférica</v>
      </c>
      <c r="C308" s="4" t="str">
        <f ca="1">IFERROR(__xludf.DUMMYFUNCTION("""COMPUTED_VALUE"""),"Comunidades Tradicionais ou Rurais")</f>
        <v>Comunidades Tradicionais ou Rurais</v>
      </c>
      <c r="D308" s="4" t="str">
        <f ca="1">IFERROR(__xludf.DUMMYFUNCTION("""COMPUTED_VALUE"""),"Equipamentos e Acervos")</f>
        <v>Equipamentos e Acervos</v>
      </c>
      <c r="E308" s="4" t="str">
        <f ca="1">IFERROR(__xludf.DUMMYFUNCTION("""COMPUTED_VALUE"""),"Premiação")</f>
        <v>Premiação</v>
      </c>
      <c r="F308" s="4" t="str">
        <f ca="1">IFERROR(__xludf.DUMMYFUNCTION("""COMPUTED_VALUE"""),"Bolsas e Intercâmbio")</f>
        <v>Bolsas e Intercâmbio</v>
      </c>
      <c r="G308" s="4" t="str">
        <f ca="1">IFERROR(__xludf.DUMMYFUNCTION("""COMPUTED_VALUE"""),"Formação de Público e Educação")</f>
        <v>Formação de Público e Educação</v>
      </c>
      <c r="H308" s="4" t="str">
        <f ca="1">IFERROR(__xludf.DUMMYFUNCTION("""COMPUTED_VALUE"""),"Cultura Popular")</f>
        <v>Cultura Popular</v>
      </c>
      <c r="I308" s="4" t="str">
        <f ca="1">IFERROR(__xludf.DUMMYFUNCTION("""COMPUTED_VALUE"""),"Cultura Popular de Matriz Africana")</f>
        <v>Cultura Popular de Matriz Africana</v>
      </c>
      <c r="J308" s="4" t="str">
        <f ca="1">IFERROR(__xludf.DUMMYFUNCTION("""COMPUTED_VALUE"""),"Cultura Digital e Geek")</f>
        <v>Cultura Digital e Geek</v>
      </c>
      <c r="K308" s="4" t="str">
        <f ca="1">IFERROR(__xludf.DUMMYFUNCTION("""COMPUTED_VALUE"""),"12 Regiões de Desenvolvimento")</f>
        <v>12 Regiões de Desenvolvimento</v>
      </c>
      <c r="L308" s="4" t="str">
        <f ca="1">IFERROR(__xludf.DUMMYFUNCTION("""COMPUTED_VALUE"""),"Linguagem Específica")</f>
        <v>Linguagem Específica</v>
      </c>
      <c r="M308" s="4" t="str">
        <f ca="1">IFERROR(__xludf.DUMMYFUNCTION("""COMPUTED_VALUE"""),"Técnicos")</f>
        <v>Técnicos</v>
      </c>
      <c r="N308" s="4" t="str">
        <f ca="1">IFERROR(__xludf.DUMMYFUNCTION("""COMPUTED_VALUE"""),"Circulação e Visibilidade")</f>
        <v>Circulação e Visibilidade</v>
      </c>
      <c r="O308" s="4" t="str">
        <f ca="1">IFERROR(__xludf.DUMMYFUNCTION("""COMPUTED_VALUE"""),"Iniciantes")</f>
        <v>Iniciantes</v>
      </c>
      <c r="P308" s="4" t="str">
        <f ca="1">IFERROR(__xludf.DUMMYFUNCTION("""COMPUTED_VALUE"""),"CEUs e Pontos(ões) de Cultura")</f>
        <v>CEUs e Pontos(ões) de Cultura</v>
      </c>
      <c r="Q308" s="4" t="str">
        <f ca="1">IFERROR(__xludf.DUMMYFUNCTION("""COMPUTED_VALUE"""),"Outros")</f>
        <v>Outros</v>
      </c>
    </row>
    <row r="309" spans="1:17" x14ac:dyDescent="0.25">
      <c r="A309" s="4" t="str">
        <f ca="1">IFERROR(__xludf.DUMMYFUNCTION("TRANSPOSE(FILTER(Filtro1!B:B,Filtro1!A:A=Joao!C309))"),"Cronograma ")</f>
        <v>Cronograma </v>
      </c>
      <c r="B309" s="4" t="str">
        <f ca="1">IFERROR(__xludf.DUMMYFUNCTION("""COMPUTED_VALUE"""),"Inscrições e Impedimentos")</f>
        <v>Inscrições e Impedimentos</v>
      </c>
    </row>
    <row r="310" spans="1:17" x14ac:dyDescent="0.25">
      <c r="A310" s="4" t="str">
        <f ca="1">IFERROR(__xludf.DUMMYFUNCTION("TRANSPOSE(FILTER(Filtro1!B:B,Filtro1!A:A=Joao!C310))"),"Aquisição de Bens e Serviços")</f>
        <v>Aquisição de Bens e Serviços</v>
      </c>
      <c r="B310" s="4" t="str">
        <f ca="1">IFERROR(__xludf.DUMMYFUNCTION("""COMPUTED_VALUE"""),"Cultura Periférica")</f>
        <v>Cultura Periférica</v>
      </c>
      <c r="C310" s="4" t="str">
        <f ca="1">IFERROR(__xludf.DUMMYFUNCTION("""COMPUTED_VALUE"""),"Comunidades Tradicionais ou Rurais")</f>
        <v>Comunidades Tradicionais ou Rurais</v>
      </c>
      <c r="D310" s="4" t="str">
        <f ca="1">IFERROR(__xludf.DUMMYFUNCTION("""COMPUTED_VALUE"""),"Equipamentos e Acervos")</f>
        <v>Equipamentos e Acervos</v>
      </c>
      <c r="E310" s="4" t="str">
        <f ca="1">IFERROR(__xludf.DUMMYFUNCTION("""COMPUTED_VALUE"""),"Premiação")</f>
        <v>Premiação</v>
      </c>
      <c r="F310" s="4" t="str">
        <f ca="1">IFERROR(__xludf.DUMMYFUNCTION("""COMPUTED_VALUE"""),"Bolsas e Intercâmbio")</f>
        <v>Bolsas e Intercâmbio</v>
      </c>
      <c r="G310" s="4" t="str">
        <f ca="1">IFERROR(__xludf.DUMMYFUNCTION("""COMPUTED_VALUE"""),"Formação de Público e Educação")</f>
        <v>Formação de Público e Educação</v>
      </c>
      <c r="H310" s="4" t="str">
        <f ca="1">IFERROR(__xludf.DUMMYFUNCTION("""COMPUTED_VALUE"""),"Cultura Popular")</f>
        <v>Cultura Popular</v>
      </c>
      <c r="I310" s="4" t="str">
        <f ca="1">IFERROR(__xludf.DUMMYFUNCTION("""COMPUTED_VALUE"""),"Cultura Popular de Matriz Africana")</f>
        <v>Cultura Popular de Matriz Africana</v>
      </c>
      <c r="J310" s="4" t="str">
        <f ca="1">IFERROR(__xludf.DUMMYFUNCTION("""COMPUTED_VALUE"""),"Cultura Digital e Geek")</f>
        <v>Cultura Digital e Geek</v>
      </c>
      <c r="K310" s="4" t="str">
        <f ca="1">IFERROR(__xludf.DUMMYFUNCTION("""COMPUTED_VALUE"""),"12 Regiões de Desenvolvimento")</f>
        <v>12 Regiões de Desenvolvimento</v>
      </c>
      <c r="L310" s="4" t="str">
        <f ca="1">IFERROR(__xludf.DUMMYFUNCTION("""COMPUTED_VALUE"""),"Linguagem Específica")</f>
        <v>Linguagem Específica</v>
      </c>
      <c r="M310" s="4" t="str">
        <f ca="1">IFERROR(__xludf.DUMMYFUNCTION("""COMPUTED_VALUE"""),"Técnicos")</f>
        <v>Técnicos</v>
      </c>
      <c r="N310" s="4" t="str">
        <f ca="1">IFERROR(__xludf.DUMMYFUNCTION("""COMPUTED_VALUE"""),"Circulação e Visibilidade")</f>
        <v>Circulação e Visibilidade</v>
      </c>
      <c r="O310" s="4" t="str">
        <f ca="1">IFERROR(__xludf.DUMMYFUNCTION("""COMPUTED_VALUE"""),"Iniciantes")</f>
        <v>Iniciantes</v>
      </c>
      <c r="P310" s="4" t="str">
        <f ca="1">IFERROR(__xludf.DUMMYFUNCTION("""COMPUTED_VALUE"""),"CEUs e Pontos(ões) de Cultura")</f>
        <v>CEUs e Pontos(ões) de Cultura</v>
      </c>
      <c r="Q310" s="4" t="str">
        <f ca="1">IFERROR(__xludf.DUMMYFUNCTION("""COMPUTED_VALUE"""),"Outros")</f>
        <v>Outros</v>
      </c>
    </row>
    <row r="311" spans="1:17" x14ac:dyDescent="0.25">
      <c r="A311" s="4" t="str">
        <f ca="1">IFERROR(__xludf.DUMMYFUNCTION("TRANSPOSE(FILTER(Filtro1!B:B,Filtro1!A:A=Joao!C311))"),"Cronograma ")</f>
        <v>Cronograma </v>
      </c>
      <c r="B311" s="4" t="str">
        <f ca="1">IFERROR(__xludf.DUMMYFUNCTION("""COMPUTED_VALUE"""),"Inscrições e Impedimentos")</f>
        <v>Inscrições e Impedimentos</v>
      </c>
    </row>
    <row r="312" spans="1:17" x14ac:dyDescent="0.25">
      <c r="A312" s="4" t="str">
        <f ca="1">IFERROR(__xludf.DUMMYFUNCTION("TRANSPOSE(FILTER(Filtro1!B:B,Filtro1!A:A=Joao!C312))"),"Aquisição de Bens e Serviços")</f>
        <v>Aquisição de Bens e Serviços</v>
      </c>
      <c r="B312" s="4" t="str">
        <f ca="1">IFERROR(__xludf.DUMMYFUNCTION("""COMPUTED_VALUE"""),"Cultura Periférica")</f>
        <v>Cultura Periférica</v>
      </c>
      <c r="C312" s="4" t="str">
        <f ca="1">IFERROR(__xludf.DUMMYFUNCTION("""COMPUTED_VALUE"""),"Comunidades Tradicionais ou Rurais")</f>
        <v>Comunidades Tradicionais ou Rurais</v>
      </c>
      <c r="D312" s="4" t="str">
        <f ca="1">IFERROR(__xludf.DUMMYFUNCTION("""COMPUTED_VALUE"""),"Equipamentos e Acervos")</f>
        <v>Equipamentos e Acervos</v>
      </c>
      <c r="E312" s="4" t="str">
        <f ca="1">IFERROR(__xludf.DUMMYFUNCTION("""COMPUTED_VALUE"""),"Premiação")</f>
        <v>Premiação</v>
      </c>
      <c r="F312" s="4" t="str">
        <f ca="1">IFERROR(__xludf.DUMMYFUNCTION("""COMPUTED_VALUE"""),"Bolsas e Intercâmbio")</f>
        <v>Bolsas e Intercâmbio</v>
      </c>
      <c r="G312" s="4" t="str">
        <f ca="1">IFERROR(__xludf.DUMMYFUNCTION("""COMPUTED_VALUE"""),"Formação de Público e Educação")</f>
        <v>Formação de Público e Educação</v>
      </c>
      <c r="H312" s="4" t="str">
        <f ca="1">IFERROR(__xludf.DUMMYFUNCTION("""COMPUTED_VALUE"""),"Cultura Popular")</f>
        <v>Cultura Popular</v>
      </c>
      <c r="I312" s="4" t="str">
        <f ca="1">IFERROR(__xludf.DUMMYFUNCTION("""COMPUTED_VALUE"""),"Cultura Popular de Matriz Africana")</f>
        <v>Cultura Popular de Matriz Africana</v>
      </c>
      <c r="J312" s="4" t="str">
        <f ca="1">IFERROR(__xludf.DUMMYFUNCTION("""COMPUTED_VALUE"""),"Cultura Digital e Geek")</f>
        <v>Cultura Digital e Geek</v>
      </c>
      <c r="K312" s="4" t="str">
        <f ca="1">IFERROR(__xludf.DUMMYFUNCTION("""COMPUTED_VALUE"""),"12 Regiões de Desenvolvimento")</f>
        <v>12 Regiões de Desenvolvimento</v>
      </c>
      <c r="L312" s="4" t="str">
        <f ca="1">IFERROR(__xludf.DUMMYFUNCTION("""COMPUTED_VALUE"""),"Linguagem Específica")</f>
        <v>Linguagem Específica</v>
      </c>
      <c r="M312" s="4" t="str">
        <f ca="1">IFERROR(__xludf.DUMMYFUNCTION("""COMPUTED_VALUE"""),"Técnicos")</f>
        <v>Técnicos</v>
      </c>
      <c r="N312" s="4" t="str">
        <f ca="1">IFERROR(__xludf.DUMMYFUNCTION("""COMPUTED_VALUE"""),"Circulação e Visibilidade")</f>
        <v>Circulação e Visibilidade</v>
      </c>
      <c r="O312" s="4" t="str">
        <f ca="1">IFERROR(__xludf.DUMMYFUNCTION("""COMPUTED_VALUE"""),"Iniciantes")</f>
        <v>Iniciantes</v>
      </c>
      <c r="P312" s="4" t="str">
        <f ca="1">IFERROR(__xludf.DUMMYFUNCTION("""COMPUTED_VALUE"""),"CEUs e Pontos(ões) de Cultura")</f>
        <v>CEUs e Pontos(ões) de Cultura</v>
      </c>
      <c r="Q312" s="4" t="str">
        <f ca="1">IFERROR(__xludf.DUMMYFUNCTION("""COMPUTED_VALUE"""),"Outros")</f>
        <v>Outros</v>
      </c>
    </row>
    <row r="313" spans="1:17" x14ac:dyDescent="0.25">
      <c r="A313" s="4" t="str">
        <f ca="1">IFERROR(__xludf.DUMMYFUNCTION("TRANSPOSE(FILTER(Filtro1!B:B,Filtro1!A:A=Joao!C313))"),"Aquisição de Bens e Serviços")</f>
        <v>Aquisição de Bens e Serviços</v>
      </c>
      <c r="B313" s="4" t="str">
        <f ca="1">IFERROR(__xludf.DUMMYFUNCTION("""COMPUTED_VALUE"""),"Cultura Periférica")</f>
        <v>Cultura Periférica</v>
      </c>
      <c r="C313" s="4" t="str">
        <f ca="1">IFERROR(__xludf.DUMMYFUNCTION("""COMPUTED_VALUE"""),"Comunidades Tradicionais ou Rurais")</f>
        <v>Comunidades Tradicionais ou Rurais</v>
      </c>
      <c r="D313" s="4" t="str">
        <f ca="1">IFERROR(__xludf.DUMMYFUNCTION("""COMPUTED_VALUE"""),"Equipamentos e Acervos")</f>
        <v>Equipamentos e Acervos</v>
      </c>
      <c r="E313" s="4" t="str">
        <f ca="1">IFERROR(__xludf.DUMMYFUNCTION("""COMPUTED_VALUE"""),"Premiação")</f>
        <v>Premiação</v>
      </c>
      <c r="F313" s="4" t="str">
        <f ca="1">IFERROR(__xludf.DUMMYFUNCTION("""COMPUTED_VALUE"""),"Bolsas e Intercâmbio")</f>
        <v>Bolsas e Intercâmbio</v>
      </c>
      <c r="G313" s="4" t="str">
        <f ca="1">IFERROR(__xludf.DUMMYFUNCTION("""COMPUTED_VALUE"""),"Formação de Público e Educação")</f>
        <v>Formação de Público e Educação</v>
      </c>
      <c r="H313" s="4" t="str">
        <f ca="1">IFERROR(__xludf.DUMMYFUNCTION("""COMPUTED_VALUE"""),"Cultura Popular")</f>
        <v>Cultura Popular</v>
      </c>
      <c r="I313" s="4" t="str">
        <f ca="1">IFERROR(__xludf.DUMMYFUNCTION("""COMPUTED_VALUE"""),"Cultura Popular de Matriz Africana")</f>
        <v>Cultura Popular de Matriz Africana</v>
      </c>
      <c r="J313" s="4" t="str">
        <f ca="1">IFERROR(__xludf.DUMMYFUNCTION("""COMPUTED_VALUE"""),"Cultura Digital e Geek")</f>
        <v>Cultura Digital e Geek</v>
      </c>
      <c r="K313" s="4" t="str">
        <f ca="1">IFERROR(__xludf.DUMMYFUNCTION("""COMPUTED_VALUE"""),"12 Regiões de Desenvolvimento")</f>
        <v>12 Regiões de Desenvolvimento</v>
      </c>
      <c r="L313" s="4" t="str">
        <f ca="1">IFERROR(__xludf.DUMMYFUNCTION("""COMPUTED_VALUE"""),"Linguagem Específica")</f>
        <v>Linguagem Específica</v>
      </c>
      <c r="M313" s="4" t="str">
        <f ca="1">IFERROR(__xludf.DUMMYFUNCTION("""COMPUTED_VALUE"""),"Técnicos")</f>
        <v>Técnicos</v>
      </c>
      <c r="N313" s="4" t="str">
        <f ca="1">IFERROR(__xludf.DUMMYFUNCTION("""COMPUTED_VALUE"""),"Circulação e Visibilidade")</f>
        <v>Circulação e Visibilidade</v>
      </c>
      <c r="O313" s="4" t="str">
        <f ca="1">IFERROR(__xludf.DUMMYFUNCTION("""COMPUTED_VALUE"""),"Iniciantes")</f>
        <v>Iniciantes</v>
      </c>
      <c r="P313" s="4" t="str">
        <f ca="1">IFERROR(__xludf.DUMMYFUNCTION("""COMPUTED_VALUE"""),"CEUs e Pontos(ões) de Cultura")</f>
        <v>CEUs e Pontos(ões) de Cultura</v>
      </c>
      <c r="Q313" s="4" t="str">
        <f ca="1">IFERROR(__xludf.DUMMYFUNCTION("""COMPUTED_VALUE"""),"Outros")</f>
        <v>Outros</v>
      </c>
    </row>
    <row r="314" spans="1:17" x14ac:dyDescent="0.25">
      <c r="A314" s="4" t="str">
        <f ca="1">IFERROR(__xludf.DUMMYFUNCTION("TRANSPOSE(FILTER(Filtro1!B:B,Filtro1!A:A=Joao!C314))"),"Transparência e Fiscalização")</f>
        <v>Transparência e Fiscalização</v>
      </c>
      <c r="B314" s="4" t="str">
        <f ca="1">IFERROR(__xludf.DUMMYFUNCTION("""COMPUTED_VALUE"""),"Pareceristas")</f>
        <v>Pareceristas</v>
      </c>
    </row>
    <row r="315" spans="1:17" x14ac:dyDescent="0.25">
      <c r="A315" s="4" t="str">
        <f ca="1">IFERROR(__xludf.DUMMYFUNCTION("TRANSPOSE(FILTER(Filtro1!B:B,Filtro1!A:A=Joao!C315))"),"Aquisição de Bens e Serviços")</f>
        <v>Aquisição de Bens e Serviços</v>
      </c>
      <c r="B315" s="4" t="str">
        <f ca="1">IFERROR(__xludf.DUMMYFUNCTION("""COMPUTED_VALUE"""),"Cultura Periférica")</f>
        <v>Cultura Periférica</v>
      </c>
      <c r="C315" s="4" t="str">
        <f ca="1">IFERROR(__xludf.DUMMYFUNCTION("""COMPUTED_VALUE"""),"Comunidades Tradicionais ou Rurais")</f>
        <v>Comunidades Tradicionais ou Rurais</v>
      </c>
      <c r="D315" s="4" t="str">
        <f ca="1">IFERROR(__xludf.DUMMYFUNCTION("""COMPUTED_VALUE"""),"Equipamentos e Acervos")</f>
        <v>Equipamentos e Acervos</v>
      </c>
      <c r="E315" s="4" t="str">
        <f ca="1">IFERROR(__xludf.DUMMYFUNCTION("""COMPUTED_VALUE"""),"Premiação")</f>
        <v>Premiação</v>
      </c>
      <c r="F315" s="4" t="str">
        <f ca="1">IFERROR(__xludf.DUMMYFUNCTION("""COMPUTED_VALUE"""),"Bolsas e Intercâmbio")</f>
        <v>Bolsas e Intercâmbio</v>
      </c>
      <c r="G315" s="4" t="str">
        <f ca="1">IFERROR(__xludf.DUMMYFUNCTION("""COMPUTED_VALUE"""),"Formação de Público e Educação")</f>
        <v>Formação de Público e Educação</v>
      </c>
      <c r="H315" s="4" t="str">
        <f ca="1">IFERROR(__xludf.DUMMYFUNCTION("""COMPUTED_VALUE"""),"Cultura Popular")</f>
        <v>Cultura Popular</v>
      </c>
      <c r="I315" s="4" t="str">
        <f ca="1">IFERROR(__xludf.DUMMYFUNCTION("""COMPUTED_VALUE"""),"Cultura Popular de Matriz Africana")</f>
        <v>Cultura Popular de Matriz Africana</v>
      </c>
      <c r="J315" s="4" t="str">
        <f ca="1">IFERROR(__xludf.DUMMYFUNCTION("""COMPUTED_VALUE"""),"Cultura Digital e Geek")</f>
        <v>Cultura Digital e Geek</v>
      </c>
      <c r="K315" s="4" t="str">
        <f ca="1">IFERROR(__xludf.DUMMYFUNCTION("""COMPUTED_VALUE"""),"12 Regiões de Desenvolvimento")</f>
        <v>12 Regiões de Desenvolvimento</v>
      </c>
      <c r="L315" s="4" t="str">
        <f ca="1">IFERROR(__xludf.DUMMYFUNCTION("""COMPUTED_VALUE"""),"Linguagem Específica")</f>
        <v>Linguagem Específica</v>
      </c>
      <c r="M315" s="4" t="str">
        <f ca="1">IFERROR(__xludf.DUMMYFUNCTION("""COMPUTED_VALUE"""),"Técnicos")</f>
        <v>Técnicos</v>
      </c>
      <c r="N315" s="4" t="str">
        <f ca="1">IFERROR(__xludf.DUMMYFUNCTION("""COMPUTED_VALUE"""),"Circulação e Visibilidade")</f>
        <v>Circulação e Visibilidade</v>
      </c>
      <c r="O315" s="4" t="str">
        <f ca="1">IFERROR(__xludf.DUMMYFUNCTION("""COMPUTED_VALUE"""),"Iniciantes")</f>
        <v>Iniciantes</v>
      </c>
      <c r="P315" s="4" t="str">
        <f ca="1">IFERROR(__xludf.DUMMYFUNCTION("""COMPUTED_VALUE"""),"CEUs e Pontos(ões) de Cultura")</f>
        <v>CEUs e Pontos(ões) de Cultura</v>
      </c>
      <c r="Q315" s="4" t="str">
        <f ca="1">IFERROR(__xludf.DUMMYFUNCTION("""COMPUTED_VALUE"""),"Outros")</f>
        <v>Outros</v>
      </c>
    </row>
    <row r="316" spans="1:17" x14ac:dyDescent="0.25">
      <c r="A316" s="4" t="str">
        <f ca="1">IFERROR(__xludf.DUMMYFUNCTION("TRANSPOSE(FILTER(Filtro1!B:B,Filtro1!A:A=Joao!C316))"),"Cronograma ")</f>
        <v>Cronograma </v>
      </c>
      <c r="B316" s="4" t="str">
        <f ca="1">IFERROR(__xludf.DUMMYFUNCTION("""COMPUTED_VALUE"""),"Inscrições e Impedimentos")</f>
        <v>Inscrições e Impedimentos</v>
      </c>
    </row>
    <row r="317" spans="1:17" x14ac:dyDescent="0.25">
      <c r="A317" s="4" t="str">
        <f ca="1">IFERROR(__xludf.DUMMYFUNCTION("TRANSPOSE(FILTER(Filtro1!B:B,Filtro1!A:A=Joao!C317))"),"Aquisição de Bens e Serviços")</f>
        <v>Aquisição de Bens e Serviços</v>
      </c>
      <c r="B317" s="4" t="str">
        <f ca="1">IFERROR(__xludf.DUMMYFUNCTION("""COMPUTED_VALUE"""),"Cultura Periférica")</f>
        <v>Cultura Periférica</v>
      </c>
      <c r="C317" s="4" t="str">
        <f ca="1">IFERROR(__xludf.DUMMYFUNCTION("""COMPUTED_VALUE"""),"Comunidades Tradicionais ou Rurais")</f>
        <v>Comunidades Tradicionais ou Rurais</v>
      </c>
      <c r="D317" s="4" t="str">
        <f ca="1">IFERROR(__xludf.DUMMYFUNCTION("""COMPUTED_VALUE"""),"Equipamentos e Acervos")</f>
        <v>Equipamentos e Acervos</v>
      </c>
      <c r="E317" s="4" t="str">
        <f ca="1">IFERROR(__xludf.DUMMYFUNCTION("""COMPUTED_VALUE"""),"Premiação")</f>
        <v>Premiação</v>
      </c>
      <c r="F317" s="4" t="str">
        <f ca="1">IFERROR(__xludf.DUMMYFUNCTION("""COMPUTED_VALUE"""),"Bolsas e Intercâmbio")</f>
        <v>Bolsas e Intercâmbio</v>
      </c>
      <c r="G317" s="4" t="str">
        <f ca="1">IFERROR(__xludf.DUMMYFUNCTION("""COMPUTED_VALUE"""),"Formação de Público e Educação")</f>
        <v>Formação de Público e Educação</v>
      </c>
      <c r="H317" s="4" t="str">
        <f ca="1">IFERROR(__xludf.DUMMYFUNCTION("""COMPUTED_VALUE"""),"Cultura Popular")</f>
        <v>Cultura Popular</v>
      </c>
      <c r="I317" s="4" t="str">
        <f ca="1">IFERROR(__xludf.DUMMYFUNCTION("""COMPUTED_VALUE"""),"Cultura Popular de Matriz Africana")</f>
        <v>Cultura Popular de Matriz Africana</v>
      </c>
      <c r="J317" s="4" t="str">
        <f ca="1">IFERROR(__xludf.DUMMYFUNCTION("""COMPUTED_VALUE"""),"Cultura Digital e Geek")</f>
        <v>Cultura Digital e Geek</v>
      </c>
      <c r="K317" s="4" t="str">
        <f ca="1">IFERROR(__xludf.DUMMYFUNCTION("""COMPUTED_VALUE"""),"12 Regiões de Desenvolvimento")</f>
        <v>12 Regiões de Desenvolvimento</v>
      </c>
      <c r="L317" s="4" t="str">
        <f ca="1">IFERROR(__xludf.DUMMYFUNCTION("""COMPUTED_VALUE"""),"Linguagem Específica")</f>
        <v>Linguagem Específica</v>
      </c>
      <c r="M317" s="4" t="str">
        <f ca="1">IFERROR(__xludf.DUMMYFUNCTION("""COMPUTED_VALUE"""),"Técnicos")</f>
        <v>Técnicos</v>
      </c>
      <c r="N317" s="4" t="str">
        <f ca="1">IFERROR(__xludf.DUMMYFUNCTION("""COMPUTED_VALUE"""),"Circulação e Visibilidade")</f>
        <v>Circulação e Visibilidade</v>
      </c>
      <c r="O317" s="4" t="str">
        <f ca="1">IFERROR(__xludf.DUMMYFUNCTION("""COMPUTED_VALUE"""),"Iniciantes")</f>
        <v>Iniciantes</v>
      </c>
      <c r="P317" s="4" t="str">
        <f ca="1">IFERROR(__xludf.DUMMYFUNCTION("""COMPUTED_VALUE"""),"CEUs e Pontos(ões) de Cultura")</f>
        <v>CEUs e Pontos(ões) de Cultura</v>
      </c>
      <c r="Q317" s="4" t="str">
        <f ca="1">IFERROR(__xludf.DUMMYFUNCTION("""COMPUTED_VALUE"""),"Outros")</f>
        <v>Outros</v>
      </c>
    </row>
    <row r="318" spans="1:17" x14ac:dyDescent="0.25">
      <c r="A318" s="4" t="str">
        <f ca="1">IFERROR(__xludf.DUMMYFUNCTION("TRANSPOSE(FILTER(Filtro1!B:B,Filtro1!A:A=Joao!C318))"),"Aquisição de Bens e Serviços")</f>
        <v>Aquisição de Bens e Serviços</v>
      </c>
      <c r="B318" s="4" t="str">
        <f ca="1">IFERROR(__xludf.DUMMYFUNCTION("""COMPUTED_VALUE"""),"Cultura Periférica")</f>
        <v>Cultura Periférica</v>
      </c>
      <c r="C318" s="4" t="str">
        <f ca="1">IFERROR(__xludf.DUMMYFUNCTION("""COMPUTED_VALUE"""),"Comunidades Tradicionais ou Rurais")</f>
        <v>Comunidades Tradicionais ou Rurais</v>
      </c>
      <c r="D318" s="4" t="str">
        <f ca="1">IFERROR(__xludf.DUMMYFUNCTION("""COMPUTED_VALUE"""),"Equipamentos e Acervos")</f>
        <v>Equipamentos e Acervos</v>
      </c>
      <c r="E318" s="4" t="str">
        <f ca="1">IFERROR(__xludf.DUMMYFUNCTION("""COMPUTED_VALUE"""),"Premiação")</f>
        <v>Premiação</v>
      </c>
      <c r="F318" s="4" t="str">
        <f ca="1">IFERROR(__xludf.DUMMYFUNCTION("""COMPUTED_VALUE"""),"Bolsas e Intercâmbio")</f>
        <v>Bolsas e Intercâmbio</v>
      </c>
      <c r="G318" s="4" t="str">
        <f ca="1">IFERROR(__xludf.DUMMYFUNCTION("""COMPUTED_VALUE"""),"Formação de Público e Educação")</f>
        <v>Formação de Público e Educação</v>
      </c>
      <c r="H318" s="4" t="str">
        <f ca="1">IFERROR(__xludf.DUMMYFUNCTION("""COMPUTED_VALUE"""),"Cultura Popular")</f>
        <v>Cultura Popular</v>
      </c>
      <c r="I318" s="4" t="str">
        <f ca="1">IFERROR(__xludf.DUMMYFUNCTION("""COMPUTED_VALUE"""),"Cultura Popular de Matriz Africana")</f>
        <v>Cultura Popular de Matriz Africana</v>
      </c>
      <c r="J318" s="4" t="str">
        <f ca="1">IFERROR(__xludf.DUMMYFUNCTION("""COMPUTED_VALUE"""),"Cultura Digital e Geek")</f>
        <v>Cultura Digital e Geek</v>
      </c>
      <c r="K318" s="4" t="str">
        <f ca="1">IFERROR(__xludf.DUMMYFUNCTION("""COMPUTED_VALUE"""),"12 Regiões de Desenvolvimento")</f>
        <v>12 Regiões de Desenvolvimento</v>
      </c>
      <c r="L318" s="4" t="str">
        <f ca="1">IFERROR(__xludf.DUMMYFUNCTION("""COMPUTED_VALUE"""),"Linguagem Específica")</f>
        <v>Linguagem Específica</v>
      </c>
      <c r="M318" s="4" t="str">
        <f ca="1">IFERROR(__xludf.DUMMYFUNCTION("""COMPUTED_VALUE"""),"Técnicos")</f>
        <v>Técnicos</v>
      </c>
      <c r="N318" s="4" t="str">
        <f ca="1">IFERROR(__xludf.DUMMYFUNCTION("""COMPUTED_VALUE"""),"Circulação e Visibilidade")</f>
        <v>Circulação e Visibilidade</v>
      </c>
      <c r="O318" s="4" t="str">
        <f ca="1">IFERROR(__xludf.DUMMYFUNCTION("""COMPUTED_VALUE"""),"Iniciantes")</f>
        <v>Iniciantes</v>
      </c>
      <c r="P318" s="4" t="str">
        <f ca="1">IFERROR(__xludf.DUMMYFUNCTION("""COMPUTED_VALUE"""),"CEUs e Pontos(ões) de Cultura")</f>
        <v>CEUs e Pontos(ões) de Cultura</v>
      </c>
      <c r="Q318" s="4" t="str">
        <f ca="1">IFERROR(__xludf.DUMMYFUNCTION("""COMPUTED_VALUE"""),"Outros")</f>
        <v>Outros</v>
      </c>
    </row>
    <row r="319" spans="1:17" x14ac:dyDescent="0.25">
      <c r="A319" s="4" t="str">
        <f ca="1">IFERROR(__xludf.DUMMYFUNCTION("TRANSPOSE(FILTER(Filtro1!B:B,Filtro1!A:A=Joao!C319))"),"Cronograma ")</f>
        <v>Cronograma </v>
      </c>
      <c r="B319" s="4" t="str">
        <f ca="1">IFERROR(__xludf.DUMMYFUNCTION("""COMPUTED_VALUE"""),"Inscrições e Impedimentos")</f>
        <v>Inscrições e Impedimentos</v>
      </c>
    </row>
    <row r="320" spans="1:17" x14ac:dyDescent="0.25">
      <c r="A320" s="4" t="str">
        <f ca="1">IFERROR(__xludf.DUMMYFUNCTION("TRANSPOSE(FILTER(Filtro1!B:B,Filtro1!A:A=Joao!C320))"),"Aquisição de Bens e Serviços")</f>
        <v>Aquisição de Bens e Serviços</v>
      </c>
      <c r="B320" s="4" t="str">
        <f ca="1">IFERROR(__xludf.DUMMYFUNCTION("""COMPUTED_VALUE"""),"Cultura Periférica")</f>
        <v>Cultura Periférica</v>
      </c>
      <c r="C320" s="4" t="str">
        <f ca="1">IFERROR(__xludf.DUMMYFUNCTION("""COMPUTED_VALUE"""),"Comunidades Tradicionais ou Rurais")</f>
        <v>Comunidades Tradicionais ou Rurais</v>
      </c>
      <c r="D320" s="4" t="str">
        <f ca="1">IFERROR(__xludf.DUMMYFUNCTION("""COMPUTED_VALUE"""),"Equipamentos e Acervos")</f>
        <v>Equipamentos e Acervos</v>
      </c>
      <c r="E320" s="4" t="str">
        <f ca="1">IFERROR(__xludf.DUMMYFUNCTION("""COMPUTED_VALUE"""),"Premiação")</f>
        <v>Premiação</v>
      </c>
      <c r="F320" s="4" t="str">
        <f ca="1">IFERROR(__xludf.DUMMYFUNCTION("""COMPUTED_VALUE"""),"Bolsas e Intercâmbio")</f>
        <v>Bolsas e Intercâmbio</v>
      </c>
      <c r="G320" s="4" t="str">
        <f ca="1">IFERROR(__xludf.DUMMYFUNCTION("""COMPUTED_VALUE"""),"Formação de Público e Educação")</f>
        <v>Formação de Público e Educação</v>
      </c>
      <c r="H320" s="4" t="str">
        <f ca="1">IFERROR(__xludf.DUMMYFUNCTION("""COMPUTED_VALUE"""),"Cultura Popular")</f>
        <v>Cultura Popular</v>
      </c>
      <c r="I320" s="4" t="str">
        <f ca="1">IFERROR(__xludf.DUMMYFUNCTION("""COMPUTED_VALUE"""),"Cultura Popular de Matriz Africana")</f>
        <v>Cultura Popular de Matriz Africana</v>
      </c>
      <c r="J320" s="4" t="str">
        <f ca="1">IFERROR(__xludf.DUMMYFUNCTION("""COMPUTED_VALUE"""),"Cultura Digital e Geek")</f>
        <v>Cultura Digital e Geek</v>
      </c>
      <c r="K320" s="4" t="str">
        <f ca="1">IFERROR(__xludf.DUMMYFUNCTION("""COMPUTED_VALUE"""),"12 Regiões de Desenvolvimento")</f>
        <v>12 Regiões de Desenvolvimento</v>
      </c>
      <c r="L320" s="4" t="str">
        <f ca="1">IFERROR(__xludf.DUMMYFUNCTION("""COMPUTED_VALUE"""),"Linguagem Específica")</f>
        <v>Linguagem Específica</v>
      </c>
      <c r="M320" s="4" t="str">
        <f ca="1">IFERROR(__xludf.DUMMYFUNCTION("""COMPUTED_VALUE"""),"Técnicos")</f>
        <v>Técnicos</v>
      </c>
      <c r="N320" s="4" t="str">
        <f ca="1">IFERROR(__xludf.DUMMYFUNCTION("""COMPUTED_VALUE"""),"Circulação e Visibilidade")</f>
        <v>Circulação e Visibilidade</v>
      </c>
      <c r="O320" s="4" t="str">
        <f ca="1">IFERROR(__xludf.DUMMYFUNCTION("""COMPUTED_VALUE"""),"Iniciantes")</f>
        <v>Iniciantes</v>
      </c>
      <c r="P320" s="4" t="str">
        <f ca="1">IFERROR(__xludf.DUMMYFUNCTION("""COMPUTED_VALUE"""),"CEUs e Pontos(ões) de Cultura")</f>
        <v>CEUs e Pontos(ões) de Cultura</v>
      </c>
      <c r="Q320" s="4" t="str">
        <f ca="1">IFERROR(__xludf.DUMMYFUNCTION("""COMPUTED_VALUE"""),"Outros")</f>
        <v>Outros</v>
      </c>
    </row>
    <row r="321" spans="1:17" x14ac:dyDescent="0.25">
      <c r="A321" s="4" t="str">
        <f ca="1">IFERROR(__xludf.DUMMYFUNCTION("TRANSPOSE(FILTER(Filtro1!B:B,Filtro1!A:A=Joao!C321))"),"Aquisição de Bens e Serviços")</f>
        <v>Aquisição de Bens e Serviços</v>
      </c>
      <c r="B321" s="4" t="str">
        <f ca="1">IFERROR(__xludf.DUMMYFUNCTION("""COMPUTED_VALUE"""),"Cultura Periférica")</f>
        <v>Cultura Periférica</v>
      </c>
      <c r="C321" s="4" t="str">
        <f ca="1">IFERROR(__xludf.DUMMYFUNCTION("""COMPUTED_VALUE"""),"Comunidades Tradicionais ou Rurais")</f>
        <v>Comunidades Tradicionais ou Rurais</v>
      </c>
      <c r="D321" s="4" t="str">
        <f ca="1">IFERROR(__xludf.DUMMYFUNCTION("""COMPUTED_VALUE"""),"Equipamentos e Acervos")</f>
        <v>Equipamentos e Acervos</v>
      </c>
      <c r="E321" s="4" t="str">
        <f ca="1">IFERROR(__xludf.DUMMYFUNCTION("""COMPUTED_VALUE"""),"Premiação")</f>
        <v>Premiação</v>
      </c>
      <c r="F321" s="4" t="str">
        <f ca="1">IFERROR(__xludf.DUMMYFUNCTION("""COMPUTED_VALUE"""),"Bolsas e Intercâmbio")</f>
        <v>Bolsas e Intercâmbio</v>
      </c>
      <c r="G321" s="4" t="str">
        <f ca="1">IFERROR(__xludf.DUMMYFUNCTION("""COMPUTED_VALUE"""),"Formação de Público e Educação")</f>
        <v>Formação de Público e Educação</v>
      </c>
      <c r="H321" s="4" t="str">
        <f ca="1">IFERROR(__xludf.DUMMYFUNCTION("""COMPUTED_VALUE"""),"Cultura Popular")</f>
        <v>Cultura Popular</v>
      </c>
      <c r="I321" s="4" t="str">
        <f ca="1">IFERROR(__xludf.DUMMYFUNCTION("""COMPUTED_VALUE"""),"Cultura Popular de Matriz Africana")</f>
        <v>Cultura Popular de Matriz Africana</v>
      </c>
      <c r="J321" s="4" t="str">
        <f ca="1">IFERROR(__xludf.DUMMYFUNCTION("""COMPUTED_VALUE"""),"Cultura Digital e Geek")</f>
        <v>Cultura Digital e Geek</v>
      </c>
      <c r="K321" s="4" t="str">
        <f ca="1">IFERROR(__xludf.DUMMYFUNCTION("""COMPUTED_VALUE"""),"12 Regiões de Desenvolvimento")</f>
        <v>12 Regiões de Desenvolvimento</v>
      </c>
      <c r="L321" s="4" t="str">
        <f ca="1">IFERROR(__xludf.DUMMYFUNCTION("""COMPUTED_VALUE"""),"Linguagem Específica")</f>
        <v>Linguagem Específica</v>
      </c>
      <c r="M321" s="4" t="str">
        <f ca="1">IFERROR(__xludf.DUMMYFUNCTION("""COMPUTED_VALUE"""),"Técnicos")</f>
        <v>Técnicos</v>
      </c>
      <c r="N321" s="4" t="str">
        <f ca="1">IFERROR(__xludf.DUMMYFUNCTION("""COMPUTED_VALUE"""),"Circulação e Visibilidade")</f>
        <v>Circulação e Visibilidade</v>
      </c>
      <c r="O321" s="4" t="str">
        <f ca="1">IFERROR(__xludf.DUMMYFUNCTION("""COMPUTED_VALUE"""),"Iniciantes")</f>
        <v>Iniciantes</v>
      </c>
      <c r="P321" s="4" t="str">
        <f ca="1">IFERROR(__xludf.DUMMYFUNCTION("""COMPUTED_VALUE"""),"CEUs e Pontos(ões) de Cultura")</f>
        <v>CEUs e Pontos(ões) de Cultura</v>
      </c>
      <c r="Q321" s="4" t="str">
        <f ca="1">IFERROR(__xludf.DUMMYFUNCTION("""COMPUTED_VALUE"""),"Outros")</f>
        <v>Outros</v>
      </c>
    </row>
    <row r="322" spans="1:17" x14ac:dyDescent="0.25">
      <c r="A322" s="4" t="str">
        <f ca="1">IFERROR(__xludf.DUMMYFUNCTION("TRANSPOSE(FILTER(Filtro1!B:B,Filtro1!A:A=Joao!C322))"),"Transparência e Fiscalização")</f>
        <v>Transparência e Fiscalização</v>
      </c>
      <c r="B322" s="4" t="str">
        <f ca="1">IFERROR(__xludf.DUMMYFUNCTION("""COMPUTED_VALUE"""),"Pareceristas")</f>
        <v>Pareceristas</v>
      </c>
    </row>
    <row r="323" spans="1:17" x14ac:dyDescent="0.25">
      <c r="A323" s="4" t="str">
        <f ca="1">IFERROR(__xludf.DUMMYFUNCTION("TRANSPOSE(FILTER(Filtro1!B:B,Filtro1!A:A=Joao!C323))"),"Aquisição de Bens e Serviços")</f>
        <v>Aquisição de Bens e Serviços</v>
      </c>
      <c r="B323" s="4" t="str">
        <f ca="1">IFERROR(__xludf.DUMMYFUNCTION("""COMPUTED_VALUE"""),"Cultura Periférica")</f>
        <v>Cultura Periférica</v>
      </c>
      <c r="C323" s="4" t="str">
        <f ca="1">IFERROR(__xludf.DUMMYFUNCTION("""COMPUTED_VALUE"""),"Comunidades Tradicionais ou Rurais")</f>
        <v>Comunidades Tradicionais ou Rurais</v>
      </c>
      <c r="D323" s="4" t="str">
        <f ca="1">IFERROR(__xludf.DUMMYFUNCTION("""COMPUTED_VALUE"""),"Equipamentos e Acervos")</f>
        <v>Equipamentos e Acervos</v>
      </c>
      <c r="E323" s="4" t="str">
        <f ca="1">IFERROR(__xludf.DUMMYFUNCTION("""COMPUTED_VALUE"""),"Premiação")</f>
        <v>Premiação</v>
      </c>
      <c r="F323" s="4" t="str">
        <f ca="1">IFERROR(__xludf.DUMMYFUNCTION("""COMPUTED_VALUE"""),"Bolsas e Intercâmbio")</f>
        <v>Bolsas e Intercâmbio</v>
      </c>
      <c r="G323" s="4" t="str">
        <f ca="1">IFERROR(__xludf.DUMMYFUNCTION("""COMPUTED_VALUE"""),"Formação de Público e Educação")</f>
        <v>Formação de Público e Educação</v>
      </c>
      <c r="H323" s="4" t="str">
        <f ca="1">IFERROR(__xludf.DUMMYFUNCTION("""COMPUTED_VALUE"""),"Cultura Popular")</f>
        <v>Cultura Popular</v>
      </c>
      <c r="I323" s="4" t="str">
        <f ca="1">IFERROR(__xludf.DUMMYFUNCTION("""COMPUTED_VALUE"""),"Cultura Popular de Matriz Africana")</f>
        <v>Cultura Popular de Matriz Africana</v>
      </c>
      <c r="J323" s="4" t="str">
        <f ca="1">IFERROR(__xludf.DUMMYFUNCTION("""COMPUTED_VALUE"""),"Cultura Digital e Geek")</f>
        <v>Cultura Digital e Geek</v>
      </c>
      <c r="K323" s="4" t="str">
        <f ca="1">IFERROR(__xludf.DUMMYFUNCTION("""COMPUTED_VALUE"""),"12 Regiões de Desenvolvimento")</f>
        <v>12 Regiões de Desenvolvimento</v>
      </c>
      <c r="L323" s="4" t="str">
        <f ca="1">IFERROR(__xludf.DUMMYFUNCTION("""COMPUTED_VALUE"""),"Linguagem Específica")</f>
        <v>Linguagem Específica</v>
      </c>
      <c r="M323" s="4" t="str">
        <f ca="1">IFERROR(__xludf.DUMMYFUNCTION("""COMPUTED_VALUE"""),"Técnicos")</f>
        <v>Técnicos</v>
      </c>
      <c r="N323" s="4" t="str">
        <f ca="1">IFERROR(__xludf.DUMMYFUNCTION("""COMPUTED_VALUE"""),"Circulação e Visibilidade")</f>
        <v>Circulação e Visibilidade</v>
      </c>
      <c r="O323" s="4" t="str">
        <f ca="1">IFERROR(__xludf.DUMMYFUNCTION("""COMPUTED_VALUE"""),"Iniciantes")</f>
        <v>Iniciantes</v>
      </c>
      <c r="P323" s="4" t="str">
        <f ca="1">IFERROR(__xludf.DUMMYFUNCTION("""COMPUTED_VALUE"""),"CEUs e Pontos(ões) de Cultura")</f>
        <v>CEUs e Pontos(ões) de Cultura</v>
      </c>
      <c r="Q323" s="4" t="str">
        <f ca="1">IFERROR(__xludf.DUMMYFUNCTION("""COMPUTED_VALUE"""),"Outros")</f>
        <v>Outros</v>
      </c>
    </row>
    <row r="324" spans="1:17" x14ac:dyDescent="0.25">
      <c r="A324" s="4" t="str">
        <f ca="1">IFERROR(__xludf.DUMMYFUNCTION("TRANSPOSE(FILTER(Filtro1!B:B,Filtro1!A:A=Joao!C324))"),"Cronograma ")</f>
        <v>Cronograma </v>
      </c>
      <c r="B324" s="4" t="str">
        <f ca="1">IFERROR(__xludf.DUMMYFUNCTION("""COMPUTED_VALUE"""),"Inscrições e Impedimentos")</f>
        <v>Inscrições e Impedimentos</v>
      </c>
    </row>
    <row r="325" spans="1:17" x14ac:dyDescent="0.25">
      <c r="A325" s="4" t="str">
        <f ca="1">IFERROR(__xludf.DUMMYFUNCTION("TRANSPOSE(FILTER(Filtro1!B:B,Filtro1!A:A=Joao!C325))"),"Aquisição de Bens e Serviços")</f>
        <v>Aquisição de Bens e Serviços</v>
      </c>
      <c r="B325" s="4" t="str">
        <f ca="1">IFERROR(__xludf.DUMMYFUNCTION("""COMPUTED_VALUE"""),"Cultura Periférica")</f>
        <v>Cultura Periférica</v>
      </c>
      <c r="C325" s="4" t="str">
        <f ca="1">IFERROR(__xludf.DUMMYFUNCTION("""COMPUTED_VALUE"""),"Comunidades Tradicionais ou Rurais")</f>
        <v>Comunidades Tradicionais ou Rurais</v>
      </c>
      <c r="D325" s="4" t="str">
        <f ca="1">IFERROR(__xludf.DUMMYFUNCTION("""COMPUTED_VALUE"""),"Equipamentos e Acervos")</f>
        <v>Equipamentos e Acervos</v>
      </c>
      <c r="E325" s="4" t="str">
        <f ca="1">IFERROR(__xludf.DUMMYFUNCTION("""COMPUTED_VALUE"""),"Premiação")</f>
        <v>Premiação</v>
      </c>
      <c r="F325" s="4" t="str">
        <f ca="1">IFERROR(__xludf.DUMMYFUNCTION("""COMPUTED_VALUE"""),"Bolsas e Intercâmbio")</f>
        <v>Bolsas e Intercâmbio</v>
      </c>
      <c r="G325" s="4" t="str">
        <f ca="1">IFERROR(__xludf.DUMMYFUNCTION("""COMPUTED_VALUE"""),"Formação de Público e Educação")</f>
        <v>Formação de Público e Educação</v>
      </c>
      <c r="H325" s="4" t="str">
        <f ca="1">IFERROR(__xludf.DUMMYFUNCTION("""COMPUTED_VALUE"""),"Cultura Popular")</f>
        <v>Cultura Popular</v>
      </c>
      <c r="I325" s="4" t="str">
        <f ca="1">IFERROR(__xludf.DUMMYFUNCTION("""COMPUTED_VALUE"""),"Cultura Popular de Matriz Africana")</f>
        <v>Cultura Popular de Matriz Africana</v>
      </c>
      <c r="J325" s="4" t="str">
        <f ca="1">IFERROR(__xludf.DUMMYFUNCTION("""COMPUTED_VALUE"""),"Cultura Digital e Geek")</f>
        <v>Cultura Digital e Geek</v>
      </c>
      <c r="K325" s="4" t="str">
        <f ca="1">IFERROR(__xludf.DUMMYFUNCTION("""COMPUTED_VALUE"""),"12 Regiões de Desenvolvimento")</f>
        <v>12 Regiões de Desenvolvimento</v>
      </c>
      <c r="L325" s="4" t="str">
        <f ca="1">IFERROR(__xludf.DUMMYFUNCTION("""COMPUTED_VALUE"""),"Linguagem Específica")</f>
        <v>Linguagem Específica</v>
      </c>
      <c r="M325" s="4" t="str">
        <f ca="1">IFERROR(__xludf.DUMMYFUNCTION("""COMPUTED_VALUE"""),"Técnicos")</f>
        <v>Técnicos</v>
      </c>
      <c r="N325" s="4" t="str">
        <f ca="1">IFERROR(__xludf.DUMMYFUNCTION("""COMPUTED_VALUE"""),"Circulação e Visibilidade")</f>
        <v>Circulação e Visibilidade</v>
      </c>
      <c r="O325" s="4" t="str">
        <f ca="1">IFERROR(__xludf.DUMMYFUNCTION("""COMPUTED_VALUE"""),"Iniciantes")</f>
        <v>Iniciantes</v>
      </c>
      <c r="P325" s="4" t="str">
        <f ca="1">IFERROR(__xludf.DUMMYFUNCTION("""COMPUTED_VALUE"""),"CEUs e Pontos(ões) de Cultura")</f>
        <v>CEUs e Pontos(ões) de Cultura</v>
      </c>
      <c r="Q325" s="4" t="str">
        <f ca="1">IFERROR(__xludf.DUMMYFUNCTION("""COMPUTED_VALUE"""),"Outros")</f>
        <v>Outros</v>
      </c>
    </row>
    <row r="326" spans="1:17" x14ac:dyDescent="0.25">
      <c r="A326" s="4" t="str">
        <f ca="1">IFERROR(__xludf.DUMMYFUNCTION("TRANSPOSE(FILTER(Filtro1!B:B,Filtro1!A:A=Joao!C326))"),"Aquisição de Bens e Serviços")</f>
        <v>Aquisição de Bens e Serviços</v>
      </c>
      <c r="B326" s="4" t="str">
        <f ca="1">IFERROR(__xludf.DUMMYFUNCTION("""COMPUTED_VALUE"""),"Cultura Periférica")</f>
        <v>Cultura Periférica</v>
      </c>
      <c r="C326" s="4" t="str">
        <f ca="1">IFERROR(__xludf.DUMMYFUNCTION("""COMPUTED_VALUE"""),"Comunidades Tradicionais ou Rurais")</f>
        <v>Comunidades Tradicionais ou Rurais</v>
      </c>
      <c r="D326" s="4" t="str">
        <f ca="1">IFERROR(__xludf.DUMMYFUNCTION("""COMPUTED_VALUE"""),"Equipamentos e Acervos")</f>
        <v>Equipamentos e Acervos</v>
      </c>
      <c r="E326" s="4" t="str">
        <f ca="1">IFERROR(__xludf.DUMMYFUNCTION("""COMPUTED_VALUE"""),"Premiação")</f>
        <v>Premiação</v>
      </c>
      <c r="F326" s="4" t="str">
        <f ca="1">IFERROR(__xludf.DUMMYFUNCTION("""COMPUTED_VALUE"""),"Bolsas e Intercâmbio")</f>
        <v>Bolsas e Intercâmbio</v>
      </c>
      <c r="G326" s="4" t="str">
        <f ca="1">IFERROR(__xludf.DUMMYFUNCTION("""COMPUTED_VALUE"""),"Formação de Público e Educação")</f>
        <v>Formação de Público e Educação</v>
      </c>
      <c r="H326" s="4" t="str">
        <f ca="1">IFERROR(__xludf.DUMMYFUNCTION("""COMPUTED_VALUE"""),"Cultura Popular")</f>
        <v>Cultura Popular</v>
      </c>
      <c r="I326" s="4" t="str">
        <f ca="1">IFERROR(__xludf.DUMMYFUNCTION("""COMPUTED_VALUE"""),"Cultura Popular de Matriz Africana")</f>
        <v>Cultura Popular de Matriz Africana</v>
      </c>
      <c r="J326" s="4" t="str">
        <f ca="1">IFERROR(__xludf.DUMMYFUNCTION("""COMPUTED_VALUE"""),"Cultura Digital e Geek")</f>
        <v>Cultura Digital e Geek</v>
      </c>
      <c r="K326" s="4" t="str">
        <f ca="1">IFERROR(__xludf.DUMMYFUNCTION("""COMPUTED_VALUE"""),"12 Regiões de Desenvolvimento")</f>
        <v>12 Regiões de Desenvolvimento</v>
      </c>
      <c r="L326" s="4" t="str">
        <f ca="1">IFERROR(__xludf.DUMMYFUNCTION("""COMPUTED_VALUE"""),"Linguagem Específica")</f>
        <v>Linguagem Específica</v>
      </c>
      <c r="M326" s="4" t="str">
        <f ca="1">IFERROR(__xludf.DUMMYFUNCTION("""COMPUTED_VALUE"""),"Técnicos")</f>
        <v>Técnicos</v>
      </c>
      <c r="N326" s="4" t="str">
        <f ca="1">IFERROR(__xludf.DUMMYFUNCTION("""COMPUTED_VALUE"""),"Circulação e Visibilidade")</f>
        <v>Circulação e Visibilidade</v>
      </c>
      <c r="O326" s="4" t="str">
        <f ca="1">IFERROR(__xludf.DUMMYFUNCTION("""COMPUTED_VALUE"""),"Iniciantes")</f>
        <v>Iniciantes</v>
      </c>
      <c r="P326" s="4" t="str">
        <f ca="1">IFERROR(__xludf.DUMMYFUNCTION("""COMPUTED_VALUE"""),"CEUs e Pontos(ões) de Cultura")</f>
        <v>CEUs e Pontos(ões) de Cultura</v>
      </c>
      <c r="Q326" s="4" t="str">
        <f ca="1">IFERROR(__xludf.DUMMYFUNCTION("""COMPUTED_VALUE"""),"Outros")</f>
        <v>Outros</v>
      </c>
    </row>
    <row r="327" spans="1:17" x14ac:dyDescent="0.25">
      <c r="A327" s="4" t="str">
        <f ca="1">IFERROR(__xludf.DUMMYFUNCTION("TRANSPOSE(FILTER(Filtro1!B:B,Filtro1!A:A=Joao!C327))"),"Cronograma ")</f>
        <v>Cronograma </v>
      </c>
      <c r="B327" s="4" t="str">
        <f ca="1">IFERROR(__xludf.DUMMYFUNCTION("""COMPUTED_VALUE"""),"Inscrições e Impedimentos")</f>
        <v>Inscrições e Impedimentos</v>
      </c>
    </row>
    <row r="328" spans="1:17" x14ac:dyDescent="0.25">
      <c r="A328" s="4" t="str">
        <f ca="1">IFERROR(__xludf.DUMMYFUNCTION("TRANSPOSE(FILTER(Filtro1!B:B,Filtro1!A:A=Joao!C328))"),"Aquisição de Bens e Serviços")</f>
        <v>Aquisição de Bens e Serviços</v>
      </c>
      <c r="B328" s="4" t="str">
        <f ca="1">IFERROR(__xludf.DUMMYFUNCTION("""COMPUTED_VALUE"""),"Cultura Periférica")</f>
        <v>Cultura Periférica</v>
      </c>
      <c r="C328" s="4" t="str">
        <f ca="1">IFERROR(__xludf.DUMMYFUNCTION("""COMPUTED_VALUE"""),"Comunidades Tradicionais ou Rurais")</f>
        <v>Comunidades Tradicionais ou Rurais</v>
      </c>
      <c r="D328" s="4" t="str">
        <f ca="1">IFERROR(__xludf.DUMMYFUNCTION("""COMPUTED_VALUE"""),"Equipamentos e Acervos")</f>
        <v>Equipamentos e Acervos</v>
      </c>
      <c r="E328" s="4" t="str">
        <f ca="1">IFERROR(__xludf.DUMMYFUNCTION("""COMPUTED_VALUE"""),"Premiação")</f>
        <v>Premiação</v>
      </c>
      <c r="F328" s="4" t="str">
        <f ca="1">IFERROR(__xludf.DUMMYFUNCTION("""COMPUTED_VALUE"""),"Bolsas e Intercâmbio")</f>
        <v>Bolsas e Intercâmbio</v>
      </c>
      <c r="G328" s="4" t="str">
        <f ca="1">IFERROR(__xludf.DUMMYFUNCTION("""COMPUTED_VALUE"""),"Formação de Público e Educação")</f>
        <v>Formação de Público e Educação</v>
      </c>
      <c r="H328" s="4" t="str">
        <f ca="1">IFERROR(__xludf.DUMMYFUNCTION("""COMPUTED_VALUE"""),"Cultura Popular")</f>
        <v>Cultura Popular</v>
      </c>
      <c r="I328" s="4" t="str">
        <f ca="1">IFERROR(__xludf.DUMMYFUNCTION("""COMPUTED_VALUE"""),"Cultura Popular de Matriz Africana")</f>
        <v>Cultura Popular de Matriz Africana</v>
      </c>
      <c r="J328" s="4" t="str">
        <f ca="1">IFERROR(__xludf.DUMMYFUNCTION("""COMPUTED_VALUE"""),"Cultura Digital e Geek")</f>
        <v>Cultura Digital e Geek</v>
      </c>
      <c r="K328" s="4" t="str">
        <f ca="1">IFERROR(__xludf.DUMMYFUNCTION("""COMPUTED_VALUE"""),"12 Regiões de Desenvolvimento")</f>
        <v>12 Regiões de Desenvolvimento</v>
      </c>
      <c r="L328" s="4" t="str">
        <f ca="1">IFERROR(__xludf.DUMMYFUNCTION("""COMPUTED_VALUE"""),"Linguagem Específica")</f>
        <v>Linguagem Específica</v>
      </c>
      <c r="M328" s="4" t="str">
        <f ca="1">IFERROR(__xludf.DUMMYFUNCTION("""COMPUTED_VALUE"""),"Técnicos")</f>
        <v>Técnicos</v>
      </c>
      <c r="N328" s="4" t="str">
        <f ca="1">IFERROR(__xludf.DUMMYFUNCTION("""COMPUTED_VALUE"""),"Circulação e Visibilidade")</f>
        <v>Circulação e Visibilidade</v>
      </c>
      <c r="O328" s="4" t="str">
        <f ca="1">IFERROR(__xludf.DUMMYFUNCTION("""COMPUTED_VALUE"""),"Iniciantes")</f>
        <v>Iniciantes</v>
      </c>
      <c r="P328" s="4" t="str">
        <f ca="1">IFERROR(__xludf.DUMMYFUNCTION("""COMPUTED_VALUE"""),"CEUs e Pontos(ões) de Cultura")</f>
        <v>CEUs e Pontos(ões) de Cultura</v>
      </c>
      <c r="Q328" s="4" t="str">
        <f ca="1">IFERROR(__xludf.DUMMYFUNCTION("""COMPUTED_VALUE"""),"Outros")</f>
        <v>Outros</v>
      </c>
    </row>
    <row r="329" spans="1:17" x14ac:dyDescent="0.25">
      <c r="A329" s="4" t="str">
        <f ca="1">IFERROR(__xludf.DUMMYFUNCTION("TRANSPOSE(FILTER(Filtro1!B:B,Filtro1!A:A=Joao!C329))"),"Aquisição de Bens e Serviços")</f>
        <v>Aquisição de Bens e Serviços</v>
      </c>
      <c r="B329" s="4" t="str">
        <f ca="1">IFERROR(__xludf.DUMMYFUNCTION("""COMPUTED_VALUE"""),"Cultura Periférica")</f>
        <v>Cultura Periférica</v>
      </c>
      <c r="C329" s="4" t="str">
        <f ca="1">IFERROR(__xludf.DUMMYFUNCTION("""COMPUTED_VALUE"""),"Comunidades Tradicionais ou Rurais")</f>
        <v>Comunidades Tradicionais ou Rurais</v>
      </c>
      <c r="D329" s="4" t="str">
        <f ca="1">IFERROR(__xludf.DUMMYFUNCTION("""COMPUTED_VALUE"""),"Equipamentos e Acervos")</f>
        <v>Equipamentos e Acervos</v>
      </c>
      <c r="E329" s="4" t="str">
        <f ca="1">IFERROR(__xludf.DUMMYFUNCTION("""COMPUTED_VALUE"""),"Premiação")</f>
        <v>Premiação</v>
      </c>
      <c r="F329" s="4" t="str">
        <f ca="1">IFERROR(__xludf.DUMMYFUNCTION("""COMPUTED_VALUE"""),"Bolsas e Intercâmbio")</f>
        <v>Bolsas e Intercâmbio</v>
      </c>
      <c r="G329" s="4" t="str">
        <f ca="1">IFERROR(__xludf.DUMMYFUNCTION("""COMPUTED_VALUE"""),"Formação de Público e Educação")</f>
        <v>Formação de Público e Educação</v>
      </c>
      <c r="H329" s="4" t="str">
        <f ca="1">IFERROR(__xludf.DUMMYFUNCTION("""COMPUTED_VALUE"""),"Cultura Popular")</f>
        <v>Cultura Popular</v>
      </c>
      <c r="I329" s="4" t="str">
        <f ca="1">IFERROR(__xludf.DUMMYFUNCTION("""COMPUTED_VALUE"""),"Cultura Popular de Matriz Africana")</f>
        <v>Cultura Popular de Matriz Africana</v>
      </c>
      <c r="J329" s="4" t="str">
        <f ca="1">IFERROR(__xludf.DUMMYFUNCTION("""COMPUTED_VALUE"""),"Cultura Digital e Geek")</f>
        <v>Cultura Digital e Geek</v>
      </c>
      <c r="K329" s="4" t="str">
        <f ca="1">IFERROR(__xludf.DUMMYFUNCTION("""COMPUTED_VALUE"""),"12 Regiões de Desenvolvimento")</f>
        <v>12 Regiões de Desenvolvimento</v>
      </c>
      <c r="L329" s="4" t="str">
        <f ca="1">IFERROR(__xludf.DUMMYFUNCTION("""COMPUTED_VALUE"""),"Linguagem Específica")</f>
        <v>Linguagem Específica</v>
      </c>
      <c r="M329" s="4" t="str">
        <f ca="1">IFERROR(__xludf.DUMMYFUNCTION("""COMPUTED_VALUE"""),"Técnicos")</f>
        <v>Técnicos</v>
      </c>
      <c r="N329" s="4" t="str">
        <f ca="1">IFERROR(__xludf.DUMMYFUNCTION("""COMPUTED_VALUE"""),"Circulação e Visibilidade")</f>
        <v>Circulação e Visibilidade</v>
      </c>
      <c r="O329" s="4" t="str">
        <f ca="1">IFERROR(__xludf.DUMMYFUNCTION("""COMPUTED_VALUE"""),"Iniciantes")</f>
        <v>Iniciantes</v>
      </c>
      <c r="P329" s="4" t="str">
        <f ca="1">IFERROR(__xludf.DUMMYFUNCTION("""COMPUTED_VALUE"""),"CEUs e Pontos(ões) de Cultura")</f>
        <v>CEUs e Pontos(ões) de Cultura</v>
      </c>
      <c r="Q329" s="4" t="str">
        <f ca="1">IFERROR(__xludf.DUMMYFUNCTION("""COMPUTED_VALUE"""),"Outros")</f>
        <v>Outros</v>
      </c>
    </row>
    <row r="330" spans="1:17" x14ac:dyDescent="0.25">
      <c r="A330" s="4" t="str">
        <f ca="1">IFERROR(__xludf.DUMMYFUNCTION("TRANSPOSE(FILTER(Filtro1!B:B,Filtro1!A:A=Joao!C330))"),"Transparência e Fiscalização")</f>
        <v>Transparência e Fiscalização</v>
      </c>
      <c r="B330" s="4" t="str">
        <f ca="1">IFERROR(__xludf.DUMMYFUNCTION("""COMPUTED_VALUE"""),"Pareceristas")</f>
        <v>Pareceristas</v>
      </c>
    </row>
    <row r="331" spans="1:17" x14ac:dyDescent="0.25">
      <c r="A331" s="4" t="str">
        <f ca="1">IFERROR(__xludf.DUMMYFUNCTION("TRANSPOSE(FILTER(Filtro1!B:B,Filtro1!A:A=Joao!C331))"),"Aquisição de Bens e Serviços")</f>
        <v>Aquisição de Bens e Serviços</v>
      </c>
      <c r="B331" s="4" t="str">
        <f ca="1">IFERROR(__xludf.DUMMYFUNCTION("""COMPUTED_VALUE"""),"Cultura Periférica")</f>
        <v>Cultura Periférica</v>
      </c>
      <c r="C331" s="4" t="str">
        <f ca="1">IFERROR(__xludf.DUMMYFUNCTION("""COMPUTED_VALUE"""),"Comunidades Tradicionais ou Rurais")</f>
        <v>Comunidades Tradicionais ou Rurais</v>
      </c>
      <c r="D331" s="4" t="str">
        <f ca="1">IFERROR(__xludf.DUMMYFUNCTION("""COMPUTED_VALUE"""),"Equipamentos e Acervos")</f>
        <v>Equipamentos e Acervos</v>
      </c>
      <c r="E331" s="4" t="str">
        <f ca="1">IFERROR(__xludf.DUMMYFUNCTION("""COMPUTED_VALUE"""),"Premiação")</f>
        <v>Premiação</v>
      </c>
      <c r="F331" s="4" t="str">
        <f ca="1">IFERROR(__xludf.DUMMYFUNCTION("""COMPUTED_VALUE"""),"Bolsas e Intercâmbio")</f>
        <v>Bolsas e Intercâmbio</v>
      </c>
      <c r="G331" s="4" t="str">
        <f ca="1">IFERROR(__xludf.DUMMYFUNCTION("""COMPUTED_VALUE"""),"Formação de Público e Educação")</f>
        <v>Formação de Público e Educação</v>
      </c>
      <c r="H331" s="4" t="str">
        <f ca="1">IFERROR(__xludf.DUMMYFUNCTION("""COMPUTED_VALUE"""),"Cultura Popular")</f>
        <v>Cultura Popular</v>
      </c>
      <c r="I331" s="4" t="str">
        <f ca="1">IFERROR(__xludf.DUMMYFUNCTION("""COMPUTED_VALUE"""),"Cultura Popular de Matriz Africana")</f>
        <v>Cultura Popular de Matriz Africana</v>
      </c>
      <c r="J331" s="4" t="str">
        <f ca="1">IFERROR(__xludf.DUMMYFUNCTION("""COMPUTED_VALUE"""),"Cultura Digital e Geek")</f>
        <v>Cultura Digital e Geek</v>
      </c>
      <c r="K331" s="4" t="str">
        <f ca="1">IFERROR(__xludf.DUMMYFUNCTION("""COMPUTED_VALUE"""),"12 Regiões de Desenvolvimento")</f>
        <v>12 Regiões de Desenvolvimento</v>
      </c>
      <c r="L331" s="4" t="str">
        <f ca="1">IFERROR(__xludf.DUMMYFUNCTION("""COMPUTED_VALUE"""),"Linguagem Específica")</f>
        <v>Linguagem Específica</v>
      </c>
      <c r="M331" s="4" t="str">
        <f ca="1">IFERROR(__xludf.DUMMYFUNCTION("""COMPUTED_VALUE"""),"Técnicos")</f>
        <v>Técnicos</v>
      </c>
      <c r="N331" s="4" t="str">
        <f ca="1">IFERROR(__xludf.DUMMYFUNCTION("""COMPUTED_VALUE"""),"Circulação e Visibilidade")</f>
        <v>Circulação e Visibilidade</v>
      </c>
      <c r="O331" s="4" t="str">
        <f ca="1">IFERROR(__xludf.DUMMYFUNCTION("""COMPUTED_VALUE"""),"Iniciantes")</f>
        <v>Iniciantes</v>
      </c>
      <c r="P331" s="4" t="str">
        <f ca="1">IFERROR(__xludf.DUMMYFUNCTION("""COMPUTED_VALUE"""),"CEUs e Pontos(ões) de Cultura")</f>
        <v>CEUs e Pontos(ões) de Cultura</v>
      </c>
      <c r="Q331" s="4" t="str">
        <f ca="1">IFERROR(__xludf.DUMMYFUNCTION("""COMPUTED_VALUE"""),"Outros")</f>
        <v>Outros</v>
      </c>
    </row>
    <row r="332" spans="1:17" x14ac:dyDescent="0.25">
      <c r="A332" s="4" t="str">
        <f ca="1">IFERROR(__xludf.DUMMYFUNCTION("TRANSPOSE(FILTER(Filtro1!B:B,Filtro1!A:A=Joao!C332))"),"Cronograma ")</f>
        <v>Cronograma </v>
      </c>
      <c r="B332" s="4" t="str">
        <f ca="1">IFERROR(__xludf.DUMMYFUNCTION("""COMPUTED_VALUE"""),"Inscrições e Impedimentos")</f>
        <v>Inscrições e Impedimentos</v>
      </c>
    </row>
    <row r="333" spans="1:17" x14ac:dyDescent="0.25">
      <c r="A333" s="4" t="str">
        <f ca="1">IFERROR(__xludf.DUMMYFUNCTION("TRANSPOSE(FILTER(Filtro1!B:B,Filtro1!A:A=Joao!C333))"),"Aquisição de Bens e Serviços")</f>
        <v>Aquisição de Bens e Serviços</v>
      </c>
      <c r="B333" s="4" t="str">
        <f ca="1">IFERROR(__xludf.DUMMYFUNCTION("""COMPUTED_VALUE"""),"Cultura Periférica")</f>
        <v>Cultura Periférica</v>
      </c>
      <c r="C333" s="4" t="str">
        <f ca="1">IFERROR(__xludf.DUMMYFUNCTION("""COMPUTED_VALUE"""),"Comunidades Tradicionais ou Rurais")</f>
        <v>Comunidades Tradicionais ou Rurais</v>
      </c>
      <c r="D333" s="4" t="str">
        <f ca="1">IFERROR(__xludf.DUMMYFUNCTION("""COMPUTED_VALUE"""),"Equipamentos e Acervos")</f>
        <v>Equipamentos e Acervos</v>
      </c>
      <c r="E333" s="4" t="str">
        <f ca="1">IFERROR(__xludf.DUMMYFUNCTION("""COMPUTED_VALUE"""),"Premiação")</f>
        <v>Premiação</v>
      </c>
      <c r="F333" s="4" t="str">
        <f ca="1">IFERROR(__xludf.DUMMYFUNCTION("""COMPUTED_VALUE"""),"Bolsas e Intercâmbio")</f>
        <v>Bolsas e Intercâmbio</v>
      </c>
      <c r="G333" s="4" t="str">
        <f ca="1">IFERROR(__xludf.DUMMYFUNCTION("""COMPUTED_VALUE"""),"Formação de Público e Educação")</f>
        <v>Formação de Público e Educação</v>
      </c>
      <c r="H333" s="4" t="str">
        <f ca="1">IFERROR(__xludf.DUMMYFUNCTION("""COMPUTED_VALUE"""),"Cultura Popular")</f>
        <v>Cultura Popular</v>
      </c>
      <c r="I333" s="4" t="str">
        <f ca="1">IFERROR(__xludf.DUMMYFUNCTION("""COMPUTED_VALUE"""),"Cultura Popular de Matriz Africana")</f>
        <v>Cultura Popular de Matriz Africana</v>
      </c>
      <c r="J333" s="4" t="str">
        <f ca="1">IFERROR(__xludf.DUMMYFUNCTION("""COMPUTED_VALUE"""),"Cultura Digital e Geek")</f>
        <v>Cultura Digital e Geek</v>
      </c>
      <c r="K333" s="4" t="str">
        <f ca="1">IFERROR(__xludf.DUMMYFUNCTION("""COMPUTED_VALUE"""),"12 Regiões de Desenvolvimento")</f>
        <v>12 Regiões de Desenvolvimento</v>
      </c>
      <c r="L333" s="4" t="str">
        <f ca="1">IFERROR(__xludf.DUMMYFUNCTION("""COMPUTED_VALUE"""),"Linguagem Específica")</f>
        <v>Linguagem Específica</v>
      </c>
      <c r="M333" s="4" t="str">
        <f ca="1">IFERROR(__xludf.DUMMYFUNCTION("""COMPUTED_VALUE"""),"Técnicos")</f>
        <v>Técnicos</v>
      </c>
      <c r="N333" s="4" t="str">
        <f ca="1">IFERROR(__xludf.DUMMYFUNCTION("""COMPUTED_VALUE"""),"Circulação e Visibilidade")</f>
        <v>Circulação e Visibilidade</v>
      </c>
      <c r="O333" s="4" t="str">
        <f ca="1">IFERROR(__xludf.DUMMYFUNCTION("""COMPUTED_VALUE"""),"Iniciantes")</f>
        <v>Iniciantes</v>
      </c>
      <c r="P333" s="4" t="str">
        <f ca="1">IFERROR(__xludf.DUMMYFUNCTION("""COMPUTED_VALUE"""),"CEUs e Pontos(ões) de Cultura")</f>
        <v>CEUs e Pontos(ões) de Cultura</v>
      </c>
      <c r="Q333" s="4" t="str">
        <f ca="1">IFERROR(__xludf.DUMMYFUNCTION("""COMPUTED_VALUE"""),"Outros")</f>
        <v>Outros</v>
      </c>
    </row>
    <row r="334" spans="1:17" x14ac:dyDescent="0.25">
      <c r="A334" s="4" t="str">
        <f ca="1">IFERROR(__xludf.DUMMYFUNCTION("TRANSPOSE(FILTER(Filtro1!B:B,Filtro1!A:A=Joao!C334))"),"Aquisição de Bens e Serviços")</f>
        <v>Aquisição de Bens e Serviços</v>
      </c>
      <c r="B334" s="4" t="str">
        <f ca="1">IFERROR(__xludf.DUMMYFUNCTION("""COMPUTED_VALUE"""),"Cultura Periférica")</f>
        <v>Cultura Periférica</v>
      </c>
      <c r="C334" s="4" t="str">
        <f ca="1">IFERROR(__xludf.DUMMYFUNCTION("""COMPUTED_VALUE"""),"Comunidades Tradicionais ou Rurais")</f>
        <v>Comunidades Tradicionais ou Rurais</v>
      </c>
      <c r="D334" s="4" t="str">
        <f ca="1">IFERROR(__xludf.DUMMYFUNCTION("""COMPUTED_VALUE"""),"Equipamentos e Acervos")</f>
        <v>Equipamentos e Acervos</v>
      </c>
      <c r="E334" s="4" t="str">
        <f ca="1">IFERROR(__xludf.DUMMYFUNCTION("""COMPUTED_VALUE"""),"Premiação")</f>
        <v>Premiação</v>
      </c>
      <c r="F334" s="4" t="str">
        <f ca="1">IFERROR(__xludf.DUMMYFUNCTION("""COMPUTED_VALUE"""),"Bolsas e Intercâmbio")</f>
        <v>Bolsas e Intercâmbio</v>
      </c>
      <c r="G334" s="4" t="str">
        <f ca="1">IFERROR(__xludf.DUMMYFUNCTION("""COMPUTED_VALUE"""),"Formação de Público e Educação")</f>
        <v>Formação de Público e Educação</v>
      </c>
      <c r="H334" s="4" t="str">
        <f ca="1">IFERROR(__xludf.DUMMYFUNCTION("""COMPUTED_VALUE"""),"Cultura Popular")</f>
        <v>Cultura Popular</v>
      </c>
      <c r="I334" s="4" t="str">
        <f ca="1">IFERROR(__xludf.DUMMYFUNCTION("""COMPUTED_VALUE"""),"Cultura Popular de Matriz Africana")</f>
        <v>Cultura Popular de Matriz Africana</v>
      </c>
      <c r="J334" s="4" t="str">
        <f ca="1">IFERROR(__xludf.DUMMYFUNCTION("""COMPUTED_VALUE"""),"Cultura Digital e Geek")</f>
        <v>Cultura Digital e Geek</v>
      </c>
      <c r="K334" s="4" t="str">
        <f ca="1">IFERROR(__xludf.DUMMYFUNCTION("""COMPUTED_VALUE"""),"12 Regiões de Desenvolvimento")</f>
        <v>12 Regiões de Desenvolvimento</v>
      </c>
      <c r="L334" s="4" t="str">
        <f ca="1">IFERROR(__xludf.DUMMYFUNCTION("""COMPUTED_VALUE"""),"Linguagem Específica")</f>
        <v>Linguagem Específica</v>
      </c>
      <c r="M334" s="4" t="str">
        <f ca="1">IFERROR(__xludf.DUMMYFUNCTION("""COMPUTED_VALUE"""),"Técnicos")</f>
        <v>Técnicos</v>
      </c>
      <c r="N334" s="4" t="str">
        <f ca="1">IFERROR(__xludf.DUMMYFUNCTION("""COMPUTED_VALUE"""),"Circulação e Visibilidade")</f>
        <v>Circulação e Visibilidade</v>
      </c>
      <c r="O334" s="4" t="str">
        <f ca="1">IFERROR(__xludf.DUMMYFUNCTION("""COMPUTED_VALUE"""),"Iniciantes")</f>
        <v>Iniciantes</v>
      </c>
      <c r="P334" s="4" t="str">
        <f ca="1">IFERROR(__xludf.DUMMYFUNCTION("""COMPUTED_VALUE"""),"CEUs e Pontos(ões) de Cultura")</f>
        <v>CEUs e Pontos(ões) de Cultura</v>
      </c>
      <c r="Q334" s="4" t="str">
        <f ca="1">IFERROR(__xludf.DUMMYFUNCTION("""COMPUTED_VALUE"""),"Outros")</f>
        <v>Outros</v>
      </c>
    </row>
    <row r="335" spans="1:17" x14ac:dyDescent="0.25">
      <c r="A335" s="4" t="str">
        <f ca="1">IFERROR(__xludf.DUMMYFUNCTION("TRANSPOSE(FILTER(Filtro1!B:B,Filtro1!A:A=Joao!C335))"),"Cronograma ")</f>
        <v>Cronograma </v>
      </c>
      <c r="B335" s="4" t="str">
        <f ca="1">IFERROR(__xludf.DUMMYFUNCTION("""COMPUTED_VALUE"""),"Inscrições e Impedimentos")</f>
        <v>Inscrições e Impedimentos</v>
      </c>
    </row>
    <row r="336" spans="1:17" x14ac:dyDescent="0.25">
      <c r="A336" s="4" t="str">
        <f ca="1">IFERROR(__xludf.DUMMYFUNCTION("TRANSPOSE(FILTER(Filtro1!B:B,Filtro1!A:A=Joao!C336))"),"Aquisição de Bens e Serviços")</f>
        <v>Aquisição de Bens e Serviços</v>
      </c>
      <c r="B336" s="4" t="str">
        <f ca="1">IFERROR(__xludf.DUMMYFUNCTION("""COMPUTED_VALUE"""),"Cultura Periférica")</f>
        <v>Cultura Periférica</v>
      </c>
      <c r="C336" s="4" t="str">
        <f ca="1">IFERROR(__xludf.DUMMYFUNCTION("""COMPUTED_VALUE"""),"Comunidades Tradicionais ou Rurais")</f>
        <v>Comunidades Tradicionais ou Rurais</v>
      </c>
      <c r="D336" s="4" t="str">
        <f ca="1">IFERROR(__xludf.DUMMYFUNCTION("""COMPUTED_VALUE"""),"Equipamentos e Acervos")</f>
        <v>Equipamentos e Acervos</v>
      </c>
      <c r="E336" s="4" t="str">
        <f ca="1">IFERROR(__xludf.DUMMYFUNCTION("""COMPUTED_VALUE"""),"Premiação")</f>
        <v>Premiação</v>
      </c>
      <c r="F336" s="4" t="str">
        <f ca="1">IFERROR(__xludf.DUMMYFUNCTION("""COMPUTED_VALUE"""),"Bolsas e Intercâmbio")</f>
        <v>Bolsas e Intercâmbio</v>
      </c>
      <c r="G336" s="4" t="str">
        <f ca="1">IFERROR(__xludf.DUMMYFUNCTION("""COMPUTED_VALUE"""),"Formação de Público e Educação")</f>
        <v>Formação de Público e Educação</v>
      </c>
      <c r="H336" s="4" t="str">
        <f ca="1">IFERROR(__xludf.DUMMYFUNCTION("""COMPUTED_VALUE"""),"Cultura Popular")</f>
        <v>Cultura Popular</v>
      </c>
      <c r="I336" s="4" t="str">
        <f ca="1">IFERROR(__xludf.DUMMYFUNCTION("""COMPUTED_VALUE"""),"Cultura Popular de Matriz Africana")</f>
        <v>Cultura Popular de Matriz Africana</v>
      </c>
      <c r="J336" s="4" t="str">
        <f ca="1">IFERROR(__xludf.DUMMYFUNCTION("""COMPUTED_VALUE"""),"Cultura Digital e Geek")</f>
        <v>Cultura Digital e Geek</v>
      </c>
      <c r="K336" s="4" t="str">
        <f ca="1">IFERROR(__xludf.DUMMYFUNCTION("""COMPUTED_VALUE"""),"12 Regiões de Desenvolvimento")</f>
        <v>12 Regiões de Desenvolvimento</v>
      </c>
      <c r="L336" s="4" t="str">
        <f ca="1">IFERROR(__xludf.DUMMYFUNCTION("""COMPUTED_VALUE"""),"Linguagem Específica")</f>
        <v>Linguagem Específica</v>
      </c>
      <c r="M336" s="4" t="str">
        <f ca="1">IFERROR(__xludf.DUMMYFUNCTION("""COMPUTED_VALUE"""),"Técnicos")</f>
        <v>Técnicos</v>
      </c>
      <c r="N336" s="4" t="str">
        <f ca="1">IFERROR(__xludf.DUMMYFUNCTION("""COMPUTED_VALUE"""),"Circulação e Visibilidade")</f>
        <v>Circulação e Visibilidade</v>
      </c>
      <c r="O336" s="4" t="str">
        <f ca="1">IFERROR(__xludf.DUMMYFUNCTION("""COMPUTED_VALUE"""),"Iniciantes")</f>
        <v>Iniciantes</v>
      </c>
      <c r="P336" s="4" t="str">
        <f ca="1">IFERROR(__xludf.DUMMYFUNCTION("""COMPUTED_VALUE"""),"CEUs e Pontos(ões) de Cultura")</f>
        <v>CEUs e Pontos(ões) de Cultura</v>
      </c>
      <c r="Q336" s="4" t="str">
        <f ca="1">IFERROR(__xludf.DUMMYFUNCTION("""COMPUTED_VALUE"""),"Outros")</f>
        <v>Outros</v>
      </c>
    </row>
    <row r="337" spans="1:17" x14ac:dyDescent="0.25">
      <c r="A337" s="4" t="str">
        <f ca="1">IFERROR(__xludf.DUMMYFUNCTION("TRANSPOSE(FILTER(Filtro1!B:B,Filtro1!A:A=Joao!C337))"),"Aquisição de Bens e Serviços")</f>
        <v>Aquisição de Bens e Serviços</v>
      </c>
      <c r="B337" s="4" t="str">
        <f ca="1">IFERROR(__xludf.DUMMYFUNCTION("""COMPUTED_VALUE"""),"Cultura Periférica")</f>
        <v>Cultura Periférica</v>
      </c>
      <c r="C337" s="4" t="str">
        <f ca="1">IFERROR(__xludf.DUMMYFUNCTION("""COMPUTED_VALUE"""),"Comunidades Tradicionais ou Rurais")</f>
        <v>Comunidades Tradicionais ou Rurais</v>
      </c>
      <c r="D337" s="4" t="str">
        <f ca="1">IFERROR(__xludf.DUMMYFUNCTION("""COMPUTED_VALUE"""),"Equipamentos e Acervos")</f>
        <v>Equipamentos e Acervos</v>
      </c>
      <c r="E337" s="4" t="str">
        <f ca="1">IFERROR(__xludf.DUMMYFUNCTION("""COMPUTED_VALUE"""),"Premiação")</f>
        <v>Premiação</v>
      </c>
      <c r="F337" s="4" t="str">
        <f ca="1">IFERROR(__xludf.DUMMYFUNCTION("""COMPUTED_VALUE"""),"Bolsas e Intercâmbio")</f>
        <v>Bolsas e Intercâmbio</v>
      </c>
      <c r="G337" s="4" t="str">
        <f ca="1">IFERROR(__xludf.DUMMYFUNCTION("""COMPUTED_VALUE"""),"Formação de Público e Educação")</f>
        <v>Formação de Público e Educação</v>
      </c>
      <c r="H337" s="4" t="str">
        <f ca="1">IFERROR(__xludf.DUMMYFUNCTION("""COMPUTED_VALUE"""),"Cultura Popular")</f>
        <v>Cultura Popular</v>
      </c>
      <c r="I337" s="4" t="str">
        <f ca="1">IFERROR(__xludf.DUMMYFUNCTION("""COMPUTED_VALUE"""),"Cultura Popular de Matriz Africana")</f>
        <v>Cultura Popular de Matriz Africana</v>
      </c>
      <c r="J337" s="4" t="str">
        <f ca="1">IFERROR(__xludf.DUMMYFUNCTION("""COMPUTED_VALUE"""),"Cultura Digital e Geek")</f>
        <v>Cultura Digital e Geek</v>
      </c>
      <c r="K337" s="4" t="str">
        <f ca="1">IFERROR(__xludf.DUMMYFUNCTION("""COMPUTED_VALUE"""),"12 Regiões de Desenvolvimento")</f>
        <v>12 Regiões de Desenvolvimento</v>
      </c>
      <c r="L337" s="4" t="str">
        <f ca="1">IFERROR(__xludf.DUMMYFUNCTION("""COMPUTED_VALUE"""),"Linguagem Específica")</f>
        <v>Linguagem Específica</v>
      </c>
      <c r="M337" s="4" t="str">
        <f ca="1">IFERROR(__xludf.DUMMYFUNCTION("""COMPUTED_VALUE"""),"Técnicos")</f>
        <v>Técnicos</v>
      </c>
      <c r="N337" s="4" t="str">
        <f ca="1">IFERROR(__xludf.DUMMYFUNCTION("""COMPUTED_VALUE"""),"Circulação e Visibilidade")</f>
        <v>Circulação e Visibilidade</v>
      </c>
      <c r="O337" s="4" t="str">
        <f ca="1">IFERROR(__xludf.DUMMYFUNCTION("""COMPUTED_VALUE"""),"Iniciantes")</f>
        <v>Iniciantes</v>
      </c>
      <c r="P337" s="4" t="str">
        <f ca="1">IFERROR(__xludf.DUMMYFUNCTION("""COMPUTED_VALUE"""),"CEUs e Pontos(ões) de Cultura")</f>
        <v>CEUs e Pontos(ões) de Cultura</v>
      </c>
      <c r="Q337" s="4" t="str">
        <f ca="1">IFERROR(__xludf.DUMMYFUNCTION("""COMPUTED_VALUE"""),"Outros")</f>
        <v>Outros</v>
      </c>
    </row>
    <row r="338" spans="1:17" x14ac:dyDescent="0.25">
      <c r="A338" s="4" t="str">
        <f ca="1">IFERROR(__xludf.DUMMYFUNCTION("TRANSPOSE(FILTER(Filtro1!B:B,Filtro1!A:A=Joao!C338))"),"Transparência e Fiscalização")</f>
        <v>Transparência e Fiscalização</v>
      </c>
      <c r="B338" s="4" t="str">
        <f ca="1">IFERROR(__xludf.DUMMYFUNCTION("""COMPUTED_VALUE"""),"Pareceristas")</f>
        <v>Pareceristas</v>
      </c>
    </row>
    <row r="339" spans="1:17" x14ac:dyDescent="0.25">
      <c r="A339" s="4" t="str">
        <f ca="1">IFERROR(__xludf.DUMMYFUNCTION("TRANSPOSE(FILTER(Filtro1!B:B,Filtro1!A:A=Joao!C339))"),"Aquisição de Bens e Serviços")</f>
        <v>Aquisição de Bens e Serviços</v>
      </c>
      <c r="B339" s="4" t="str">
        <f ca="1">IFERROR(__xludf.DUMMYFUNCTION("""COMPUTED_VALUE"""),"Cultura Periférica")</f>
        <v>Cultura Periférica</v>
      </c>
      <c r="C339" s="4" t="str">
        <f ca="1">IFERROR(__xludf.DUMMYFUNCTION("""COMPUTED_VALUE"""),"Comunidades Tradicionais ou Rurais")</f>
        <v>Comunidades Tradicionais ou Rurais</v>
      </c>
      <c r="D339" s="4" t="str">
        <f ca="1">IFERROR(__xludf.DUMMYFUNCTION("""COMPUTED_VALUE"""),"Equipamentos e Acervos")</f>
        <v>Equipamentos e Acervos</v>
      </c>
      <c r="E339" s="4" t="str">
        <f ca="1">IFERROR(__xludf.DUMMYFUNCTION("""COMPUTED_VALUE"""),"Premiação")</f>
        <v>Premiação</v>
      </c>
      <c r="F339" s="4" t="str">
        <f ca="1">IFERROR(__xludf.DUMMYFUNCTION("""COMPUTED_VALUE"""),"Bolsas e Intercâmbio")</f>
        <v>Bolsas e Intercâmbio</v>
      </c>
      <c r="G339" s="4" t="str">
        <f ca="1">IFERROR(__xludf.DUMMYFUNCTION("""COMPUTED_VALUE"""),"Formação de Público e Educação")</f>
        <v>Formação de Público e Educação</v>
      </c>
      <c r="H339" s="4" t="str">
        <f ca="1">IFERROR(__xludf.DUMMYFUNCTION("""COMPUTED_VALUE"""),"Cultura Popular")</f>
        <v>Cultura Popular</v>
      </c>
      <c r="I339" s="4" t="str">
        <f ca="1">IFERROR(__xludf.DUMMYFUNCTION("""COMPUTED_VALUE"""),"Cultura Popular de Matriz Africana")</f>
        <v>Cultura Popular de Matriz Africana</v>
      </c>
      <c r="J339" s="4" t="str">
        <f ca="1">IFERROR(__xludf.DUMMYFUNCTION("""COMPUTED_VALUE"""),"Cultura Digital e Geek")</f>
        <v>Cultura Digital e Geek</v>
      </c>
      <c r="K339" s="4" t="str">
        <f ca="1">IFERROR(__xludf.DUMMYFUNCTION("""COMPUTED_VALUE"""),"12 Regiões de Desenvolvimento")</f>
        <v>12 Regiões de Desenvolvimento</v>
      </c>
      <c r="L339" s="4" t="str">
        <f ca="1">IFERROR(__xludf.DUMMYFUNCTION("""COMPUTED_VALUE"""),"Linguagem Específica")</f>
        <v>Linguagem Específica</v>
      </c>
      <c r="M339" s="4" t="str">
        <f ca="1">IFERROR(__xludf.DUMMYFUNCTION("""COMPUTED_VALUE"""),"Técnicos")</f>
        <v>Técnicos</v>
      </c>
      <c r="N339" s="4" t="str">
        <f ca="1">IFERROR(__xludf.DUMMYFUNCTION("""COMPUTED_VALUE"""),"Circulação e Visibilidade")</f>
        <v>Circulação e Visibilidade</v>
      </c>
      <c r="O339" s="4" t="str">
        <f ca="1">IFERROR(__xludf.DUMMYFUNCTION("""COMPUTED_VALUE"""),"Iniciantes")</f>
        <v>Iniciantes</v>
      </c>
      <c r="P339" s="4" t="str">
        <f ca="1">IFERROR(__xludf.DUMMYFUNCTION("""COMPUTED_VALUE"""),"CEUs e Pontos(ões) de Cultura")</f>
        <v>CEUs e Pontos(ões) de Cultura</v>
      </c>
      <c r="Q339" s="4" t="str">
        <f ca="1">IFERROR(__xludf.DUMMYFUNCTION("""COMPUTED_VALUE"""),"Outros")</f>
        <v>Outros</v>
      </c>
    </row>
    <row r="340" spans="1:17" x14ac:dyDescent="0.25">
      <c r="A340" s="4" t="str">
        <f ca="1">IFERROR(__xludf.DUMMYFUNCTION("TRANSPOSE(FILTER(Filtro1!B:B,Filtro1!A:A=Joao!C340))"),"Aquisição de Bens e Serviços")</f>
        <v>Aquisição de Bens e Serviços</v>
      </c>
      <c r="B340" s="4" t="str">
        <f ca="1">IFERROR(__xludf.DUMMYFUNCTION("""COMPUTED_VALUE"""),"Cultura Periférica")</f>
        <v>Cultura Periférica</v>
      </c>
      <c r="C340" s="4" t="str">
        <f ca="1">IFERROR(__xludf.DUMMYFUNCTION("""COMPUTED_VALUE"""),"Comunidades Tradicionais ou Rurais")</f>
        <v>Comunidades Tradicionais ou Rurais</v>
      </c>
      <c r="D340" s="4" t="str">
        <f ca="1">IFERROR(__xludf.DUMMYFUNCTION("""COMPUTED_VALUE"""),"Equipamentos e Acervos")</f>
        <v>Equipamentos e Acervos</v>
      </c>
      <c r="E340" s="4" t="str">
        <f ca="1">IFERROR(__xludf.DUMMYFUNCTION("""COMPUTED_VALUE"""),"Premiação")</f>
        <v>Premiação</v>
      </c>
      <c r="F340" s="4" t="str">
        <f ca="1">IFERROR(__xludf.DUMMYFUNCTION("""COMPUTED_VALUE"""),"Bolsas e Intercâmbio")</f>
        <v>Bolsas e Intercâmbio</v>
      </c>
      <c r="G340" s="4" t="str">
        <f ca="1">IFERROR(__xludf.DUMMYFUNCTION("""COMPUTED_VALUE"""),"Formação de Público e Educação")</f>
        <v>Formação de Público e Educação</v>
      </c>
      <c r="H340" s="4" t="str">
        <f ca="1">IFERROR(__xludf.DUMMYFUNCTION("""COMPUTED_VALUE"""),"Cultura Popular")</f>
        <v>Cultura Popular</v>
      </c>
      <c r="I340" s="4" t="str">
        <f ca="1">IFERROR(__xludf.DUMMYFUNCTION("""COMPUTED_VALUE"""),"Cultura Popular de Matriz Africana")</f>
        <v>Cultura Popular de Matriz Africana</v>
      </c>
      <c r="J340" s="4" t="str">
        <f ca="1">IFERROR(__xludf.DUMMYFUNCTION("""COMPUTED_VALUE"""),"Cultura Digital e Geek")</f>
        <v>Cultura Digital e Geek</v>
      </c>
      <c r="K340" s="4" t="str">
        <f ca="1">IFERROR(__xludf.DUMMYFUNCTION("""COMPUTED_VALUE"""),"12 Regiões de Desenvolvimento")</f>
        <v>12 Regiões de Desenvolvimento</v>
      </c>
      <c r="L340" s="4" t="str">
        <f ca="1">IFERROR(__xludf.DUMMYFUNCTION("""COMPUTED_VALUE"""),"Linguagem Específica")</f>
        <v>Linguagem Específica</v>
      </c>
      <c r="M340" s="4" t="str">
        <f ca="1">IFERROR(__xludf.DUMMYFUNCTION("""COMPUTED_VALUE"""),"Técnicos")</f>
        <v>Técnicos</v>
      </c>
      <c r="N340" s="4" t="str">
        <f ca="1">IFERROR(__xludf.DUMMYFUNCTION("""COMPUTED_VALUE"""),"Circulação e Visibilidade")</f>
        <v>Circulação e Visibilidade</v>
      </c>
      <c r="O340" s="4" t="str">
        <f ca="1">IFERROR(__xludf.DUMMYFUNCTION("""COMPUTED_VALUE"""),"Iniciantes")</f>
        <v>Iniciantes</v>
      </c>
      <c r="P340" s="4" t="str">
        <f ca="1">IFERROR(__xludf.DUMMYFUNCTION("""COMPUTED_VALUE"""),"CEUs e Pontos(ões) de Cultura")</f>
        <v>CEUs e Pontos(ões) de Cultura</v>
      </c>
      <c r="Q340" s="4" t="str">
        <f ca="1">IFERROR(__xludf.DUMMYFUNCTION("""COMPUTED_VALUE"""),"Outros")</f>
        <v>Outros</v>
      </c>
    </row>
    <row r="341" spans="1:17" x14ac:dyDescent="0.25">
      <c r="A341" s="4" t="str">
        <f ca="1">IFERROR(__xludf.DUMMYFUNCTION("TRANSPOSE(FILTER(Filtro1!B:B,Filtro1!A:A=Joao!C341))"),"Cronograma ")</f>
        <v>Cronograma </v>
      </c>
      <c r="B341" s="4" t="str">
        <f ca="1">IFERROR(__xludf.DUMMYFUNCTION("""COMPUTED_VALUE"""),"Inscrições e Impedimentos")</f>
        <v>Inscrições e Impedimentos</v>
      </c>
    </row>
    <row r="342" spans="1:17" x14ac:dyDescent="0.25">
      <c r="A342" s="4" t="str">
        <f ca="1">IFERROR(__xludf.DUMMYFUNCTION("TRANSPOSE(FILTER(Filtro1!B:B,Filtro1!A:A=Joao!C342))"),"Aquisição de Bens e Serviços")</f>
        <v>Aquisição de Bens e Serviços</v>
      </c>
      <c r="B342" s="4" t="str">
        <f ca="1">IFERROR(__xludf.DUMMYFUNCTION("""COMPUTED_VALUE"""),"Cultura Periférica")</f>
        <v>Cultura Periférica</v>
      </c>
      <c r="C342" s="4" t="str">
        <f ca="1">IFERROR(__xludf.DUMMYFUNCTION("""COMPUTED_VALUE"""),"Comunidades Tradicionais ou Rurais")</f>
        <v>Comunidades Tradicionais ou Rurais</v>
      </c>
      <c r="D342" s="4" t="str">
        <f ca="1">IFERROR(__xludf.DUMMYFUNCTION("""COMPUTED_VALUE"""),"Equipamentos e Acervos")</f>
        <v>Equipamentos e Acervos</v>
      </c>
      <c r="E342" s="4" t="str">
        <f ca="1">IFERROR(__xludf.DUMMYFUNCTION("""COMPUTED_VALUE"""),"Premiação")</f>
        <v>Premiação</v>
      </c>
      <c r="F342" s="4" t="str">
        <f ca="1">IFERROR(__xludf.DUMMYFUNCTION("""COMPUTED_VALUE"""),"Bolsas e Intercâmbio")</f>
        <v>Bolsas e Intercâmbio</v>
      </c>
      <c r="G342" s="4" t="str">
        <f ca="1">IFERROR(__xludf.DUMMYFUNCTION("""COMPUTED_VALUE"""),"Formação de Público e Educação")</f>
        <v>Formação de Público e Educação</v>
      </c>
      <c r="H342" s="4" t="str">
        <f ca="1">IFERROR(__xludf.DUMMYFUNCTION("""COMPUTED_VALUE"""),"Cultura Popular")</f>
        <v>Cultura Popular</v>
      </c>
      <c r="I342" s="4" t="str">
        <f ca="1">IFERROR(__xludf.DUMMYFUNCTION("""COMPUTED_VALUE"""),"Cultura Popular de Matriz Africana")</f>
        <v>Cultura Popular de Matriz Africana</v>
      </c>
      <c r="J342" s="4" t="str">
        <f ca="1">IFERROR(__xludf.DUMMYFUNCTION("""COMPUTED_VALUE"""),"Cultura Digital e Geek")</f>
        <v>Cultura Digital e Geek</v>
      </c>
      <c r="K342" s="4" t="str">
        <f ca="1">IFERROR(__xludf.DUMMYFUNCTION("""COMPUTED_VALUE"""),"12 Regiões de Desenvolvimento")</f>
        <v>12 Regiões de Desenvolvimento</v>
      </c>
      <c r="L342" s="4" t="str">
        <f ca="1">IFERROR(__xludf.DUMMYFUNCTION("""COMPUTED_VALUE"""),"Linguagem Específica")</f>
        <v>Linguagem Específica</v>
      </c>
      <c r="M342" s="4" t="str">
        <f ca="1">IFERROR(__xludf.DUMMYFUNCTION("""COMPUTED_VALUE"""),"Técnicos")</f>
        <v>Técnicos</v>
      </c>
      <c r="N342" s="4" t="str">
        <f ca="1">IFERROR(__xludf.DUMMYFUNCTION("""COMPUTED_VALUE"""),"Circulação e Visibilidade")</f>
        <v>Circulação e Visibilidade</v>
      </c>
      <c r="O342" s="4" t="str">
        <f ca="1">IFERROR(__xludf.DUMMYFUNCTION("""COMPUTED_VALUE"""),"Iniciantes")</f>
        <v>Iniciantes</v>
      </c>
      <c r="P342" s="4" t="str">
        <f ca="1">IFERROR(__xludf.DUMMYFUNCTION("""COMPUTED_VALUE"""),"CEUs e Pontos(ões) de Cultura")</f>
        <v>CEUs e Pontos(ões) de Cultura</v>
      </c>
      <c r="Q342" s="4" t="str">
        <f ca="1">IFERROR(__xludf.DUMMYFUNCTION("""COMPUTED_VALUE"""),"Outros")</f>
        <v>Outros</v>
      </c>
    </row>
    <row r="343" spans="1:17" x14ac:dyDescent="0.25">
      <c r="A343" s="4" t="str">
        <f ca="1">IFERROR(__xludf.DUMMYFUNCTION("TRANSPOSE(FILTER(Filtro1!B:B,Filtro1!A:A=Joao!C343))"),"Cronograma ")</f>
        <v>Cronograma </v>
      </c>
      <c r="B343" s="4" t="str">
        <f ca="1">IFERROR(__xludf.DUMMYFUNCTION("""COMPUTED_VALUE"""),"Inscrições e Impedimentos")</f>
        <v>Inscrições e Impedimentos</v>
      </c>
    </row>
    <row r="344" spans="1:17" x14ac:dyDescent="0.25">
      <c r="A344" s="4" t="str">
        <f ca="1">IFERROR(__xludf.DUMMYFUNCTION("TRANSPOSE(FILTER(Filtro1!B:B,Filtro1!A:A=Joao!C344))"),"Aquisição de Bens e Serviços")</f>
        <v>Aquisição de Bens e Serviços</v>
      </c>
      <c r="B344" s="4" t="str">
        <f ca="1">IFERROR(__xludf.DUMMYFUNCTION("""COMPUTED_VALUE"""),"Cultura Periférica")</f>
        <v>Cultura Periférica</v>
      </c>
      <c r="C344" s="4" t="str">
        <f ca="1">IFERROR(__xludf.DUMMYFUNCTION("""COMPUTED_VALUE"""),"Comunidades Tradicionais ou Rurais")</f>
        <v>Comunidades Tradicionais ou Rurais</v>
      </c>
      <c r="D344" s="4" t="str">
        <f ca="1">IFERROR(__xludf.DUMMYFUNCTION("""COMPUTED_VALUE"""),"Equipamentos e Acervos")</f>
        <v>Equipamentos e Acervos</v>
      </c>
      <c r="E344" s="4" t="str">
        <f ca="1">IFERROR(__xludf.DUMMYFUNCTION("""COMPUTED_VALUE"""),"Premiação")</f>
        <v>Premiação</v>
      </c>
      <c r="F344" s="4" t="str">
        <f ca="1">IFERROR(__xludf.DUMMYFUNCTION("""COMPUTED_VALUE"""),"Bolsas e Intercâmbio")</f>
        <v>Bolsas e Intercâmbio</v>
      </c>
      <c r="G344" s="4" t="str">
        <f ca="1">IFERROR(__xludf.DUMMYFUNCTION("""COMPUTED_VALUE"""),"Formação de Público e Educação")</f>
        <v>Formação de Público e Educação</v>
      </c>
      <c r="H344" s="4" t="str">
        <f ca="1">IFERROR(__xludf.DUMMYFUNCTION("""COMPUTED_VALUE"""),"Cultura Popular")</f>
        <v>Cultura Popular</v>
      </c>
      <c r="I344" s="4" t="str">
        <f ca="1">IFERROR(__xludf.DUMMYFUNCTION("""COMPUTED_VALUE"""),"Cultura Popular de Matriz Africana")</f>
        <v>Cultura Popular de Matriz Africana</v>
      </c>
      <c r="J344" s="4" t="str">
        <f ca="1">IFERROR(__xludf.DUMMYFUNCTION("""COMPUTED_VALUE"""),"Cultura Digital e Geek")</f>
        <v>Cultura Digital e Geek</v>
      </c>
      <c r="K344" s="4" t="str">
        <f ca="1">IFERROR(__xludf.DUMMYFUNCTION("""COMPUTED_VALUE"""),"12 Regiões de Desenvolvimento")</f>
        <v>12 Regiões de Desenvolvimento</v>
      </c>
      <c r="L344" s="4" t="str">
        <f ca="1">IFERROR(__xludf.DUMMYFUNCTION("""COMPUTED_VALUE"""),"Linguagem Específica")</f>
        <v>Linguagem Específica</v>
      </c>
      <c r="M344" s="4" t="str">
        <f ca="1">IFERROR(__xludf.DUMMYFUNCTION("""COMPUTED_VALUE"""),"Técnicos")</f>
        <v>Técnicos</v>
      </c>
      <c r="N344" s="4" t="str">
        <f ca="1">IFERROR(__xludf.DUMMYFUNCTION("""COMPUTED_VALUE"""),"Circulação e Visibilidade")</f>
        <v>Circulação e Visibilidade</v>
      </c>
      <c r="O344" s="4" t="str">
        <f ca="1">IFERROR(__xludf.DUMMYFUNCTION("""COMPUTED_VALUE"""),"Iniciantes")</f>
        <v>Iniciantes</v>
      </c>
      <c r="P344" s="4" t="str">
        <f ca="1">IFERROR(__xludf.DUMMYFUNCTION("""COMPUTED_VALUE"""),"CEUs e Pontos(ões) de Cultura")</f>
        <v>CEUs e Pontos(ões) de Cultura</v>
      </c>
      <c r="Q344" s="4" t="str">
        <f ca="1">IFERROR(__xludf.DUMMYFUNCTION("""COMPUTED_VALUE"""),"Outros")</f>
        <v>Outros</v>
      </c>
    </row>
    <row r="345" spans="1:17" x14ac:dyDescent="0.25">
      <c r="A345" s="4" t="str">
        <f ca="1">IFERROR(__xludf.DUMMYFUNCTION("TRANSPOSE(FILTER(Filtro1!B:B,Filtro1!A:A=Joao!C345))"),"Aquisição de Bens e Serviços")</f>
        <v>Aquisição de Bens e Serviços</v>
      </c>
      <c r="B345" s="4" t="str">
        <f ca="1">IFERROR(__xludf.DUMMYFUNCTION("""COMPUTED_VALUE"""),"Cultura Periférica")</f>
        <v>Cultura Periférica</v>
      </c>
      <c r="C345" s="4" t="str">
        <f ca="1">IFERROR(__xludf.DUMMYFUNCTION("""COMPUTED_VALUE"""),"Comunidades Tradicionais ou Rurais")</f>
        <v>Comunidades Tradicionais ou Rurais</v>
      </c>
      <c r="D345" s="4" t="str">
        <f ca="1">IFERROR(__xludf.DUMMYFUNCTION("""COMPUTED_VALUE"""),"Equipamentos e Acervos")</f>
        <v>Equipamentos e Acervos</v>
      </c>
      <c r="E345" s="4" t="str">
        <f ca="1">IFERROR(__xludf.DUMMYFUNCTION("""COMPUTED_VALUE"""),"Premiação")</f>
        <v>Premiação</v>
      </c>
      <c r="F345" s="4" t="str">
        <f ca="1">IFERROR(__xludf.DUMMYFUNCTION("""COMPUTED_VALUE"""),"Bolsas e Intercâmbio")</f>
        <v>Bolsas e Intercâmbio</v>
      </c>
      <c r="G345" s="4" t="str">
        <f ca="1">IFERROR(__xludf.DUMMYFUNCTION("""COMPUTED_VALUE"""),"Formação de Público e Educação")</f>
        <v>Formação de Público e Educação</v>
      </c>
      <c r="H345" s="4" t="str">
        <f ca="1">IFERROR(__xludf.DUMMYFUNCTION("""COMPUTED_VALUE"""),"Cultura Popular")</f>
        <v>Cultura Popular</v>
      </c>
      <c r="I345" s="4" t="str">
        <f ca="1">IFERROR(__xludf.DUMMYFUNCTION("""COMPUTED_VALUE"""),"Cultura Popular de Matriz Africana")</f>
        <v>Cultura Popular de Matriz Africana</v>
      </c>
      <c r="J345" s="4" t="str">
        <f ca="1">IFERROR(__xludf.DUMMYFUNCTION("""COMPUTED_VALUE"""),"Cultura Digital e Geek")</f>
        <v>Cultura Digital e Geek</v>
      </c>
      <c r="K345" s="4" t="str">
        <f ca="1">IFERROR(__xludf.DUMMYFUNCTION("""COMPUTED_VALUE"""),"12 Regiões de Desenvolvimento")</f>
        <v>12 Regiões de Desenvolvimento</v>
      </c>
      <c r="L345" s="4" t="str">
        <f ca="1">IFERROR(__xludf.DUMMYFUNCTION("""COMPUTED_VALUE"""),"Linguagem Específica")</f>
        <v>Linguagem Específica</v>
      </c>
      <c r="M345" s="4" t="str">
        <f ca="1">IFERROR(__xludf.DUMMYFUNCTION("""COMPUTED_VALUE"""),"Técnicos")</f>
        <v>Técnicos</v>
      </c>
      <c r="N345" s="4" t="str">
        <f ca="1">IFERROR(__xludf.DUMMYFUNCTION("""COMPUTED_VALUE"""),"Circulação e Visibilidade")</f>
        <v>Circulação e Visibilidade</v>
      </c>
      <c r="O345" s="4" t="str">
        <f ca="1">IFERROR(__xludf.DUMMYFUNCTION("""COMPUTED_VALUE"""),"Iniciantes")</f>
        <v>Iniciantes</v>
      </c>
      <c r="P345" s="4" t="str">
        <f ca="1">IFERROR(__xludf.DUMMYFUNCTION("""COMPUTED_VALUE"""),"CEUs e Pontos(ões) de Cultura")</f>
        <v>CEUs e Pontos(ões) de Cultura</v>
      </c>
      <c r="Q345" s="4" t="str">
        <f ca="1">IFERROR(__xludf.DUMMYFUNCTION("""COMPUTED_VALUE"""),"Outros")</f>
        <v>Outros</v>
      </c>
    </row>
    <row r="346" spans="1:17" x14ac:dyDescent="0.25">
      <c r="A346" s="4" t="str">
        <f ca="1">IFERROR(__xludf.DUMMYFUNCTION("TRANSPOSE(FILTER(Filtro1!B:B,Filtro1!A:A=Joao!C346))"),"Transparência e Fiscalização")</f>
        <v>Transparência e Fiscalização</v>
      </c>
      <c r="B346" s="4" t="str">
        <f ca="1">IFERROR(__xludf.DUMMYFUNCTION("""COMPUTED_VALUE"""),"Pareceristas")</f>
        <v>Pareceristas</v>
      </c>
    </row>
    <row r="347" spans="1:17" x14ac:dyDescent="0.25">
      <c r="A347" s="4" t="str">
        <f ca="1">IFERROR(__xludf.DUMMYFUNCTION("TRANSPOSE(FILTER(Filtro1!B:B,Filtro1!A:A=Joao!C347))"),"Aquisição de Bens e Serviços")</f>
        <v>Aquisição de Bens e Serviços</v>
      </c>
      <c r="B347" s="4" t="str">
        <f ca="1">IFERROR(__xludf.DUMMYFUNCTION("""COMPUTED_VALUE"""),"Cultura Periférica")</f>
        <v>Cultura Periférica</v>
      </c>
      <c r="C347" s="4" t="str">
        <f ca="1">IFERROR(__xludf.DUMMYFUNCTION("""COMPUTED_VALUE"""),"Comunidades Tradicionais ou Rurais")</f>
        <v>Comunidades Tradicionais ou Rurais</v>
      </c>
      <c r="D347" s="4" t="str">
        <f ca="1">IFERROR(__xludf.DUMMYFUNCTION("""COMPUTED_VALUE"""),"Equipamentos e Acervos")</f>
        <v>Equipamentos e Acervos</v>
      </c>
      <c r="E347" s="4" t="str">
        <f ca="1">IFERROR(__xludf.DUMMYFUNCTION("""COMPUTED_VALUE"""),"Premiação")</f>
        <v>Premiação</v>
      </c>
      <c r="F347" s="4" t="str">
        <f ca="1">IFERROR(__xludf.DUMMYFUNCTION("""COMPUTED_VALUE"""),"Bolsas e Intercâmbio")</f>
        <v>Bolsas e Intercâmbio</v>
      </c>
      <c r="G347" s="4" t="str">
        <f ca="1">IFERROR(__xludf.DUMMYFUNCTION("""COMPUTED_VALUE"""),"Formação de Público e Educação")</f>
        <v>Formação de Público e Educação</v>
      </c>
      <c r="H347" s="4" t="str">
        <f ca="1">IFERROR(__xludf.DUMMYFUNCTION("""COMPUTED_VALUE"""),"Cultura Popular")</f>
        <v>Cultura Popular</v>
      </c>
      <c r="I347" s="4" t="str">
        <f ca="1">IFERROR(__xludf.DUMMYFUNCTION("""COMPUTED_VALUE"""),"Cultura Popular de Matriz Africana")</f>
        <v>Cultura Popular de Matriz Africana</v>
      </c>
      <c r="J347" s="4" t="str">
        <f ca="1">IFERROR(__xludf.DUMMYFUNCTION("""COMPUTED_VALUE"""),"Cultura Digital e Geek")</f>
        <v>Cultura Digital e Geek</v>
      </c>
      <c r="K347" s="4" t="str">
        <f ca="1">IFERROR(__xludf.DUMMYFUNCTION("""COMPUTED_VALUE"""),"12 Regiões de Desenvolvimento")</f>
        <v>12 Regiões de Desenvolvimento</v>
      </c>
      <c r="L347" s="4" t="str">
        <f ca="1">IFERROR(__xludf.DUMMYFUNCTION("""COMPUTED_VALUE"""),"Linguagem Específica")</f>
        <v>Linguagem Específica</v>
      </c>
      <c r="M347" s="4" t="str">
        <f ca="1">IFERROR(__xludf.DUMMYFUNCTION("""COMPUTED_VALUE"""),"Técnicos")</f>
        <v>Técnicos</v>
      </c>
      <c r="N347" s="4" t="str">
        <f ca="1">IFERROR(__xludf.DUMMYFUNCTION("""COMPUTED_VALUE"""),"Circulação e Visibilidade")</f>
        <v>Circulação e Visibilidade</v>
      </c>
      <c r="O347" s="4" t="str">
        <f ca="1">IFERROR(__xludf.DUMMYFUNCTION("""COMPUTED_VALUE"""),"Iniciantes")</f>
        <v>Iniciantes</v>
      </c>
      <c r="P347" s="4" t="str">
        <f ca="1">IFERROR(__xludf.DUMMYFUNCTION("""COMPUTED_VALUE"""),"CEUs e Pontos(ões) de Cultura")</f>
        <v>CEUs e Pontos(ões) de Cultura</v>
      </c>
      <c r="Q347" s="4" t="str">
        <f ca="1">IFERROR(__xludf.DUMMYFUNCTION("""COMPUTED_VALUE"""),"Outros")</f>
        <v>Outros</v>
      </c>
    </row>
    <row r="348" spans="1:17" x14ac:dyDescent="0.25">
      <c r="A348" s="4" t="str">
        <f ca="1">IFERROR(__xludf.DUMMYFUNCTION("TRANSPOSE(FILTER(Filtro1!B:B,Filtro1!A:A=Joao!C348))"),"Aquisição de Bens e Serviços")</f>
        <v>Aquisição de Bens e Serviços</v>
      </c>
      <c r="B348" s="4" t="str">
        <f ca="1">IFERROR(__xludf.DUMMYFUNCTION("""COMPUTED_VALUE"""),"Cultura Periférica")</f>
        <v>Cultura Periférica</v>
      </c>
      <c r="C348" s="4" t="str">
        <f ca="1">IFERROR(__xludf.DUMMYFUNCTION("""COMPUTED_VALUE"""),"Comunidades Tradicionais ou Rurais")</f>
        <v>Comunidades Tradicionais ou Rurais</v>
      </c>
      <c r="D348" s="4" t="str">
        <f ca="1">IFERROR(__xludf.DUMMYFUNCTION("""COMPUTED_VALUE"""),"Equipamentos e Acervos")</f>
        <v>Equipamentos e Acervos</v>
      </c>
      <c r="E348" s="4" t="str">
        <f ca="1">IFERROR(__xludf.DUMMYFUNCTION("""COMPUTED_VALUE"""),"Premiação")</f>
        <v>Premiação</v>
      </c>
      <c r="F348" s="4" t="str">
        <f ca="1">IFERROR(__xludf.DUMMYFUNCTION("""COMPUTED_VALUE"""),"Bolsas e Intercâmbio")</f>
        <v>Bolsas e Intercâmbio</v>
      </c>
      <c r="G348" s="4" t="str">
        <f ca="1">IFERROR(__xludf.DUMMYFUNCTION("""COMPUTED_VALUE"""),"Formação de Público e Educação")</f>
        <v>Formação de Público e Educação</v>
      </c>
      <c r="H348" s="4" t="str">
        <f ca="1">IFERROR(__xludf.DUMMYFUNCTION("""COMPUTED_VALUE"""),"Cultura Popular")</f>
        <v>Cultura Popular</v>
      </c>
      <c r="I348" s="4" t="str">
        <f ca="1">IFERROR(__xludf.DUMMYFUNCTION("""COMPUTED_VALUE"""),"Cultura Popular de Matriz Africana")</f>
        <v>Cultura Popular de Matriz Africana</v>
      </c>
      <c r="J348" s="4" t="str">
        <f ca="1">IFERROR(__xludf.DUMMYFUNCTION("""COMPUTED_VALUE"""),"Cultura Digital e Geek")</f>
        <v>Cultura Digital e Geek</v>
      </c>
      <c r="K348" s="4" t="str">
        <f ca="1">IFERROR(__xludf.DUMMYFUNCTION("""COMPUTED_VALUE"""),"12 Regiões de Desenvolvimento")</f>
        <v>12 Regiões de Desenvolvimento</v>
      </c>
      <c r="L348" s="4" t="str">
        <f ca="1">IFERROR(__xludf.DUMMYFUNCTION("""COMPUTED_VALUE"""),"Linguagem Específica")</f>
        <v>Linguagem Específica</v>
      </c>
      <c r="M348" s="4" t="str">
        <f ca="1">IFERROR(__xludf.DUMMYFUNCTION("""COMPUTED_VALUE"""),"Técnicos")</f>
        <v>Técnicos</v>
      </c>
      <c r="N348" s="4" t="str">
        <f ca="1">IFERROR(__xludf.DUMMYFUNCTION("""COMPUTED_VALUE"""),"Circulação e Visibilidade")</f>
        <v>Circulação e Visibilidade</v>
      </c>
      <c r="O348" s="4" t="str">
        <f ca="1">IFERROR(__xludf.DUMMYFUNCTION("""COMPUTED_VALUE"""),"Iniciantes")</f>
        <v>Iniciantes</v>
      </c>
      <c r="P348" s="4" t="str">
        <f ca="1">IFERROR(__xludf.DUMMYFUNCTION("""COMPUTED_VALUE"""),"CEUs e Pontos(ões) de Cultura")</f>
        <v>CEUs e Pontos(ões) de Cultura</v>
      </c>
      <c r="Q348" s="4" t="str">
        <f ca="1">IFERROR(__xludf.DUMMYFUNCTION("""COMPUTED_VALUE"""),"Outros")</f>
        <v>Outros</v>
      </c>
    </row>
    <row r="349" spans="1:17" x14ac:dyDescent="0.25">
      <c r="A349" s="4" t="str">
        <f ca="1">IFERROR(__xludf.DUMMYFUNCTION("TRANSPOSE(FILTER(Filtro1!B:B,Filtro1!A:A=Joao!C349))"),"Cronograma ")</f>
        <v>Cronograma </v>
      </c>
      <c r="B349" s="4" t="str">
        <f ca="1">IFERROR(__xludf.DUMMYFUNCTION("""COMPUTED_VALUE"""),"Inscrições e Impedimentos")</f>
        <v>Inscrições e Impedimentos</v>
      </c>
    </row>
    <row r="350" spans="1:17" x14ac:dyDescent="0.25">
      <c r="A350" s="4" t="str">
        <f ca="1">IFERROR(__xludf.DUMMYFUNCTION("TRANSPOSE(FILTER(Filtro1!B:B,Filtro1!A:A=Joao!C350))"),"Aquisição de Bens e Serviços")</f>
        <v>Aquisição de Bens e Serviços</v>
      </c>
      <c r="B350" s="4" t="str">
        <f ca="1">IFERROR(__xludf.DUMMYFUNCTION("""COMPUTED_VALUE"""),"Cultura Periférica")</f>
        <v>Cultura Periférica</v>
      </c>
      <c r="C350" s="4" t="str">
        <f ca="1">IFERROR(__xludf.DUMMYFUNCTION("""COMPUTED_VALUE"""),"Comunidades Tradicionais ou Rurais")</f>
        <v>Comunidades Tradicionais ou Rurais</v>
      </c>
      <c r="D350" s="4" t="str">
        <f ca="1">IFERROR(__xludf.DUMMYFUNCTION("""COMPUTED_VALUE"""),"Equipamentos e Acervos")</f>
        <v>Equipamentos e Acervos</v>
      </c>
      <c r="E350" s="4" t="str">
        <f ca="1">IFERROR(__xludf.DUMMYFUNCTION("""COMPUTED_VALUE"""),"Premiação")</f>
        <v>Premiação</v>
      </c>
      <c r="F350" s="4" t="str">
        <f ca="1">IFERROR(__xludf.DUMMYFUNCTION("""COMPUTED_VALUE"""),"Bolsas e Intercâmbio")</f>
        <v>Bolsas e Intercâmbio</v>
      </c>
      <c r="G350" s="4" t="str">
        <f ca="1">IFERROR(__xludf.DUMMYFUNCTION("""COMPUTED_VALUE"""),"Formação de Público e Educação")</f>
        <v>Formação de Público e Educação</v>
      </c>
      <c r="H350" s="4" t="str">
        <f ca="1">IFERROR(__xludf.DUMMYFUNCTION("""COMPUTED_VALUE"""),"Cultura Popular")</f>
        <v>Cultura Popular</v>
      </c>
      <c r="I350" s="4" t="str">
        <f ca="1">IFERROR(__xludf.DUMMYFUNCTION("""COMPUTED_VALUE"""),"Cultura Popular de Matriz Africana")</f>
        <v>Cultura Popular de Matriz Africana</v>
      </c>
      <c r="J350" s="4" t="str">
        <f ca="1">IFERROR(__xludf.DUMMYFUNCTION("""COMPUTED_VALUE"""),"Cultura Digital e Geek")</f>
        <v>Cultura Digital e Geek</v>
      </c>
      <c r="K350" s="4" t="str">
        <f ca="1">IFERROR(__xludf.DUMMYFUNCTION("""COMPUTED_VALUE"""),"12 Regiões de Desenvolvimento")</f>
        <v>12 Regiões de Desenvolvimento</v>
      </c>
      <c r="L350" s="4" t="str">
        <f ca="1">IFERROR(__xludf.DUMMYFUNCTION("""COMPUTED_VALUE"""),"Linguagem Específica")</f>
        <v>Linguagem Específica</v>
      </c>
      <c r="M350" s="4" t="str">
        <f ca="1">IFERROR(__xludf.DUMMYFUNCTION("""COMPUTED_VALUE"""),"Técnicos")</f>
        <v>Técnicos</v>
      </c>
      <c r="N350" s="4" t="str">
        <f ca="1">IFERROR(__xludf.DUMMYFUNCTION("""COMPUTED_VALUE"""),"Circulação e Visibilidade")</f>
        <v>Circulação e Visibilidade</v>
      </c>
      <c r="O350" s="4" t="str">
        <f ca="1">IFERROR(__xludf.DUMMYFUNCTION("""COMPUTED_VALUE"""),"Iniciantes")</f>
        <v>Iniciantes</v>
      </c>
      <c r="P350" s="4" t="str">
        <f ca="1">IFERROR(__xludf.DUMMYFUNCTION("""COMPUTED_VALUE"""),"CEUs e Pontos(ões) de Cultura")</f>
        <v>CEUs e Pontos(ões) de Cultura</v>
      </c>
      <c r="Q350" s="4" t="str">
        <f ca="1">IFERROR(__xludf.DUMMYFUNCTION("""COMPUTED_VALUE"""),"Outros")</f>
        <v>Outros</v>
      </c>
    </row>
    <row r="351" spans="1:17" x14ac:dyDescent="0.25">
      <c r="A351" s="4" t="str">
        <f ca="1">IFERROR(__xludf.DUMMYFUNCTION("TRANSPOSE(FILTER(Filtro1!B:B,Filtro1!A:A=Joao!C351))"),"Cronograma ")</f>
        <v>Cronograma </v>
      </c>
      <c r="B351" s="4" t="str">
        <f ca="1">IFERROR(__xludf.DUMMYFUNCTION("""COMPUTED_VALUE"""),"Inscrições e Impedimentos")</f>
        <v>Inscrições e Impedimentos</v>
      </c>
    </row>
    <row r="352" spans="1:17" x14ac:dyDescent="0.25">
      <c r="A352" s="4" t="str">
        <f ca="1">IFERROR(__xludf.DUMMYFUNCTION("TRANSPOSE(FILTER(Filtro1!B:B,Filtro1!A:A=Joao!C352))"),"Aquisição de Bens e Serviços")</f>
        <v>Aquisição de Bens e Serviços</v>
      </c>
      <c r="B352" s="4" t="str">
        <f ca="1">IFERROR(__xludf.DUMMYFUNCTION("""COMPUTED_VALUE"""),"Cultura Periférica")</f>
        <v>Cultura Periférica</v>
      </c>
      <c r="C352" s="4" t="str">
        <f ca="1">IFERROR(__xludf.DUMMYFUNCTION("""COMPUTED_VALUE"""),"Comunidades Tradicionais ou Rurais")</f>
        <v>Comunidades Tradicionais ou Rurais</v>
      </c>
      <c r="D352" s="4" t="str">
        <f ca="1">IFERROR(__xludf.DUMMYFUNCTION("""COMPUTED_VALUE"""),"Equipamentos e Acervos")</f>
        <v>Equipamentos e Acervos</v>
      </c>
      <c r="E352" s="4" t="str">
        <f ca="1">IFERROR(__xludf.DUMMYFUNCTION("""COMPUTED_VALUE"""),"Premiação")</f>
        <v>Premiação</v>
      </c>
      <c r="F352" s="4" t="str">
        <f ca="1">IFERROR(__xludf.DUMMYFUNCTION("""COMPUTED_VALUE"""),"Bolsas e Intercâmbio")</f>
        <v>Bolsas e Intercâmbio</v>
      </c>
      <c r="G352" s="4" t="str">
        <f ca="1">IFERROR(__xludf.DUMMYFUNCTION("""COMPUTED_VALUE"""),"Formação de Público e Educação")</f>
        <v>Formação de Público e Educação</v>
      </c>
      <c r="H352" s="4" t="str">
        <f ca="1">IFERROR(__xludf.DUMMYFUNCTION("""COMPUTED_VALUE"""),"Cultura Popular")</f>
        <v>Cultura Popular</v>
      </c>
      <c r="I352" s="4" t="str">
        <f ca="1">IFERROR(__xludf.DUMMYFUNCTION("""COMPUTED_VALUE"""),"Cultura Popular de Matriz Africana")</f>
        <v>Cultura Popular de Matriz Africana</v>
      </c>
      <c r="J352" s="4" t="str">
        <f ca="1">IFERROR(__xludf.DUMMYFUNCTION("""COMPUTED_VALUE"""),"Cultura Digital e Geek")</f>
        <v>Cultura Digital e Geek</v>
      </c>
      <c r="K352" s="4" t="str">
        <f ca="1">IFERROR(__xludf.DUMMYFUNCTION("""COMPUTED_VALUE"""),"12 Regiões de Desenvolvimento")</f>
        <v>12 Regiões de Desenvolvimento</v>
      </c>
      <c r="L352" s="4" t="str">
        <f ca="1">IFERROR(__xludf.DUMMYFUNCTION("""COMPUTED_VALUE"""),"Linguagem Específica")</f>
        <v>Linguagem Específica</v>
      </c>
      <c r="M352" s="4" t="str">
        <f ca="1">IFERROR(__xludf.DUMMYFUNCTION("""COMPUTED_VALUE"""),"Técnicos")</f>
        <v>Técnicos</v>
      </c>
      <c r="N352" s="4" t="str">
        <f ca="1">IFERROR(__xludf.DUMMYFUNCTION("""COMPUTED_VALUE"""),"Circulação e Visibilidade")</f>
        <v>Circulação e Visibilidade</v>
      </c>
      <c r="O352" s="4" t="str">
        <f ca="1">IFERROR(__xludf.DUMMYFUNCTION("""COMPUTED_VALUE"""),"Iniciantes")</f>
        <v>Iniciantes</v>
      </c>
      <c r="P352" s="4" t="str">
        <f ca="1">IFERROR(__xludf.DUMMYFUNCTION("""COMPUTED_VALUE"""),"CEUs e Pontos(ões) de Cultura")</f>
        <v>CEUs e Pontos(ões) de Cultura</v>
      </c>
      <c r="Q352" s="4" t="str">
        <f ca="1">IFERROR(__xludf.DUMMYFUNCTION("""COMPUTED_VALUE"""),"Outros")</f>
        <v>Outros</v>
      </c>
    </row>
    <row r="353" spans="1:26" x14ac:dyDescent="0.25">
      <c r="A353" s="4" t="str">
        <f ca="1">IFERROR(__xludf.DUMMYFUNCTION("TRANSPOSE(FILTER(Filtro1!B:B,Filtro1!A:A=Joao!C353))"),"Aquisição de Bens e Serviços")</f>
        <v>Aquisição de Bens e Serviços</v>
      </c>
      <c r="B353" s="4" t="str">
        <f ca="1">IFERROR(__xludf.DUMMYFUNCTION("""COMPUTED_VALUE"""),"Cultura Periférica")</f>
        <v>Cultura Periférica</v>
      </c>
      <c r="C353" s="4" t="str">
        <f ca="1">IFERROR(__xludf.DUMMYFUNCTION("""COMPUTED_VALUE"""),"Comunidades Tradicionais ou Rurais")</f>
        <v>Comunidades Tradicionais ou Rurais</v>
      </c>
      <c r="D353" s="4" t="str">
        <f ca="1">IFERROR(__xludf.DUMMYFUNCTION("""COMPUTED_VALUE"""),"Equipamentos e Acervos")</f>
        <v>Equipamentos e Acervos</v>
      </c>
      <c r="E353" s="4" t="str">
        <f ca="1">IFERROR(__xludf.DUMMYFUNCTION("""COMPUTED_VALUE"""),"Premiação")</f>
        <v>Premiação</v>
      </c>
      <c r="F353" s="4" t="str">
        <f ca="1">IFERROR(__xludf.DUMMYFUNCTION("""COMPUTED_VALUE"""),"Bolsas e Intercâmbio")</f>
        <v>Bolsas e Intercâmbio</v>
      </c>
      <c r="G353" s="4" t="str">
        <f ca="1">IFERROR(__xludf.DUMMYFUNCTION("""COMPUTED_VALUE"""),"Formação de Público e Educação")</f>
        <v>Formação de Público e Educação</v>
      </c>
      <c r="H353" s="4" t="str">
        <f ca="1">IFERROR(__xludf.DUMMYFUNCTION("""COMPUTED_VALUE"""),"Cultura Popular")</f>
        <v>Cultura Popular</v>
      </c>
      <c r="I353" s="4" t="str">
        <f ca="1">IFERROR(__xludf.DUMMYFUNCTION("""COMPUTED_VALUE"""),"Cultura Popular de Matriz Africana")</f>
        <v>Cultura Popular de Matriz Africana</v>
      </c>
      <c r="J353" s="4" t="str">
        <f ca="1">IFERROR(__xludf.DUMMYFUNCTION("""COMPUTED_VALUE"""),"Cultura Digital e Geek")</f>
        <v>Cultura Digital e Geek</v>
      </c>
      <c r="K353" s="4" t="str">
        <f ca="1">IFERROR(__xludf.DUMMYFUNCTION("""COMPUTED_VALUE"""),"12 Regiões de Desenvolvimento")</f>
        <v>12 Regiões de Desenvolvimento</v>
      </c>
      <c r="L353" s="4" t="str">
        <f ca="1">IFERROR(__xludf.DUMMYFUNCTION("""COMPUTED_VALUE"""),"Linguagem Específica")</f>
        <v>Linguagem Específica</v>
      </c>
      <c r="M353" s="4" t="str">
        <f ca="1">IFERROR(__xludf.DUMMYFUNCTION("""COMPUTED_VALUE"""),"Técnicos")</f>
        <v>Técnicos</v>
      </c>
      <c r="N353" s="4" t="str">
        <f ca="1">IFERROR(__xludf.DUMMYFUNCTION("""COMPUTED_VALUE"""),"Circulação e Visibilidade")</f>
        <v>Circulação e Visibilidade</v>
      </c>
      <c r="O353" s="4" t="str">
        <f ca="1">IFERROR(__xludf.DUMMYFUNCTION("""COMPUTED_VALUE"""),"Iniciantes")</f>
        <v>Iniciantes</v>
      </c>
      <c r="P353" s="4" t="str">
        <f ca="1">IFERROR(__xludf.DUMMYFUNCTION("""COMPUTED_VALUE"""),"CEUs e Pontos(ões) de Cultura")</f>
        <v>CEUs e Pontos(ões) de Cultura</v>
      </c>
      <c r="Q353" s="4" t="str">
        <f ca="1">IFERROR(__xludf.DUMMYFUNCTION("""COMPUTED_VALUE"""),"Outros")</f>
        <v>Outros</v>
      </c>
    </row>
    <row r="354" spans="1:26" x14ac:dyDescent="0.25">
      <c r="A354" s="4" t="str">
        <f ca="1">IFERROR(__xludf.DUMMYFUNCTION("TRANSPOSE(FILTER(Filtro1!B:B,Filtro1!A:A=Joao!C354))"),"Transparência e Fiscalização")</f>
        <v>Transparência e Fiscalização</v>
      </c>
      <c r="B354" s="4" t="str">
        <f ca="1">IFERROR(__xludf.DUMMYFUNCTION("""COMPUTED_VALUE"""),"Pareceristas")</f>
        <v>Pareceristas</v>
      </c>
    </row>
    <row r="355" spans="1:26" x14ac:dyDescent="0.25">
      <c r="A355" s="4" t="str">
        <f ca="1">IFERROR(__xludf.DUMMYFUNCTION("TRANSPOSE(FILTER(Filtro1!B:B,Filtro1!A:A=Joao!C355))"),"Aquisição de Bens e Serviços")</f>
        <v>Aquisição de Bens e Serviços</v>
      </c>
      <c r="B355" s="4" t="str">
        <f ca="1">IFERROR(__xludf.DUMMYFUNCTION("""COMPUTED_VALUE"""),"Cultura Periférica")</f>
        <v>Cultura Periférica</v>
      </c>
      <c r="C355" s="4" t="str">
        <f ca="1">IFERROR(__xludf.DUMMYFUNCTION("""COMPUTED_VALUE"""),"Comunidades Tradicionais ou Rurais")</f>
        <v>Comunidades Tradicionais ou Rurais</v>
      </c>
      <c r="D355" s="4" t="str">
        <f ca="1">IFERROR(__xludf.DUMMYFUNCTION("""COMPUTED_VALUE"""),"Equipamentos e Acervos")</f>
        <v>Equipamentos e Acervos</v>
      </c>
      <c r="E355" s="4" t="str">
        <f ca="1">IFERROR(__xludf.DUMMYFUNCTION("""COMPUTED_VALUE"""),"Premiação")</f>
        <v>Premiação</v>
      </c>
      <c r="F355" s="4" t="str">
        <f ca="1">IFERROR(__xludf.DUMMYFUNCTION("""COMPUTED_VALUE"""),"Bolsas e Intercâmbio")</f>
        <v>Bolsas e Intercâmbio</v>
      </c>
      <c r="G355" s="4" t="str">
        <f ca="1">IFERROR(__xludf.DUMMYFUNCTION("""COMPUTED_VALUE"""),"Formação de Público e Educação")</f>
        <v>Formação de Público e Educação</v>
      </c>
      <c r="H355" s="4" t="str">
        <f ca="1">IFERROR(__xludf.DUMMYFUNCTION("""COMPUTED_VALUE"""),"Cultura Popular")</f>
        <v>Cultura Popular</v>
      </c>
      <c r="I355" s="4" t="str">
        <f ca="1">IFERROR(__xludf.DUMMYFUNCTION("""COMPUTED_VALUE"""),"Cultura Popular de Matriz Africana")</f>
        <v>Cultura Popular de Matriz Africana</v>
      </c>
      <c r="J355" s="4" t="str">
        <f ca="1">IFERROR(__xludf.DUMMYFUNCTION("""COMPUTED_VALUE"""),"Cultura Digital e Geek")</f>
        <v>Cultura Digital e Geek</v>
      </c>
      <c r="K355" s="4" t="str">
        <f ca="1">IFERROR(__xludf.DUMMYFUNCTION("""COMPUTED_VALUE"""),"12 Regiões de Desenvolvimento")</f>
        <v>12 Regiões de Desenvolvimento</v>
      </c>
      <c r="L355" s="4" t="str">
        <f ca="1">IFERROR(__xludf.DUMMYFUNCTION("""COMPUTED_VALUE"""),"Linguagem Específica")</f>
        <v>Linguagem Específica</v>
      </c>
      <c r="M355" s="4" t="str">
        <f ca="1">IFERROR(__xludf.DUMMYFUNCTION("""COMPUTED_VALUE"""),"Técnicos")</f>
        <v>Técnicos</v>
      </c>
      <c r="N355" s="4" t="str">
        <f ca="1">IFERROR(__xludf.DUMMYFUNCTION("""COMPUTED_VALUE"""),"Circulação e Visibilidade")</f>
        <v>Circulação e Visibilidade</v>
      </c>
      <c r="O355" s="4" t="str">
        <f ca="1">IFERROR(__xludf.DUMMYFUNCTION("""COMPUTED_VALUE"""),"Iniciantes")</f>
        <v>Iniciantes</v>
      </c>
      <c r="P355" s="4" t="str">
        <f ca="1">IFERROR(__xludf.DUMMYFUNCTION("""COMPUTED_VALUE"""),"CEUs e Pontos(ões) de Cultura")</f>
        <v>CEUs e Pontos(ões) de Cultura</v>
      </c>
      <c r="Q355" s="4" t="str">
        <f ca="1">IFERROR(__xludf.DUMMYFUNCTION("""COMPUTED_VALUE"""),"Outros")</f>
        <v>Outros</v>
      </c>
    </row>
    <row r="356" spans="1:26" x14ac:dyDescent="0.25">
      <c r="A356" s="4" t="str">
        <f ca="1">IFERROR(__xludf.DUMMYFUNCTION("TRANSPOSE(FILTER(Filtro1!B:B,Filtro1!A:A=Joao!C356))"),"Aquisição de Bens e Serviços")</f>
        <v>Aquisição de Bens e Serviços</v>
      </c>
      <c r="B356" s="4" t="str">
        <f ca="1">IFERROR(__xludf.DUMMYFUNCTION("""COMPUTED_VALUE"""),"Cultura Periférica")</f>
        <v>Cultura Periférica</v>
      </c>
      <c r="C356" s="4" t="str">
        <f ca="1">IFERROR(__xludf.DUMMYFUNCTION("""COMPUTED_VALUE"""),"Comunidades Tradicionais ou Rurais")</f>
        <v>Comunidades Tradicionais ou Rurais</v>
      </c>
      <c r="D356" s="4" t="str">
        <f ca="1">IFERROR(__xludf.DUMMYFUNCTION("""COMPUTED_VALUE"""),"Equipamentos e Acervos")</f>
        <v>Equipamentos e Acervos</v>
      </c>
      <c r="E356" s="4" t="str">
        <f ca="1">IFERROR(__xludf.DUMMYFUNCTION("""COMPUTED_VALUE"""),"Premiação")</f>
        <v>Premiação</v>
      </c>
      <c r="F356" s="4" t="str">
        <f ca="1">IFERROR(__xludf.DUMMYFUNCTION("""COMPUTED_VALUE"""),"Bolsas e Intercâmbio")</f>
        <v>Bolsas e Intercâmbio</v>
      </c>
      <c r="G356" s="4" t="str">
        <f ca="1">IFERROR(__xludf.DUMMYFUNCTION("""COMPUTED_VALUE"""),"Formação de Público e Educação")</f>
        <v>Formação de Público e Educação</v>
      </c>
      <c r="H356" s="4" t="str">
        <f ca="1">IFERROR(__xludf.DUMMYFUNCTION("""COMPUTED_VALUE"""),"Cultura Popular")</f>
        <v>Cultura Popular</v>
      </c>
      <c r="I356" s="4" t="str">
        <f ca="1">IFERROR(__xludf.DUMMYFUNCTION("""COMPUTED_VALUE"""),"Cultura Popular de Matriz Africana")</f>
        <v>Cultura Popular de Matriz Africana</v>
      </c>
      <c r="J356" s="4" t="str">
        <f ca="1">IFERROR(__xludf.DUMMYFUNCTION("""COMPUTED_VALUE"""),"Cultura Digital e Geek")</f>
        <v>Cultura Digital e Geek</v>
      </c>
      <c r="K356" s="4" t="str">
        <f ca="1">IFERROR(__xludf.DUMMYFUNCTION("""COMPUTED_VALUE"""),"12 Regiões de Desenvolvimento")</f>
        <v>12 Regiões de Desenvolvimento</v>
      </c>
      <c r="L356" s="4" t="str">
        <f ca="1">IFERROR(__xludf.DUMMYFUNCTION("""COMPUTED_VALUE"""),"Linguagem Específica")</f>
        <v>Linguagem Específica</v>
      </c>
      <c r="M356" s="4" t="str">
        <f ca="1">IFERROR(__xludf.DUMMYFUNCTION("""COMPUTED_VALUE"""),"Técnicos")</f>
        <v>Técnicos</v>
      </c>
      <c r="N356" s="4" t="str">
        <f ca="1">IFERROR(__xludf.DUMMYFUNCTION("""COMPUTED_VALUE"""),"Circulação e Visibilidade")</f>
        <v>Circulação e Visibilidade</v>
      </c>
      <c r="O356" s="4" t="str">
        <f ca="1">IFERROR(__xludf.DUMMYFUNCTION("""COMPUTED_VALUE"""),"Iniciantes")</f>
        <v>Iniciantes</v>
      </c>
      <c r="P356" s="4" t="str">
        <f ca="1">IFERROR(__xludf.DUMMYFUNCTION("""COMPUTED_VALUE"""),"CEUs e Pontos(ões) de Cultura")</f>
        <v>CEUs e Pontos(ões) de Cultura</v>
      </c>
      <c r="Q356" s="4" t="str">
        <f ca="1">IFERROR(__xludf.DUMMYFUNCTION("""COMPUTED_VALUE"""),"Outros")</f>
        <v>Outros</v>
      </c>
    </row>
    <row r="357" spans="1:26" x14ac:dyDescent="0.25">
      <c r="A357" s="4" t="str">
        <f ca="1">IFERROR(__xludf.DUMMYFUNCTION("TRANSPOSE(FILTER(Filtro1!B:B,Filtro1!A:A=Joao!C357))"),"Cronograma ")</f>
        <v>Cronograma </v>
      </c>
      <c r="B357" s="4" t="str">
        <f ca="1">IFERROR(__xludf.DUMMYFUNCTION("""COMPUTED_VALUE"""),"Inscrições e Impedimentos")</f>
        <v>Inscrições e Impedimentos</v>
      </c>
    </row>
    <row r="358" spans="1:26" x14ac:dyDescent="0.25">
      <c r="A358" s="4" t="str">
        <f ca="1">IFERROR(__xludf.DUMMYFUNCTION("TRANSPOSE(FILTER(Filtro1!B:B,Filtro1!A:A=Joao!C358))"),"Aquisição de Bens e Serviços")</f>
        <v>Aquisição de Bens e Serviços</v>
      </c>
      <c r="B358" s="4" t="str">
        <f ca="1">IFERROR(__xludf.DUMMYFUNCTION("""COMPUTED_VALUE"""),"Cultura Periférica")</f>
        <v>Cultura Periférica</v>
      </c>
      <c r="C358" s="4" t="str">
        <f ca="1">IFERROR(__xludf.DUMMYFUNCTION("""COMPUTED_VALUE"""),"Comunidades Tradicionais ou Rurais")</f>
        <v>Comunidades Tradicionais ou Rurais</v>
      </c>
      <c r="D358" s="4" t="str">
        <f ca="1">IFERROR(__xludf.DUMMYFUNCTION("""COMPUTED_VALUE"""),"Equipamentos e Acervos")</f>
        <v>Equipamentos e Acervos</v>
      </c>
      <c r="E358" s="4" t="str">
        <f ca="1">IFERROR(__xludf.DUMMYFUNCTION("""COMPUTED_VALUE"""),"Premiação")</f>
        <v>Premiação</v>
      </c>
      <c r="F358" s="4" t="str">
        <f ca="1">IFERROR(__xludf.DUMMYFUNCTION("""COMPUTED_VALUE"""),"Bolsas e Intercâmbio")</f>
        <v>Bolsas e Intercâmbio</v>
      </c>
      <c r="G358" s="4" t="str">
        <f ca="1">IFERROR(__xludf.DUMMYFUNCTION("""COMPUTED_VALUE"""),"Formação de Público e Educação")</f>
        <v>Formação de Público e Educação</v>
      </c>
      <c r="H358" s="4" t="str">
        <f ca="1">IFERROR(__xludf.DUMMYFUNCTION("""COMPUTED_VALUE"""),"Cultura Popular")</f>
        <v>Cultura Popular</v>
      </c>
      <c r="I358" s="4" t="str">
        <f ca="1">IFERROR(__xludf.DUMMYFUNCTION("""COMPUTED_VALUE"""),"Cultura Popular de Matriz Africana")</f>
        <v>Cultura Popular de Matriz Africana</v>
      </c>
      <c r="J358" s="4" t="str">
        <f ca="1">IFERROR(__xludf.DUMMYFUNCTION("""COMPUTED_VALUE"""),"Cultura Digital e Geek")</f>
        <v>Cultura Digital e Geek</v>
      </c>
      <c r="K358" s="4" t="str">
        <f ca="1">IFERROR(__xludf.DUMMYFUNCTION("""COMPUTED_VALUE"""),"12 Regiões de Desenvolvimento")</f>
        <v>12 Regiões de Desenvolvimento</v>
      </c>
      <c r="L358" s="4" t="str">
        <f ca="1">IFERROR(__xludf.DUMMYFUNCTION("""COMPUTED_VALUE"""),"Linguagem Específica")</f>
        <v>Linguagem Específica</v>
      </c>
      <c r="M358" s="4" t="str">
        <f ca="1">IFERROR(__xludf.DUMMYFUNCTION("""COMPUTED_VALUE"""),"Técnicos")</f>
        <v>Técnicos</v>
      </c>
      <c r="N358" s="4" t="str">
        <f ca="1">IFERROR(__xludf.DUMMYFUNCTION("""COMPUTED_VALUE"""),"Circulação e Visibilidade")</f>
        <v>Circulação e Visibilidade</v>
      </c>
      <c r="O358" s="4" t="str">
        <f ca="1">IFERROR(__xludf.DUMMYFUNCTION("""COMPUTED_VALUE"""),"Iniciantes")</f>
        <v>Iniciantes</v>
      </c>
      <c r="P358" s="4" t="str">
        <f ca="1">IFERROR(__xludf.DUMMYFUNCTION("""COMPUTED_VALUE"""),"CEUs e Pontos(ões) de Cultura")</f>
        <v>CEUs e Pontos(ões) de Cultura</v>
      </c>
      <c r="Q358" s="4" t="str">
        <f ca="1">IFERROR(__xludf.DUMMYFUNCTION("""COMPUTED_VALUE"""),"Outros")</f>
        <v>Outros</v>
      </c>
    </row>
    <row r="359" spans="1:26" x14ac:dyDescent="0.25">
      <c r="A359" s="4" t="str">
        <f ca="1">IFERROR(__xludf.DUMMYFUNCTION("TRANSPOSE(FILTER(Filtro1!B:B,Filtro1!A:A=Joao!C359))"),"Cronograma ")</f>
        <v>Cronograma </v>
      </c>
      <c r="B359" s="4" t="str">
        <f ca="1">IFERROR(__xludf.DUMMYFUNCTION("""COMPUTED_VALUE"""),"Inscrições e Impedimentos")</f>
        <v>Inscrições e Impedimentos</v>
      </c>
    </row>
    <row r="360" spans="1:26" x14ac:dyDescent="0.25">
      <c r="A360" s="4" t="str">
        <f ca="1">IFERROR(__xludf.DUMMYFUNCTION("TRANSPOSE(FILTER(Filtro1!B:B,Filtro1!A:A=Joao!C360))"),"Aquisição de Bens e Serviços")</f>
        <v>Aquisição de Bens e Serviços</v>
      </c>
      <c r="B360" s="4" t="str">
        <f ca="1">IFERROR(__xludf.DUMMYFUNCTION("""COMPUTED_VALUE"""),"Cultura Periférica")</f>
        <v>Cultura Periférica</v>
      </c>
      <c r="C360" s="4" t="str">
        <f ca="1">IFERROR(__xludf.DUMMYFUNCTION("""COMPUTED_VALUE"""),"Comunidades Tradicionais ou Rurais")</f>
        <v>Comunidades Tradicionais ou Rurais</v>
      </c>
      <c r="D360" s="4" t="str">
        <f ca="1">IFERROR(__xludf.DUMMYFUNCTION("""COMPUTED_VALUE"""),"Equipamentos e Acervos")</f>
        <v>Equipamentos e Acervos</v>
      </c>
      <c r="E360" s="4" t="str">
        <f ca="1">IFERROR(__xludf.DUMMYFUNCTION("""COMPUTED_VALUE"""),"Premiação")</f>
        <v>Premiação</v>
      </c>
      <c r="F360" s="4" t="str">
        <f ca="1">IFERROR(__xludf.DUMMYFUNCTION("""COMPUTED_VALUE"""),"Bolsas e Intercâmbio")</f>
        <v>Bolsas e Intercâmbio</v>
      </c>
      <c r="G360" s="4" t="str">
        <f ca="1">IFERROR(__xludf.DUMMYFUNCTION("""COMPUTED_VALUE"""),"Formação de Público e Educação")</f>
        <v>Formação de Público e Educação</v>
      </c>
      <c r="H360" s="4" t="str">
        <f ca="1">IFERROR(__xludf.DUMMYFUNCTION("""COMPUTED_VALUE"""),"Cultura Popular")</f>
        <v>Cultura Popular</v>
      </c>
      <c r="I360" s="4" t="str">
        <f ca="1">IFERROR(__xludf.DUMMYFUNCTION("""COMPUTED_VALUE"""),"Cultura Popular de Matriz Africana")</f>
        <v>Cultura Popular de Matriz Africana</v>
      </c>
      <c r="J360" s="4" t="str">
        <f ca="1">IFERROR(__xludf.DUMMYFUNCTION("""COMPUTED_VALUE"""),"Cultura Digital e Geek")</f>
        <v>Cultura Digital e Geek</v>
      </c>
      <c r="K360" s="4" t="str">
        <f ca="1">IFERROR(__xludf.DUMMYFUNCTION("""COMPUTED_VALUE"""),"12 Regiões de Desenvolvimento")</f>
        <v>12 Regiões de Desenvolvimento</v>
      </c>
      <c r="L360" s="4" t="str">
        <f ca="1">IFERROR(__xludf.DUMMYFUNCTION("""COMPUTED_VALUE"""),"Linguagem Específica")</f>
        <v>Linguagem Específica</v>
      </c>
      <c r="M360" s="4" t="str">
        <f ca="1">IFERROR(__xludf.DUMMYFUNCTION("""COMPUTED_VALUE"""),"Técnicos")</f>
        <v>Técnicos</v>
      </c>
      <c r="N360" s="4" t="str">
        <f ca="1">IFERROR(__xludf.DUMMYFUNCTION("""COMPUTED_VALUE"""),"Circulação e Visibilidade")</f>
        <v>Circulação e Visibilidade</v>
      </c>
      <c r="O360" s="4" t="str">
        <f ca="1">IFERROR(__xludf.DUMMYFUNCTION("""COMPUTED_VALUE"""),"Iniciantes")</f>
        <v>Iniciantes</v>
      </c>
      <c r="P360" s="4" t="str">
        <f ca="1">IFERROR(__xludf.DUMMYFUNCTION("""COMPUTED_VALUE"""),"CEUs e Pontos(ões) de Cultura")</f>
        <v>CEUs e Pontos(ões) de Cultura</v>
      </c>
      <c r="Q360" s="4" t="str">
        <f ca="1">IFERROR(__xludf.DUMMYFUNCTION("""COMPUTED_VALUE"""),"Outros")</f>
        <v>Outros</v>
      </c>
    </row>
    <row r="361" spans="1:26" x14ac:dyDescent="0.25">
      <c r="A361" s="4" t="str">
        <f ca="1">IFERROR(__xludf.DUMMYFUNCTION("TRANSPOSE(FILTER(Filtro1!B:B,Filtro1!A:A=Joao!C361))"),"Aquisição de Bens e Serviços")</f>
        <v>Aquisição de Bens e Serviços</v>
      </c>
      <c r="B361" s="4" t="str">
        <f ca="1">IFERROR(__xludf.DUMMYFUNCTION("""COMPUTED_VALUE"""),"Cultura Periférica")</f>
        <v>Cultura Periférica</v>
      </c>
      <c r="C361" s="4" t="str">
        <f ca="1">IFERROR(__xludf.DUMMYFUNCTION("""COMPUTED_VALUE"""),"Comunidades Tradicionais ou Rurais")</f>
        <v>Comunidades Tradicionais ou Rurais</v>
      </c>
      <c r="D361" s="4" t="str">
        <f ca="1">IFERROR(__xludf.DUMMYFUNCTION("""COMPUTED_VALUE"""),"Equipamentos e Acervos")</f>
        <v>Equipamentos e Acervos</v>
      </c>
      <c r="E361" s="4" t="str">
        <f ca="1">IFERROR(__xludf.DUMMYFUNCTION("""COMPUTED_VALUE"""),"Premiação")</f>
        <v>Premiação</v>
      </c>
      <c r="F361" s="4" t="str">
        <f ca="1">IFERROR(__xludf.DUMMYFUNCTION("""COMPUTED_VALUE"""),"Bolsas e Intercâmbio")</f>
        <v>Bolsas e Intercâmbio</v>
      </c>
      <c r="G361" s="4" t="str">
        <f ca="1">IFERROR(__xludf.DUMMYFUNCTION("""COMPUTED_VALUE"""),"Formação de Público e Educação")</f>
        <v>Formação de Público e Educação</v>
      </c>
      <c r="H361" s="4" t="str">
        <f ca="1">IFERROR(__xludf.DUMMYFUNCTION("""COMPUTED_VALUE"""),"Cultura Popular")</f>
        <v>Cultura Popular</v>
      </c>
      <c r="I361" s="4" t="str">
        <f ca="1">IFERROR(__xludf.DUMMYFUNCTION("""COMPUTED_VALUE"""),"Cultura Popular de Matriz Africana")</f>
        <v>Cultura Popular de Matriz Africana</v>
      </c>
      <c r="J361" s="4" t="str">
        <f ca="1">IFERROR(__xludf.DUMMYFUNCTION("""COMPUTED_VALUE"""),"Cultura Digital e Geek")</f>
        <v>Cultura Digital e Geek</v>
      </c>
      <c r="K361" s="4" t="str">
        <f ca="1">IFERROR(__xludf.DUMMYFUNCTION("""COMPUTED_VALUE"""),"12 Regiões de Desenvolvimento")</f>
        <v>12 Regiões de Desenvolvimento</v>
      </c>
      <c r="L361" s="4" t="str">
        <f ca="1">IFERROR(__xludf.DUMMYFUNCTION("""COMPUTED_VALUE"""),"Linguagem Específica")</f>
        <v>Linguagem Específica</v>
      </c>
      <c r="M361" s="4" t="str">
        <f ca="1">IFERROR(__xludf.DUMMYFUNCTION("""COMPUTED_VALUE"""),"Técnicos")</f>
        <v>Técnicos</v>
      </c>
      <c r="N361" s="4" t="str">
        <f ca="1">IFERROR(__xludf.DUMMYFUNCTION("""COMPUTED_VALUE"""),"Circulação e Visibilidade")</f>
        <v>Circulação e Visibilidade</v>
      </c>
      <c r="O361" s="4" t="str">
        <f ca="1">IFERROR(__xludf.DUMMYFUNCTION("""COMPUTED_VALUE"""),"Iniciantes")</f>
        <v>Iniciantes</v>
      </c>
      <c r="P361" s="4" t="str">
        <f ca="1">IFERROR(__xludf.DUMMYFUNCTION("""COMPUTED_VALUE"""),"CEUs e Pontos(ões) de Cultura")</f>
        <v>CEUs e Pontos(ões) de Cultura</v>
      </c>
      <c r="Q361" s="4" t="str">
        <f ca="1">IFERROR(__xludf.DUMMYFUNCTION("""COMPUTED_VALUE"""),"Outros")</f>
        <v>Outros</v>
      </c>
    </row>
    <row r="362" spans="1:26" x14ac:dyDescent="0.25">
      <c r="A362" s="4" t="str">
        <f ca="1">IFERROR(__xludf.DUMMYFUNCTION("TRANSPOSE(FILTER(Filtro1!B:B,Filtro1!A:A=Joao!C362))"),"Transparência e Fiscalização")</f>
        <v>Transparência e Fiscalização</v>
      </c>
      <c r="B362" s="4" t="str">
        <f ca="1">IFERROR(__xludf.DUMMYFUNCTION("""COMPUTED_VALUE"""),"Pareceristas")</f>
        <v>Pareceristas</v>
      </c>
    </row>
    <row r="363" spans="1:26" x14ac:dyDescent="0.25">
      <c r="A363" s="4" t="str">
        <f ca="1">IFERROR(__xludf.DUMMYFUNCTION("TRANSPOSE(FILTER(Filtro1!B:B,Filtro1!A:A=Joao!C363))"),"Aquisição de Bens e Serviços")</f>
        <v>Aquisição de Bens e Serviços</v>
      </c>
      <c r="B363" s="4" t="str">
        <f ca="1">IFERROR(__xludf.DUMMYFUNCTION("""COMPUTED_VALUE"""),"Cultura Periférica")</f>
        <v>Cultura Periférica</v>
      </c>
      <c r="C363" s="4" t="str">
        <f ca="1">IFERROR(__xludf.DUMMYFUNCTION("""COMPUTED_VALUE"""),"Comunidades Tradicionais ou Rurais")</f>
        <v>Comunidades Tradicionais ou Rurais</v>
      </c>
      <c r="D363" s="4" t="str">
        <f ca="1">IFERROR(__xludf.DUMMYFUNCTION("""COMPUTED_VALUE"""),"Equipamentos e Acervos")</f>
        <v>Equipamentos e Acervos</v>
      </c>
      <c r="E363" s="4" t="str">
        <f ca="1">IFERROR(__xludf.DUMMYFUNCTION("""COMPUTED_VALUE"""),"Premiação")</f>
        <v>Premiação</v>
      </c>
      <c r="F363" s="4" t="str">
        <f ca="1">IFERROR(__xludf.DUMMYFUNCTION("""COMPUTED_VALUE"""),"Bolsas e Intercâmbio")</f>
        <v>Bolsas e Intercâmbio</v>
      </c>
      <c r="G363" s="4" t="str">
        <f ca="1">IFERROR(__xludf.DUMMYFUNCTION("""COMPUTED_VALUE"""),"Formação de Público e Educação")</f>
        <v>Formação de Público e Educação</v>
      </c>
      <c r="H363" s="4" t="str">
        <f ca="1">IFERROR(__xludf.DUMMYFUNCTION("""COMPUTED_VALUE"""),"Cultura Popular")</f>
        <v>Cultura Popular</v>
      </c>
      <c r="I363" s="4" t="str">
        <f ca="1">IFERROR(__xludf.DUMMYFUNCTION("""COMPUTED_VALUE"""),"Cultura Popular de Matriz Africana")</f>
        <v>Cultura Popular de Matriz Africana</v>
      </c>
      <c r="J363" s="4" t="str">
        <f ca="1">IFERROR(__xludf.DUMMYFUNCTION("""COMPUTED_VALUE"""),"Cultura Digital e Geek")</f>
        <v>Cultura Digital e Geek</v>
      </c>
      <c r="K363" s="4" t="str">
        <f ca="1">IFERROR(__xludf.DUMMYFUNCTION("""COMPUTED_VALUE"""),"12 Regiões de Desenvolvimento")</f>
        <v>12 Regiões de Desenvolvimento</v>
      </c>
      <c r="L363" s="4" t="str">
        <f ca="1">IFERROR(__xludf.DUMMYFUNCTION("""COMPUTED_VALUE"""),"Linguagem Específica")</f>
        <v>Linguagem Específica</v>
      </c>
      <c r="M363" s="4" t="str">
        <f ca="1">IFERROR(__xludf.DUMMYFUNCTION("""COMPUTED_VALUE"""),"Técnicos")</f>
        <v>Técnicos</v>
      </c>
      <c r="N363" s="4" t="str">
        <f ca="1">IFERROR(__xludf.DUMMYFUNCTION("""COMPUTED_VALUE"""),"Circulação e Visibilidade")</f>
        <v>Circulação e Visibilidade</v>
      </c>
      <c r="O363" s="4" t="str">
        <f ca="1">IFERROR(__xludf.DUMMYFUNCTION("""COMPUTED_VALUE"""),"Iniciantes")</f>
        <v>Iniciantes</v>
      </c>
      <c r="P363" s="4" t="str">
        <f ca="1">IFERROR(__xludf.DUMMYFUNCTION("""COMPUTED_VALUE"""),"CEUs e Pontos(ões) de Cultura")</f>
        <v>CEUs e Pontos(ões) de Cultura</v>
      </c>
      <c r="Q363" s="4" t="str">
        <f ca="1">IFERROR(__xludf.DUMMYFUNCTION("""COMPUTED_VALUE"""),"Outros")</f>
        <v>Outros</v>
      </c>
    </row>
    <row r="364" spans="1:26" x14ac:dyDescent="0.25">
      <c r="A364" s="4" t="str">
        <f ca="1">IFERROR(__xludf.DUMMYFUNCTION("TRANSPOSE(FILTER(Filtro1!B:B,Filtro1!A:A=Joao!C364))"),"")</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IFERROR(__xludf.DUMMYFUNCTION("TRANSPOSE(FILTER(Filtro1!B:B,Filtro1!A:A=Joao!C365))"),"Aquisição de Bens e Serviços")</f>
        <v>Aquisição de Bens e Serviços</v>
      </c>
      <c r="B365" s="4" t="str">
        <f ca="1">IFERROR(__xludf.DUMMYFUNCTION("""COMPUTED_VALUE"""),"Cultura Periférica")</f>
        <v>Cultura Periférica</v>
      </c>
      <c r="C365" s="4" t="str">
        <f ca="1">IFERROR(__xludf.DUMMYFUNCTION("""COMPUTED_VALUE"""),"Comunidades Tradicionais ou Rurais")</f>
        <v>Comunidades Tradicionais ou Rurais</v>
      </c>
      <c r="D365" s="4" t="str">
        <f ca="1">IFERROR(__xludf.DUMMYFUNCTION("""COMPUTED_VALUE"""),"Equipamentos e Acervos")</f>
        <v>Equipamentos e Acervos</v>
      </c>
      <c r="E365" s="4" t="str">
        <f ca="1">IFERROR(__xludf.DUMMYFUNCTION("""COMPUTED_VALUE"""),"Premiação")</f>
        <v>Premiação</v>
      </c>
      <c r="F365" s="4" t="str">
        <f ca="1">IFERROR(__xludf.DUMMYFUNCTION("""COMPUTED_VALUE"""),"Bolsas e Intercâmbio")</f>
        <v>Bolsas e Intercâmbio</v>
      </c>
      <c r="G365" s="4" t="str">
        <f ca="1">IFERROR(__xludf.DUMMYFUNCTION("""COMPUTED_VALUE"""),"Formação de Público e Educação")</f>
        <v>Formação de Público e Educação</v>
      </c>
      <c r="H365" s="4" t="str">
        <f ca="1">IFERROR(__xludf.DUMMYFUNCTION("""COMPUTED_VALUE"""),"Cultura Popular")</f>
        <v>Cultura Popular</v>
      </c>
      <c r="I365" s="4" t="str">
        <f ca="1">IFERROR(__xludf.DUMMYFUNCTION("""COMPUTED_VALUE"""),"Cultura Popular de Matriz Africana")</f>
        <v>Cultura Popular de Matriz Africana</v>
      </c>
      <c r="J365" s="4" t="str">
        <f ca="1">IFERROR(__xludf.DUMMYFUNCTION("""COMPUTED_VALUE"""),"Cultura Digital e Geek")</f>
        <v>Cultura Digital e Geek</v>
      </c>
      <c r="K365" s="4" t="str">
        <f ca="1">IFERROR(__xludf.DUMMYFUNCTION("""COMPUTED_VALUE"""),"12 Regiões de Desenvolvimento")</f>
        <v>12 Regiões de Desenvolvimento</v>
      </c>
      <c r="L365" s="4" t="str">
        <f ca="1">IFERROR(__xludf.DUMMYFUNCTION("""COMPUTED_VALUE"""),"Linguagem Específica")</f>
        <v>Linguagem Específica</v>
      </c>
      <c r="M365" s="4" t="str">
        <f ca="1">IFERROR(__xludf.DUMMYFUNCTION("""COMPUTED_VALUE"""),"Técnicos")</f>
        <v>Técnicos</v>
      </c>
      <c r="N365" s="4" t="str">
        <f ca="1">IFERROR(__xludf.DUMMYFUNCTION("""COMPUTED_VALUE"""),"Circulação e Visibilidade")</f>
        <v>Circulação e Visibilidade</v>
      </c>
      <c r="O365" s="4" t="str">
        <f ca="1">IFERROR(__xludf.DUMMYFUNCTION("""COMPUTED_VALUE"""),"Iniciantes")</f>
        <v>Iniciantes</v>
      </c>
      <c r="P365" s="4" t="str">
        <f ca="1">IFERROR(__xludf.DUMMYFUNCTION("""COMPUTED_VALUE"""),"CEUs e Pontos(ões) de Cultura")</f>
        <v>CEUs e Pontos(ões) de Cultura</v>
      </c>
      <c r="Q365" s="4" t="str">
        <f ca="1">IFERROR(__xludf.DUMMYFUNCTION("""COMPUTED_VALUE"""),"Outros")</f>
        <v>Outros</v>
      </c>
    </row>
    <row r="366" spans="1:26" x14ac:dyDescent="0.25">
      <c r="A366" s="4" t="str">
        <f ca="1">IFERROR(__xludf.DUMMYFUNCTION("TRANSPOSE(FILTER(Filtro1!B:B,Filtro1!A:A=Joao!C366))"),"Cronograma ")</f>
        <v>Cronograma </v>
      </c>
      <c r="B366" s="4" t="str">
        <f ca="1">IFERROR(__xludf.DUMMYFUNCTION("""COMPUTED_VALUE"""),"Inscrições e Impedimentos")</f>
        <v>Inscrições e Impedimentos</v>
      </c>
    </row>
    <row r="367" spans="1:26" x14ac:dyDescent="0.25">
      <c r="A367" s="4" t="str">
        <f ca="1">IFERROR(__xludf.DUMMYFUNCTION("TRANSPOSE(FILTER(Filtro1!B:B,Filtro1!A:A=Joao!C367))"),"Aquisição de Bens e Serviços")</f>
        <v>Aquisição de Bens e Serviços</v>
      </c>
      <c r="B367" s="4" t="str">
        <f ca="1">IFERROR(__xludf.DUMMYFUNCTION("""COMPUTED_VALUE"""),"Cultura Periférica")</f>
        <v>Cultura Periférica</v>
      </c>
      <c r="C367" s="4" t="str">
        <f ca="1">IFERROR(__xludf.DUMMYFUNCTION("""COMPUTED_VALUE"""),"Comunidades Tradicionais ou Rurais")</f>
        <v>Comunidades Tradicionais ou Rurais</v>
      </c>
      <c r="D367" s="4" t="str">
        <f ca="1">IFERROR(__xludf.DUMMYFUNCTION("""COMPUTED_VALUE"""),"Equipamentos e Acervos")</f>
        <v>Equipamentos e Acervos</v>
      </c>
      <c r="E367" s="4" t="str">
        <f ca="1">IFERROR(__xludf.DUMMYFUNCTION("""COMPUTED_VALUE"""),"Premiação")</f>
        <v>Premiação</v>
      </c>
      <c r="F367" s="4" t="str">
        <f ca="1">IFERROR(__xludf.DUMMYFUNCTION("""COMPUTED_VALUE"""),"Bolsas e Intercâmbio")</f>
        <v>Bolsas e Intercâmbio</v>
      </c>
      <c r="G367" s="4" t="str">
        <f ca="1">IFERROR(__xludf.DUMMYFUNCTION("""COMPUTED_VALUE"""),"Formação de Público e Educação")</f>
        <v>Formação de Público e Educação</v>
      </c>
      <c r="H367" s="4" t="str">
        <f ca="1">IFERROR(__xludf.DUMMYFUNCTION("""COMPUTED_VALUE"""),"Cultura Popular")</f>
        <v>Cultura Popular</v>
      </c>
      <c r="I367" s="4" t="str">
        <f ca="1">IFERROR(__xludf.DUMMYFUNCTION("""COMPUTED_VALUE"""),"Cultura Popular de Matriz Africana")</f>
        <v>Cultura Popular de Matriz Africana</v>
      </c>
      <c r="J367" s="4" t="str">
        <f ca="1">IFERROR(__xludf.DUMMYFUNCTION("""COMPUTED_VALUE"""),"Cultura Digital e Geek")</f>
        <v>Cultura Digital e Geek</v>
      </c>
      <c r="K367" s="4" t="str">
        <f ca="1">IFERROR(__xludf.DUMMYFUNCTION("""COMPUTED_VALUE"""),"12 Regiões de Desenvolvimento")</f>
        <v>12 Regiões de Desenvolvimento</v>
      </c>
      <c r="L367" s="4" t="str">
        <f ca="1">IFERROR(__xludf.DUMMYFUNCTION("""COMPUTED_VALUE"""),"Linguagem Específica")</f>
        <v>Linguagem Específica</v>
      </c>
      <c r="M367" s="4" t="str">
        <f ca="1">IFERROR(__xludf.DUMMYFUNCTION("""COMPUTED_VALUE"""),"Técnicos")</f>
        <v>Técnicos</v>
      </c>
      <c r="N367" s="4" t="str">
        <f ca="1">IFERROR(__xludf.DUMMYFUNCTION("""COMPUTED_VALUE"""),"Circulação e Visibilidade")</f>
        <v>Circulação e Visibilidade</v>
      </c>
      <c r="O367" s="4" t="str">
        <f ca="1">IFERROR(__xludf.DUMMYFUNCTION("""COMPUTED_VALUE"""),"Iniciantes")</f>
        <v>Iniciantes</v>
      </c>
      <c r="P367" s="4" t="str">
        <f ca="1">IFERROR(__xludf.DUMMYFUNCTION("""COMPUTED_VALUE"""),"CEUs e Pontos(ões) de Cultura")</f>
        <v>CEUs e Pontos(ões) de Cultura</v>
      </c>
      <c r="Q367" s="4" t="str">
        <f ca="1">IFERROR(__xludf.DUMMYFUNCTION("""COMPUTED_VALUE"""),"Outros")</f>
        <v>Outros</v>
      </c>
    </row>
    <row r="368" spans="1:26" x14ac:dyDescent="0.25">
      <c r="A368" s="4" t="str">
        <f ca="1">IFERROR(__xludf.DUMMYFUNCTION("TRANSPOSE(FILTER(Filtro1!B:B,Filtro1!A:A=Joao!C368))"),"Cronograma ")</f>
        <v>Cronograma </v>
      </c>
      <c r="B368" s="4" t="str">
        <f ca="1">IFERROR(__xludf.DUMMYFUNCTION("""COMPUTED_VALUE"""),"Inscrições e Impedimentos")</f>
        <v>Inscrições e Impedimentos</v>
      </c>
    </row>
    <row r="369" spans="1:17" x14ac:dyDescent="0.25">
      <c r="A369" s="4" t="str">
        <f ca="1">IFERROR(__xludf.DUMMYFUNCTION("TRANSPOSE(FILTER(Filtro1!B:B,Filtro1!A:A=Joao!C369))"),"Aquisição de Bens e Serviços")</f>
        <v>Aquisição de Bens e Serviços</v>
      </c>
      <c r="B369" s="4" t="str">
        <f ca="1">IFERROR(__xludf.DUMMYFUNCTION("""COMPUTED_VALUE"""),"Cultura Periférica")</f>
        <v>Cultura Periférica</v>
      </c>
      <c r="C369" s="4" t="str">
        <f ca="1">IFERROR(__xludf.DUMMYFUNCTION("""COMPUTED_VALUE"""),"Comunidades Tradicionais ou Rurais")</f>
        <v>Comunidades Tradicionais ou Rurais</v>
      </c>
      <c r="D369" s="4" t="str">
        <f ca="1">IFERROR(__xludf.DUMMYFUNCTION("""COMPUTED_VALUE"""),"Equipamentos e Acervos")</f>
        <v>Equipamentos e Acervos</v>
      </c>
      <c r="E369" s="4" t="str">
        <f ca="1">IFERROR(__xludf.DUMMYFUNCTION("""COMPUTED_VALUE"""),"Premiação")</f>
        <v>Premiação</v>
      </c>
      <c r="F369" s="4" t="str">
        <f ca="1">IFERROR(__xludf.DUMMYFUNCTION("""COMPUTED_VALUE"""),"Bolsas e Intercâmbio")</f>
        <v>Bolsas e Intercâmbio</v>
      </c>
      <c r="G369" s="4" t="str">
        <f ca="1">IFERROR(__xludf.DUMMYFUNCTION("""COMPUTED_VALUE"""),"Formação de Público e Educação")</f>
        <v>Formação de Público e Educação</v>
      </c>
      <c r="H369" s="4" t="str">
        <f ca="1">IFERROR(__xludf.DUMMYFUNCTION("""COMPUTED_VALUE"""),"Cultura Popular")</f>
        <v>Cultura Popular</v>
      </c>
      <c r="I369" s="4" t="str">
        <f ca="1">IFERROR(__xludf.DUMMYFUNCTION("""COMPUTED_VALUE"""),"Cultura Popular de Matriz Africana")</f>
        <v>Cultura Popular de Matriz Africana</v>
      </c>
      <c r="J369" s="4" t="str">
        <f ca="1">IFERROR(__xludf.DUMMYFUNCTION("""COMPUTED_VALUE"""),"Cultura Digital e Geek")</f>
        <v>Cultura Digital e Geek</v>
      </c>
      <c r="K369" s="4" t="str">
        <f ca="1">IFERROR(__xludf.DUMMYFUNCTION("""COMPUTED_VALUE"""),"12 Regiões de Desenvolvimento")</f>
        <v>12 Regiões de Desenvolvimento</v>
      </c>
      <c r="L369" s="4" t="str">
        <f ca="1">IFERROR(__xludf.DUMMYFUNCTION("""COMPUTED_VALUE"""),"Linguagem Específica")</f>
        <v>Linguagem Específica</v>
      </c>
      <c r="M369" s="4" t="str">
        <f ca="1">IFERROR(__xludf.DUMMYFUNCTION("""COMPUTED_VALUE"""),"Técnicos")</f>
        <v>Técnicos</v>
      </c>
      <c r="N369" s="4" t="str">
        <f ca="1">IFERROR(__xludf.DUMMYFUNCTION("""COMPUTED_VALUE"""),"Circulação e Visibilidade")</f>
        <v>Circulação e Visibilidade</v>
      </c>
      <c r="O369" s="4" t="str">
        <f ca="1">IFERROR(__xludf.DUMMYFUNCTION("""COMPUTED_VALUE"""),"Iniciantes")</f>
        <v>Iniciantes</v>
      </c>
      <c r="P369" s="4" t="str">
        <f ca="1">IFERROR(__xludf.DUMMYFUNCTION("""COMPUTED_VALUE"""),"CEUs e Pontos(ões) de Cultura")</f>
        <v>CEUs e Pontos(ões) de Cultura</v>
      </c>
      <c r="Q369" s="4" t="str">
        <f ca="1">IFERROR(__xludf.DUMMYFUNCTION("""COMPUTED_VALUE"""),"Outros")</f>
        <v>Outros</v>
      </c>
    </row>
    <row r="370" spans="1:17" x14ac:dyDescent="0.25">
      <c r="A370" s="4" t="str">
        <f ca="1">IFERROR(__xludf.DUMMYFUNCTION("TRANSPOSE(FILTER(Filtro1!B:B,Filtro1!A:A=Joao!C370))"),"Aquisição de Bens e Serviços")</f>
        <v>Aquisição de Bens e Serviços</v>
      </c>
      <c r="B370" s="4" t="str">
        <f ca="1">IFERROR(__xludf.DUMMYFUNCTION("""COMPUTED_VALUE"""),"Cultura Periférica")</f>
        <v>Cultura Periférica</v>
      </c>
      <c r="C370" s="4" t="str">
        <f ca="1">IFERROR(__xludf.DUMMYFUNCTION("""COMPUTED_VALUE"""),"Comunidades Tradicionais ou Rurais")</f>
        <v>Comunidades Tradicionais ou Rurais</v>
      </c>
      <c r="D370" s="4" t="str">
        <f ca="1">IFERROR(__xludf.DUMMYFUNCTION("""COMPUTED_VALUE"""),"Equipamentos e Acervos")</f>
        <v>Equipamentos e Acervos</v>
      </c>
      <c r="E370" s="4" t="str">
        <f ca="1">IFERROR(__xludf.DUMMYFUNCTION("""COMPUTED_VALUE"""),"Premiação")</f>
        <v>Premiação</v>
      </c>
      <c r="F370" s="4" t="str">
        <f ca="1">IFERROR(__xludf.DUMMYFUNCTION("""COMPUTED_VALUE"""),"Bolsas e Intercâmbio")</f>
        <v>Bolsas e Intercâmbio</v>
      </c>
      <c r="G370" s="4" t="str">
        <f ca="1">IFERROR(__xludf.DUMMYFUNCTION("""COMPUTED_VALUE"""),"Formação de Público e Educação")</f>
        <v>Formação de Público e Educação</v>
      </c>
      <c r="H370" s="4" t="str">
        <f ca="1">IFERROR(__xludf.DUMMYFUNCTION("""COMPUTED_VALUE"""),"Cultura Popular")</f>
        <v>Cultura Popular</v>
      </c>
      <c r="I370" s="4" t="str">
        <f ca="1">IFERROR(__xludf.DUMMYFUNCTION("""COMPUTED_VALUE"""),"Cultura Popular de Matriz Africana")</f>
        <v>Cultura Popular de Matriz Africana</v>
      </c>
      <c r="J370" s="4" t="str">
        <f ca="1">IFERROR(__xludf.DUMMYFUNCTION("""COMPUTED_VALUE"""),"Cultura Digital e Geek")</f>
        <v>Cultura Digital e Geek</v>
      </c>
      <c r="K370" s="4" t="str">
        <f ca="1">IFERROR(__xludf.DUMMYFUNCTION("""COMPUTED_VALUE"""),"12 Regiões de Desenvolvimento")</f>
        <v>12 Regiões de Desenvolvimento</v>
      </c>
      <c r="L370" s="4" t="str">
        <f ca="1">IFERROR(__xludf.DUMMYFUNCTION("""COMPUTED_VALUE"""),"Linguagem Específica")</f>
        <v>Linguagem Específica</v>
      </c>
      <c r="M370" s="4" t="str">
        <f ca="1">IFERROR(__xludf.DUMMYFUNCTION("""COMPUTED_VALUE"""),"Técnicos")</f>
        <v>Técnicos</v>
      </c>
      <c r="N370" s="4" t="str">
        <f ca="1">IFERROR(__xludf.DUMMYFUNCTION("""COMPUTED_VALUE"""),"Circulação e Visibilidade")</f>
        <v>Circulação e Visibilidade</v>
      </c>
      <c r="O370" s="4" t="str">
        <f ca="1">IFERROR(__xludf.DUMMYFUNCTION("""COMPUTED_VALUE"""),"Iniciantes")</f>
        <v>Iniciantes</v>
      </c>
      <c r="P370" s="4" t="str">
        <f ca="1">IFERROR(__xludf.DUMMYFUNCTION("""COMPUTED_VALUE"""),"CEUs e Pontos(ões) de Cultura")</f>
        <v>CEUs e Pontos(ões) de Cultura</v>
      </c>
      <c r="Q370" s="4" t="str">
        <f ca="1">IFERROR(__xludf.DUMMYFUNCTION("""COMPUTED_VALUE"""),"Outros")</f>
        <v>Outros</v>
      </c>
    </row>
    <row r="371" spans="1:17" x14ac:dyDescent="0.25">
      <c r="A371" s="4" t="str">
        <f ca="1">IFERROR(__xludf.DUMMYFUNCTION("TRANSPOSE(FILTER(Filtro1!B:B,Filtro1!A:A=Joao!C371))"),"Transparência e Fiscalização")</f>
        <v>Transparência e Fiscalização</v>
      </c>
      <c r="B371" s="4" t="str">
        <f ca="1">IFERROR(__xludf.DUMMYFUNCTION("""COMPUTED_VALUE"""),"Pareceristas")</f>
        <v>Pareceristas</v>
      </c>
    </row>
    <row r="372" spans="1:17" x14ac:dyDescent="0.25">
      <c r="A372" s="4" t="str">
        <f ca="1">IFERROR(__xludf.DUMMYFUNCTION("TRANSPOSE(FILTER(Filtro1!B:B,Filtro1!A:A=Joao!C372))"),"Aquisição de Bens e Serviços")</f>
        <v>Aquisição de Bens e Serviços</v>
      </c>
      <c r="B372" s="4" t="str">
        <f ca="1">IFERROR(__xludf.DUMMYFUNCTION("""COMPUTED_VALUE"""),"Cultura Periférica")</f>
        <v>Cultura Periférica</v>
      </c>
      <c r="C372" s="4" t="str">
        <f ca="1">IFERROR(__xludf.DUMMYFUNCTION("""COMPUTED_VALUE"""),"Comunidades Tradicionais ou Rurais")</f>
        <v>Comunidades Tradicionais ou Rurais</v>
      </c>
      <c r="D372" s="4" t="str">
        <f ca="1">IFERROR(__xludf.DUMMYFUNCTION("""COMPUTED_VALUE"""),"Equipamentos e Acervos")</f>
        <v>Equipamentos e Acervos</v>
      </c>
      <c r="E372" s="4" t="str">
        <f ca="1">IFERROR(__xludf.DUMMYFUNCTION("""COMPUTED_VALUE"""),"Premiação")</f>
        <v>Premiação</v>
      </c>
      <c r="F372" s="4" t="str">
        <f ca="1">IFERROR(__xludf.DUMMYFUNCTION("""COMPUTED_VALUE"""),"Bolsas e Intercâmbio")</f>
        <v>Bolsas e Intercâmbio</v>
      </c>
      <c r="G372" s="4" t="str">
        <f ca="1">IFERROR(__xludf.DUMMYFUNCTION("""COMPUTED_VALUE"""),"Formação de Público e Educação")</f>
        <v>Formação de Público e Educação</v>
      </c>
      <c r="H372" s="4" t="str">
        <f ca="1">IFERROR(__xludf.DUMMYFUNCTION("""COMPUTED_VALUE"""),"Cultura Popular")</f>
        <v>Cultura Popular</v>
      </c>
      <c r="I372" s="4" t="str">
        <f ca="1">IFERROR(__xludf.DUMMYFUNCTION("""COMPUTED_VALUE"""),"Cultura Popular de Matriz Africana")</f>
        <v>Cultura Popular de Matriz Africana</v>
      </c>
      <c r="J372" s="4" t="str">
        <f ca="1">IFERROR(__xludf.DUMMYFUNCTION("""COMPUTED_VALUE"""),"Cultura Digital e Geek")</f>
        <v>Cultura Digital e Geek</v>
      </c>
      <c r="K372" s="4" t="str">
        <f ca="1">IFERROR(__xludf.DUMMYFUNCTION("""COMPUTED_VALUE"""),"12 Regiões de Desenvolvimento")</f>
        <v>12 Regiões de Desenvolvimento</v>
      </c>
      <c r="L372" s="4" t="str">
        <f ca="1">IFERROR(__xludf.DUMMYFUNCTION("""COMPUTED_VALUE"""),"Linguagem Específica")</f>
        <v>Linguagem Específica</v>
      </c>
      <c r="M372" s="4" t="str">
        <f ca="1">IFERROR(__xludf.DUMMYFUNCTION("""COMPUTED_VALUE"""),"Técnicos")</f>
        <v>Técnicos</v>
      </c>
      <c r="N372" s="4" t="str">
        <f ca="1">IFERROR(__xludf.DUMMYFUNCTION("""COMPUTED_VALUE"""),"Circulação e Visibilidade")</f>
        <v>Circulação e Visibilidade</v>
      </c>
      <c r="O372" s="4" t="str">
        <f ca="1">IFERROR(__xludf.DUMMYFUNCTION("""COMPUTED_VALUE"""),"Iniciantes")</f>
        <v>Iniciantes</v>
      </c>
      <c r="P372" s="4" t="str">
        <f ca="1">IFERROR(__xludf.DUMMYFUNCTION("""COMPUTED_VALUE"""),"CEUs e Pontos(ões) de Cultura")</f>
        <v>CEUs e Pontos(ões) de Cultura</v>
      </c>
      <c r="Q372" s="4" t="str">
        <f ca="1">IFERROR(__xludf.DUMMYFUNCTION("""COMPUTED_VALUE"""),"Outros")</f>
        <v>Outros</v>
      </c>
    </row>
    <row r="373" spans="1:17" x14ac:dyDescent="0.25">
      <c r="A373" s="4" t="str">
        <f ca="1">IFERROR(__xludf.DUMMYFUNCTION("TRANSPOSE(FILTER(Filtro1!B:B,Filtro1!A:A=Joao!C373))"),"Aquisição de Bens e Serviços")</f>
        <v>Aquisição de Bens e Serviços</v>
      </c>
      <c r="B373" s="4" t="str">
        <f ca="1">IFERROR(__xludf.DUMMYFUNCTION("""COMPUTED_VALUE"""),"Cultura Periférica")</f>
        <v>Cultura Periférica</v>
      </c>
      <c r="C373" s="4" t="str">
        <f ca="1">IFERROR(__xludf.DUMMYFUNCTION("""COMPUTED_VALUE"""),"Comunidades Tradicionais ou Rurais")</f>
        <v>Comunidades Tradicionais ou Rurais</v>
      </c>
      <c r="D373" s="4" t="str">
        <f ca="1">IFERROR(__xludf.DUMMYFUNCTION("""COMPUTED_VALUE"""),"Equipamentos e Acervos")</f>
        <v>Equipamentos e Acervos</v>
      </c>
      <c r="E373" s="4" t="str">
        <f ca="1">IFERROR(__xludf.DUMMYFUNCTION("""COMPUTED_VALUE"""),"Premiação")</f>
        <v>Premiação</v>
      </c>
      <c r="F373" s="4" t="str">
        <f ca="1">IFERROR(__xludf.DUMMYFUNCTION("""COMPUTED_VALUE"""),"Bolsas e Intercâmbio")</f>
        <v>Bolsas e Intercâmbio</v>
      </c>
      <c r="G373" s="4" t="str">
        <f ca="1">IFERROR(__xludf.DUMMYFUNCTION("""COMPUTED_VALUE"""),"Formação de Público e Educação")</f>
        <v>Formação de Público e Educação</v>
      </c>
      <c r="H373" s="4" t="str">
        <f ca="1">IFERROR(__xludf.DUMMYFUNCTION("""COMPUTED_VALUE"""),"Cultura Popular")</f>
        <v>Cultura Popular</v>
      </c>
      <c r="I373" s="4" t="str">
        <f ca="1">IFERROR(__xludf.DUMMYFUNCTION("""COMPUTED_VALUE"""),"Cultura Popular de Matriz Africana")</f>
        <v>Cultura Popular de Matriz Africana</v>
      </c>
      <c r="J373" s="4" t="str">
        <f ca="1">IFERROR(__xludf.DUMMYFUNCTION("""COMPUTED_VALUE"""),"Cultura Digital e Geek")</f>
        <v>Cultura Digital e Geek</v>
      </c>
      <c r="K373" s="4" t="str">
        <f ca="1">IFERROR(__xludf.DUMMYFUNCTION("""COMPUTED_VALUE"""),"12 Regiões de Desenvolvimento")</f>
        <v>12 Regiões de Desenvolvimento</v>
      </c>
      <c r="L373" s="4" t="str">
        <f ca="1">IFERROR(__xludf.DUMMYFUNCTION("""COMPUTED_VALUE"""),"Linguagem Específica")</f>
        <v>Linguagem Específica</v>
      </c>
      <c r="M373" s="4" t="str">
        <f ca="1">IFERROR(__xludf.DUMMYFUNCTION("""COMPUTED_VALUE"""),"Técnicos")</f>
        <v>Técnicos</v>
      </c>
      <c r="N373" s="4" t="str">
        <f ca="1">IFERROR(__xludf.DUMMYFUNCTION("""COMPUTED_VALUE"""),"Circulação e Visibilidade")</f>
        <v>Circulação e Visibilidade</v>
      </c>
      <c r="O373" s="4" t="str">
        <f ca="1">IFERROR(__xludf.DUMMYFUNCTION("""COMPUTED_VALUE"""),"Iniciantes")</f>
        <v>Iniciantes</v>
      </c>
      <c r="P373" s="4" t="str">
        <f ca="1">IFERROR(__xludf.DUMMYFUNCTION("""COMPUTED_VALUE"""),"CEUs e Pontos(ões) de Cultura")</f>
        <v>CEUs e Pontos(ões) de Cultura</v>
      </c>
      <c r="Q373" s="4" t="str">
        <f ca="1">IFERROR(__xludf.DUMMYFUNCTION("""COMPUTED_VALUE"""),"Outros")</f>
        <v>Outros</v>
      </c>
    </row>
    <row r="374" spans="1:17" x14ac:dyDescent="0.25">
      <c r="A374" s="4" t="str">
        <f ca="1">IFERROR(__xludf.DUMMYFUNCTION("TRANSPOSE(FILTER(Filtro1!B:B,Filtro1!A:A=Joao!C374))"),"Cronograma ")</f>
        <v>Cronograma </v>
      </c>
      <c r="B374" s="4" t="str">
        <f ca="1">IFERROR(__xludf.DUMMYFUNCTION("""COMPUTED_VALUE"""),"Inscrições e Impedimentos")</f>
        <v>Inscrições e Impedimentos</v>
      </c>
    </row>
    <row r="375" spans="1:17" x14ac:dyDescent="0.25">
      <c r="A375" s="4" t="str">
        <f ca="1">IFERROR(__xludf.DUMMYFUNCTION("TRANSPOSE(FILTER(Filtro1!B:B,Filtro1!A:A=Joao!C375))"),"Aquisição de Bens e Serviços")</f>
        <v>Aquisição de Bens e Serviços</v>
      </c>
      <c r="B375" s="4" t="str">
        <f ca="1">IFERROR(__xludf.DUMMYFUNCTION("""COMPUTED_VALUE"""),"Cultura Periférica")</f>
        <v>Cultura Periférica</v>
      </c>
      <c r="C375" s="4" t="str">
        <f ca="1">IFERROR(__xludf.DUMMYFUNCTION("""COMPUTED_VALUE"""),"Comunidades Tradicionais ou Rurais")</f>
        <v>Comunidades Tradicionais ou Rurais</v>
      </c>
      <c r="D375" s="4" t="str">
        <f ca="1">IFERROR(__xludf.DUMMYFUNCTION("""COMPUTED_VALUE"""),"Equipamentos e Acervos")</f>
        <v>Equipamentos e Acervos</v>
      </c>
      <c r="E375" s="4" t="str">
        <f ca="1">IFERROR(__xludf.DUMMYFUNCTION("""COMPUTED_VALUE"""),"Premiação")</f>
        <v>Premiação</v>
      </c>
      <c r="F375" s="4" t="str">
        <f ca="1">IFERROR(__xludf.DUMMYFUNCTION("""COMPUTED_VALUE"""),"Bolsas e Intercâmbio")</f>
        <v>Bolsas e Intercâmbio</v>
      </c>
      <c r="G375" s="4" t="str">
        <f ca="1">IFERROR(__xludf.DUMMYFUNCTION("""COMPUTED_VALUE"""),"Formação de Público e Educação")</f>
        <v>Formação de Público e Educação</v>
      </c>
      <c r="H375" s="4" t="str">
        <f ca="1">IFERROR(__xludf.DUMMYFUNCTION("""COMPUTED_VALUE"""),"Cultura Popular")</f>
        <v>Cultura Popular</v>
      </c>
      <c r="I375" s="4" t="str">
        <f ca="1">IFERROR(__xludf.DUMMYFUNCTION("""COMPUTED_VALUE"""),"Cultura Popular de Matriz Africana")</f>
        <v>Cultura Popular de Matriz Africana</v>
      </c>
      <c r="J375" s="4" t="str">
        <f ca="1">IFERROR(__xludf.DUMMYFUNCTION("""COMPUTED_VALUE"""),"Cultura Digital e Geek")</f>
        <v>Cultura Digital e Geek</v>
      </c>
      <c r="K375" s="4" t="str">
        <f ca="1">IFERROR(__xludf.DUMMYFUNCTION("""COMPUTED_VALUE"""),"12 Regiões de Desenvolvimento")</f>
        <v>12 Regiões de Desenvolvimento</v>
      </c>
      <c r="L375" s="4" t="str">
        <f ca="1">IFERROR(__xludf.DUMMYFUNCTION("""COMPUTED_VALUE"""),"Linguagem Específica")</f>
        <v>Linguagem Específica</v>
      </c>
      <c r="M375" s="4" t="str">
        <f ca="1">IFERROR(__xludf.DUMMYFUNCTION("""COMPUTED_VALUE"""),"Técnicos")</f>
        <v>Técnicos</v>
      </c>
      <c r="N375" s="4" t="str">
        <f ca="1">IFERROR(__xludf.DUMMYFUNCTION("""COMPUTED_VALUE"""),"Circulação e Visibilidade")</f>
        <v>Circulação e Visibilidade</v>
      </c>
      <c r="O375" s="4" t="str">
        <f ca="1">IFERROR(__xludf.DUMMYFUNCTION("""COMPUTED_VALUE"""),"Iniciantes")</f>
        <v>Iniciantes</v>
      </c>
      <c r="P375" s="4" t="str">
        <f ca="1">IFERROR(__xludf.DUMMYFUNCTION("""COMPUTED_VALUE"""),"CEUs e Pontos(ões) de Cultura")</f>
        <v>CEUs e Pontos(ões) de Cultura</v>
      </c>
      <c r="Q375" s="4" t="str">
        <f ca="1">IFERROR(__xludf.DUMMYFUNCTION("""COMPUTED_VALUE"""),"Outros")</f>
        <v>Outros</v>
      </c>
    </row>
    <row r="376" spans="1:17" x14ac:dyDescent="0.25">
      <c r="A376" s="4" t="str">
        <f ca="1">IFERROR(__xludf.DUMMYFUNCTION("TRANSPOSE(FILTER(Filtro1!B:B,Filtro1!A:A=Joao!C376))"),"Cronograma ")</f>
        <v>Cronograma </v>
      </c>
      <c r="B376" s="4" t="str">
        <f ca="1">IFERROR(__xludf.DUMMYFUNCTION("""COMPUTED_VALUE"""),"Inscrições e Impedimentos")</f>
        <v>Inscrições e Impedimentos</v>
      </c>
    </row>
    <row r="377" spans="1:17" x14ac:dyDescent="0.25">
      <c r="A377" s="4" t="str">
        <f ca="1">IFERROR(__xludf.DUMMYFUNCTION("TRANSPOSE(FILTER(Filtro1!B:B,Filtro1!A:A=Joao!C377))"),"Aquisição de Bens e Serviços")</f>
        <v>Aquisição de Bens e Serviços</v>
      </c>
      <c r="B377" s="4" t="str">
        <f ca="1">IFERROR(__xludf.DUMMYFUNCTION("""COMPUTED_VALUE"""),"Cultura Periférica")</f>
        <v>Cultura Periférica</v>
      </c>
      <c r="C377" s="4" t="str">
        <f ca="1">IFERROR(__xludf.DUMMYFUNCTION("""COMPUTED_VALUE"""),"Comunidades Tradicionais ou Rurais")</f>
        <v>Comunidades Tradicionais ou Rurais</v>
      </c>
      <c r="D377" s="4" t="str">
        <f ca="1">IFERROR(__xludf.DUMMYFUNCTION("""COMPUTED_VALUE"""),"Equipamentos e Acervos")</f>
        <v>Equipamentos e Acervos</v>
      </c>
      <c r="E377" s="4" t="str">
        <f ca="1">IFERROR(__xludf.DUMMYFUNCTION("""COMPUTED_VALUE"""),"Premiação")</f>
        <v>Premiação</v>
      </c>
      <c r="F377" s="4" t="str">
        <f ca="1">IFERROR(__xludf.DUMMYFUNCTION("""COMPUTED_VALUE"""),"Bolsas e Intercâmbio")</f>
        <v>Bolsas e Intercâmbio</v>
      </c>
      <c r="G377" s="4" t="str">
        <f ca="1">IFERROR(__xludf.DUMMYFUNCTION("""COMPUTED_VALUE"""),"Formação de Público e Educação")</f>
        <v>Formação de Público e Educação</v>
      </c>
      <c r="H377" s="4" t="str">
        <f ca="1">IFERROR(__xludf.DUMMYFUNCTION("""COMPUTED_VALUE"""),"Cultura Popular")</f>
        <v>Cultura Popular</v>
      </c>
      <c r="I377" s="4" t="str">
        <f ca="1">IFERROR(__xludf.DUMMYFUNCTION("""COMPUTED_VALUE"""),"Cultura Popular de Matriz Africana")</f>
        <v>Cultura Popular de Matriz Africana</v>
      </c>
      <c r="J377" s="4" t="str">
        <f ca="1">IFERROR(__xludf.DUMMYFUNCTION("""COMPUTED_VALUE"""),"Cultura Digital e Geek")</f>
        <v>Cultura Digital e Geek</v>
      </c>
      <c r="K377" s="4" t="str">
        <f ca="1">IFERROR(__xludf.DUMMYFUNCTION("""COMPUTED_VALUE"""),"12 Regiões de Desenvolvimento")</f>
        <v>12 Regiões de Desenvolvimento</v>
      </c>
      <c r="L377" s="4" t="str">
        <f ca="1">IFERROR(__xludf.DUMMYFUNCTION("""COMPUTED_VALUE"""),"Linguagem Específica")</f>
        <v>Linguagem Específica</v>
      </c>
      <c r="M377" s="4" t="str">
        <f ca="1">IFERROR(__xludf.DUMMYFUNCTION("""COMPUTED_VALUE"""),"Técnicos")</f>
        <v>Técnicos</v>
      </c>
      <c r="N377" s="4" t="str">
        <f ca="1">IFERROR(__xludf.DUMMYFUNCTION("""COMPUTED_VALUE"""),"Circulação e Visibilidade")</f>
        <v>Circulação e Visibilidade</v>
      </c>
      <c r="O377" s="4" t="str">
        <f ca="1">IFERROR(__xludf.DUMMYFUNCTION("""COMPUTED_VALUE"""),"Iniciantes")</f>
        <v>Iniciantes</v>
      </c>
      <c r="P377" s="4" t="str">
        <f ca="1">IFERROR(__xludf.DUMMYFUNCTION("""COMPUTED_VALUE"""),"CEUs e Pontos(ões) de Cultura")</f>
        <v>CEUs e Pontos(ões) de Cultura</v>
      </c>
      <c r="Q377" s="4" t="str">
        <f ca="1">IFERROR(__xludf.DUMMYFUNCTION("""COMPUTED_VALUE"""),"Outros")</f>
        <v>Outros</v>
      </c>
    </row>
    <row r="378" spans="1:17" x14ac:dyDescent="0.25">
      <c r="A378" s="4" t="str">
        <f ca="1">IFERROR(__xludf.DUMMYFUNCTION("TRANSPOSE(FILTER(Filtro1!B:B,Filtro1!A:A=Joao!C378))"),"Aquisição de Bens e Serviços")</f>
        <v>Aquisição de Bens e Serviços</v>
      </c>
      <c r="B378" s="4" t="str">
        <f ca="1">IFERROR(__xludf.DUMMYFUNCTION("""COMPUTED_VALUE"""),"Cultura Periférica")</f>
        <v>Cultura Periférica</v>
      </c>
      <c r="C378" s="4" t="str">
        <f ca="1">IFERROR(__xludf.DUMMYFUNCTION("""COMPUTED_VALUE"""),"Comunidades Tradicionais ou Rurais")</f>
        <v>Comunidades Tradicionais ou Rurais</v>
      </c>
      <c r="D378" s="4" t="str">
        <f ca="1">IFERROR(__xludf.DUMMYFUNCTION("""COMPUTED_VALUE"""),"Equipamentos e Acervos")</f>
        <v>Equipamentos e Acervos</v>
      </c>
      <c r="E378" s="4" t="str">
        <f ca="1">IFERROR(__xludf.DUMMYFUNCTION("""COMPUTED_VALUE"""),"Premiação")</f>
        <v>Premiação</v>
      </c>
      <c r="F378" s="4" t="str">
        <f ca="1">IFERROR(__xludf.DUMMYFUNCTION("""COMPUTED_VALUE"""),"Bolsas e Intercâmbio")</f>
        <v>Bolsas e Intercâmbio</v>
      </c>
      <c r="G378" s="4" t="str">
        <f ca="1">IFERROR(__xludf.DUMMYFUNCTION("""COMPUTED_VALUE"""),"Formação de Público e Educação")</f>
        <v>Formação de Público e Educação</v>
      </c>
      <c r="H378" s="4" t="str">
        <f ca="1">IFERROR(__xludf.DUMMYFUNCTION("""COMPUTED_VALUE"""),"Cultura Popular")</f>
        <v>Cultura Popular</v>
      </c>
      <c r="I378" s="4" t="str">
        <f ca="1">IFERROR(__xludf.DUMMYFUNCTION("""COMPUTED_VALUE"""),"Cultura Popular de Matriz Africana")</f>
        <v>Cultura Popular de Matriz Africana</v>
      </c>
      <c r="J378" s="4" t="str">
        <f ca="1">IFERROR(__xludf.DUMMYFUNCTION("""COMPUTED_VALUE"""),"Cultura Digital e Geek")</f>
        <v>Cultura Digital e Geek</v>
      </c>
      <c r="K378" s="4" t="str">
        <f ca="1">IFERROR(__xludf.DUMMYFUNCTION("""COMPUTED_VALUE"""),"12 Regiões de Desenvolvimento")</f>
        <v>12 Regiões de Desenvolvimento</v>
      </c>
      <c r="L378" s="4" t="str">
        <f ca="1">IFERROR(__xludf.DUMMYFUNCTION("""COMPUTED_VALUE"""),"Linguagem Específica")</f>
        <v>Linguagem Específica</v>
      </c>
      <c r="M378" s="4" t="str">
        <f ca="1">IFERROR(__xludf.DUMMYFUNCTION("""COMPUTED_VALUE"""),"Técnicos")</f>
        <v>Técnicos</v>
      </c>
      <c r="N378" s="4" t="str">
        <f ca="1">IFERROR(__xludf.DUMMYFUNCTION("""COMPUTED_VALUE"""),"Circulação e Visibilidade")</f>
        <v>Circulação e Visibilidade</v>
      </c>
      <c r="O378" s="4" t="str">
        <f ca="1">IFERROR(__xludf.DUMMYFUNCTION("""COMPUTED_VALUE"""),"Iniciantes")</f>
        <v>Iniciantes</v>
      </c>
      <c r="P378" s="4" t="str">
        <f ca="1">IFERROR(__xludf.DUMMYFUNCTION("""COMPUTED_VALUE"""),"CEUs e Pontos(ões) de Cultura")</f>
        <v>CEUs e Pontos(ões) de Cultura</v>
      </c>
      <c r="Q378" s="4" t="str">
        <f ca="1">IFERROR(__xludf.DUMMYFUNCTION("""COMPUTED_VALUE"""),"Outros")</f>
        <v>Outros</v>
      </c>
    </row>
    <row r="379" spans="1:17" x14ac:dyDescent="0.25">
      <c r="A379" s="4" t="str">
        <f ca="1">IFERROR(__xludf.DUMMYFUNCTION("TRANSPOSE(FILTER(Filtro1!B:B,Filtro1!A:A=Joao!C379))"),"Transparência e Fiscalização")</f>
        <v>Transparência e Fiscalização</v>
      </c>
      <c r="B379" s="4" t="str">
        <f ca="1">IFERROR(__xludf.DUMMYFUNCTION("""COMPUTED_VALUE"""),"Pareceristas")</f>
        <v>Pareceristas</v>
      </c>
    </row>
    <row r="380" spans="1:17" x14ac:dyDescent="0.25">
      <c r="A380" s="4" t="str">
        <f ca="1">IFERROR(__xludf.DUMMYFUNCTION("TRANSPOSE(FILTER(Filtro1!B:B,Filtro1!A:A=Joao!C380))"),"Aquisição de Bens e Serviços")</f>
        <v>Aquisição de Bens e Serviços</v>
      </c>
      <c r="B380" s="4" t="str">
        <f ca="1">IFERROR(__xludf.DUMMYFUNCTION("""COMPUTED_VALUE"""),"Cultura Periférica")</f>
        <v>Cultura Periférica</v>
      </c>
      <c r="C380" s="4" t="str">
        <f ca="1">IFERROR(__xludf.DUMMYFUNCTION("""COMPUTED_VALUE"""),"Comunidades Tradicionais ou Rurais")</f>
        <v>Comunidades Tradicionais ou Rurais</v>
      </c>
      <c r="D380" s="4" t="str">
        <f ca="1">IFERROR(__xludf.DUMMYFUNCTION("""COMPUTED_VALUE"""),"Equipamentos e Acervos")</f>
        <v>Equipamentos e Acervos</v>
      </c>
      <c r="E380" s="4" t="str">
        <f ca="1">IFERROR(__xludf.DUMMYFUNCTION("""COMPUTED_VALUE"""),"Premiação")</f>
        <v>Premiação</v>
      </c>
      <c r="F380" s="4" t="str">
        <f ca="1">IFERROR(__xludf.DUMMYFUNCTION("""COMPUTED_VALUE"""),"Bolsas e Intercâmbio")</f>
        <v>Bolsas e Intercâmbio</v>
      </c>
      <c r="G380" s="4" t="str">
        <f ca="1">IFERROR(__xludf.DUMMYFUNCTION("""COMPUTED_VALUE"""),"Formação de Público e Educação")</f>
        <v>Formação de Público e Educação</v>
      </c>
      <c r="H380" s="4" t="str">
        <f ca="1">IFERROR(__xludf.DUMMYFUNCTION("""COMPUTED_VALUE"""),"Cultura Popular")</f>
        <v>Cultura Popular</v>
      </c>
      <c r="I380" s="4" t="str">
        <f ca="1">IFERROR(__xludf.DUMMYFUNCTION("""COMPUTED_VALUE"""),"Cultura Popular de Matriz Africana")</f>
        <v>Cultura Popular de Matriz Africana</v>
      </c>
      <c r="J380" s="4" t="str">
        <f ca="1">IFERROR(__xludf.DUMMYFUNCTION("""COMPUTED_VALUE"""),"Cultura Digital e Geek")</f>
        <v>Cultura Digital e Geek</v>
      </c>
      <c r="K380" s="4" t="str">
        <f ca="1">IFERROR(__xludf.DUMMYFUNCTION("""COMPUTED_VALUE"""),"12 Regiões de Desenvolvimento")</f>
        <v>12 Regiões de Desenvolvimento</v>
      </c>
      <c r="L380" s="4" t="str">
        <f ca="1">IFERROR(__xludf.DUMMYFUNCTION("""COMPUTED_VALUE"""),"Linguagem Específica")</f>
        <v>Linguagem Específica</v>
      </c>
      <c r="M380" s="4" t="str">
        <f ca="1">IFERROR(__xludf.DUMMYFUNCTION("""COMPUTED_VALUE"""),"Técnicos")</f>
        <v>Técnicos</v>
      </c>
      <c r="N380" s="4" t="str">
        <f ca="1">IFERROR(__xludf.DUMMYFUNCTION("""COMPUTED_VALUE"""),"Circulação e Visibilidade")</f>
        <v>Circulação e Visibilidade</v>
      </c>
      <c r="O380" s="4" t="str">
        <f ca="1">IFERROR(__xludf.DUMMYFUNCTION("""COMPUTED_VALUE"""),"Iniciantes")</f>
        <v>Iniciantes</v>
      </c>
      <c r="P380" s="4" t="str">
        <f ca="1">IFERROR(__xludf.DUMMYFUNCTION("""COMPUTED_VALUE"""),"CEUs e Pontos(ões) de Cultura")</f>
        <v>CEUs e Pontos(ões) de Cultura</v>
      </c>
      <c r="Q380" s="4" t="str">
        <f ca="1">IFERROR(__xludf.DUMMYFUNCTION("""COMPUTED_VALUE"""),"Outros")</f>
        <v>Outros</v>
      </c>
    </row>
    <row r="381" spans="1:17" x14ac:dyDescent="0.25">
      <c r="A381" s="4" t="str">
        <f ca="1">IFERROR(__xludf.DUMMYFUNCTION("TRANSPOSE(FILTER(Filtro1!B:B,Filtro1!A:A=Joao!C381))"),"Aquisição de Bens e Serviços")</f>
        <v>Aquisição de Bens e Serviços</v>
      </c>
      <c r="B381" s="4" t="str">
        <f ca="1">IFERROR(__xludf.DUMMYFUNCTION("""COMPUTED_VALUE"""),"Cultura Periférica")</f>
        <v>Cultura Periférica</v>
      </c>
      <c r="C381" s="4" t="str">
        <f ca="1">IFERROR(__xludf.DUMMYFUNCTION("""COMPUTED_VALUE"""),"Comunidades Tradicionais ou Rurais")</f>
        <v>Comunidades Tradicionais ou Rurais</v>
      </c>
      <c r="D381" s="4" t="str">
        <f ca="1">IFERROR(__xludf.DUMMYFUNCTION("""COMPUTED_VALUE"""),"Equipamentos e Acervos")</f>
        <v>Equipamentos e Acervos</v>
      </c>
      <c r="E381" s="4" t="str">
        <f ca="1">IFERROR(__xludf.DUMMYFUNCTION("""COMPUTED_VALUE"""),"Premiação")</f>
        <v>Premiação</v>
      </c>
      <c r="F381" s="4" t="str">
        <f ca="1">IFERROR(__xludf.DUMMYFUNCTION("""COMPUTED_VALUE"""),"Bolsas e Intercâmbio")</f>
        <v>Bolsas e Intercâmbio</v>
      </c>
      <c r="G381" s="4" t="str">
        <f ca="1">IFERROR(__xludf.DUMMYFUNCTION("""COMPUTED_VALUE"""),"Formação de Público e Educação")</f>
        <v>Formação de Público e Educação</v>
      </c>
      <c r="H381" s="4" t="str">
        <f ca="1">IFERROR(__xludf.DUMMYFUNCTION("""COMPUTED_VALUE"""),"Cultura Popular")</f>
        <v>Cultura Popular</v>
      </c>
      <c r="I381" s="4" t="str">
        <f ca="1">IFERROR(__xludf.DUMMYFUNCTION("""COMPUTED_VALUE"""),"Cultura Popular de Matriz Africana")</f>
        <v>Cultura Popular de Matriz Africana</v>
      </c>
      <c r="J381" s="4" t="str">
        <f ca="1">IFERROR(__xludf.DUMMYFUNCTION("""COMPUTED_VALUE"""),"Cultura Digital e Geek")</f>
        <v>Cultura Digital e Geek</v>
      </c>
      <c r="K381" s="4" t="str">
        <f ca="1">IFERROR(__xludf.DUMMYFUNCTION("""COMPUTED_VALUE"""),"12 Regiões de Desenvolvimento")</f>
        <v>12 Regiões de Desenvolvimento</v>
      </c>
      <c r="L381" s="4" t="str">
        <f ca="1">IFERROR(__xludf.DUMMYFUNCTION("""COMPUTED_VALUE"""),"Linguagem Específica")</f>
        <v>Linguagem Específica</v>
      </c>
      <c r="M381" s="4" t="str">
        <f ca="1">IFERROR(__xludf.DUMMYFUNCTION("""COMPUTED_VALUE"""),"Técnicos")</f>
        <v>Técnicos</v>
      </c>
      <c r="N381" s="4" t="str">
        <f ca="1">IFERROR(__xludf.DUMMYFUNCTION("""COMPUTED_VALUE"""),"Circulação e Visibilidade")</f>
        <v>Circulação e Visibilidade</v>
      </c>
      <c r="O381" s="4" t="str">
        <f ca="1">IFERROR(__xludf.DUMMYFUNCTION("""COMPUTED_VALUE"""),"Iniciantes")</f>
        <v>Iniciantes</v>
      </c>
      <c r="P381" s="4" t="str">
        <f ca="1">IFERROR(__xludf.DUMMYFUNCTION("""COMPUTED_VALUE"""),"CEUs e Pontos(ões) de Cultura")</f>
        <v>CEUs e Pontos(ões) de Cultura</v>
      </c>
      <c r="Q381" s="4" t="str">
        <f ca="1">IFERROR(__xludf.DUMMYFUNCTION("""COMPUTED_VALUE"""),"Outros")</f>
        <v>Outros</v>
      </c>
    </row>
    <row r="382" spans="1:17" x14ac:dyDescent="0.25">
      <c r="A382" s="4" t="str">
        <f ca="1">IFERROR(__xludf.DUMMYFUNCTION("TRANSPOSE(FILTER(Filtro1!B:B,Filtro1!A:A=Joao!C382))"),"Cronograma ")</f>
        <v>Cronograma </v>
      </c>
      <c r="B382" s="4" t="str">
        <f ca="1">IFERROR(__xludf.DUMMYFUNCTION("""COMPUTED_VALUE"""),"Inscrições e Impedimentos")</f>
        <v>Inscrições e Impedimentos</v>
      </c>
    </row>
    <row r="383" spans="1:17" x14ac:dyDescent="0.25">
      <c r="A383" s="4" t="str">
        <f ca="1">IFERROR(__xludf.DUMMYFUNCTION("TRANSPOSE(FILTER(Filtro1!B:B,Filtro1!A:A=Joao!C383))"),"Aquisição de Bens e Serviços")</f>
        <v>Aquisição de Bens e Serviços</v>
      </c>
      <c r="B383" s="4" t="str">
        <f ca="1">IFERROR(__xludf.DUMMYFUNCTION("""COMPUTED_VALUE"""),"Cultura Periférica")</f>
        <v>Cultura Periférica</v>
      </c>
      <c r="C383" s="4" t="str">
        <f ca="1">IFERROR(__xludf.DUMMYFUNCTION("""COMPUTED_VALUE"""),"Comunidades Tradicionais ou Rurais")</f>
        <v>Comunidades Tradicionais ou Rurais</v>
      </c>
      <c r="D383" s="4" t="str">
        <f ca="1">IFERROR(__xludf.DUMMYFUNCTION("""COMPUTED_VALUE"""),"Equipamentos e Acervos")</f>
        <v>Equipamentos e Acervos</v>
      </c>
      <c r="E383" s="4" t="str">
        <f ca="1">IFERROR(__xludf.DUMMYFUNCTION("""COMPUTED_VALUE"""),"Premiação")</f>
        <v>Premiação</v>
      </c>
      <c r="F383" s="4" t="str">
        <f ca="1">IFERROR(__xludf.DUMMYFUNCTION("""COMPUTED_VALUE"""),"Bolsas e Intercâmbio")</f>
        <v>Bolsas e Intercâmbio</v>
      </c>
      <c r="G383" s="4" t="str">
        <f ca="1">IFERROR(__xludf.DUMMYFUNCTION("""COMPUTED_VALUE"""),"Formação de Público e Educação")</f>
        <v>Formação de Público e Educação</v>
      </c>
      <c r="H383" s="4" t="str">
        <f ca="1">IFERROR(__xludf.DUMMYFUNCTION("""COMPUTED_VALUE"""),"Cultura Popular")</f>
        <v>Cultura Popular</v>
      </c>
      <c r="I383" s="4" t="str">
        <f ca="1">IFERROR(__xludf.DUMMYFUNCTION("""COMPUTED_VALUE"""),"Cultura Popular de Matriz Africana")</f>
        <v>Cultura Popular de Matriz Africana</v>
      </c>
      <c r="J383" s="4" t="str">
        <f ca="1">IFERROR(__xludf.DUMMYFUNCTION("""COMPUTED_VALUE"""),"Cultura Digital e Geek")</f>
        <v>Cultura Digital e Geek</v>
      </c>
      <c r="K383" s="4" t="str">
        <f ca="1">IFERROR(__xludf.DUMMYFUNCTION("""COMPUTED_VALUE"""),"12 Regiões de Desenvolvimento")</f>
        <v>12 Regiões de Desenvolvimento</v>
      </c>
      <c r="L383" s="4" t="str">
        <f ca="1">IFERROR(__xludf.DUMMYFUNCTION("""COMPUTED_VALUE"""),"Linguagem Específica")</f>
        <v>Linguagem Específica</v>
      </c>
      <c r="M383" s="4" t="str">
        <f ca="1">IFERROR(__xludf.DUMMYFUNCTION("""COMPUTED_VALUE"""),"Técnicos")</f>
        <v>Técnicos</v>
      </c>
      <c r="N383" s="4" t="str">
        <f ca="1">IFERROR(__xludf.DUMMYFUNCTION("""COMPUTED_VALUE"""),"Circulação e Visibilidade")</f>
        <v>Circulação e Visibilidade</v>
      </c>
      <c r="O383" s="4" t="str">
        <f ca="1">IFERROR(__xludf.DUMMYFUNCTION("""COMPUTED_VALUE"""),"Iniciantes")</f>
        <v>Iniciantes</v>
      </c>
      <c r="P383" s="4" t="str">
        <f ca="1">IFERROR(__xludf.DUMMYFUNCTION("""COMPUTED_VALUE"""),"CEUs e Pontos(ões) de Cultura")</f>
        <v>CEUs e Pontos(ões) de Cultura</v>
      </c>
      <c r="Q383" s="4" t="str">
        <f ca="1">IFERROR(__xludf.DUMMYFUNCTION("""COMPUTED_VALUE"""),"Outros")</f>
        <v>Outros</v>
      </c>
    </row>
    <row r="384" spans="1:17" x14ac:dyDescent="0.25">
      <c r="A384" s="4" t="str">
        <f ca="1">IFERROR(__xludf.DUMMYFUNCTION("TRANSPOSE(FILTER(Filtro1!B:B,Filtro1!A:A=Joao!C384))"),"Cronograma ")</f>
        <v>Cronograma </v>
      </c>
      <c r="B384" s="4" t="str">
        <f ca="1">IFERROR(__xludf.DUMMYFUNCTION("""COMPUTED_VALUE"""),"Inscrições e Impedimentos")</f>
        <v>Inscrições e Impedimentos</v>
      </c>
    </row>
    <row r="385" spans="1:26" x14ac:dyDescent="0.25">
      <c r="A385" s="4" t="str">
        <f ca="1">IFERROR(__xludf.DUMMYFUNCTION("TRANSPOSE(FILTER(Filtro1!B:B,Filtro1!A:A=Joao!C385))"),"Aquisição de Bens e Serviços")</f>
        <v>Aquisição de Bens e Serviços</v>
      </c>
      <c r="B385" s="4" t="str">
        <f ca="1">IFERROR(__xludf.DUMMYFUNCTION("""COMPUTED_VALUE"""),"Cultura Periférica")</f>
        <v>Cultura Periférica</v>
      </c>
      <c r="C385" s="4" t="str">
        <f ca="1">IFERROR(__xludf.DUMMYFUNCTION("""COMPUTED_VALUE"""),"Comunidades Tradicionais ou Rurais")</f>
        <v>Comunidades Tradicionais ou Rurais</v>
      </c>
      <c r="D385" s="4" t="str">
        <f ca="1">IFERROR(__xludf.DUMMYFUNCTION("""COMPUTED_VALUE"""),"Equipamentos e Acervos")</f>
        <v>Equipamentos e Acervos</v>
      </c>
      <c r="E385" s="4" t="str">
        <f ca="1">IFERROR(__xludf.DUMMYFUNCTION("""COMPUTED_VALUE"""),"Premiação")</f>
        <v>Premiação</v>
      </c>
      <c r="F385" s="4" t="str">
        <f ca="1">IFERROR(__xludf.DUMMYFUNCTION("""COMPUTED_VALUE"""),"Bolsas e Intercâmbio")</f>
        <v>Bolsas e Intercâmbio</v>
      </c>
      <c r="G385" s="4" t="str">
        <f ca="1">IFERROR(__xludf.DUMMYFUNCTION("""COMPUTED_VALUE"""),"Formação de Público e Educação")</f>
        <v>Formação de Público e Educação</v>
      </c>
      <c r="H385" s="4" t="str">
        <f ca="1">IFERROR(__xludf.DUMMYFUNCTION("""COMPUTED_VALUE"""),"Cultura Popular")</f>
        <v>Cultura Popular</v>
      </c>
      <c r="I385" s="4" t="str">
        <f ca="1">IFERROR(__xludf.DUMMYFUNCTION("""COMPUTED_VALUE"""),"Cultura Popular de Matriz Africana")</f>
        <v>Cultura Popular de Matriz Africana</v>
      </c>
      <c r="J385" s="4" t="str">
        <f ca="1">IFERROR(__xludf.DUMMYFUNCTION("""COMPUTED_VALUE"""),"Cultura Digital e Geek")</f>
        <v>Cultura Digital e Geek</v>
      </c>
      <c r="K385" s="4" t="str">
        <f ca="1">IFERROR(__xludf.DUMMYFUNCTION("""COMPUTED_VALUE"""),"12 Regiões de Desenvolvimento")</f>
        <v>12 Regiões de Desenvolvimento</v>
      </c>
      <c r="L385" s="4" t="str">
        <f ca="1">IFERROR(__xludf.DUMMYFUNCTION("""COMPUTED_VALUE"""),"Linguagem Específica")</f>
        <v>Linguagem Específica</v>
      </c>
      <c r="M385" s="4" t="str">
        <f ca="1">IFERROR(__xludf.DUMMYFUNCTION("""COMPUTED_VALUE"""),"Técnicos")</f>
        <v>Técnicos</v>
      </c>
      <c r="N385" s="4" t="str">
        <f ca="1">IFERROR(__xludf.DUMMYFUNCTION("""COMPUTED_VALUE"""),"Circulação e Visibilidade")</f>
        <v>Circulação e Visibilidade</v>
      </c>
      <c r="O385" s="4" t="str">
        <f ca="1">IFERROR(__xludf.DUMMYFUNCTION("""COMPUTED_VALUE"""),"Iniciantes")</f>
        <v>Iniciantes</v>
      </c>
      <c r="P385" s="4" t="str">
        <f ca="1">IFERROR(__xludf.DUMMYFUNCTION("""COMPUTED_VALUE"""),"CEUs e Pontos(ões) de Cultura")</f>
        <v>CEUs e Pontos(ões) de Cultura</v>
      </c>
      <c r="Q385" s="4" t="str">
        <f ca="1">IFERROR(__xludf.DUMMYFUNCTION("""COMPUTED_VALUE"""),"Outros")</f>
        <v>Outros</v>
      </c>
    </row>
    <row r="386" spans="1:26" x14ac:dyDescent="0.25">
      <c r="A386" s="4" t="str">
        <f ca="1">IFERROR(__xludf.DUMMYFUNCTION("TRANSPOSE(FILTER(Filtro1!B:B,Filtro1!A:A=Joao!C386))"),"Aquisição de Bens e Serviços")</f>
        <v>Aquisição de Bens e Serviços</v>
      </c>
      <c r="B386" s="4" t="str">
        <f ca="1">IFERROR(__xludf.DUMMYFUNCTION("""COMPUTED_VALUE"""),"Cultura Periférica")</f>
        <v>Cultura Periférica</v>
      </c>
      <c r="C386" s="4" t="str">
        <f ca="1">IFERROR(__xludf.DUMMYFUNCTION("""COMPUTED_VALUE"""),"Comunidades Tradicionais ou Rurais")</f>
        <v>Comunidades Tradicionais ou Rurais</v>
      </c>
      <c r="D386" s="4" t="str">
        <f ca="1">IFERROR(__xludf.DUMMYFUNCTION("""COMPUTED_VALUE"""),"Equipamentos e Acervos")</f>
        <v>Equipamentos e Acervos</v>
      </c>
      <c r="E386" s="4" t="str">
        <f ca="1">IFERROR(__xludf.DUMMYFUNCTION("""COMPUTED_VALUE"""),"Premiação")</f>
        <v>Premiação</v>
      </c>
      <c r="F386" s="4" t="str">
        <f ca="1">IFERROR(__xludf.DUMMYFUNCTION("""COMPUTED_VALUE"""),"Bolsas e Intercâmbio")</f>
        <v>Bolsas e Intercâmbio</v>
      </c>
      <c r="G386" s="4" t="str">
        <f ca="1">IFERROR(__xludf.DUMMYFUNCTION("""COMPUTED_VALUE"""),"Formação de Público e Educação")</f>
        <v>Formação de Público e Educação</v>
      </c>
      <c r="H386" s="4" t="str">
        <f ca="1">IFERROR(__xludf.DUMMYFUNCTION("""COMPUTED_VALUE"""),"Cultura Popular")</f>
        <v>Cultura Popular</v>
      </c>
      <c r="I386" s="4" t="str">
        <f ca="1">IFERROR(__xludf.DUMMYFUNCTION("""COMPUTED_VALUE"""),"Cultura Popular de Matriz Africana")</f>
        <v>Cultura Popular de Matriz Africana</v>
      </c>
      <c r="J386" s="4" t="str">
        <f ca="1">IFERROR(__xludf.DUMMYFUNCTION("""COMPUTED_VALUE"""),"Cultura Digital e Geek")</f>
        <v>Cultura Digital e Geek</v>
      </c>
      <c r="K386" s="4" t="str">
        <f ca="1">IFERROR(__xludf.DUMMYFUNCTION("""COMPUTED_VALUE"""),"12 Regiões de Desenvolvimento")</f>
        <v>12 Regiões de Desenvolvimento</v>
      </c>
      <c r="L386" s="4" t="str">
        <f ca="1">IFERROR(__xludf.DUMMYFUNCTION("""COMPUTED_VALUE"""),"Linguagem Específica")</f>
        <v>Linguagem Específica</v>
      </c>
      <c r="M386" s="4" t="str">
        <f ca="1">IFERROR(__xludf.DUMMYFUNCTION("""COMPUTED_VALUE"""),"Técnicos")</f>
        <v>Técnicos</v>
      </c>
      <c r="N386" s="4" t="str">
        <f ca="1">IFERROR(__xludf.DUMMYFUNCTION("""COMPUTED_VALUE"""),"Circulação e Visibilidade")</f>
        <v>Circulação e Visibilidade</v>
      </c>
      <c r="O386" s="4" t="str">
        <f ca="1">IFERROR(__xludf.DUMMYFUNCTION("""COMPUTED_VALUE"""),"Iniciantes")</f>
        <v>Iniciantes</v>
      </c>
      <c r="P386" s="4" t="str">
        <f ca="1">IFERROR(__xludf.DUMMYFUNCTION("""COMPUTED_VALUE"""),"CEUs e Pontos(ões) de Cultura")</f>
        <v>CEUs e Pontos(ões) de Cultura</v>
      </c>
      <c r="Q386" s="4" t="str">
        <f ca="1">IFERROR(__xludf.DUMMYFUNCTION("""COMPUTED_VALUE"""),"Outros")</f>
        <v>Outros</v>
      </c>
    </row>
    <row r="387" spans="1:26" x14ac:dyDescent="0.25">
      <c r="A387" s="4" t="str">
        <f ca="1">IFERROR(__xludf.DUMMYFUNCTION("TRANSPOSE(FILTER(Filtro1!B:B,Filtro1!A:A=Joao!C387))"),"Transparência e Fiscalização")</f>
        <v>Transparência e Fiscalização</v>
      </c>
      <c r="B387" s="4" t="str">
        <f ca="1">IFERROR(__xludf.DUMMYFUNCTION("""COMPUTED_VALUE"""),"Pareceristas")</f>
        <v>Pareceristas</v>
      </c>
    </row>
    <row r="388" spans="1:26" x14ac:dyDescent="0.25">
      <c r="A388" s="4" t="str">
        <f ca="1">IFERROR(__xludf.DUMMYFUNCTION("TRANSPOSE(FILTER(Filtro1!B:B,Filtro1!A:A=Joao!C388))"),"Aquisição de Bens e Serviços")</f>
        <v>Aquisição de Bens e Serviços</v>
      </c>
      <c r="B388" s="4" t="str">
        <f ca="1">IFERROR(__xludf.DUMMYFUNCTION("""COMPUTED_VALUE"""),"Cultura Periférica")</f>
        <v>Cultura Periférica</v>
      </c>
      <c r="C388" s="4" t="str">
        <f ca="1">IFERROR(__xludf.DUMMYFUNCTION("""COMPUTED_VALUE"""),"Comunidades Tradicionais ou Rurais")</f>
        <v>Comunidades Tradicionais ou Rurais</v>
      </c>
      <c r="D388" s="4" t="str">
        <f ca="1">IFERROR(__xludf.DUMMYFUNCTION("""COMPUTED_VALUE"""),"Equipamentos e Acervos")</f>
        <v>Equipamentos e Acervos</v>
      </c>
      <c r="E388" s="4" t="str">
        <f ca="1">IFERROR(__xludf.DUMMYFUNCTION("""COMPUTED_VALUE"""),"Premiação")</f>
        <v>Premiação</v>
      </c>
      <c r="F388" s="4" t="str">
        <f ca="1">IFERROR(__xludf.DUMMYFUNCTION("""COMPUTED_VALUE"""),"Bolsas e Intercâmbio")</f>
        <v>Bolsas e Intercâmbio</v>
      </c>
      <c r="G388" s="4" t="str">
        <f ca="1">IFERROR(__xludf.DUMMYFUNCTION("""COMPUTED_VALUE"""),"Formação de Público e Educação")</f>
        <v>Formação de Público e Educação</v>
      </c>
      <c r="H388" s="4" t="str">
        <f ca="1">IFERROR(__xludf.DUMMYFUNCTION("""COMPUTED_VALUE"""),"Cultura Popular")</f>
        <v>Cultura Popular</v>
      </c>
      <c r="I388" s="4" t="str">
        <f ca="1">IFERROR(__xludf.DUMMYFUNCTION("""COMPUTED_VALUE"""),"Cultura Popular de Matriz Africana")</f>
        <v>Cultura Popular de Matriz Africana</v>
      </c>
      <c r="J388" s="4" t="str">
        <f ca="1">IFERROR(__xludf.DUMMYFUNCTION("""COMPUTED_VALUE"""),"Cultura Digital e Geek")</f>
        <v>Cultura Digital e Geek</v>
      </c>
      <c r="K388" s="4" t="str">
        <f ca="1">IFERROR(__xludf.DUMMYFUNCTION("""COMPUTED_VALUE"""),"12 Regiões de Desenvolvimento")</f>
        <v>12 Regiões de Desenvolvimento</v>
      </c>
      <c r="L388" s="4" t="str">
        <f ca="1">IFERROR(__xludf.DUMMYFUNCTION("""COMPUTED_VALUE"""),"Linguagem Específica")</f>
        <v>Linguagem Específica</v>
      </c>
      <c r="M388" s="4" t="str">
        <f ca="1">IFERROR(__xludf.DUMMYFUNCTION("""COMPUTED_VALUE"""),"Técnicos")</f>
        <v>Técnicos</v>
      </c>
      <c r="N388" s="4" t="str">
        <f ca="1">IFERROR(__xludf.DUMMYFUNCTION("""COMPUTED_VALUE"""),"Circulação e Visibilidade")</f>
        <v>Circulação e Visibilidade</v>
      </c>
      <c r="O388" s="4" t="str">
        <f ca="1">IFERROR(__xludf.DUMMYFUNCTION("""COMPUTED_VALUE"""),"Iniciantes")</f>
        <v>Iniciantes</v>
      </c>
      <c r="P388" s="4" t="str">
        <f ca="1">IFERROR(__xludf.DUMMYFUNCTION("""COMPUTED_VALUE"""),"CEUs e Pontos(ões) de Cultura")</f>
        <v>CEUs e Pontos(ões) de Cultura</v>
      </c>
      <c r="Q388" s="4" t="str">
        <f ca="1">IFERROR(__xludf.DUMMYFUNCTION("""COMPUTED_VALUE"""),"Outros")</f>
        <v>Outros</v>
      </c>
    </row>
    <row r="389" spans="1:26" x14ac:dyDescent="0.25">
      <c r="A389" s="4" t="str">
        <f ca="1">IFERROR(__xludf.DUMMYFUNCTION("TRANSPOSE(FILTER(Filtro1!B:B,Filtro1!A:A=Joao!C389))"),"Comunicacional")</f>
        <v>Comunicacional</v>
      </c>
      <c r="B389" s="4" t="str">
        <f ca="1">IFERROR(__xludf.DUMMYFUNCTION("""COMPUTED_VALUE"""),"Desburocratização")</f>
        <v>Desburocratização</v>
      </c>
      <c r="C389" s="4" t="str">
        <f ca="1">IFERROR(__xludf.DUMMYFUNCTION("""COMPUTED_VALUE"""),"Mapa Cultural")</f>
        <v>Mapa Cultural</v>
      </c>
      <c r="D389" s="4" t="str">
        <f ca="1">IFERROR(__xludf.DUMMYFUNCTION("""COMPUTED_VALUE"""),"Políticas Afirmativas")</f>
        <v>Políticas Afirmativas</v>
      </c>
    </row>
    <row r="390" spans="1:26" x14ac:dyDescent="0.25">
      <c r="A390" s="4" t="str">
        <f ca="1">IFERROR(__xludf.DUMMYFUNCTION("TRANSPOSE(FILTER(Filtro1!B:B,Filtro1!A:A=Joao!C390))"),"Cronograma ")</f>
        <v>Cronograma </v>
      </c>
      <c r="B390" s="4" t="str">
        <f ca="1">IFERROR(__xludf.DUMMYFUNCTION("""COMPUTED_VALUE"""),"Inscrições e Impedimentos")</f>
        <v>Inscrições e Impedimentos</v>
      </c>
    </row>
    <row r="391" spans="1:26" x14ac:dyDescent="0.25">
      <c r="A391" s="4" t="str">
        <f ca="1">IFERROR(__xludf.DUMMYFUNCTION("TRANSPOSE(FILTER(Filtro1!B:B,Filtro1!A:A=Joao!C391))"),"Comunicacional")</f>
        <v>Comunicacional</v>
      </c>
      <c r="B391" s="4" t="str">
        <f ca="1">IFERROR(__xludf.DUMMYFUNCTION("""COMPUTED_VALUE"""),"Desburocratização")</f>
        <v>Desburocratização</v>
      </c>
      <c r="C391" s="4" t="str">
        <f ca="1">IFERROR(__xludf.DUMMYFUNCTION("""COMPUTED_VALUE"""),"Mapa Cultural")</f>
        <v>Mapa Cultural</v>
      </c>
      <c r="D391" s="4" t="str">
        <f ca="1">IFERROR(__xludf.DUMMYFUNCTION("""COMPUTED_VALUE"""),"Políticas Afirmativas")</f>
        <v>Políticas Afirmativas</v>
      </c>
    </row>
    <row r="392" spans="1:26" x14ac:dyDescent="0.25">
      <c r="A392" s="4" t="str">
        <f ca="1">IFERROR(__xludf.DUMMYFUNCTION("TRANSPOSE(FILTER(Filtro1!B:B,Filtro1!A:A=Joao!C392))"),"Cronograma ")</f>
        <v>Cronograma </v>
      </c>
      <c r="B392" s="4" t="str">
        <f ca="1">IFERROR(__xludf.DUMMYFUNCTION("""COMPUTED_VALUE"""),"Inscrições e Impedimentos")</f>
        <v>Inscrições e Impedimentos</v>
      </c>
    </row>
    <row r="393" spans="1:26" x14ac:dyDescent="0.25">
      <c r="A393" s="4" t="str">
        <f ca="1">IFERROR(__xludf.DUMMYFUNCTION("TRANSPOSE(FILTER(Filtro1!B:B,Filtro1!A:A=Joao!C393))"),"Comunicacional")</f>
        <v>Comunicacional</v>
      </c>
      <c r="B393" s="4" t="str">
        <f ca="1">IFERROR(__xludf.DUMMYFUNCTION("""COMPUTED_VALUE"""),"Desburocratização")</f>
        <v>Desburocratização</v>
      </c>
      <c r="C393" s="4" t="str">
        <f ca="1">IFERROR(__xludf.DUMMYFUNCTION("""COMPUTED_VALUE"""),"Mapa Cultural")</f>
        <v>Mapa Cultural</v>
      </c>
      <c r="D393" s="4" t="str">
        <f ca="1">IFERROR(__xludf.DUMMYFUNCTION("""COMPUTED_VALUE"""),"Políticas Afirmativas")</f>
        <v>Políticas Afirmativas</v>
      </c>
    </row>
    <row r="394" spans="1:26" x14ac:dyDescent="0.25">
      <c r="A394" s="4" t="str">
        <f ca="1">IFERROR(__xludf.DUMMYFUNCTION("TRANSPOSE(FILTER(Filtro1!B:B,Filtro1!A:A=Joao!C394))"),"Comunicacional")</f>
        <v>Comunicacional</v>
      </c>
      <c r="B394" s="4" t="str">
        <f ca="1">IFERROR(__xludf.DUMMYFUNCTION("""COMPUTED_VALUE"""),"Desburocratização")</f>
        <v>Desburocratização</v>
      </c>
      <c r="C394" s="4" t="str">
        <f ca="1">IFERROR(__xludf.DUMMYFUNCTION("""COMPUTED_VALUE"""),"Mapa Cultural")</f>
        <v>Mapa Cultural</v>
      </c>
      <c r="D394" s="4" t="str">
        <f ca="1">IFERROR(__xludf.DUMMYFUNCTION("""COMPUTED_VALUE"""),"Políticas Afirmativas")</f>
        <v>Políticas Afirmativas</v>
      </c>
    </row>
    <row r="395" spans="1:26" x14ac:dyDescent="0.25">
      <c r="A395" s="4" t="str">
        <f ca="1">IFERROR(__xludf.DUMMYFUNCTION("TRANSPOSE(FILTER(Filtro1!B:B,Filtro1!A:A=Joao!C395))"),"")</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IFERROR(__xludf.DUMMYFUNCTION("TRANSPOSE(FILTER(Filtro1!B:B,Filtro1!A:A=Joao!C396))"),"Aquisição de Bens e Serviços")</f>
        <v>Aquisição de Bens e Serviços</v>
      </c>
      <c r="B396" s="4" t="str">
        <f ca="1">IFERROR(__xludf.DUMMYFUNCTION("""COMPUTED_VALUE"""),"Cultura Periférica")</f>
        <v>Cultura Periférica</v>
      </c>
      <c r="C396" s="4" t="str">
        <f ca="1">IFERROR(__xludf.DUMMYFUNCTION("""COMPUTED_VALUE"""),"Comunidades Tradicionais ou Rurais")</f>
        <v>Comunidades Tradicionais ou Rurais</v>
      </c>
      <c r="D396" s="4" t="str">
        <f ca="1">IFERROR(__xludf.DUMMYFUNCTION("""COMPUTED_VALUE"""),"Equipamentos e Acervos")</f>
        <v>Equipamentos e Acervos</v>
      </c>
      <c r="E396" s="4" t="str">
        <f ca="1">IFERROR(__xludf.DUMMYFUNCTION("""COMPUTED_VALUE"""),"Premiação")</f>
        <v>Premiação</v>
      </c>
      <c r="F396" s="4" t="str">
        <f ca="1">IFERROR(__xludf.DUMMYFUNCTION("""COMPUTED_VALUE"""),"Bolsas e Intercâmbio")</f>
        <v>Bolsas e Intercâmbio</v>
      </c>
      <c r="G396" s="4" t="str">
        <f ca="1">IFERROR(__xludf.DUMMYFUNCTION("""COMPUTED_VALUE"""),"Formação de Público e Educação")</f>
        <v>Formação de Público e Educação</v>
      </c>
      <c r="H396" s="4" t="str">
        <f ca="1">IFERROR(__xludf.DUMMYFUNCTION("""COMPUTED_VALUE"""),"Cultura Popular")</f>
        <v>Cultura Popular</v>
      </c>
      <c r="I396" s="4" t="str">
        <f ca="1">IFERROR(__xludf.DUMMYFUNCTION("""COMPUTED_VALUE"""),"Cultura Popular de Matriz Africana")</f>
        <v>Cultura Popular de Matriz Africana</v>
      </c>
      <c r="J396" s="4" t="str">
        <f ca="1">IFERROR(__xludf.DUMMYFUNCTION("""COMPUTED_VALUE"""),"Cultura Digital e Geek")</f>
        <v>Cultura Digital e Geek</v>
      </c>
      <c r="K396" s="4" t="str">
        <f ca="1">IFERROR(__xludf.DUMMYFUNCTION("""COMPUTED_VALUE"""),"12 Regiões de Desenvolvimento")</f>
        <v>12 Regiões de Desenvolvimento</v>
      </c>
      <c r="L396" s="4" t="str">
        <f ca="1">IFERROR(__xludf.DUMMYFUNCTION("""COMPUTED_VALUE"""),"Linguagem Específica")</f>
        <v>Linguagem Específica</v>
      </c>
      <c r="M396" s="4" t="str">
        <f ca="1">IFERROR(__xludf.DUMMYFUNCTION("""COMPUTED_VALUE"""),"Técnicos")</f>
        <v>Técnicos</v>
      </c>
      <c r="N396" s="4" t="str">
        <f ca="1">IFERROR(__xludf.DUMMYFUNCTION("""COMPUTED_VALUE"""),"Circulação e Visibilidade")</f>
        <v>Circulação e Visibilidade</v>
      </c>
      <c r="O396" s="4" t="str">
        <f ca="1">IFERROR(__xludf.DUMMYFUNCTION("""COMPUTED_VALUE"""),"Iniciantes")</f>
        <v>Iniciantes</v>
      </c>
      <c r="P396" s="4" t="str">
        <f ca="1">IFERROR(__xludf.DUMMYFUNCTION("""COMPUTED_VALUE"""),"CEUs e Pontos(ões) de Cultura")</f>
        <v>CEUs e Pontos(ões) de Cultura</v>
      </c>
      <c r="Q396" s="4" t="str">
        <f ca="1">IFERROR(__xludf.DUMMYFUNCTION("""COMPUTED_VALUE"""),"Outros")</f>
        <v>Outros</v>
      </c>
    </row>
    <row r="397" spans="1:26" x14ac:dyDescent="0.25">
      <c r="A397" s="4" t="str">
        <f ca="1">IFERROR(__xludf.DUMMYFUNCTION("TRANSPOSE(FILTER(Filtro1!B:B,Filtro1!A:A=Joao!C397))"),"Aquisição de Bens e Serviços")</f>
        <v>Aquisição de Bens e Serviços</v>
      </c>
      <c r="B397" s="4" t="str">
        <f ca="1">IFERROR(__xludf.DUMMYFUNCTION("""COMPUTED_VALUE"""),"Cultura Periférica")</f>
        <v>Cultura Periférica</v>
      </c>
      <c r="C397" s="4" t="str">
        <f ca="1">IFERROR(__xludf.DUMMYFUNCTION("""COMPUTED_VALUE"""),"Comunidades Tradicionais ou Rurais")</f>
        <v>Comunidades Tradicionais ou Rurais</v>
      </c>
      <c r="D397" s="4" t="str">
        <f ca="1">IFERROR(__xludf.DUMMYFUNCTION("""COMPUTED_VALUE"""),"Equipamentos e Acervos")</f>
        <v>Equipamentos e Acervos</v>
      </c>
      <c r="E397" s="4" t="str">
        <f ca="1">IFERROR(__xludf.DUMMYFUNCTION("""COMPUTED_VALUE"""),"Premiação")</f>
        <v>Premiação</v>
      </c>
      <c r="F397" s="4" t="str">
        <f ca="1">IFERROR(__xludf.DUMMYFUNCTION("""COMPUTED_VALUE"""),"Bolsas e Intercâmbio")</f>
        <v>Bolsas e Intercâmbio</v>
      </c>
      <c r="G397" s="4" t="str">
        <f ca="1">IFERROR(__xludf.DUMMYFUNCTION("""COMPUTED_VALUE"""),"Formação de Público e Educação")</f>
        <v>Formação de Público e Educação</v>
      </c>
      <c r="H397" s="4" t="str">
        <f ca="1">IFERROR(__xludf.DUMMYFUNCTION("""COMPUTED_VALUE"""),"Cultura Popular")</f>
        <v>Cultura Popular</v>
      </c>
      <c r="I397" s="4" t="str">
        <f ca="1">IFERROR(__xludf.DUMMYFUNCTION("""COMPUTED_VALUE"""),"Cultura Popular de Matriz Africana")</f>
        <v>Cultura Popular de Matriz Africana</v>
      </c>
      <c r="J397" s="4" t="str">
        <f ca="1">IFERROR(__xludf.DUMMYFUNCTION("""COMPUTED_VALUE"""),"Cultura Digital e Geek")</f>
        <v>Cultura Digital e Geek</v>
      </c>
      <c r="K397" s="4" t="str">
        <f ca="1">IFERROR(__xludf.DUMMYFUNCTION("""COMPUTED_VALUE"""),"12 Regiões de Desenvolvimento")</f>
        <v>12 Regiões de Desenvolvimento</v>
      </c>
      <c r="L397" s="4" t="str">
        <f ca="1">IFERROR(__xludf.DUMMYFUNCTION("""COMPUTED_VALUE"""),"Linguagem Específica")</f>
        <v>Linguagem Específica</v>
      </c>
      <c r="M397" s="4" t="str">
        <f ca="1">IFERROR(__xludf.DUMMYFUNCTION("""COMPUTED_VALUE"""),"Técnicos")</f>
        <v>Técnicos</v>
      </c>
      <c r="N397" s="4" t="str">
        <f ca="1">IFERROR(__xludf.DUMMYFUNCTION("""COMPUTED_VALUE"""),"Circulação e Visibilidade")</f>
        <v>Circulação e Visibilidade</v>
      </c>
      <c r="O397" s="4" t="str">
        <f ca="1">IFERROR(__xludf.DUMMYFUNCTION("""COMPUTED_VALUE"""),"Iniciantes")</f>
        <v>Iniciantes</v>
      </c>
      <c r="P397" s="4" t="str">
        <f ca="1">IFERROR(__xludf.DUMMYFUNCTION("""COMPUTED_VALUE"""),"CEUs e Pontos(ões) de Cultura")</f>
        <v>CEUs e Pontos(ões) de Cultura</v>
      </c>
      <c r="Q397" s="4" t="str">
        <f ca="1">IFERROR(__xludf.DUMMYFUNCTION("""COMPUTED_VALUE"""),"Outros")</f>
        <v>Outros</v>
      </c>
    </row>
    <row r="398" spans="1:26" x14ac:dyDescent="0.25">
      <c r="A398" s="4" t="str">
        <f ca="1">IFERROR(__xludf.DUMMYFUNCTION("TRANSPOSE(FILTER(Filtro1!B:B,Filtro1!A:A=Joao!C398))"),"Linguagem")</f>
        <v>Linguagem</v>
      </c>
      <c r="B398" s="4" t="str">
        <f ca="1">IFERROR(__xludf.DUMMYFUNCTION("""COMPUTED_VALUE"""),"Regionalização")</f>
        <v>Regionalização</v>
      </c>
      <c r="C398" s="4" t="str">
        <f ca="1">IFERROR(__xludf.DUMMYFUNCTION("""COMPUTED_VALUE"""),"Remanejamento de Recursos e Rendimentos")</f>
        <v>Remanejamento de Recursos e Rendimentos</v>
      </c>
    </row>
    <row r="399" spans="1:26" x14ac:dyDescent="0.25">
      <c r="A399" s="4" t="str">
        <f ca="1">IFERROR(__xludf.DUMMYFUNCTION("TRANSPOSE(FILTER(Filtro1!B:B,Filtro1!A:A=Joao!C399))"),"Transparência e Fiscalização")</f>
        <v>Transparência e Fiscalização</v>
      </c>
      <c r="B399" s="4" t="str">
        <f ca="1">IFERROR(__xludf.DUMMYFUNCTION("""COMPUTED_VALUE"""),"Pareceristas")</f>
        <v>Pareceristas</v>
      </c>
    </row>
    <row r="400" spans="1:26" x14ac:dyDescent="0.25">
      <c r="A400" s="4" t="str">
        <f ca="1">IFERROR(__xludf.DUMMYFUNCTION("TRANSPOSE(FILTER(Filtro1!B:B,Filtro1!A:A=Joao!C400))"),"Cronograma ")</f>
        <v>Cronograma </v>
      </c>
      <c r="B400" s="4" t="str">
        <f ca="1">IFERROR(__xludf.DUMMYFUNCTION("""COMPUTED_VALUE"""),"Inscrições e Impedimentos")</f>
        <v>Inscrições e Impedimentos</v>
      </c>
    </row>
    <row r="401" spans="1:26" x14ac:dyDescent="0.25">
      <c r="A401" s="4" t="str">
        <f ca="1">IFERROR(__xludf.DUMMYFUNCTION("TRANSPOSE(FILTER(Filtro1!B:B,Filtro1!A:A=Joao!C401))"),"")</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IFERROR(__xludf.DUMMYFUNCTION("TRANSPOSE(FILTER(Filtro1!B:B,Filtro1!A:A=Joao!C402))"),"")</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IFERROR(__xludf.DUMMYFUNCTION("TRANSPOSE(FILTER(Filtro1!B:B,Filtro1!A:A=Joao!C403))"),"")</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IFERROR(__xludf.DUMMYFUNCTION("TRANSPOSE(FILTER(Filtro1!B:B,Filtro1!A:A=Joao!C404))"),"")</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IFERROR(__xludf.DUMMYFUNCTION("TRANSPOSE(FILTER(Filtro1!B:B,Filtro1!A:A=Joao!C405))"),"")</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IFERROR(__xludf.DUMMYFUNCTION("TRANSPOSE(FILTER(Filtro1!B:B,Filtro1!A:A=Joao!C406))"),"")</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IFERROR(__xludf.DUMMYFUNCTION("TRANSPOSE(FILTER(Filtro1!B:B,Filtro1!A:A=Joao!C407))"),"")</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IFERROR(__xludf.DUMMYFUNCTION("TRANSPOSE(FILTER(Filtro1!B:B,Filtro1!A:A=Joao!C408))"),"")</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IFERROR(__xludf.DUMMYFUNCTION("TRANSPOSE(FILTER(Filtro1!B:B,Filtro1!A:A=Joao!C409))"),"")</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IFERROR(__xludf.DUMMYFUNCTION("TRANSPOSE(FILTER(Filtro1!B:B,Filtro1!A:A=Joao!C410))"),"")</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IFERROR(__xludf.DUMMYFUNCTION("TRANSPOSE(FILTER(Filtro1!B:B,Filtro1!A:A=Joao!C411))"),"")</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IFERROR(__xludf.DUMMYFUNCTION("TRANSPOSE(FILTER(Filtro1!B:B,Filtro1!A:A=Joao!C412))"),"")</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IFERROR(__xludf.DUMMYFUNCTION("TRANSPOSE(FILTER(Filtro1!B:B,Filtro1!A:A=Joao!C413))"),"")</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IFERROR(__xludf.DUMMYFUNCTION("TRANSPOSE(FILTER(Filtro1!B:B,Filtro1!A:A=Joao!C414))"),"")</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IFERROR(__xludf.DUMMYFUNCTION("TRANSPOSE(FILTER(Filtro1!B:B,Filtro1!A:A=Joao!C415))"),"")</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IFERROR(__xludf.DUMMYFUNCTION("TRANSPOSE(FILTER(Filtro1!B:B,Filtro1!A:A=Joao!C416))"),"")</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IFERROR(__xludf.DUMMYFUNCTION("TRANSPOSE(FILTER(Filtro1!B:B,Filtro1!A:A=Joao!C417))"),"")</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IFERROR(__xludf.DUMMYFUNCTION("TRANSPOSE(FILTER(Filtro1!B:B,Filtro1!A:A=Joao!C418))"),"")</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IFERROR(__xludf.DUMMYFUNCTION("TRANSPOSE(FILTER(Filtro1!B:B,Filtro1!A:A=Joao!C419))"),"")</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IFERROR(__xludf.DUMMYFUNCTION("TRANSPOSE(FILTER(Filtro1!B:B,Filtro1!A:A=Joao!C420))"),"")</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IFERROR(__xludf.DUMMYFUNCTION("TRANSPOSE(FILTER(Filtro1!B:B,Filtro1!A:A=Joao!C421))"),"")</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IFERROR(__xludf.DUMMYFUNCTION("TRANSPOSE(FILTER(Filtro1!B:B,Filtro1!A:A=Joao!C422))"),"")</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IFERROR(__xludf.DUMMYFUNCTION("TRANSPOSE(FILTER(Filtro1!B:B,Filtro1!A:A=Joao!C423))"),"")</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IFERROR(__xludf.DUMMYFUNCTION("TRANSPOSE(FILTER(Filtro1!B:B,Filtro1!A:A=Joao!C424))"),"")</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IFERROR(__xludf.DUMMYFUNCTION("TRANSPOSE(FILTER(Filtro1!B:B,Filtro1!A:A=Joao!C425))"),"")</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IFERROR(__xludf.DUMMYFUNCTION("TRANSPOSE(FILTER(Filtro1!B:B,Filtro1!A:A=Joao!C426))"),"")</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IFERROR(__xludf.DUMMYFUNCTION("TRANSPOSE(FILTER(Filtro1!B:B,Filtro1!A:A=Joao!C427))"),"")</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IFERROR(__xludf.DUMMYFUNCTION("TRANSPOSE(FILTER(Filtro1!B:B,Filtro1!A:A=Joao!C428))"),"")</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IFERROR(__xludf.DUMMYFUNCTION("TRANSPOSE(FILTER(Filtro1!B:B,Filtro1!A:A=Joao!C429))"),"")</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IFERROR(__xludf.DUMMYFUNCTION("TRANSPOSE(FILTER(Filtro1!B:B,Filtro1!A:A=Joao!C430))"),"")</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IFERROR(__xludf.DUMMYFUNCTION("TRANSPOSE(FILTER(Filtro1!B:B,Filtro1!A:A=Joao!C431))"),"")</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IFERROR(__xludf.DUMMYFUNCTION("TRANSPOSE(FILTER(Filtro1!B:B,Filtro1!A:A=Joao!C432))"),"")</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IFERROR(__xludf.DUMMYFUNCTION("TRANSPOSE(FILTER(Filtro1!B:B,Filtro1!A:A=Joao!C433))"),"")</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IFERROR(__xludf.DUMMYFUNCTION("TRANSPOSE(FILTER(Filtro1!B:B,Filtro1!A:A=Joao!C434))"),"")</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IFERROR(__xludf.DUMMYFUNCTION("TRANSPOSE(FILTER(Filtro1!B:B,Filtro1!A:A=Joao!C435))"),"")</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IFERROR(__xludf.DUMMYFUNCTION("TRANSPOSE(FILTER(Filtro1!B:B,Filtro1!A:A=Joao!C436))"),"")</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IFERROR(__xludf.DUMMYFUNCTION("TRANSPOSE(FILTER(Filtro1!B:B,Filtro1!A:A=Joao!C437))"),"")</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IFERROR(__xludf.DUMMYFUNCTION("TRANSPOSE(FILTER(Filtro1!B:B,Filtro1!A:A=Joao!C438))"),"")</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IFERROR(__xludf.DUMMYFUNCTION("TRANSPOSE(FILTER(Filtro1!B:B,Filtro1!A:A=Joao!C439))"),"")</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IFERROR(__xludf.DUMMYFUNCTION("TRANSPOSE(FILTER(Filtro1!B:B,Filtro1!A:A=Joao!C440))"),"")</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IFERROR(__xludf.DUMMYFUNCTION("TRANSPOSE(FILTER(Filtro1!B:B,Filtro1!A:A=Joao!C441))"),"")</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IFERROR(__xludf.DUMMYFUNCTION("TRANSPOSE(FILTER(Filtro1!B:B,Filtro1!A:A=Joao!C442))"),"")</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IFERROR(__xludf.DUMMYFUNCTION("TRANSPOSE(FILTER(Filtro1!B:B,Filtro1!A:A=Joao!C443))"),"")</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IFERROR(__xludf.DUMMYFUNCTION("TRANSPOSE(FILTER(Filtro1!B:B,Filtro1!A:A=Joao!C444))"),"")</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IFERROR(__xludf.DUMMYFUNCTION("TRANSPOSE(FILTER(Filtro1!B:B,Filtro1!A:A=Joao!C445))"),"")</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IFERROR(__xludf.DUMMYFUNCTION("TRANSPOSE(FILTER(Filtro1!B:B,Filtro1!A:A=Joao!C446))"),"")</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IFERROR(__xludf.DUMMYFUNCTION("TRANSPOSE(FILTER(Filtro1!B:B,Filtro1!A:A=Joao!C447))"),"")</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IFERROR(__xludf.DUMMYFUNCTION("TRANSPOSE(FILTER(Filtro1!B:B,Filtro1!A:A=Joao!C448))"),"")</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IFERROR(__xludf.DUMMYFUNCTION("TRANSPOSE(FILTER(Filtro1!B:B,Filtro1!A:A=Joao!C449))"),"")</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IFERROR(__xludf.DUMMYFUNCTION("TRANSPOSE(FILTER(Filtro1!B:B,Filtro1!A:A=Joao!C450))"),"")</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IFERROR(__xludf.DUMMYFUNCTION("TRANSPOSE(FILTER(Filtro1!B:B,Filtro1!A:A=Joao!C451))"),"")</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IFERROR(__xludf.DUMMYFUNCTION("TRANSPOSE(FILTER(Filtro1!B:B,Filtro1!A:A=Joao!C452))"),"")</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IFERROR(__xludf.DUMMYFUNCTION("TRANSPOSE(FILTER(Filtro1!B:B,Filtro1!A:A=Joao!C453))"),"")</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IFERROR(__xludf.DUMMYFUNCTION("TRANSPOSE(FILTER(Filtro1!B:B,Filtro1!A:A=Joao!C454))"),"")</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IFERROR(__xludf.DUMMYFUNCTION("TRANSPOSE(FILTER(Filtro1!B:B,Filtro1!A:A=Joao!C455))"),"")</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IFERROR(__xludf.DUMMYFUNCTION("TRANSPOSE(FILTER(Filtro1!B:B,Filtro1!A:A=Joao!C456))"),"")</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IFERROR(__xludf.DUMMYFUNCTION("TRANSPOSE(FILTER(Filtro1!B:B,Filtro1!A:A=Joao!C457))"),"")</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IFERROR(__xludf.DUMMYFUNCTION("TRANSPOSE(FILTER(Filtro1!B:B,Filtro1!A:A=Joao!C458))"),"")</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IFERROR(__xludf.DUMMYFUNCTION("TRANSPOSE(FILTER(Filtro1!B:B,Filtro1!A:A=Joao!C459))"),"")</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IFERROR(__xludf.DUMMYFUNCTION("TRANSPOSE(FILTER(Filtro1!B:B,Filtro1!A:A=Joao!C460))"),"")</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IFERROR(__xludf.DUMMYFUNCTION("TRANSPOSE(FILTER(Filtro1!B:B,Filtro1!A:A=Joao!C461))"),"")</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IFERROR(__xludf.DUMMYFUNCTION("TRANSPOSE(FILTER(Filtro1!B:B,Filtro1!A:A=Joao!C462))"),"")</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IFERROR(__xludf.DUMMYFUNCTION("TRANSPOSE(FILTER(Filtro1!B:B,Filtro1!A:A=Joao!C463))"),"")</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IFERROR(__xludf.DUMMYFUNCTION("TRANSPOSE(FILTER(Filtro1!B:B,Filtro1!A:A=Joao!C464))"),"")</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IFERROR(__xludf.DUMMYFUNCTION("TRANSPOSE(FILTER(Filtro1!B:B,Filtro1!A:A=Joao!C465))"),"")</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IFERROR(__xludf.DUMMYFUNCTION("TRANSPOSE(FILTER(Filtro1!B:B,Filtro1!A:A=Joao!C466))"),"")</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IFERROR(__xludf.DUMMYFUNCTION("TRANSPOSE(FILTER(Filtro1!B:B,Filtro1!A:A=Joao!C467))"),"")</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IFERROR(__xludf.DUMMYFUNCTION("TRANSPOSE(FILTER(Filtro1!B:B,Filtro1!A:A=Joao!C468))"),"")</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IFERROR(__xludf.DUMMYFUNCTION("TRANSPOSE(FILTER(Filtro1!B:B,Filtro1!A:A=Joao!C469))"),"")</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IFERROR(__xludf.DUMMYFUNCTION("TRANSPOSE(FILTER(Filtro1!B:B,Filtro1!A:A=Joao!C470))"),"")</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IFERROR(__xludf.DUMMYFUNCTION("TRANSPOSE(FILTER(Filtro1!B:B,Filtro1!A:A=Joao!C471))"),"")</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IFERROR(__xludf.DUMMYFUNCTION("TRANSPOSE(FILTER(Filtro1!B:B,Filtro1!A:A=Joao!C472))"),"")</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IFERROR(__xludf.DUMMYFUNCTION("TRANSPOSE(FILTER(Filtro1!B:B,Filtro1!A:A=Joao!C473))"),"")</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IFERROR(__xludf.DUMMYFUNCTION("TRANSPOSE(FILTER(Filtro1!B:B,Filtro1!A:A=Joao!C474))"),"")</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IFERROR(__xludf.DUMMYFUNCTION("TRANSPOSE(FILTER(Filtro1!B:B,Filtro1!A:A=Joao!C475))"),"")</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IFERROR(__xludf.DUMMYFUNCTION("TRANSPOSE(FILTER(Filtro1!B:B,Filtro1!A:A=Joao!C476))"),"")</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IFERROR(__xludf.DUMMYFUNCTION("TRANSPOSE(FILTER(Filtro1!B:B,Filtro1!A:A=Joao!C477))"),"")</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IFERROR(__xludf.DUMMYFUNCTION("TRANSPOSE(FILTER(Filtro1!B:B,Filtro1!A:A=Joao!C478))"),"")</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IFERROR(__xludf.DUMMYFUNCTION("TRANSPOSE(FILTER(Filtro1!B:B,Filtro1!A:A=Joao!C479))"),"")</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IFERROR(__xludf.DUMMYFUNCTION("TRANSPOSE(FILTER(Filtro1!B:B,Filtro1!A:A=Joao!C480))"),"")</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IFERROR(__xludf.DUMMYFUNCTION("TRANSPOSE(FILTER(Filtro1!B:B,Filtro1!A:A=Joao!C481))"),"")</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IFERROR(__xludf.DUMMYFUNCTION("TRANSPOSE(FILTER(Filtro1!B:B,Filtro1!A:A=Joao!C482))"),"")</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IFERROR(__xludf.DUMMYFUNCTION("TRANSPOSE(FILTER(Filtro1!B:B,Filtro1!A:A=Joao!C483))"),"")</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IFERROR(__xludf.DUMMYFUNCTION("TRANSPOSE(FILTER(Filtro1!B:B,Filtro1!A:A=Joao!C484))"),"")</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IFERROR(__xludf.DUMMYFUNCTION("TRANSPOSE(FILTER(Filtro1!B:B,Filtro1!A:A=Joao!C485))"),"")</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IFERROR(__xludf.DUMMYFUNCTION("TRANSPOSE(FILTER(Filtro1!B:B,Filtro1!A:A=Joao!C486))"),"")</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IFERROR(__xludf.DUMMYFUNCTION("TRANSPOSE(FILTER(Filtro1!B:B,Filtro1!A:A=Joao!C487))"),"")</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IFERROR(__xludf.DUMMYFUNCTION("TRANSPOSE(FILTER(Filtro1!B:B,Filtro1!A:A=Joao!C488))"),"")</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IFERROR(__xludf.DUMMYFUNCTION("TRANSPOSE(FILTER(Filtro1!B:B,Filtro1!A:A=Joao!C489))"),"")</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IFERROR(__xludf.DUMMYFUNCTION("TRANSPOSE(FILTER(Filtro1!B:B,Filtro1!A:A=Joao!C490))"),"")</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IFERROR(__xludf.DUMMYFUNCTION("TRANSPOSE(FILTER(Filtro1!B:B,Filtro1!A:A=Joao!C491))"),"")</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IFERROR(__xludf.DUMMYFUNCTION("TRANSPOSE(FILTER(Filtro1!B:B,Filtro1!A:A=Joao!C492))"),"")</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IFERROR(__xludf.DUMMYFUNCTION("TRANSPOSE(FILTER(Filtro1!B:B,Filtro1!A:A=Joao!C493))"),"")</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IFERROR(__xludf.DUMMYFUNCTION("TRANSPOSE(FILTER(Filtro1!B:B,Filtro1!A:A=Joao!C494))"),"")</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IFERROR(__xludf.DUMMYFUNCTION("TRANSPOSE(FILTER(Filtro1!B:B,Filtro1!A:A=Joao!C495))"),"")</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IFERROR(__xludf.DUMMYFUNCTION("TRANSPOSE(FILTER(Filtro1!B:B,Filtro1!A:A=Joao!C496))"),"")</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IFERROR(__xludf.DUMMYFUNCTION("TRANSPOSE(FILTER(Filtro1!B:B,Filtro1!A:A=Joao!C497))"),"")</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IFERROR(__xludf.DUMMYFUNCTION("TRANSPOSE(FILTER(Filtro1!B:B,Filtro1!A:A=Joao!C498))"),"")</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IFERROR(__xludf.DUMMYFUNCTION("TRANSPOSE(FILTER(Filtro1!B:B,Filtro1!A:A=Joao!C499))"),"")</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IFERROR(__xludf.DUMMYFUNCTION("TRANSPOSE(FILTER(Filtro1!B:B,Filtro1!A:A=Joao!C500))"),"")</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IFERROR(__xludf.DUMMYFUNCTION("TRANSPOSE(FILTER(Filtro1!B:B,Filtro1!A:A=Joao!C501))"),"")</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IFERROR(__xludf.DUMMYFUNCTION("TRANSPOSE(FILTER(Filtro1!B:B,Filtro1!A:A=Joao!C502))"),"")</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IFERROR(__xludf.DUMMYFUNCTION("TRANSPOSE(FILTER(Filtro1!B:B,Filtro1!A:A=Joao!C503))"),"")</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IFERROR(__xludf.DUMMYFUNCTION("TRANSPOSE(FILTER(Filtro1!B:B,Filtro1!A:A=Joao!C504))"),"")</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IFERROR(__xludf.DUMMYFUNCTION("TRANSPOSE(FILTER(Filtro1!B:B,Filtro1!A:A=Joao!C505))"),"")</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IFERROR(__xludf.DUMMYFUNCTION("TRANSPOSE(FILTER(Filtro1!B:B,Filtro1!A:A=Joao!C506))"),"")</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IFERROR(__xludf.DUMMYFUNCTION("TRANSPOSE(FILTER(Filtro1!B:B,Filtro1!A:A=Joao!C507))"),"")</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IFERROR(__xludf.DUMMYFUNCTION("TRANSPOSE(FILTER(Filtro1!B:B,Filtro1!A:A=Joao!C508))"),"")</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IFERROR(__xludf.DUMMYFUNCTION("TRANSPOSE(FILTER(Filtro1!B:B,Filtro1!A:A=Joao!C509))"),"")</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IFERROR(__xludf.DUMMYFUNCTION("TRANSPOSE(FILTER(Filtro1!B:B,Filtro1!A:A=Joao!C510))"),"")</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IFERROR(__xludf.DUMMYFUNCTION("TRANSPOSE(FILTER(Filtro1!B:B,Filtro1!A:A=Joao!C511))"),"")</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IFERROR(__xludf.DUMMYFUNCTION("TRANSPOSE(FILTER(Filtro1!B:B,Filtro1!A:A=Joao!C512))"),"")</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IFERROR(__xludf.DUMMYFUNCTION("TRANSPOSE(FILTER(Filtro1!B:B,Filtro1!A:A=Joao!C513))"),"")</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IFERROR(__xludf.DUMMYFUNCTION("TRANSPOSE(FILTER(Filtro1!B:B,Filtro1!A:A=Joao!C514))"),"")</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IFERROR(__xludf.DUMMYFUNCTION("TRANSPOSE(FILTER(Filtro1!B:B,Filtro1!A:A=Joao!C515))"),"")</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IFERROR(__xludf.DUMMYFUNCTION("TRANSPOSE(FILTER(Filtro1!B:B,Filtro1!A:A=Joao!C516))"),"")</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IFERROR(__xludf.DUMMYFUNCTION("TRANSPOSE(FILTER(Filtro1!B:B,Filtro1!A:A=Joao!C517))"),"")</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IFERROR(__xludf.DUMMYFUNCTION("TRANSPOSE(FILTER(Filtro1!B:B,Filtro1!A:A=Joao!C518))"),"")</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IFERROR(__xludf.DUMMYFUNCTION("TRANSPOSE(FILTER(Filtro1!B:B,Filtro1!A:A=Joao!C519))"),"")</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IFERROR(__xludf.DUMMYFUNCTION("TRANSPOSE(FILTER(Filtro1!B:B,Filtro1!A:A=Joao!C520))"),"")</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IFERROR(__xludf.DUMMYFUNCTION("TRANSPOSE(FILTER(Filtro1!B:B,Filtro1!A:A=Joao!C521))"),"")</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IFERROR(__xludf.DUMMYFUNCTION("TRANSPOSE(FILTER(Filtro1!B:B,Filtro1!A:A=Joao!C522))"),"")</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IFERROR(__xludf.DUMMYFUNCTION("TRANSPOSE(FILTER(Filtro1!B:B,Filtro1!A:A=Joao!C523))"),"")</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IFERROR(__xludf.DUMMYFUNCTION("TRANSPOSE(FILTER(Filtro1!B:B,Filtro1!A:A=Joao!C524))"),"")</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IFERROR(__xludf.DUMMYFUNCTION("TRANSPOSE(FILTER(Filtro1!B:B,Filtro1!A:A=Joao!C525))"),"")</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IFERROR(__xludf.DUMMYFUNCTION("TRANSPOSE(FILTER(Filtro1!B:B,Filtro1!A:A=Joao!C526))"),"")</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IFERROR(__xludf.DUMMYFUNCTION("TRANSPOSE(FILTER(Filtro1!B:B,Filtro1!A:A=Joao!C527))"),"")</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IFERROR(__xludf.DUMMYFUNCTION("TRANSPOSE(FILTER(Filtro1!B:B,Filtro1!A:A=Joao!C528))"),"")</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IFERROR(__xludf.DUMMYFUNCTION("TRANSPOSE(FILTER(Filtro1!B:B,Filtro1!A:A=Joao!C529))"),"")</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IFERROR(__xludf.DUMMYFUNCTION("TRANSPOSE(FILTER(Filtro1!B:B,Filtro1!A:A=Joao!C530))"),"")</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IFERROR(__xludf.DUMMYFUNCTION("TRANSPOSE(FILTER(Filtro1!B:B,Filtro1!A:A=Joao!C531))"),"")</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IFERROR(__xludf.DUMMYFUNCTION("TRANSPOSE(FILTER(Filtro1!B:B,Filtro1!A:A=Joao!C532))"),"")</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IFERROR(__xludf.DUMMYFUNCTION("TRANSPOSE(FILTER(Filtro1!B:B,Filtro1!A:A=Joao!C533))"),"")</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IFERROR(__xludf.DUMMYFUNCTION("TRANSPOSE(FILTER(Filtro1!B:B,Filtro1!A:A=Joao!C534))"),"")</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IFERROR(__xludf.DUMMYFUNCTION("TRANSPOSE(FILTER(Filtro1!B:B,Filtro1!A:A=Joao!C535))"),"")</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IFERROR(__xludf.DUMMYFUNCTION("TRANSPOSE(FILTER(Filtro1!B:B,Filtro1!A:A=Joao!C536))"),"")</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IFERROR(__xludf.DUMMYFUNCTION("TRANSPOSE(FILTER(Filtro1!B:B,Filtro1!A:A=Joao!C537))"),"")</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IFERROR(__xludf.DUMMYFUNCTION("TRANSPOSE(FILTER(Filtro1!B:B,Filtro1!A:A=Joao!C538))"),"")</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IFERROR(__xludf.DUMMYFUNCTION("TRANSPOSE(FILTER(Filtro1!B:B,Filtro1!A:A=Joao!C539))"),"")</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IFERROR(__xludf.DUMMYFUNCTION("TRANSPOSE(FILTER(Filtro1!B:B,Filtro1!A:A=Joao!C540))"),"")</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IFERROR(__xludf.DUMMYFUNCTION("TRANSPOSE(FILTER(Filtro1!B:B,Filtro1!A:A=Joao!C541))"),"")</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IFERROR(__xludf.DUMMYFUNCTION("TRANSPOSE(FILTER(Filtro1!B:B,Filtro1!A:A=Joao!C542))"),"")</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IFERROR(__xludf.DUMMYFUNCTION("TRANSPOSE(FILTER(Filtro1!B:B,Filtro1!A:A=Joao!C543))"),"")</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IFERROR(__xludf.DUMMYFUNCTION("TRANSPOSE(FILTER(Filtro1!B:B,Filtro1!A:A=Joao!C544))"),"")</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IFERROR(__xludf.DUMMYFUNCTION("TRANSPOSE(FILTER(Filtro1!B:B,Filtro1!A:A=Joao!C545))"),"")</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IFERROR(__xludf.DUMMYFUNCTION("TRANSPOSE(FILTER(Filtro1!B:B,Filtro1!A:A=Joao!C546))"),"")</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IFERROR(__xludf.DUMMYFUNCTION("TRANSPOSE(FILTER(Filtro1!B:B,Filtro1!A:A=Joao!C547))"),"")</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IFERROR(__xludf.DUMMYFUNCTION("TRANSPOSE(FILTER(Filtro1!B:B,Filtro1!A:A=Joao!C548))"),"")</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IFERROR(__xludf.DUMMYFUNCTION("TRANSPOSE(FILTER(Filtro1!B:B,Filtro1!A:A=Joao!C549))"),"")</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IFERROR(__xludf.DUMMYFUNCTION("TRANSPOSE(FILTER(Filtro1!B:B,Filtro1!A:A=Joao!C550))"),"")</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IFERROR(__xludf.DUMMYFUNCTION("TRANSPOSE(FILTER(Filtro1!B:B,Filtro1!A:A=Joao!C551))"),"")</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IFERROR(__xludf.DUMMYFUNCTION("TRANSPOSE(FILTER(Filtro1!B:B,Filtro1!A:A=Joao!C552))"),"")</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IFERROR(__xludf.DUMMYFUNCTION("TRANSPOSE(FILTER(Filtro1!B:B,Filtro1!A:A=Joao!C553))"),"")</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IFERROR(__xludf.DUMMYFUNCTION("TRANSPOSE(FILTER(Filtro1!B:B,Filtro1!A:A=Joao!C554))"),"")</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IFERROR(__xludf.DUMMYFUNCTION("TRANSPOSE(FILTER(Filtro1!B:B,Filtro1!A:A=Joao!C555))"),"")</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IFERROR(__xludf.DUMMYFUNCTION("TRANSPOSE(FILTER(Filtro1!B:B,Filtro1!A:A=Joao!C556))"),"")</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IFERROR(__xludf.DUMMYFUNCTION("TRANSPOSE(FILTER(Filtro1!B:B,Filtro1!A:A=Joao!C557))"),"")</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IFERROR(__xludf.DUMMYFUNCTION("TRANSPOSE(FILTER(Filtro1!B:B,Filtro1!A:A=Joao!C558))"),"")</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IFERROR(__xludf.DUMMYFUNCTION("TRANSPOSE(FILTER(Filtro1!B:B,Filtro1!A:A=Joao!C559))"),"")</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IFERROR(__xludf.DUMMYFUNCTION("TRANSPOSE(FILTER(Filtro1!B:B,Filtro1!A:A=Joao!C560))"),"")</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IFERROR(__xludf.DUMMYFUNCTION("TRANSPOSE(FILTER(Filtro1!B:B,Filtro1!A:A=Joao!C561))"),"")</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IFERROR(__xludf.DUMMYFUNCTION("TRANSPOSE(FILTER(Filtro1!B:B,Filtro1!A:A=Joao!C562))"),"")</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IFERROR(__xludf.DUMMYFUNCTION("TRANSPOSE(FILTER(Filtro1!B:B,Filtro1!A:A=Joao!C563))"),"")</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IFERROR(__xludf.DUMMYFUNCTION("TRANSPOSE(FILTER(Filtro1!B:B,Filtro1!A:A=Joao!C564))"),"")</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IFERROR(__xludf.DUMMYFUNCTION("TRANSPOSE(FILTER(Filtro1!B:B,Filtro1!A:A=Joao!C565))"),"")</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IFERROR(__xludf.DUMMYFUNCTION("TRANSPOSE(FILTER(Filtro1!B:B,Filtro1!A:A=Joao!C566))"),"")</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IFERROR(__xludf.DUMMYFUNCTION("TRANSPOSE(FILTER(Filtro1!B:B,Filtro1!A:A=Joao!C567))"),"")</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IFERROR(__xludf.DUMMYFUNCTION("TRANSPOSE(FILTER(Filtro1!B:B,Filtro1!A:A=Joao!C568))"),"")</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IFERROR(__xludf.DUMMYFUNCTION("TRANSPOSE(FILTER(Filtro1!B:B,Filtro1!A:A=Joao!C569))"),"")</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IFERROR(__xludf.DUMMYFUNCTION("TRANSPOSE(FILTER(Filtro1!B:B,Filtro1!A:A=Joao!C570))"),"")</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IFERROR(__xludf.DUMMYFUNCTION("TRANSPOSE(FILTER(Filtro1!B:B,Filtro1!A:A=Joao!C571))"),"")</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IFERROR(__xludf.DUMMYFUNCTION("TRANSPOSE(FILTER(Filtro1!B:B,Filtro1!A:A=Joao!C572))"),"")</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IFERROR(__xludf.DUMMYFUNCTION("TRANSPOSE(FILTER(Filtro1!B:B,Filtro1!A:A=Joao!C573))"),"")</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IFERROR(__xludf.DUMMYFUNCTION("TRANSPOSE(FILTER(Filtro1!B:B,Filtro1!A:A=Joao!C574))"),"")</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IFERROR(__xludf.DUMMYFUNCTION("TRANSPOSE(FILTER(Filtro1!B:B,Filtro1!A:A=Joao!C827))"),"")</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IFERROR(__xludf.DUMMYFUNCTION("TRANSPOSE(FILTER(Filtro1!B:B,Filtro1!A:A=Joao!C828))"),"")</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IFERROR(__xludf.DUMMYFUNCTION("TRANSPOSE(FILTER(Filtro1!B:B,Filtro1!A:A=Joao!C829))"),"")</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IFERROR(__xludf.DUMMYFUNCTION("TRANSPOSE(FILTER(Filtro1!B:B,Filtro1!A:A=Joao!C830))"),"")</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IFERROR(__xludf.DUMMYFUNCTION("TRANSPOSE(FILTER(Filtro1!B:B,Filtro1!A:A=Joao!C831))"),"")</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IFERROR(__xludf.DUMMYFUNCTION("TRANSPOSE(FILTER(Filtro1!B:B,Filtro1!A:A=Joao!C832))"),"")</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IFERROR(__xludf.DUMMYFUNCTION("TRANSPOSE(FILTER(Filtro1!B:B,Filtro1!A:A=Joao!C833))"),"")</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IFERROR(__xludf.DUMMYFUNCTION("TRANSPOSE(FILTER(Filtro1!B:B,Filtro1!A:A=Joao!C834))"),"")</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IFERROR(__xludf.DUMMYFUNCTION("TRANSPOSE(FILTER(Filtro1!B:B,Filtro1!A:A=Joao!C835))"),"")</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IFERROR(__xludf.DUMMYFUNCTION("TRANSPOSE(FILTER(Filtro1!B:B,Filtro1!A:A=Joao!C836))"),"")</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IFERROR(__xludf.DUMMYFUNCTION("TRANSPOSE(FILTER(Filtro1!B:B,Filtro1!A:A=Joao!C837))"),"")</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IFERROR(__xludf.DUMMYFUNCTION("TRANSPOSE(FILTER(Filtro1!B:B,Filtro1!A:A=Joao!C838))"),"")</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IFERROR(__xludf.DUMMYFUNCTION("TRANSPOSE(FILTER(Filtro1!B:B,Filtro1!A:A=Joao!C839))"),"")</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IFERROR(__xludf.DUMMYFUNCTION("TRANSPOSE(FILTER(Filtro1!B:B,Filtro1!A:A=Joao!C840))"),"")</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IFERROR(__xludf.DUMMYFUNCTION("TRANSPOSE(FILTER(Filtro1!B:B,Filtro1!A:A=Joao!C841))"),"")</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IFERROR(__xludf.DUMMYFUNCTION("TRANSPOSE(FILTER(Filtro1!B:B,Filtro1!A:A=Joao!C842))"),"")</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IFERROR(__xludf.DUMMYFUNCTION("TRANSPOSE(FILTER(Filtro1!B:B,Filtro1!A:A=Joao!C843))"),"")</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IFERROR(__xludf.DUMMYFUNCTION("TRANSPOSE(FILTER(Filtro1!B:B,Filtro1!A:A=Joao!C844))"),"")</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IFERROR(__xludf.DUMMYFUNCTION("TRANSPOSE(FILTER(Filtro1!B:B,Filtro1!A:A=Joao!C845))"),"")</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IFERROR(__xludf.DUMMYFUNCTION("TRANSPOSE(FILTER(Filtro1!B:B,Filtro1!A:A=Joao!C846))"),"")</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IFERROR(__xludf.DUMMYFUNCTION("TRANSPOSE(FILTER(Filtro1!B:B,Filtro1!A:A=Joao!C847))"),"")</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IFERROR(__xludf.DUMMYFUNCTION("TRANSPOSE(FILTER(Filtro1!B:B,Filtro1!A:A=Joao!C848))"),"")</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IFERROR(__xludf.DUMMYFUNCTION("TRANSPOSE(FILTER(Filtro1!B:B,Filtro1!A:A=Joao!C849))"),"")</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IFERROR(__xludf.DUMMYFUNCTION("TRANSPOSE(FILTER(Filtro1!B:B,Filtro1!A:A=Joao!C850))"),"")</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IFERROR(__xludf.DUMMYFUNCTION("TRANSPOSE(FILTER(Filtro1!B:B,Filtro1!A:A=Joao!C851))"),"")</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IFERROR(__xludf.DUMMYFUNCTION("TRANSPOSE(FILTER(Filtro1!B:B,Filtro1!A:A=Joao!C852))"),"")</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IFERROR(__xludf.DUMMYFUNCTION("TRANSPOSE(FILTER(Filtro1!B:B,Filtro1!A:A=Joao!C853))"),"")</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IFERROR(__xludf.DUMMYFUNCTION("TRANSPOSE(FILTER(Filtro1!B:B,Filtro1!A:A=Joao!C854))"),"")</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IFERROR(__xludf.DUMMYFUNCTION("TRANSPOSE(FILTER(Filtro1!B:B,Filtro1!A:A=Joao!C855))"),"")</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IFERROR(__xludf.DUMMYFUNCTION("TRANSPOSE(FILTER(Filtro1!B:B,Filtro1!A:A=Joao!C856))"),"")</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IFERROR(__xludf.DUMMYFUNCTION("TRANSPOSE(FILTER(Filtro1!B:B,Filtro1!A:A=Joao!C857))"),"")</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IFERROR(__xludf.DUMMYFUNCTION("TRANSPOSE(FILTER(Filtro1!B:B,Filtro1!A:A=Joao!C858))"),"")</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IFERROR(__xludf.DUMMYFUNCTION("TRANSPOSE(FILTER(Filtro1!B:B,Filtro1!A:A=Joao!C859))"),"")</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IFERROR(__xludf.DUMMYFUNCTION("TRANSPOSE(FILTER(Filtro1!B:B,Filtro1!A:A=Joao!C860))"),"")</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IFERROR(__xludf.DUMMYFUNCTION("TRANSPOSE(FILTER(Filtro1!B:B,Filtro1!A:A=Joao!C861))"),"")</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IFERROR(__xludf.DUMMYFUNCTION("TRANSPOSE(FILTER(Filtro1!B:B,Filtro1!A:A=Joao!C862))"),"")</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t="str">
        <f ca="1">IFERROR(__xludf.DUMMYFUNCTION("TRANSPOSE(FILTER(Filtro1!B:B,Filtro1!A:A=Joao!C863))"),"")</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t="str">
        <f ca="1">IFERROR(__xludf.DUMMYFUNCTION("TRANSPOSE(FILTER(Filtro1!B:B,Filtro1!A:A=Joao!C864))"),"")</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t="str">
        <f ca="1">IFERROR(__xludf.DUMMYFUNCTION("TRANSPOSE(FILTER(Filtro1!B:B,Filtro1!A:A=Joao!C865))"),"")</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t="str">
        <f ca="1">IFERROR(__xludf.DUMMYFUNCTION("TRANSPOSE(FILTER(Filtro1!B:B,Filtro1!A:A=Joao!C866))"),"")</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t="str">
        <f ca="1">IFERROR(__xludf.DUMMYFUNCTION("TRANSPOSE(FILTER(Filtro1!B:B,Filtro1!A:A=Joao!C867))"),"")</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t="str">
        <f ca="1">IFERROR(__xludf.DUMMYFUNCTION("TRANSPOSE(FILTER(Filtro1!B:B,Filtro1!A:A=Joao!C868))"),"")</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t="str">
        <f ca="1">IFERROR(__xludf.DUMMYFUNCTION("TRANSPOSE(FILTER(Filtro1!B:B,Filtro1!A:A=Joao!C869))"),"")</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t="str">
        <f ca="1">IFERROR(__xludf.DUMMYFUNCTION("TRANSPOSE(FILTER(Filtro1!B:B,Filtro1!A:A=Joao!C870))"),"")</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t="str">
        <f ca="1">IFERROR(__xludf.DUMMYFUNCTION("TRANSPOSE(FILTER(Filtro1!B:B,Filtro1!A:A=Joao!C871))"),"")</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t="str">
        <f ca="1">IFERROR(__xludf.DUMMYFUNCTION("TRANSPOSE(FILTER(Filtro1!B:B,Filtro1!A:A=Joao!C872))"),"")</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t="str">
        <f ca="1">IFERROR(__xludf.DUMMYFUNCTION("TRANSPOSE(FILTER(Filtro1!B:B,Filtro1!A:A=Joao!C873))"),"")</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t="str">
        <f ca="1">IFERROR(__xludf.DUMMYFUNCTION("TRANSPOSE(FILTER(Filtro1!B:B,Filtro1!A:A=Joao!C874))"),"")</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t="str">
        <f ca="1">IFERROR(__xludf.DUMMYFUNCTION("TRANSPOSE(FILTER(Filtro1!B:B,Filtro1!A:A=Joao!C875))"),"")</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t="str">
        <f ca="1">IFERROR(__xludf.DUMMYFUNCTION("TRANSPOSE(FILTER(Filtro1!B:B,Filtro1!A:A=Joao!C876))"),"")</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t="str">
        <f ca="1">IFERROR(__xludf.DUMMYFUNCTION("TRANSPOSE(FILTER(Filtro1!B:B,Filtro1!A:A=Joao!C877))"),"")</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t="str">
        <f ca="1">IFERROR(__xludf.DUMMYFUNCTION("TRANSPOSE(FILTER(Filtro1!B:B,Filtro1!A:A=Joao!C878))"),"")</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t="str">
        <f ca="1">IFERROR(__xludf.DUMMYFUNCTION("TRANSPOSE(FILTER(Filtro1!B:B,Filtro1!A:A=Joao!C879))"),"")</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t="str">
        <f ca="1">IFERROR(__xludf.DUMMYFUNCTION("TRANSPOSE(FILTER(Filtro1!B:B,Filtro1!A:A=Joao!C880))"),"")</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t="str">
        <f ca="1">IFERROR(__xludf.DUMMYFUNCTION("TRANSPOSE(FILTER(Filtro1!B:B,Filtro1!A:A=Joao!C881))"),"")</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t="str">
        <f ca="1">IFERROR(__xludf.DUMMYFUNCTION("TRANSPOSE(FILTER(Filtro1!B:B,Filtro1!A:A=Joao!C882))"),"")</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t="str">
        <f ca="1">IFERROR(__xludf.DUMMYFUNCTION("TRANSPOSE(FILTER(Filtro1!B:B,Filtro1!A:A=Joao!C883))"),"")</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t="str">
        <f ca="1">IFERROR(__xludf.DUMMYFUNCTION("TRANSPOSE(FILTER(Filtro1!B:B,Filtro1!A:A=Joao!C884))"),"")</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t="str">
        <f ca="1">IFERROR(__xludf.DUMMYFUNCTION("TRANSPOSE(FILTER(Filtro1!B:B,Filtro1!A:A=Joao!C885))"),"")</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t="str">
        <f ca="1">IFERROR(__xludf.DUMMYFUNCTION("TRANSPOSE(FILTER(Filtro1!B:B,Filtro1!A:A=Joao!C886))"),"")</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t="str">
        <f ca="1">IFERROR(__xludf.DUMMYFUNCTION("TRANSPOSE(FILTER(Filtro1!B:B,Filtro1!A:A=Joao!C887))"),"")</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t="str">
        <f ca="1">IFERROR(__xludf.DUMMYFUNCTION("TRANSPOSE(FILTER(Filtro1!B:B,Filtro1!A:A=Joao!C888))"),"")</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t="str">
        <f ca="1">IFERROR(__xludf.DUMMYFUNCTION("TRANSPOSE(FILTER(Filtro1!B:B,Filtro1!A:A=Joao!C889))"),"")</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t="str">
        <f ca="1">IFERROR(__xludf.DUMMYFUNCTION("TRANSPOSE(FILTER(Filtro1!B:B,Filtro1!A:A=Joao!C890))"),"")</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t="str">
        <f ca="1">IFERROR(__xludf.DUMMYFUNCTION("TRANSPOSE(FILTER(Filtro1!B:B,Filtro1!A:A=Joao!C891))"),"")</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t="str">
        <f ca="1">IFERROR(__xludf.DUMMYFUNCTION("TRANSPOSE(FILTER(Filtro1!B:B,Filtro1!A:A=Joao!C892))"),"")</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t="str">
        <f ca="1">IFERROR(__xludf.DUMMYFUNCTION("TRANSPOSE(FILTER(Filtro1!B:B,Filtro1!A:A=Joao!C893))"),"")</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t="str">
        <f ca="1">IFERROR(__xludf.DUMMYFUNCTION("TRANSPOSE(FILTER(Filtro1!B:B,Filtro1!A:A=Joao!C894))"),"")</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t="str">
        <f ca="1">IFERROR(__xludf.DUMMYFUNCTION("TRANSPOSE(FILTER(Filtro1!B:B,Filtro1!A:A=Joao!C895))"),"")</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t="str">
        <f ca="1">IFERROR(__xludf.DUMMYFUNCTION("TRANSPOSE(FILTER(Filtro1!B:B,Filtro1!A:A=Joao!C896))"),"")</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t="str">
        <f ca="1">IFERROR(__xludf.DUMMYFUNCTION("TRANSPOSE(FILTER(Filtro1!B:B,Filtro1!A:A=Joao!C897))"),"")</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t="str">
        <f ca="1">IFERROR(__xludf.DUMMYFUNCTION("TRANSPOSE(FILTER(Filtro1!B:B,Filtro1!A:A=Joao!C898))"),"")</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t="str">
        <f ca="1">IFERROR(__xludf.DUMMYFUNCTION("TRANSPOSE(FILTER(Filtro1!B:B,Filtro1!A:A=Joao!C899))"),"")</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t="str">
        <f ca="1">IFERROR(__xludf.DUMMYFUNCTION("TRANSPOSE(FILTER(Filtro1!B:B,Filtro1!A:A=Joao!C900))"),"")</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t="str">
        <f ca="1">IFERROR(__xludf.DUMMYFUNCTION("TRANSPOSE(FILTER(Filtro1!B:B,Filtro1!A:A=Joao!C901))"),"")</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t="str">
        <f ca="1">IFERROR(__xludf.DUMMYFUNCTION("TRANSPOSE(FILTER(Filtro1!B:B,Filtro1!A:A=Joao!C902))"),"")</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t="str">
        <f ca="1">IFERROR(__xludf.DUMMYFUNCTION("TRANSPOSE(FILTER(Filtro1!B:B,Filtro1!A:A=Joao!C903))"),"")</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t="str">
        <f ca="1">IFERROR(__xludf.DUMMYFUNCTION("TRANSPOSE(FILTER(Filtro1!B:B,Filtro1!A:A=Joao!C904))"),"")</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t="str">
        <f ca="1">IFERROR(__xludf.DUMMYFUNCTION("TRANSPOSE(FILTER(Filtro1!B:B,Filtro1!A:A=Joao!C905))"),"")</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t="str">
        <f ca="1">IFERROR(__xludf.DUMMYFUNCTION("TRANSPOSE(FILTER(Filtro1!B:B,Filtro1!A:A=Joao!C906))"),"")</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t="str">
        <f ca="1">IFERROR(__xludf.DUMMYFUNCTION("TRANSPOSE(FILTER(Filtro1!B:B,Filtro1!A:A=Joao!C907))"),"")</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t="str">
        <f ca="1">IFERROR(__xludf.DUMMYFUNCTION("TRANSPOSE(FILTER(Filtro1!B:B,Filtro1!A:A=Joao!C908))"),"")</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t="str">
        <f ca="1">IFERROR(__xludf.DUMMYFUNCTION("TRANSPOSE(FILTER(Filtro1!B:B,Filtro1!A:A=Joao!C909))"),"")</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t="str">
        <f ca="1">IFERROR(__xludf.DUMMYFUNCTION("TRANSPOSE(FILTER(Filtro1!B:B,Filtro1!A:A=Joao!C910))"),"")</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t="str">
        <f ca="1">IFERROR(__xludf.DUMMYFUNCTION("TRANSPOSE(FILTER(Filtro1!B:B,Filtro1!A:A=Joao!C911))"),"")</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t="str">
        <f ca="1">IFERROR(__xludf.DUMMYFUNCTION("TRANSPOSE(FILTER(Filtro1!B:B,Filtro1!A:A=Joao!C912))"),"")</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t="str">
        <f ca="1">IFERROR(__xludf.DUMMYFUNCTION("TRANSPOSE(FILTER(Filtro1!B:B,Filtro1!A:A=Joao!C913))"),"")</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t="str">
        <f ca="1">IFERROR(__xludf.DUMMYFUNCTION("TRANSPOSE(FILTER(Filtro1!B:B,Filtro1!A:A=Joao!C914))"),"")</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t="str">
        <f ca="1">IFERROR(__xludf.DUMMYFUNCTION("TRANSPOSE(FILTER(Filtro1!B:B,Filtro1!A:A=Joao!C915))"),"")</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t="str">
        <f ca="1">IFERROR(__xludf.DUMMYFUNCTION("TRANSPOSE(FILTER(Filtro1!B:B,Filtro1!A:A=Joao!C916))"),"")</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t="str">
        <f ca="1">IFERROR(__xludf.DUMMYFUNCTION("TRANSPOSE(FILTER(Filtro1!B:B,Filtro1!A:A=Joao!C917))"),"")</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t="str">
        <f ca="1">IFERROR(__xludf.DUMMYFUNCTION("TRANSPOSE(FILTER(Filtro1!B:B,Filtro1!A:A=Joao!C918))"),"")</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t="str">
        <f ca="1">IFERROR(__xludf.DUMMYFUNCTION("TRANSPOSE(FILTER(Filtro1!B:B,Filtro1!A:A=Joao!C919))"),"")</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t="str">
        <f ca="1">IFERROR(__xludf.DUMMYFUNCTION("TRANSPOSE(FILTER(Filtro1!B:B,Filtro1!A:A=Joao!C920))"),"")</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t="str">
        <f ca="1">IFERROR(__xludf.DUMMYFUNCTION("TRANSPOSE(FILTER(Filtro1!B:B,Filtro1!A:A=Joao!C921))"),"")</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t="str">
        <f ca="1">IFERROR(__xludf.DUMMYFUNCTION("TRANSPOSE(FILTER(Filtro1!B:B,Filtro1!A:A=Joao!C922))"),"")</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t="str">
        <f ca="1">IFERROR(__xludf.DUMMYFUNCTION("TRANSPOSE(FILTER(Filtro1!B:B,Filtro1!A:A=Joao!C923))"),"")</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t="str">
        <f ca="1">IFERROR(__xludf.DUMMYFUNCTION("TRANSPOSE(FILTER(Filtro1!B:B,Filtro1!A:A=Joao!C924))"),"")</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t="str">
        <f ca="1">IFERROR(__xludf.DUMMYFUNCTION("TRANSPOSE(FILTER(Filtro1!B:B,Filtro1!A:A=Joao!C925))"),"")</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t="str">
        <f ca="1">IFERROR(__xludf.DUMMYFUNCTION("TRANSPOSE(FILTER(Filtro1!B:B,Filtro1!A:A=Joao!C926))"),"")</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t="str">
        <f ca="1">IFERROR(__xludf.DUMMYFUNCTION("TRANSPOSE(FILTER(Filtro1!B:B,Filtro1!A:A=Joao!C927))"),"")</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t="str">
        <f ca="1">IFERROR(__xludf.DUMMYFUNCTION("TRANSPOSE(FILTER(Filtro1!B:B,Filtro1!A:A=Joao!C928))"),"")</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t="str">
        <f ca="1">IFERROR(__xludf.DUMMYFUNCTION("TRANSPOSE(FILTER(Filtro1!B:B,Filtro1!A:A=Joao!C929))"),"")</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t="str">
        <f ca="1">IFERROR(__xludf.DUMMYFUNCTION("TRANSPOSE(FILTER(Filtro1!B:B,Filtro1!A:A=Joao!C930))"),"")</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t="str">
        <f ca="1">IFERROR(__xludf.DUMMYFUNCTION("TRANSPOSE(FILTER(Filtro1!B:B,Filtro1!A:A=Joao!C931))"),"")</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t="str">
        <f ca="1">IFERROR(__xludf.DUMMYFUNCTION("TRANSPOSE(FILTER(Filtro1!B:B,Filtro1!A:A=Joao!C932))"),"")</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t="str">
        <f ca="1">IFERROR(__xludf.DUMMYFUNCTION("TRANSPOSE(FILTER(Filtro1!B:B,Filtro1!A:A=Joao!C509))"),"")</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t="str">
        <f ca="1">IFERROR(__xludf.DUMMYFUNCTION("TRANSPOSE(FILTER(Filtro1!B:B,Filtro1!A:A=Joao!C510))"),"")</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t="str">
        <f ca="1">IFERROR(__xludf.DUMMYFUNCTION("TRANSPOSE(FILTER(Filtro1!B:B,Filtro1!A:A=Joao!C511))"),"")</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t="str">
        <f ca="1">IFERROR(__xludf.DUMMYFUNCTION("TRANSPOSE(FILTER(Filtro1!B:B,Filtro1!A:A=Joao!C512))"),"")</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t="str">
        <f ca="1">IFERROR(__xludf.DUMMYFUNCTION("TRANSPOSE(FILTER(Filtro1!B:B,Filtro1!A:A=Joao!C513))"),"")</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t="str">
        <f ca="1">IFERROR(__xludf.DUMMYFUNCTION("TRANSPOSE(FILTER(Filtro1!B:B,Filtro1!A:A=Joao!C514))"),"")</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t="str">
        <f ca="1">IFERROR(__xludf.DUMMYFUNCTION("TRANSPOSE(FILTER(Filtro1!B:B,Filtro1!A:A=Joao!C515))"),"")</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t="str">
        <f ca="1">IFERROR(__xludf.DUMMYFUNCTION("TRANSPOSE(FILTER(Filtro1!B:B,Filtro1!A:A=Joao!C516))"),"")</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t="str">
        <f ca="1">IFERROR(__xludf.DUMMYFUNCTION("TRANSPOSE(FILTER(Filtro1!B:B,Filtro1!A:A=Joao!C517))"),"")</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t="str">
        <f ca="1">IFERROR(__xludf.DUMMYFUNCTION("TRANSPOSE(FILTER(Filtro1!B:B,Filtro1!A:A=Joao!C518))"),"")</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t="str">
        <f ca="1">IFERROR(__xludf.DUMMYFUNCTION("TRANSPOSE(FILTER(Filtro1!B:B,Filtro1!A:A=Joao!C519))"),"")</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t="str">
        <f ca="1">IFERROR(__xludf.DUMMYFUNCTION("TRANSPOSE(FILTER(Filtro1!B:B,Filtro1!A:A=Joao!C520))"),"")</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t="str">
        <f ca="1">IFERROR(__xludf.DUMMYFUNCTION("TRANSPOSE(FILTER(Filtro1!B:B,Filtro1!A:A=Joao!C521))"),"")</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t="str">
        <f ca="1">IFERROR(__xludf.DUMMYFUNCTION("TRANSPOSE(FILTER(Filtro1!B:B,Filtro1!A:A=Joao!C522))"),"")</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t="str">
        <f ca="1">IFERROR(__xludf.DUMMYFUNCTION("TRANSPOSE(FILTER(Filtro1!B:B,Filtro1!A:A=Joao!C523))"),"")</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t="str">
        <f ca="1">IFERROR(__xludf.DUMMYFUNCTION("TRANSPOSE(FILTER(Filtro1!B:B,Filtro1!A:A=Joao!C524))"),"")</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t="str">
        <f ca="1">IFERROR(__xludf.DUMMYFUNCTION("TRANSPOSE(FILTER(Filtro1!B:B,Filtro1!A:A=Joao!C525))"),"")</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t="str">
        <f ca="1">IFERROR(__xludf.DUMMYFUNCTION("TRANSPOSE(FILTER(Filtro1!B:B,Filtro1!A:A=Joao!C526))"),"")</f>
        <v/>
      </c>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t="str">
        <f ca="1">IFERROR(__xludf.DUMMYFUNCTION("TRANSPOSE(FILTER(Filtro1!B:B,Filtro1!A:A=Joao!C527))"),"")</f>
        <v/>
      </c>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t="str">
        <f ca="1">IFERROR(__xludf.DUMMYFUNCTION("TRANSPOSE(FILTER(Filtro1!B:B,Filtro1!A:A=Joao!C528))"),"")</f>
        <v/>
      </c>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t="str">
        <f ca="1">IFERROR(__xludf.DUMMYFUNCTION("TRANSPOSE(FILTER(Filtro1!B:B,Filtro1!A:A=Joao!C529))"),"")</f>
        <v/>
      </c>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t="str">
        <f ca="1">IFERROR(__xludf.DUMMYFUNCTION("TRANSPOSE(FILTER(Filtro1!B:B,Filtro1!A:A=Joao!C530))"),"")</f>
        <v/>
      </c>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t="str">
        <f ca="1">IFERROR(__xludf.DUMMYFUNCTION("TRANSPOSE(FILTER(Filtro1!B:B,Filtro1!A:A=Joao!C531))"),"")</f>
        <v/>
      </c>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t="str">
        <f ca="1">IFERROR(__xludf.DUMMYFUNCTION("TRANSPOSE(FILTER(Filtro1!B:B,Filtro1!A:A=Joao!C532))"),"")</f>
        <v/>
      </c>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t="str">
        <f ca="1">IFERROR(__xludf.DUMMYFUNCTION("TRANSPOSE(FILTER(Filtro1!B:B,Filtro1!A:A=Joao!C533))"),"")</f>
        <v/>
      </c>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t="str">
        <f ca="1">IFERROR(__xludf.DUMMYFUNCTION("TRANSPOSE(FILTER(Filtro1!B:B,Filtro1!A:A=Joao!C534))"),"")</f>
        <v/>
      </c>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t="str">
        <f ca="1">IFERROR(__xludf.DUMMYFUNCTION("TRANSPOSE(FILTER(Filtro1!B:B,Filtro1!A:A=Joao!C535))"),"")</f>
        <v/>
      </c>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t="str">
        <f ca="1">IFERROR(__xludf.DUMMYFUNCTION("TRANSPOSE(FILTER(Filtro1!B:B,Filtro1!A:A=Joao!C536))"),"")</f>
        <v/>
      </c>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t="str">
        <f ca="1">IFERROR(__xludf.DUMMYFUNCTION("TRANSPOSE(FILTER(Filtro1!B:B,Filtro1!A:A=Joao!C537))"),"")</f>
        <v/>
      </c>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t="str">
        <f ca="1">IFERROR(__xludf.DUMMYFUNCTION("TRANSPOSE(FILTER(Filtro1!B:B,Filtro1!A:A=Joao!C538))"),"")</f>
        <v/>
      </c>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t="str">
        <f ca="1">IFERROR(__xludf.DUMMYFUNCTION("TRANSPOSE(FILTER(Filtro1!B:B,Filtro1!A:A=Joao!C539))"),"")</f>
        <v/>
      </c>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t="str">
        <f ca="1">IFERROR(__xludf.DUMMYFUNCTION("TRANSPOSE(FILTER(Filtro1!B:B,Filtro1!A:A=Joao!C540))"),"")</f>
        <v/>
      </c>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t="str">
        <f ca="1">IFERROR(__xludf.DUMMYFUNCTION("TRANSPOSE(FILTER(Filtro1!B:B,Filtro1!A:A=Joao!C541))"),"")</f>
        <v/>
      </c>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t="str">
        <f ca="1">IFERROR(__xludf.DUMMYFUNCTION("TRANSPOSE(FILTER(Filtro1!B:B,Filtro1!A:A=Joao!C542))"),"")</f>
        <v/>
      </c>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t="str">
        <f ca="1">IFERROR(__xludf.DUMMYFUNCTION("TRANSPOSE(FILTER(Filtro1!B:B,Filtro1!A:A=Joao!C543))"),"")</f>
        <v/>
      </c>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t="str">
        <f ca="1">IFERROR(__xludf.DUMMYFUNCTION("TRANSPOSE(FILTER(Filtro1!B:B,Filtro1!A:A=Joao!C544))"),"")</f>
        <v/>
      </c>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t="str">
        <f ca="1">IFERROR(__xludf.DUMMYFUNCTION("TRANSPOSE(FILTER(Filtro1!B:B,Filtro1!A:A=Joao!C545))"),"")</f>
        <v/>
      </c>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t="str">
        <f ca="1">IFERROR(__xludf.DUMMYFUNCTION("TRANSPOSE(FILTER(Filtro1!B:B,Filtro1!A:A=Joao!C546))"),"")</f>
        <v/>
      </c>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t="str">
        <f ca="1">IFERROR(__xludf.DUMMYFUNCTION("TRANSPOSE(FILTER(Filtro1!B:B,Filtro1!A:A=Joao!C547))"),"")</f>
        <v/>
      </c>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t="str">
        <f ca="1">IFERROR(__xludf.DUMMYFUNCTION("TRANSPOSE(FILTER(Filtro1!B:B,Filtro1!A:A=Joao!C548))"),"")</f>
        <v/>
      </c>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t="str">
        <f ca="1">IFERROR(__xludf.DUMMYFUNCTION("TRANSPOSE(FILTER(Filtro1!B:B,Filtro1!A:A=Joao!C549))"),"")</f>
        <v/>
      </c>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t="str">
        <f ca="1">IFERROR(__xludf.DUMMYFUNCTION("TRANSPOSE(FILTER(Filtro1!B:B,Filtro1!A:A=Joao!C550))"),"")</f>
        <v/>
      </c>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t="str">
        <f ca="1">IFERROR(__xludf.DUMMYFUNCTION("TRANSPOSE(FILTER(Filtro1!B:B,Filtro1!A:A=Joao!C551))"),"")</f>
        <v/>
      </c>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t="str">
        <f ca="1">IFERROR(__xludf.DUMMYFUNCTION("TRANSPOSE(FILTER(Filtro1!B:B,Filtro1!A:A=Joao!C552))"),"")</f>
        <v/>
      </c>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t="str">
        <f ca="1">IFERROR(__xludf.DUMMYFUNCTION("TRANSPOSE(FILTER(Filtro1!B:B,Filtro1!A:A=Joao!C553))"),"")</f>
        <v/>
      </c>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t="str">
        <f ca="1">IFERROR(__xludf.DUMMYFUNCTION("TRANSPOSE(FILTER(Filtro1!B:B,Filtro1!A:A=Joao!C554))"),"")</f>
        <v/>
      </c>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t="str">
        <f ca="1">IFERROR(__xludf.DUMMYFUNCTION("TRANSPOSE(FILTER(Filtro1!B:B,Filtro1!A:A=Joao!C555))"),"")</f>
        <v/>
      </c>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t="str">
        <f ca="1">IFERROR(__xludf.DUMMYFUNCTION("TRANSPOSE(FILTER(Filtro1!B:B,Filtro1!A:A=Joao!C556))"),"")</f>
        <v/>
      </c>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t="str">
        <f ca="1">IFERROR(__xludf.DUMMYFUNCTION("TRANSPOSE(FILTER(Filtro1!B:B,Filtro1!A:A=Joao!C557))"),"")</f>
        <v/>
      </c>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t="str">
        <f ca="1">IFERROR(__xludf.DUMMYFUNCTION("TRANSPOSE(FILTER(Filtro1!B:B,Filtro1!A:A=Joao!C558))"),"")</f>
        <v/>
      </c>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t="str">
        <f ca="1">IFERROR(__xludf.DUMMYFUNCTION("TRANSPOSE(FILTER(Filtro1!B:B,Filtro1!A:A=Joao!C559))"),"")</f>
        <v/>
      </c>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t="str">
        <f ca="1">IFERROR(__xludf.DUMMYFUNCTION("TRANSPOSE(FILTER(Filtro1!B:B,Filtro1!A:A=Joao!C560))"),"")</f>
        <v/>
      </c>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t="str">
        <f ca="1">IFERROR(__xludf.DUMMYFUNCTION("TRANSPOSE(FILTER(Filtro1!B:B,Filtro1!A:A=Joao!C561))"),"")</f>
        <v/>
      </c>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t="str">
        <f ca="1">IFERROR(__xludf.DUMMYFUNCTION("TRANSPOSE(FILTER(Filtro1!B:B,Filtro1!A:A=Joao!C562))"),"")</f>
        <v/>
      </c>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t="str">
        <f ca="1">IFERROR(__xludf.DUMMYFUNCTION("TRANSPOSE(FILTER(Filtro1!B:B,Filtro1!A:A=Joao!C563))"),"")</f>
        <v/>
      </c>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t="str">
        <f ca="1">IFERROR(__xludf.DUMMYFUNCTION("TRANSPOSE(FILTER(Filtro1!B:B,Filtro1!A:A=Joao!C564))"),"")</f>
        <v/>
      </c>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t="str">
        <f ca="1">IFERROR(__xludf.DUMMYFUNCTION("TRANSPOSE(FILTER(Filtro1!B:B,Filtro1!A:A=Joao!C565))"),"")</f>
        <v/>
      </c>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t="str">
        <f ca="1">IFERROR(__xludf.DUMMYFUNCTION("TRANSPOSE(FILTER(Filtro1!B:B,Filtro1!A:A=Joao!C566))"),"")</f>
        <v/>
      </c>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t="str">
        <f ca="1">IFERROR(__xludf.DUMMYFUNCTION("TRANSPOSE(FILTER(Filtro1!B:B,Filtro1!A:A=Joao!C567))"),"")</f>
        <v/>
      </c>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t="str">
        <f ca="1">IFERROR(__xludf.DUMMYFUNCTION("TRANSPOSE(FILTER(Filtro1!B:B,Filtro1!A:A=Joao!C568))"),"")</f>
        <v/>
      </c>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t="str">
        <f ca="1">IFERROR(__xludf.DUMMYFUNCTION("TRANSPOSE(FILTER(Filtro1!B:B,Filtro1!A:A=Joao!C569))"),"")</f>
        <v/>
      </c>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t="str">
        <f ca="1">IFERROR(__xludf.DUMMYFUNCTION("TRANSPOSE(FILTER(Filtro1!B:B,Filtro1!A:A=Joao!C570))"),"")</f>
        <v/>
      </c>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t="str">
        <f ca="1">IFERROR(__xludf.DUMMYFUNCTION("TRANSPOSE(FILTER(Filtro1!B:B,Filtro1!A:A=Joao!C571))"),"")</f>
        <v/>
      </c>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t="str">
        <f ca="1">IFERROR(__xludf.DUMMYFUNCTION("TRANSPOSE(FILTER(Filtro1!B:B,Filtro1!A:A=Joao!C572))"),"")</f>
        <v/>
      </c>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t="str">
        <f ca="1">IFERROR(__xludf.DUMMYFUNCTION("TRANSPOSE(FILTER(Filtro1!B:B,Filtro1!A:A=Joao!C573))"),"")</f>
        <v/>
      </c>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t="str">
        <f ca="1">IFERROR(__xludf.DUMMYFUNCTION("TRANSPOSE(FILTER(Filtro1!B:B,Filtro1!A:A=Joao!C574))"),"")</f>
        <v/>
      </c>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t="str">
        <f ca="1">IFERROR(__xludf.DUMMYFUNCTION("TRANSPOSE(FILTER(Filtro1!B:B,Filtro1!A:A=Joao!C575))"),"")</f>
        <v/>
      </c>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t="str">
        <f ca="1">IFERROR(__xludf.DUMMYFUNCTION("TRANSPOSE(FILTER(Filtro1!B:B,Filtro1!A:A=Joao!C576))"),"")</f>
        <v/>
      </c>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t="str">
        <f ca="1">IFERROR(__xludf.DUMMYFUNCTION("TRANSPOSE(FILTER(Filtro1!B:B,Filtro1!A:A=Joao!C577))"),"")</f>
        <v/>
      </c>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t="str">
        <f ca="1">IFERROR(__xludf.DUMMYFUNCTION("TRANSPOSE(FILTER(Filtro1!B:B,Filtro1!A:A=Joao!C578))"),"")</f>
        <v/>
      </c>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t="str">
        <f ca="1">IFERROR(__xludf.DUMMYFUNCTION("TRANSPOSE(FILTER(Filtro1!B:B,Filtro1!A:A=Joao!C579))"),"")</f>
        <v/>
      </c>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t="str">
        <f ca="1">IFERROR(__xludf.DUMMYFUNCTION("TRANSPOSE(FILTER(Filtro1!B:B,Filtro1!A:A=Joao!C580))"),"")</f>
        <v/>
      </c>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t="str">
        <f ca="1">IFERROR(__xludf.DUMMYFUNCTION("TRANSPOSE(FILTER(Filtro1!B:B,Filtro1!A:A=Joao!C581))"),"")</f>
        <v/>
      </c>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t="str">
        <f ca="1">IFERROR(__xludf.DUMMYFUNCTION("TRANSPOSE(FILTER(Filtro1!B:B,Filtro1!A:A=Joao!C582))"),"")</f>
        <v/>
      </c>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t="str">
        <f ca="1">IFERROR(__xludf.DUMMYFUNCTION("TRANSPOSE(FILTER(Filtro1!B:B,Filtro1!A:A=Joao!C583))"),"")</f>
        <v/>
      </c>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t="str">
        <f ca="1">IFERROR(__xludf.DUMMYFUNCTION("TRANSPOSE(FILTER(Filtro1!B:B,Filtro1!A:A=Joao!C584))"),"")</f>
        <v/>
      </c>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t="str">
        <f ca="1">IFERROR(__xludf.DUMMYFUNCTION("TRANSPOSE(FILTER(Filtro1!B:B,Filtro1!A:A=Joao!C585))"),"")</f>
        <v/>
      </c>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t="str">
        <f ca="1">IFERROR(__xludf.DUMMYFUNCTION("TRANSPOSE(FILTER(Filtro1!B:B,Filtro1!A:A=Joao!C586))"),"")</f>
        <v/>
      </c>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t="str">
        <f ca="1">IFERROR(__xludf.DUMMYFUNCTION("TRANSPOSE(FILTER(Filtro1!B:B,Filtro1!A:A=Joao!C587))"),"")</f>
        <v/>
      </c>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t="str">
        <f ca="1">IFERROR(__xludf.DUMMYFUNCTION("TRANSPOSE(FILTER(Filtro1!B:B,Filtro1!A:A=Joao!C588))"),"")</f>
        <v/>
      </c>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t="str">
        <f ca="1">IFERROR(__xludf.DUMMYFUNCTION("TRANSPOSE(FILTER(Filtro1!B:B,Filtro1!A:A=Joao!C589))"),"")</f>
        <v/>
      </c>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t="str">
        <f ca="1">IFERROR(__xludf.DUMMYFUNCTION("TRANSPOSE(FILTER(Filtro1!B:B,Filtro1!A:A=Joao!C590))"),"")</f>
        <v/>
      </c>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t="str">
        <f ca="1">IFERROR(__xludf.DUMMYFUNCTION("TRANSPOSE(FILTER(Filtro1!B:B,Filtro1!A:A=Joao!C591))"),"")</f>
        <v/>
      </c>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t="str">
        <f ca="1">IFERROR(__xludf.DUMMYFUNCTION("TRANSPOSE(FILTER(Filtro1!B:B,Filtro1!A:A=Joao!C592))"),"")</f>
        <v/>
      </c>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t="str">
        <f ca="1">IFERROR(__xludf.DUMMYFUNCTION("TRANSPOSE(FILTER(Filtro1!B:B,Filtro1!A:A=Joao!C593))"),"")</f>
        <v/>
      </c>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t="str">
        <f ca="1">IFERROR(__xludf.DUMMYFUNCTION("TRANSPOSE(FILTER(Filtro1!B:B,Filtro1!A:A=Joao!C594))"),"")</f>
        <v/>
      </c>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t="str">
        <f ca="1">IFERROR(__xludf.DUMMYFUNCTION("TRANSPOSE(FILTER(Filtro1!B:B,Filtro1!A:A=Joao!C595))"),"")</f>
        <v/>
      </c>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t="str">
        <f ca="1">IFERROR(__xludf.DUMMYFUNCTION("TRANSPOSE(FILTER(Filtro1!B:B,Filtro1!A:A=Joao!C596))"),"")</f>
        <v/>
      </c>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t="str">
        <f ca="1">IFERROR(__xludf.DUMMYFUNCTION("TRANSPOSE(FILTER(Filtro1!B:B,Filtro1!A:A=Joao!C597))"),"")</f>
        <v/>
      </c>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t="str">
        <f ca="1">IFERROR(__xludf.DUMMYFUNCTION("TRANSPOSE(FILTER(Filtro1!B:B,Filtro1!A:A=Joao!C598))"),"")</f>
        <v/>
      </c>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t="str">
        <f ca="1">IFERROR(__xludf.DUMMYFUNCTION("TRANSPOSE(FILTER(Filtro1!B:B,Filtro1!A:A=Joao!C599))"),"")</f>
        <v/>
      </c>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t="str">
        <f ca="1">IFERROR(__xludf.DUMMYFUNCTION("TRANSPOSE(FILTER(Filtro1!B:B,Filtro1!A:A=Joao!C600))"),"")</f>
        <v/>
      </c>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t="str">
        <f ca="1">IFERROR(__xludf.DUMMYFUNCTION("TRANSPOSE(FILTER(Filtro1!B:B,Filtro1!A:A=Joao!C601))"),"")</f>
        <v/>
      </c>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t="str">
        <f ca="1">IFERROR(__xludf.DUMMYFUNCTION("TRANSPOSE(FILTER(Filtro1!B:B,Filtro1!A:A=Joao!C602))"),"")</f>
        <v/>
      </c>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t="str">
        <f ca="1">IFERROR(__xludf.DUMMYFUNCTION("TRANSPOSE(FILTER(Filtro1!B:B,Filtro1!A:A=Joao!C603))"),"")</f>
        <v/>
      </c>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t="str">
        <f ca="1">IFERROR(__xludf.DUMMYFUNCTION("TRANSPOSE(FILTER(Filtro1!B:B,Filtro1!A:A=Joao!C604))"),"")</f>
        <v/>
      </c>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t="str">
        <f ca="1">IFERROR(__xludf.DUMMYFUNCTION("TRANSPOSE(FILTER(Filtro1!B:B,Filtro1!A:A=Joao!C605))"),"")</f>
        <v/>
      </c>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t="str">
        <f ca="1">IFERROR(__xludf.DUMMYFUNCTION("TRANSPOSE(FILTER(Filtro1!B:B,Filtro1!A:A=Joao!C606))"),"")</f>
        <v/>
      </c>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t="str">
        <f ca="1">IFERROR(__xludf.DUMMYFUNCTION("TRANSPOSE(FILTER(Filtro1!B:B,Filtro1!A:A=Joao!C607))"),"")</f>
        <v/>
      </c>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t="str">
        <f ca="1">IFERROR(__xludf.DUMMYFUNCTION("TRANSPOSE(FILTER(Filtro1!B:B,Filtro1!A:A=Joao!C608))"),"")</f>
        <v/>
      </c>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t="str">
        <f ca="1">IFERROR(__xludf.DUMMYFUNCTION("TRANSPOSE(FILTER(Filtro1!B:B,Filtro1!A:A=Joao!C609))"),"")</f>
        <v/>
      </c>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t="str">
        <f ca="1">IFERROR(__xludf.DUMMYFUNCTION("TRANSPOSE(FILTER(Filtro1!B:B,Filtro1!A:A=Joao!C610))"),"")</f>
        <v/>
      </c>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t="str">
        <f ca="1">IFERROR(__xludf.DUMMYFUNCTION("TRANSPOSE(FILTER(Filtro1!B:B,Filtro1!A:A=Joao!C611))"),"")</f>
        <v/>
      </c>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t="str">
        <f ca="1">IFERROR(__xludf.DUMMYFUNCTION("TRANSPOSE(FILTER(Filtro1!B:B,Filtro1!A:A=Joao!C612))"),"")</f>
        <v/>
      </c>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t="str">
        <f ca="1">IFERROR(__xludf.DUMMYFUNCTION("TRANSPOSE(FILTER(Filtro1!B:B,Filtro1!A:A=Joao!C613))"),"")</f>
        <v/>
      </c>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t="str">
        <f ca="1">IFERROR(__xludf.DUMMYFUNCTION("TRANSPOSE(FILTER(Filtro1!B:B,Filtro1!A:A=Joao!C614))"),"")</f>
        <v/>
      </c>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t="str">
        <f ca="1">IFERROR(__xludf.DUMMYFUNCTION("TRANSPOSE(FILTER(Filtro1!B:B,Filtro1!A:A=Joao!C615))"),"")</f>
        <v/>
      </c>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t="str">
        <f ca="1">IFERROR(__xludf.DUMMYFUNCTION("TRANSPOSE(FILTER(Filtro1!B:B,Filtro1!A:A=Joao!C616))"),"")</f>
        <v/>
      </c>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t="str">
        <f ca="1">IFERROR(__xludf.DUMMYFUNCTION("TRANSPOSE(FILTER(Filtro1!B:B,Filtro1!A:A=Joao!C617))"),"")</f>
        <v/>
      </c>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t="str">
        <f ca="1">IFERROR(__xludf.DUMMYFUNCTION("TRANSPOSE(FILTER(Filtro1!B:B,Filtro1!A:A=Joao!C618))"),"")</f>
        <v/>
      </c>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t="str">
        <f ca="1">IFERROR(__xludf.DUMMYFUNCTION("TRANSPOSE(FILTER(Filtro1!B:B,Filtro1!A:A=Joao!C619))"),"")</f>
        <v/>
      </c>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t="str">
        <f ca="1">IFERROR(__xludf.DUMMYFUNCTION("TRANSPOSE(FILTER(Filtro1!B:B,Filtro1!A:A=Joao!C620))"),"")</f>
        <v/>
      </c>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t="str">
        <f ca="1">IFERROR(__xludf.DUMMYFUNCTION("TRANSPOSE(FILTER(Filtro1!B:B,Filtro1!A:A=Joao!C621))"),"")</f>
        <v/>
      </c>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t="str">
        <f ca="1">IFERROR(__xludf.DUMMYFUNCTION("TRANSPOSE(FILTER(Filtro1!B:B,Filtro1!A:A=Joao!C622))"),"")</f>
        <v/>
      </c>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t="str">
        <f ca="1">IFERROR(__xludf.DUMMYFUNCTION("TRANSPOSE(FILTER(Filtro1!B:B,Filtro1!A:A=Joao!C623))"),"")</f>
        <v/>
      </c>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t="str">
        <f ca="1">IFERROR(__xludf.DUMMYFUNCTION("TRANSPOSE(FILTER(Filtro1!B:B,Filtro1!A:A=Joao!C624))"),"")</f>
        <v/>
      </c>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t="str">
        <f ca="1">IFERROR(__xludf.DUMMYFUNCTION("TRANSPOSE(FILTER(Filtro1!B:B,Filtro1!A:A=Joao!C625))"),"")</f>
        <v/>
      </c>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t="str">
        <f ca="1">IFERROR(__xludf.DUMMYFUNCTION("TRANSPOSE(FILTER(Filtro1!B:B,Filtro1!A:A=Joao!C626))"),"")</f>
        <v/>
      </c>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t="str">
        <f ca="1">IFERROR(__xludf.DUMMYFUNCTION("TRANSPOSE(FILTER(Filtro1!B:B,Filtro1!A:A=Joao!C627))"),"")</f>
        <v/>
      </c>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t="str">
        <f ca="1">IFERROR(__xludf.DUMMYFUNCTION("TRANSPOSE(FILTER(Filtro1!B:B,Filtro1!A:A=Joao!C628))"),"")</f>
        <v/>
      </c>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t="str">
        <f ca="1">IFERROR(__xludf.DUMMYFUNCTION("TRANSPOSE(FILTER(Filtro1!B:B,Filtro1!A:A=Joao!C629))"),"")</f>
        <v/>
      </c>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t="str">
        <f ca="1">IFERROR(__xludf.DUMMYFUNCTION("TRANSPOSE(FILTER(Filtro1!B:B,Filtro1!A:A=Joao!C630))"),"")</f>
        <v/>
      </c>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t="str">
        <f ca="1">IFERROR(__xludf.DUMMYFUNCTION("TRANSPOSE(FILTER(Filtro1!B:B,Filtro1!A:A=Joao!C631))"),"")</f>
        <v/>
      </c>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t="str">
        <f ca="1">IFERROR(__xludf.DUMMYFUNCTION("TRANSPOSE(FILTER(Filtro1!B:B,Filtro1!A:A=Joao!C632))"),"")</f>
        <v/>
      </c>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t="str">
        <f ca="1">IFERROR(__xludf.DUMMYFUNCTION("TRANSPOSE(FILTER(Filtro1!B:B,Filtro1!A:A=Joao!C633))"),"")</f>
        <v/>
      </c>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t="str">
        <f ca="1">IFERROR(__xludf.DUMMYFUNCTION("TRANSPOSE(FILTER(Filtro1!B:B,Filtro1!A:A=Joao!C634))"),"")</f>
        <v/>
      </c>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t="str">
        <f ca="1">IFERROR(__xludf.DUMMYFUNCTION("TRANSPOSE(FILTER(Filtro1!B:B,Filtro1!A:A=Joao!C635))"),"")</f>
        <v/>
      </c>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t="str">
        <f ca="1">IFERROR(__xludf.DUMMYFUNCTION("TRANSPOSE(FILTER(Filtro1!B:B,Filtro1!A:A=Joao!C636))"),"")</f>
        <v/>
      </c>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t="str">
        <f ca="1">IFERROR(__xludf.DUMMYFUNCTION("TRANSPOSE(FILTER(Filtro1!B:B,Filtro1!A:A=Joao!C637))"),"")</f>
        <v/>
      </c>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t="str">
        <f ca="1">IFERROR(__xludf.DUMMYFUNCTION("TRANSPOSE(FILTER(Filtro1!B:B,Filtro1!A:A=Joao!C638))"),"")</f>
        <v/>
      </c>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t="str">
        <f ca="1">IFERROR(__xludf.DUMMYFUNCTION("TRANSPOSE(FILTER(Filtro1!B:B,Filtro1!A:A=Joao!C639))"),"")</f>
        <v/>
      </c>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t="str">
        <f ca="1">IFERROR(__xludf.DUMMYFUNCTION("TRANSPOSE(FILTER(Filtro1!B:B,Filtro1!A:A=Joao!C640))"),"")</f>
        <v/>
      </c>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t="str">
        <f ca="1">IFERROR(__xludf.DUMMYFUNCTION("TRANSPOSE(FILTER(Filtro1!B:B,Filtro1!A:A=Joao!C641))"),"")</f>
        <v/>
      </c>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t="str">
        <f ca="1">IFERROR(__xludf.DUMMYFUNCTION("TRANSPOSE(FILTER(Filtro1!B:B,Filtro1!A:A=Joao!C642))"),"")</f>
        <v/>
      </c>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t="str">
        <f ca="1">IFERROR(__xludf.DUMMYFUNCTION("TRANSPOSE(FILTER(Filtro1!B:B,Filtro1!A:A=Joao!C643))"),"")</f>
        <v/>
      </c>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t="str">
        <f ca="1">IFERROR(__xludf.DUMMYFUNCTION("TRANSPOSE(FILTER(Filtro1!B:B,Filtro1!A:A=Joao!C644))"),"")</f>
        <v/>
      </c>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t="str">
        <f ca="1">IFERROR(__xludf.DUMMYFUNCTION("TRANSPOSE(FILTER(Filtro1!B:B,Filtro1!A:A=Joao!C645))"),"")</f>
        <v/>
      </c>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t="str">
        <f ca="1">IFERROR(__xludf.DUMMYFUNCTION("TRANSPOSE(FILTER(Filtro1!B:B,Filtro1!A:A=Joao!C646))"),"")</f>
        <v/>
      </c>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t="str">
        <f ca="1">IFERROR(__xludf.DUMMYFUNCTION("TRANSPOSE(FILTER(Filtro1!B:B,Filtro1!A:A=Joao!C647))"),"")</f>
        <v/>
      </c>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t="str">
        <f ca="1">IFERROR(__xludf.DUMMYFUNCTION("TRANSPOSE(FILTER(Filtro1!B:B,Filtro1!A:A=Joao!C648))"),"")</f>
        <v/>
      </c>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t="str">
        <f ca="1">IFERROR(__xludf.DUMMYFUNCTION("TRANSPOSE(FILTER(Filtro1!B:B,Filtro1!A:A=Joao!C649))"),"")</f>
        <v/>
      </c>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t="str">
        <f ca="1">IFERROR(__xludf.DUMMYFUNCTION("TRANSPOSE(FILTER(Filtro1!B:B,Filtro1!A:A=Joao!C650))"),"")</f>
        <v/>
      </c>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t="str">
        <f ca="1">IFERROR(__xludf.DUMMYFUNCTION("TRANSPOSE(FILTER(Filtro1!B:B,Filtro1!A:A=Joao!C651))"),"")</f>
        <v/>
      </c>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t="str">
        <f ca="1">IFERROR(__xludf.DUMMYFUNCTION("TRANSPOSE(FILTER(Filtro1!B:B,Filtro1!A:A=Joao!C652))"),"")</f>
        <v/>
      </c>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t="str">
        <f ca="1">IFERROR(__xludf.DUMMYFUNCTION("TRANSPOSE(FILTER(Filtro1!B:B,Filtro1!A:A=Joao!C653))"),"")</f>
        <v/>
      </c>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t="str">
        <f ca="1">IFERROR(__xludf.DUMMYFUNCTION("TRANSPOSE(FILTER(Filtro1!B:B,Filtro1!A:A=Joao!C654))"),"")</f>
        <v/>
      </c>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t="str">
        <f ca="1">IFERROR(__xludf.DUMMYFUNCTION("TRANSPOSE(FILTER(Filtro1!B:B,Filtro1!A:A=Joao!C655))"),"")</f>
        <v/>
      </c>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t="str">
        <f ca="1">IFERROR(__xludf.DUMMYFUNCTION("TRANSPOSE(FILTER(Filtro1!B:B,Filtro1!A:A=Joao!C656))"),"")</f>
        <v/>
      </c>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t="str">
        <f ca="1">IFERROR(__xludf.DUMMYFUNCTION("TRANSPOSE(FILTER(Filtro1!B:B,Filtro1!A:A=Joao!C657))"),"")</f>
        <v/>
      </c>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t="str">
        <f ca="1">IFERROR(__xludf.DUMMYFUNCTION("TRANSPOSE(FILTER(Filtro1!B:B,Filtro1!A:A=Joao!C658))"),"")</f>
        <v/>
      </c>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t="str">
        <f ca="1">IFERROR(__xludf.DUMMYFUNCTION("TRANSPOSE(FILTER(Filtro1!B:B,Filtro1!A:A=Joao!C659))"),"")</f>
        <v/>
      </c>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t="str">
        <f ca="1">IFERROR(__xludf.DUMMYFUNCTION("TRANSPOSE(FILTER(Filtro1!B:B,Filtro1!A:A=Joao!C660))"),"")</f>
        <v/>
      </c>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t="str">
        <f ca="1">IFERROR(__xludf.DUMMYFUNCTION("TRANSPOSE(FILTER(Filtro1!B:B,Filtro1!A:A=Joao!C661))"),"")</f>
        <v/>
      </c>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t="str">
        <f ca="1">IFERROR(__xludf.DUMMYFUNCTION("TRANSPOSE(FILTER(Filtro1!B:B,Filtro1!A:A=Joao!C662))"),"")</f>
        <v/>
      </c>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t="str">
        <f ca="1">IFERROR(__xludf.DUMMYFUNCTION("TRANSPOSE(FILTER(Filtro1!B:B,Filtro1!A:A=Joao!C663))"),"")</f>
        <v/>
      </c>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t="str">
        <f ca="1">IFERROR(__xludf.DUMMYFUNCTION("TRANSPOSE(FILTER(Filtro1!B:B,Filtro1!A:A=Joao!C664))"),"")</f>
        <v/>
      </c>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t="str">
        <f ca="1">IFERROR(__xludf.DUMMYFUNCTION("TRANSPOSE(FILTER(Filtro1!B:B,Filtro1!A:A=Joao!C665))"),"")</f>
        <v/>
      </c>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t="str">
        <f ca="1">IFERROR(__xludf.DUMMYFUNCTION("TRANSPOSE(FILTER(Filtro1!B:B,Filtro1!A:A=Joao!C666))"),"")</f>
        <v/>
      </c>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t="str">
        <f ca="1">IFERROR(__xludf.DUMMYFUNCTION("TRANSPOSE(FILTER(Filtro1!B:B,Filtro1!A:A=Joao!C667))"),"")</f>
        <v/>
      </c>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t="str">
        <f ca="1">IFERROR(__xludf.DUMMYFUNCTION("TRANSPOSE(FILTER(Filtro1!B:B,Filtro1!A:A=Joao!C668))"),"")</f>
        <v/>
      </c>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t="str">
        <f ca="1">IFERROR(__xludf.DUMMYFUNCTION("TRANSPOSE(FILTER(Filtro1!B:B,Filtro1!A:A=Joao!C669))"),"")</f>
        <v/>
      </c>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t="str">
        <f ca="1">IFERROR(__xludf.DUMMYFUNCTION("TRANSPOSE(FILTER(Filtro1!B:B,Filtro1!A:A=Joao!C670))"),"")</f>
        <v/>
      </c>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t="str">
        <f ca="1">IFERROR(__xludf.DUMMYFUNCTION("TRANSPOSE(FILTER(Filtro1!B:B,Filtro1!A:A=Joao!C671))"),"")</f>
        <v/>
      </c>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t="str">
        <f ca="1">IFERROR(__xludf.DUMMYFUNCTION("TRANSPOSE(FILTER(Filtro1!B:B,Filtro1!A:A=Joao!C672))"),"")</f>
        <v/>
      </c>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t="str">
        <f ca="1">IFERROR(__xludf.DUMMYFUNCTION("TRANSPOSE(FILTER(Filtro1!B:B,Filtro1!A:A=Joao!C673))"),"")</f>
        <v/>
      </c>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t="str">
        <f ca="1">IFERROR(__xludf.DUMMYFUNCTION("TRANSPOSE(FILTER(Filtro1!B:B,Filtro1!A:A=Joao!C674))"),"")</f>
        <v/>
      </c>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t="str">
        <f ca="1">IFERROR(__xludf.DUMMYFUNCTION("TRANSPOSE(FILTER(Filtro1!B:B,Filtro1!A:A=Joao!C675))"),"")</f>
        <v/>
      </c>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t="str">
        <f ca="1">IFERROR(__xludf.DUMMYFUNCTION("TRANSPOSE(FILTER(Filtro1!B:B,Filtro1!A:A=Joao!C676))"),"")</f>
        <v/>
      </c>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t="str">
        <f ca="1">IFERROR(__xludf.DUMMYFUNCTION("TRANSPOSE(FILTER(Filtro1!B:B,Filtro1!A:A=Joao!C677))"),"")</f>
        <v/>
      </c>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t="str">
        <f ca="1">IFERROR(__xludf.DUMMYFUNCTION("TRANSPOSE(FILTER(Filtro1!B:B,Filtro1!A:A=Joao!C678))"),"")</f>
        <v/>
      </c>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t="str">
        <f ca="1">IFERROR(__xludf.DUMMYFUNCTION("TRANSPOSE(FILTER(Filtro1!B:B,Filtro1!A:A=Joao!C679))"),"")</f>
        <v/>
      </c>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t="str">
        <f ca="1">IFERROR(__xludf.DUMMYFUNCTION("TRANSPOSE(FILTER(Filtro1!B:B,Filtro1!A:A=Joao!C680))"),"")</f>
        <v/>
      </c>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t="str">
        <f ca="1">IFERROR(__xludf.DUMMYFUNCTION("TRANSPOSE(FILTER(Filtro1!B:B,Filtro1!A:A=Joao!C681))"),"")</f>
        <v/>
      </c>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t="str">
        <f ca="1">IFERROR(__xludf.DUMMYFUNCTION("TRANSPOSE(FILTER(Filtro1!B:B,Filtro1!A:A=Joao!C682))"),"")</f>
        <v/>
      </c>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t="str">
        <f ca="1">IFERROR(__xludf.DUMMYFUNCTION("TRANSPOSE(FILTER(Filtro1!B:B,Filtro1!A:A=Joao!C683))"),"")</f>
        <v/>
      </c>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t="str">
        <f ca="1">IFERROR(__xludf.DUMMYFUNCTION("TRANSPOSE(FILTER(Filtro1!B:B,Filtro1!A:A=Joao!C684))"),"")</f>
        <v/>
      </c>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t="str">
        <f ca="1">IFERROR(__xludf.DUMMYFUNCTION("TRANSPOSE(FILTER(Filtro1!B:B,Filtro1!A:A=Joao!C685))"),"")</f>
        <v/>
      </c>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t="str">
        <f ca="1">IFERROR(__xludf.DUMMYFUNCTION("TRANSPOSE(FILTER(Filtro1!B:B,Filtro1!A:A=Joao!C686))"),"")</f>
        <v/>
      </c>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t="str">
        <f ca="1">IFERROR(__xludf.DUMMYFUNCTION("TRANSPOSE(FILTER(Filtro1!B:B,Filtro1!A:A=Joao!C687))"),"")</f>
        <v/>
      </c>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t="str">
        <f ca="1">IFERROR(__xludf.DUMMYFUNCTION("TRANSPOSE(FILTER(Filtro1!B:B,Filtro1!A:A=Joao!C688))"),"")</f>
        <v/>
      </c>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t="str">
        <f ca="1">IFERROR(__xludf.DUMMYFUNCTION("TRANSPOSE(FILTER(Filtro1!B:B,Filtro1!A:A=Joao!C689))"),"")</f>
        <v/>
      </c>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t="str">
        <f ca="1">IFERROR(__xludf.DUMMYFUNCTION("TRANSPOSE(FILTER(Filtro1!B:B,Filtro1!A:A=Joao!C690))"),"")</f>
        <v/>
      </c>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t="str">
        <f ca="1">IFERROR(__xludf.DUMMYFUNCTION("TRANSPOSE(FILTER(Filtro1!B:B,Filtro1!A:A=Joao!C691))"),"")</f>
        <v/>
      </c>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t="str">
        <f ca="1">IFERROR(__xludf.DUMMYFUNCTION("TRANSPOSE(FILTER(Filtro1!B:B,Filtro1!A:A=Joao!C692))"),"")</f>
        <v/>
      </c>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t="str">
        <f ca="1">IFERROR(__xludf.DUMMYFUNCTION("TRANSPOSE(FILTER(Filtro1!B:B,Filtro1!A:A=Joao!C693))"),"")</f>
        <v/>
      </c>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t="str">
        <f ca="1">IFERROR(__xludf.DUMMYFUNCTION("TRANSPOSE(FILTER(Filtro1!B:B,Filtro1!A:A=Joao!C694))"),"")</f>
        <v/>
      </c>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t="str">
        <f ca="1">IFERROR(__xludf.DUMMYFUNCTION("TRANSPOSE(FILTER(Filtro1!B:B,Filtro1!A:A=Joao!C695))"),"")</f>
        <v/>
      </c>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t="str">
        <f ca="1">IFERROR(__xludf.DUMMYFUNCTION("TRANSPOSE(FILTER(Filtro1!B:B,Filtro1!A:A=Joao!C696))"),"")</f>
        <v/>
      </c>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t="str">
        <f ca="1">IFERROR(__xludf.DUMMYFUNCTION("TRANSPOSE(FILTER(Filtro1!B:B,Filtro1!A:A=Joao!C697))"),"")</f>
        <v/>
      </c>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t="str">
        <f ca="1">IFERROR(__xludf.DUMMYFUNCTION("TRANSPOSE(FILTER(Filtro1!B:B,Filtro1!A:A=Joao!C698))"),"")</f>
        <v/>
      </c>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t="str">
        <f ca="1">IFERROR(__xludf.DUMMYFUNCTION("TRANSPOSE(FILTER(Filtro1!B:B,Filtro1!A:A=Joao!C699))"),"")</f>
        <v/>
      </c>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t="str">
        <f ca="1">IFERROR(__xludf.DUMMYFUNCTION("TRANSPOSE(FILTER(Filtro1!B:B,Filtro1!A:A=Joao!C700))"),"")</f>
        <v/>
      </c>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t="str">
        <f ca="1">IFERROR(__xludf.DUMMYFUNCTION("TRANSPOSE(FILTER(Filtro1!B:B,Filtro1!A:A=Joao!C701))"),"")</f>
        <v/>
      </c>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t="str">
        <f ca="1">IFERROR(__xludf.DUMMYFUNCTION("TRANSPOSE(FILTER(Filtro1!B:B,Filtro1!A:A=Joao!C702))"),"")</f>
        <v/>
      </c>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t="str">
        <f ca="1">IFERROR(__xludf.DUMMYFUNCTION("TRANSPOSE(FILTER(Filtro1!B:B,Filtro1!A:A=Joao!C703))"),"")</f>
        <v/>
      </c>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t="str">
        <f ca="1">IFERROR(__xludf.DUMMYFUNCTION("TRANSPOSE(FILTER(Filtro1!B:B,Filtro1!A:A=Joao!C704))"),"")</f>
        <v/>
      </c>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t="str">
        <f ca="1">IFERROR(__xludf.DUMMYFUNCTION("TRANSPOSE(FILTER(Filtro1!B:B,Filtro1!A:A=Joao!C705))"),"")</f>
        <v/>
      </c>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t="str">
        <f ca="1">IFERROR(__xludf.DUMMYFUNCTION("TRANSPOSE(FILTER(Filtro1!B:B,Filtro1!A:A=Joao!C706))"),"")</f>
        <v/>
      </c>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t="str">
        <f ca="1">IFERROR(__xludf.DUMMYFUNCTION("TRANSPOSE(FILTER(Filtro1!B:B,Filtro1!A:A=Joao!C707))"),"")</f>
        <v/>
      </c>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t="str">
        <f ca="1">IFERROR(__xludf.DUMMYFUNCTION("TRANSPOSE(FILTER(Filtro1!B:B,Filtro1!A:A=Joao!C708))"),"")</f>
        <v/>
      </c>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t="str">
        <f ca="1">IFERROR(__xludf.DUMMYFUNCTION("TRANSPOSE(FILTER(Filtro1!B:B,Filtro1!A:A=Joao!C709))"),"")</f>
        <v/>
      </c>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t="str">
        <f ca="1">IFERROR(__xludf.DUMMYFUNCTION("TRANSPOSE(FILTER(Filtro1!B:B,Filtro1!A:A=Joao!C710))"),"")</f>
        <v/>
      </c>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t="str">
        <f ca="1">IFERROR(__xludf.DUMMYFUNCTION("TRANSPOSE(FILTER(Filtro1!B:B,Filtro1!A:A=Joao!C711))"),"")</f>
        <v/>
      </c>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t="str">
        <f ca="1">IFERROR(__xludf.DUMMYFUNCTION("TRANSPOSE(FILTER(Filtro1!B:B,Filtro1!A:A=Joao!C712))"),"")</f>
        <v/>
      </c>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t="str">
        <f ca="1">IFERROR(__xludf.DUMMYFUNCTION("TRANSPOSE(FILTER(Filtro1!B:B,Filtro1!A:A=Joao!C713))"),"")</f>
        <v/>
      </c>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t="str">
        <f ca="1">IFERROR(__xludf.DUMMYFUNCTION("TRANSPOSE(FILTER(Filtro1!B:B,Filtro1!A:A=Joao!C714))"),"")</f>
        <v/>
      </c>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t="str">
        <f ca="1">IFERROR(__xludf.DUMMYFUNCTION("TRANSPOSE(FILTER(Filtro1!B:B,Filtro1!A:A=Joao!C715))"),"")</f>
        <v/>
      </c>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t="str">
        <f ca="1">IFERROR(__xludf.DUMMYFUNCTION("TRANSPOSE(FILTER(Filtro1!B:B,Filtro1!A:A=Joao!C716))"),"")</f>
        <v/>
      </c>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t="str">
        <f ca="1">IFERROR(__xludf.DUMMYFUNCTION("TRANSPOSE(FILTER(Filtro1!B:B,Filtro1!A:A=Joao!C717))"),"")</f>
        <v/>
      </c>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t="str">
        <f ca="1">IFERROR(__xludf.DUMMYFUNCTION("TRANSPOSE(FILTER(Filtro1!B:B,Filtro1!A:A=Joao!C718))"),"")</f>
        <v/>
      </c>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t="str">
        <f ca="1">IFERROR(__xludf.DUMMYFUNCTION("TRANSPOSE(FILTER(Filtro1!B:B,Filtro1!A:A=Joao!C719))"),"")</f>
        <v/>
      </c>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t="str">
        <f ca="1">IFERROR(__xludf.DUMMYFUNCTION("TRANSPOSE(FILTER(Filtro1!B:B,Filtro1!A:A=Joao!C720))"),"")</f>
        <v/>
      </c>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t="str">
        <f ca="1">IFERROR(__xludf.DUMMYFUNCTION("TRANSPOSE(FILTER(Filtro1!B:B,Filtro1!A:A=Joao!C721))"),"")</f>
        <v/>
      </c>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t="str">
        <f ca="1">IFERROR(__xludf.DUMMYFUNCTION("TRANSPOSE(FILTER(Filtro1!B:B,Filtro1!A:A=Joao!C722))"),"")</f>
        <v/>
      </c>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t="str">
        <f ca="1">IFERROR(__xludf.DUMMYFUNCTION("TRANSPOSE(FILTER(Filtro1!B:B,Filtro1!A:A=Joao!C723))"),"")</f>
        <v/>
      </c>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t="str">
        <f ca="1">IFERROR(__xludf.DUMMYFUNCTION("TRANSPOSE(FILTER(Filtro1!B:B,Filtro1!A:A=Joao!C724))"),"")</f>
        <v/>
      </c>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t="str">
        <f ca="1">IFERROR(__xludf.DUMMYFUNCTION("TRANSPOSE(FILTER(Filtro1!B:B,Filtro1!A:A=Joao!C725))"),"")</f>
        <v/>
      </c>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t="str">
        <f ca="1">IFERROR(__xludf.DUMMYFUNCTION("TRANSPOSE(FILTER(Filtro1!B:B,Filtro1!A:A=Joao!C726))"),"")</f>
        <v/>
      </c>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t="str">
        <f ca="1">IFERROR(__xludf.DUMMYFUNCTION("TRANSPOSE(FILTER(Filtro1!B:B,Filtro1!A:A=Joao!C727))"),"")</f>
        <v/>
      </c>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t="str">
        <f ca="1">IFERROR(__xludf.DUMMYFUNCTION("TRANSPOSE(FILTER(Filtro1!B:B,Filtro1!A:A=Joao!C728))"),"")</f>
        <v/>
      </c>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t="str">
        <f ca="1">IFERROR(__xludf.DUMMYFUNCTION("TRANSPOSE(FILTER(Filtro1!B:B,Filtro1!A:A=Joao!C729))"),"")</f>
        <v/>
      </c>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t="str">
        <f ca="1">IFERROR(__xludf.DUMMYFUNCTION("TRANSPOSE(FILTER(Filtro1!B:B,Filtro1!A:A=Joao!C730))"),"")</f>
        <v/>
      </c>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t="str">
        <f ca="1">IFERROR(__xludf.DUMMYFUNCTION("TRANSPOSE(FILTER(Filtro1!B:B,Filtro1!A:A=Joao!C731))"),"")</f>
        <v/>
      </c>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t="str">
        <f ca="1">IFERROR(__xludf.DUMMYFUNCTION("TRANSPOSE(FILTER(Filtro1!B:B,Filtro1!A:A=Joao!C732))"),"")</f>
        <v/>
      </c>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t="str">
        <f ca="1">IFERROR(__xludf.DUMMYFUNCTION("TRANSPOSE(FILTER(Filtro1!B:B,Filtro1!A:A=Joao!C733))"),"")</f>
        <v/>
      </c>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t="str">
        <f ca="1">IFERROR(__xludf.DUMMYFUNCTION("TRANSPOSE(FILTER(Filtro1!B:B,Filtro1!A:A=Joao!C734))"),"")</f>
        <v/>
      </c>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t="str">
        <f ca="1">IFERROR(__xludf.DUMMYFUNCTION("TRANSPOSE(FILTER(Filtro1!B:B,Filtro1!A:A=Joao!C735))"),"")</f>
        <v/>
      </c>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t="str">
        <f ca="1">IFERROR(__xludf.DUMMYFUNCTION("TRANSPOSE(FILTER(Filtro1!B:B,Filtro1!A:A=Joao!C736))"),"")</f>
        <v/>
      </c>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t="str">
        <f ca="1">IFERROR(__xludf.DUMMYFUNCTION("TRANSPOSE(FILTER(Filtro1!B:B,Filtro1!A:A=Joao!C737))"),"")</f>
        <v/>
      </c>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t="str">
        <f ca="1">IFERROR(__xludf.DUMMYFUNCTION("TRANSPOSE(FILTER(Filtro1!B:B,Filtro1!A:A=Joao!C738))"),"")</f>
        <v/>
      </c>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t="str">
        <f ca="1">IFERROR(__xludf.DUMMYFUNCTION("TRANSPOSE(FILTER(Filtro1!B:B,Filtro1!A:A=Joao!C739))"),"")</f>
        <v/>
      </c>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t="str">
        <f ca="1">IFERROR(__xludf.DUMMYFUNCTION("TRANSPOSE(FILTER(Filtro1!B:B,Filtro1!A:A=Joao!C740))"),"")</f>
        <v/>
      </c>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t="str">
        <f ca="1">IFERROR(__xludf.DUMMYFUNCTION("TRANSPOSE(FILTER(Filtro1!B:B,Filtro1!A:A=Joao!C741))"),"")</f>
        <v/>
      </c>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t="str">
        <f ca="1">IFERROR(__xludf.DUMMYFUNCTION("TRANSPOSE(FILTER(Filtro1!B:B,Filtro1!A:A=Joao!C742))"),"")</f>
        <v/>
      </c>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t="str">
        <f ca="1">IFERROR(__xludf.DUMMYFUNCTION("TRANSPOSE(FILTER(Filtro1!B:B,Filtro1!A:A=Joao!C743))"),"")</f>
        <v/>
      </c>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t="str">
        <f ca="1">IFERROR(__xludf.DUMMYFUNCTION("TRANSPOSE(FILTER(Filtro1!B:B,Filtro1!A:A=Joao!C744))"),"")</f>
        <v/>
      </c>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t="str">
        <f ca="1">IFERROR(__xludf.DUMMYFUNCTION("TRANSPOSE(FILTER(Filtro1!B:B,Filtro1!A:A=Joao!C745))"),"")</f>
        <v/>
      </c>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t="str">
        <f ca="1">IFERROR(__xludf.DUMMYFUNCTION("TRANSPOSE(FILTER(Filtro1!B:B,Filtro1!A:A=Joao!C746))"),"")</f>
        <v/>
      </c>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t="str">
        <f ca="1">IFERROR(__xludf.DUMMYFUNCTION("TRANSPOSE(FILTER(Filtro1!B:B,Filtro1!A:A=Joao!C747))"),"")</f>
        <v/>
      </c>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t="str">
        <f ca="1">IFERROR(__xludf.DUMMYFUNCTION("TRANSPOSE(FILTER(Filtro1!B:B,Filtro1!A:A=Joao!C748))"),"")</f>
        <v/>
      </c>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t="str">
        <f ca="1">IFERROR(__xludf.DUMMYFUNCTION("TRANSPOSE(FILTER(Filtro1!B:B,Filtro1!A:A=Joao!C749))"),"")</f>
        <v/>
      </c>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t="str">
        <f ca="1">IFERROR(__xludf.DUMMYFUNCTION("TRANSPOSE(FILTER(Filtro1!B:B,Filtro1!A:A=Joao!C750))"),"")</f>
        <v/>
      </c>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t="str">
        <f ca="1">IFERROR(__xludf.DUMMYFUNCTION("TRANSPOSE(FILTER(Filtro1!B:B,Filtro1!A:A=Joao!C751))"),"")</f>
        <v/>
      </c>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t="str">
        <f ca="1">IFERROR(__xludf.DUMMYFUNCTION("TRANSPOSE(FILTER(Filtro1!B:B,Filtro1!A:A=Joao!C752))"),"")</f>
        <v/>
      </c>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t="str">
        <f ca="1">IFERROR(__xludf.DUMMYFUNCTION("TRANSPOSE(FILTER(Filtro1!B:B,Filtro1!A:A=Joao!C753))"),"")</f>
        <v/>
      </c>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t="str">
        <f ca="1">IFERROR(__xludf.DUMMYFUNCTION("TRANSPOSE(FILTER(Filtro1!B:B,Filtro1!A:A=Joao!C754))"),"")</f>
        <v/>
      </c>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t="str">
        <f ca="1">IFERROR(__xludf.DUMMYFUNCTION("TRANSPOSE(FILTER(Filtro1!B:B,Filtro1!A:A=Joao!C755))"),"")</f>
        <v/>
      </c>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t="str">
        <f ca="1">IFERROR(__xludf.DUMMYFUNCTION("TRANSPOSE(FILTER(Filtro1!B:B,Filtro1!A:A=Joao!C756))"),"")</f>
        <v/>
      </c>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t="str">
        <f ca="1">IFERROR(__xludf.DUMMYFUNCTION("TRANSPOSE(FILTER(Filtro1!B:B,Filtro1!A:A=Joao!C757))"),"")</f>
        <v/>
      </c>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t="str">
        <f ca="1">IFERROR(__xludf.DUMMYFUNCTION("TRANSPOSE(FILTER(Filtro1!B:B,Filtro1!A:A=Joao!C758))"),"")</f>
        <v/>
      </c>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t="str">
        <f ca="1">IFERROR(__xludf.DUMMYFUNCTION("TRANSPOSE(FILTER(Filtro1!B:B,Filtro1!A:A=Joao!C759))"),"")</f>
        <v/>
      </c>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t="str">
        <f ca="1">IFERROR(__xludf.DUMMYFUNCTION("TRANSPOSE(FILTER(Filtro1!B:B,Filtro1!A:A=Joao!C760))"),"")</f>
        <v/>
      </c>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t="str">
        <f ca="1">IFERROR(__xludf.DUMMYFUNCTION("TRANSPOSE(FILTER(Filtro1!B:B,Filtro1!A:A=Joao!C761))"),"")</f>
        <v/>
      </c>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t="str">
        <f ca="1">IFERROR(__xludf.DUMMYFUNCTION("TRANSPOSE(FILTER(Filtro1!B:B,Filtro1!A:A=Joao!C762))"),"")</f>
        <v/>
      </c>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t="str">
        <f ca="1">IFERROR(__xludf.DUMMYFUNCTION("TRANSPOSE(FILTER(Filtro1!B:B,Filtro1!A:A=Joao!C763))"),"")</f>
        <v/>
      </c>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t="str">
        <f ca="1">IFERROR(__xludf.DUMMYFUNCTION("TRANSPOSE(FILTER(Filtro1!B:B,Filtro1!A:A=Joao!C764))"),"")</f>
        <v/>
      </c>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t="str">
        <f ca="1">IFERROR(__xludf.DUMMYFUNCTION("TRANSPOSE(FILTER(Filtro1!B:B,Filtro1!A:A=Joao!C765))"),"")</f>
        <v/>
      </c>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t="str">
        <f ca="1">IFERROR(__xludf.DUMMYFUNCTION("TRANSPOSE(FILTER(Filtro1!B:B,Filtro1!A:A=Joao!C766))"),"")</f>
        <v/>
      </c>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t="str">
        <f ca="1">IFERROR(__xludf.DUMMYFUNCTION("TRANSPOSE(FILTER(Filtro1!B:B,Filtro1!A:A=Joao!C767))"),"")</f>
        <v/>
      </c>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t="str">
        <f ca="1">IFERROR(__xludf.DUMMYFUNCTION("TRANSPOSE(FILTER(Filtro1!B:B,Filtro1!A:A=Joao!C768))"),"")</f>
        <v/>
      </c>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t="str">
        <f ca="1">IFERROR(__xludf.DUMMYFUNCTION("TRANSPOSE(FILTER(Filtro1!B:B,Filtro1!A:A=Joao!C769))"),"")</f>
        <v/>
      </c>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t="str">
        <f ca="1">IFERROR(__xludf.DUMMYFUNCTION("TRANSPOSE(FILTER(Filtro1!B:B,Filtro1!A:A=Joao!C770))"),"")</f>
        <v/>
      </c>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t="str">
        <f ca="1">IFERROR(__xludf.DUMMYFUNCTION("TRANSPOSE(FILTER(Filtro1!B:B,Filtro1!A:A=Joao!C771))"),"")</f>
        <v/>
      </c>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t="str">
        <f ca="1">IFERROR(__xludf.DUMMYFUNCTION("TRANSPOSE(FILTER(Filtro1!B:B,Filtro1!A:A=Joao!C772))"),"")</f>
        <v/>
      </c>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t="str">
        <f ca="1">IFERROR(__xludf.DUMMYFUNCTION("TRANSPOSE(FILTER(Filtro1!B:B,Filtro1!A:A=Joao!C773))"),"")</f>
        <v/>
      </c>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t="str">
        <f ca="1">IFERROR(__xludf.DUMMYFUNCTION("TRANSPOSE(FILTER(Filtro1!B:B,Filtro1!A:A=Joao!C774))"),"")</f>
        <v/>
      </c>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t="str">
        <f ca="1">IFERROR(__xludf.DUMMYFUNCTION("TRANSPOSE(FILTER(Filtro1!B:B,Filtro1!A:A=Joao!C775))"),"")</f>
        <v/>
      </c>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t="str">
        <f ca="1">IFERROR(__xludf.DUMMYFUNCTION("TRANSPOSE(FILTER(Filtro1!B:B,Filtro1!A:A=Joao!C776))"),"")</f>
        <v/>
      </c>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t="str">
        <f ca="1">IFERROR(__xludf.DUMMYFUNCTION("TRANSPOSE(FILTER(Filtro1!B:B,Filtro1!A:A=Joao!C777))"),"")</f>
        <v/>
      </c>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t="str">
        <f ca="1">IFERROR(__xludf.DUMMYFUNCTION("TRANSPOSE(FILTER(Filtro1!B:B,Filtro1!A:A=Joao!C778))"),"")</f>
        <v/>
      </c>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t="str">
        <f ca="1">IFERROR(__xludf.DUMMYFUNCTION("TRANSPOSE(FILTER(Filtro1!B:B,Filtro1!A:A=Joao!C779))"),"")</f>
        <v/>
      </c>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t="str">
        <f ca="1">IFERROR(__xludf.DUMMYFUNCTION("TRANSPOSE(FILTER(Filtro1!B:B,Filtro1!A:A=Joao!C780))"),"")</f>
        <v/>
      </c>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t="str">
        <f ca="1">IFERROR(__xludf.DUMMYFUNCTION("TRANSPOSE(FILTER(Filtro1!B:B,Filtro1!A:A=Joao!C781))"),"")</f>
        <v/>
      </c>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t="str">
        <f ca="1">IFERROR(__xludf.DUMMYFUNCTION("TRANSPOSE(FILTER(Filtro1!B:B,Filtro1!A:A=Joao!C782))"),"")</f>
        <v/>
      </c>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t="str">
        <f ca="1">IFERROR(__xludf.DUMMYFUNCTION("TRANSPOSE(FILTER(Filtro1!B:B,Filtro1!A:A=Joao!C783))"),"")</f>
        <v/>
      </c>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t="str">
        <f ca="1">IFERROR(__xludf.DUMMYFUNCTION("TRANSPOSE(FILTER(Filtro1!B:B,Filtro1!A:A=Joao!C784))"),"")</f>
        <v/>
      </c>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t="str">
        <f ca="1">IFERROR(__xludf.DUMMYFUNCTION("TRANSPOSE(FILTER(Filtro1!B:B,Filtro1!A:A=Joao!C785))"),"")</f>
        <v/>
      </c>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t="str">
        <f ca="1">IFERROR(__xludf.DUMMYFUNCTION("TRANSPOSE(FILTER(Filtro1!B:B,Filtro1!A:A=Joao!C786))"),"")</f>
        <v/>
      </c>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t="str">
        <f ca="1">IFERROR(__xludf.DUMMYFUNCTION("TRANSPOSE(FILTER(Filtro1!B:B,Filtro1!A:A=Joao!C787))"),"")</f>
        <v/>
      </c>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t="str">
        <f ca="1">IFERROR(__xludf.DUMMYFUNCTION("TRANSPOSE(FILTER(Filtro1!B:B,Filtro1!A:A=Joao!C788))"),"")</f>
        <v/>
      </c>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t="str">
        <f ca="1">IFERROR(__xludf.DUMMYFUNCTION("TRANSPOSE(FILTER(Filtro1!B:B,Filtro1!A:A=Joao!C789))"),"")</f>
        <v/>
      </c>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t="str">
        <f ca="1">IFERROR(__xludf.DUMMYFUNCTION("TRANSPOSE(FILTER(Filtro1!B:B,Filtro1!A:A=Joao!C790))"),"")</f>
        <v/>
      </c>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t="str">
        <f ca="1">IFERROR(__xludf.DUMMYFUNCTION("TRANSPOSE(FILTER(Filtro1!B:B,Filtro1!A:A=Joao!C791))"),"")</f>
        <v/>
      </c>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t="str">
        <f ca="1">IFERROR(__xludf.DUMMYFUNCTION("TRANSPOSE(FILTER(Filtro1!B:B,Filtro1!A:A=Joao!C792))"),"")</f>
        <v/>
      </c>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t="str">
        <f ca="1">IFERROR(__xludf.DUMMYFUNCTION("TRANSPOSE(FILTER(Filtro1!B:B,Filtro1!A:A=Joao!C793))"),"")</f>
        <v/>
      </c>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t="str">
        <f ca="1">IFERROR(__xludf.DUMMYFUNCTION("TRANSPOSE(FILTER(Filtro1!B:B,Filtro1!A:A=Joao!C794))"),"")</f>
        <v/>
      </c>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t="str">
        <f ca="1">IFERROR(__xludf.DUMMYFUNCTION("TRANSPOSE(FILTER(Filtro1!B:B,Filtro1!A:A=Joao!C795))"),"")</f>
        <v/>
      </c>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t="str">
        <f ca="1">IFERROR(__xludf.DUMMYFUNCTION("TRANSPOSE(FILTER(Filtro1!B:B,Filtro1!A:A=Joao!C796))"),"")</f>
        <v/>
      </c>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t="str">
        <f ca="1">IFERROR(__xludf.DUMMYFUNCTION("TRANSPOSE(FILTER(Filtro1!B:B,Filtro1!A:A=Joao!C797))"),"")</f>
        <v/>
      </c>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t="str">
        <f ca="1">IFERROR(__xludf.DUMMYFUNCTION("TRANSPOSE(FILTER(Filtro1!B:B,Filtro1!A:A=Joao!C798))"),"")</f>
        <v/>
      </c>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t="str">
        <f ca="1">IFERROR(__xludf.DUMMYFUNCTION("TRANSPOSE(FILTER(Filtro1!B:B,Filtro1!A:A=Joao!C799))"),"")</f>
        <v/>
      </c>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t="str">
        <f ca="1">IFERROR(__xludf.DUMMYFUNCTION("TRANSPOSE(FILTER(Filtro1!B:B,Filtro1!A:A=Joao!C800))"),"")</f>
        <v/>
      </c>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t="str">
        <f ca="1">IFERROR(__xludf.DUMMYFUNCTION("TRANSPOSE(FILTER(Filtro1!B:B,Filtro1!A:A=Joao!C801))"),"")</f>
        <v/>
      </c>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t="str">
        <f ca="1">IFERROR(__xludf.DUMMYFUNCTION("TRANSPOSE(FILTER(Filtro1!B:B,Filtro1!A:A=Joao!C802))"),"")</f>
        <v/>
      </c>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t="str">
        <f ca="1">IFERROR(__xludf.DUMMYFUNCTION("TRANSPOSE(FILTER(Filtro1!B:B,Filtro1!A:A=Joao!C803))"),"")</f>
        <v/>
      </c>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t="str">
        <f ca="1">IFERROR(__xludf.DUMMYFUNCTION("TRANSPOSE(FILTER(Filtro1!B:B,Filtro1!A:A=Joao!C804))"),"")</f>
        <v/>
      </c>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t="str">
        <f ca="1">IFERROR(__xludf.DUMMYFUNCTION("TRANSPOSE(FILTER(Filtro1!B:B,Filtro1!A:A=Joao!C805))"),"")</f>
        <v/>
      </c>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t="str">
        <f ca="1">IFERROR(__xludf.DUMMYFUNCTION("TRANSPOSE(FILTER(Filtro1!B:B,Filtro1!A:A=Joao!C806))"),"")</f>
        <v/>
      </c>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t="str">
        <f ca="1">IFERROR(__xludf.DUMMYFUNCTION("TRANSPOSE(FILTER(Filtro1!B:B,Filtro1!A:A=Joao!C807))"),"")</f>
        <v/>
      </c>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t="str">
        <f ca="1">IFERROR(__xludf.DUMMYFUNCTION("TRANSPOSE(FILTER(Filtro1!B:B,Filtro1!A:A=Joao!C808))"),"")</f>
        <v/>
      </c>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t="str">
        <f ca="1">IFERROR(__xludf.DUMMYFUNCTION("TRANSPOSE(FILTER(Filtro1!B:B,Filtro1!A:A=Joao!C809))"),"")</f>
        <v/>
      </c>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t="str">
        <f ca="1">IFERROR(__xludf.DUMMYFUNCTION("TRANSPOSE(FILTER(Filtro1!B:B,Filtro1!A:A=Joao!C810))"),"")</f>
        <v/>
      </c>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t="str">
        <f ca="1">IFERROR(__xludf.DUMMYFUNCTION("TRANSPOSE(FILTER(Filtro1!B:B,Filtro1!A:A=Joao!C811))"),"")</f>
        <v/>
      </c>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t="str">
        <f ca="1">IFERROR(__xludf.DUMMYFUNCTION("TRANSPOSE(FILTER(Filtro1!B:B,Filtro1!A:A=Joao!C812))"),"")</f>
        <v/>
      </c>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t="str">
        <f ca="1">IFERROR(__xludf.DUMMYFUNCTION("TRANSPOSE(FILTER(Filtro1!B:B,Filtro1!A:A=Joao!C813))"),"")</f>
        <v/>
      </c>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t="str">
        <f ca="1">IFERROR(__xludf.DUMMYFUNCTION("TRANSPOSE(FILTER(Filtro1!B:B,Filtro1!A:A=Joao!C814))"),"")</f>
        <v/>
      </c>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t="str">
        <f ca="1">IFERROR(__xludf.DUMMYFUNCTION("TRANSPOSE(FILTER(Filtro1!B:B,Filtro1!A:A=Joao!C815))"),"")</f>
        <v/>
      </c>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t="str">
        <f ca="1">IFERROR(__xludf.DUMMYFUNCTION("TRANSPOSE(FILTER(Filtro1!B:B,Filtro1!A:A=Joao!C816))"),"")</f>
        <v/>
      </c>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t="str">
        <f ca="1">IFERROR(__xludf.DUMMYFUNCTION("TRANSPOSE(FILTER(Filtro1!B:B,Filtro1!A:A=Joao!C817))"),"")</f>
        <v/>
      </c>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t="str">
        <f ca="1">IFERROR(__xludf.DUMMYFUNCTION("TRANSPOSE(FILTER(Filtro1!B:B,Filtro1!A:A=Joao!C818))"),"")</f>
        <v/>
      </c>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t="str">
        <f ca="1">IFERROR(__xludf.DUMMYFUNCTION("TRANSPOSE(FILTER(Filtro1!B:B,Filtro1!A:A=Joao!C819))"),"")</f>
        <v/>
      </c>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t="str">
        <f ca="1">IFERROR(__xludf.DUMMYFUNCTION("TRANSPOSE(FILTER(Filtro1!B:B,Filtro1!A:A=Joao!C820))"),"")</f>
        <v/>
      </c>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4" t="str">
        <f ca="1">IFERROR(__xludf.DUMMYFUNCTION("TRANSPOSE(FILTER(Filtro1!B:B,Filtro1!A:A=Joao!C821))"),"")</f>
        <v/>
      </c>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4" t="str">
        <f ca="1">IFERROR(__xludf.DUMMYFUNCTION("TRANSPOSE(FILTER(Filtro1!B:B,Filtro1!A:A=Joao!C822))"),"")</f>
        <v/>
      </c>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4" t="str">
        <f ca="1">IFERROR(__xludf.DUMMYFUNCTION("TRANSPOSE(FILTER(Filtro1!B:B,Filtro1!A:A=Joao!C823))"),"")</f>
        <v/>
      </c>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4" t="str">
        <f ca="1">IFERROR(__xludf.DUMMYFUNCTION("TRANSPOSE(FILTER(Filtro1!B:B,Filtro1!A:A=Joao!C824))"),"")</f>
        <v/>
      </c>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4" t="str">
        <f ca="1">IFERROR(__xludf.DUMMYFUNCTION("TRANSPOSE(FILTER(Filtro1!B:B,Filtro1!A:A=Joao!C825))"),"")</f>
        <v/>
      </c>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4" t="str">
        <f ca="1">IFERROR(__xludf.DUMMYFUNCTION("TRANSPOSE(FILTER(Filtro1!B:B,Filtro1!A:A=Joao!C826))"),"")</f>
        <v/>
      </c>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4" t="str">
        <f ca="1">IFERROR(__xludf.DUMMYFUNCTION("TRANSPOSE(FILTER(Filtro1!B:B,Filtro1!A:A=Joao!C827))"),"")</f>
        <v/>
      </c>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4" t="str">
        <f ca="1">IFERROR(__xludf.DUMMYFUNCTION("TRANSPOSE(FILTER(Filtro1!B:B,Filtro1!A:A=Joao!C828))"),"")</f>
        <v/>
      </c>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610"/>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IFERROR(__xludf.DUMMYFUNCTION("TRANSPOSE(FILTER(Filtro1!B:B,Filtro1!A:A=Mari!C2))"),"Aquisição de Bens e Serviços")</f>
        <v>Aquisição de Bens e Serviços</v>
      </c>
      <c r="B2" s="4" t="str">
        <f ca="1">IFERROR(__xludf.DUMMYFUNCTION("""COMPUTED_VALUE"""),"Cultura Periférica")</f>
        <v>Cultura Periférica</v>
      </c>
      <c r="C2" s="4" t="str">
        <f ca="1">IFERROR(__xludf.DUMMYFUNCTION("""COMPUTED_VALUE"""),"Comunidades Tradicionais ou Rurais")</f>
        <v>Comunidades Tradicionais ou Rurais</v>
      </c>
      <c r="D2" s="4" t="str">
        <f ca="1">IFERROR(__xludf.DUMMYFUNCTION("""COMPUTED_VALUE"""),"Equipamentos e Acervos")</f>
        <v>Equipamentos e Acervos</v>
      </c>
      <c r="E2" s="4" t="str">
        <f ca="1">IFERROR(__xludf.DUMMYFUNCTION("""COMPUTED_VALUE"""),"Premiação")</f>
        <v>Premiação</v>
      </c>
      <c r="F2" s="4" t="str">
        <f ca="1">IFERROR(__xludf.DUMMYFUNCTION("""COMPUTED_VALUE"""),"Bolsas e Intercâmbio")</f>
        <v>Bolsas e Intercâmbio</v>
      </c>
      <c r="G2" s="4" t="str">
        <f ca="1">IFERROR(__xludf.DUMMYFUNCTION("""COMPUTED_VALUE"""),"Formação de Público e Educação")</f>
        <v>Formação de Público e Educação</v>
      </c>
      <c r="H2" s="4" t="str">
        <f ca="1">IFERROR(__xludf.DUMMYFUNCTION("""COMPUTED_VALUE"""),"Cultura Popular")</f>
        <v>Cultura Popular</v>
      </c>
      <c r="I2" s="4" t="str">
        <f ca="1">IFERROR(__xludf.DUMMYFUNCTION("""COMPUTED_VALUE"""),"Cultura Popular de Matriz Africana")</f>
        <v>Cultura Popular de Matriz Africana</v>
      </c>
      <c r="J2" s="4" t="str">
        <f ca="1">IFERROR(__xludf.DUMMYFUNCTION("""COMPUTED_VALUE"""),"Cultura Digital e Geek")</f>
        <v>Cultura Digital e Geek</v>
      </c>
      <c r="K2" s="4" t="str">
        <f ca="1">IFERROR(__xludf.DUMMYFUNCTION("""COMPUTED_VALUE"""),"12 Regiões de Desenvolvimento")</f>
        <v>12 Regiões de Desenvolvimento</v>
      </c>
      <c r="L2" s="4" t="str">
        <f ca="1">IFERROR(__xludf.DUMMYFUNCTION("""COMPUTED_VALUE"""),"Linguagem Específica")</f>
        <v>Linguagem Específica</v>
      </c>
      <c r="M2" s="4" t="str">
        <f ca="1">IFERROR(__xludf.DUMMYFUNCTION("""COMPUTED_VALUE"""),"Técnicos")</f>
        <v>Técnicos</v>
      </c>
      <c r="N2" s="4" t="str">
        <f ca="1">IFERROR(__xludf.DUMMYFUNCTION("""COMPUTED_VALUE"""),"Circulação e Visibilidade")</f>
        <v>Circulação e Visibilidade</v>
      </c>
      <c r="O2" s="4" t="str">
        <f ca="1">IFERROR(__xludf.DUMMYFUNCTION("""COMPUTED_VALUE"""),"Iniciantes")</f>
        <v>Iniciantes</v>
      </c>
      <c r="P2" s="4" t="str">
        <f ca="1">IFERROR(__xludf.DUMMYFUNCTION("""COMPUTED_VALUE"""),"CEUs e Pontos(ões) de Cultura")</f>
        <v>CEUs e Pontos(ões) de Cultura</v>
      </c>
      <c r="Q2" s="4" t="str">
        <f ca="1">IFERROR(__xludf.DUMMYFUNCTION("""COMPUTED_VALUE"""),"Outros")</f>
        <v>Outros</v>
      </c>
    </row>
    <row r="3" spans="1:17" x14ac:dyDescent="0.25">
      <c r="A3" s="4" t="str">
        <f ca="1">IFERROR(__xludf.DUMMYFUNCTION("TRANSPOSE(FILTER(Filtro1!B:B,Filtro1!A:A=Mari!C3))"),"Aquisição de Bens e Serviços")</f>
        <v>Aquisição de Bens e Serviços</v>
      </c>
      <c r="B3" s="4" t="str">
        <f ca="1">IFERROR(__xludf.DUMMYFUNCTION("""COMPUTED_VALUE"""),"Cultura Periférica")</f>
        <v>Cultura Periférica</v>
      </c>
      <c r="C3" s="4" t="str">
        <f ca="1">IFERROR(__xludf.DUMMYFUNCTION("""COMPUTED_VALUE"""),"Comunidades Tradicionais ou Rurais")</f>
        <v>Comunidades Tradicionais ou Rurais</v>
      </c>
      <c r="D3" s="4" t="str">
        <f ca="1">IFERROR(__xludf.DUMMYFUNCTION("""COMPUTED_VALUE"""),"Equipamentos e Acervos")</f>
        <v>Equipamentos e Acervos</v>
      </c>
      <c r="E3" s="4" t="str">
        <f ca="1">IFERROR(__xludf.DUMMYFUNCTION("""COMPUTED_VALUE"""),"Premiação")</f>
        <v>Premiação</v>
      </c>
      <c r="F3" s="4" t="str">
        <f ca="1">IFERROR(__xludf.DUMMYFUNCTION("""COMPUTED_VALUE"""),"Bolsas e Intercâmbio")</f>
        <v>Bolsas e Intercâmbio</v>
      </c>
      <c r="G3" s="4" t="str">
        <f ca="1">IFERROR(__xludf.DUMMYFUNCTION("""COMPUTED_VALUE"""),"Formação de Público e Educação")</f>
        <v>Formação de Público e Educação</v>
      </c>
      <c r="H3" s="4" t="str">
        <f ca="1">IFERROR(__xludf.DUMMYFUNCTION("""COMPUTED_VALUE"""),"Cultura Popular")</f>
        <v>Cultura Popular</v>
      </c>
      <c r="I3" s="4" t="str">
        <f ca="1">IFERROR(__xludf.DUMMYFUNCTION("""COMPUTED_VALUE"""),"Cultura Popular de Matriz Africana")</f>
        <v>Cultura Popular de Matriz Africana</v>
      </c>
      <c r="J3" s="4" t="str">
        <f ca="1">IFERROR(__xludf.DUMMYFUNCTION("""COMPUTED_VALUE"""),"Cultura Digital e Geek")</f>
        <v>Cultura Digital e Geek</v>
      </c>
      <c r="K3" s="4" t="str">
        <f ca="1">IFERROR(__xludf.DUMMYFUNCTION("""COMPUTED_VALUE"""),"12 Regiões de Desenvolvimento")</f>
        <v>12 Regiões de Desenvolvimento</v>
      </c>
      <c r="L3" s="4" t="str">
        <f ca="1">IFERROR(__xludf.DUMMYFUNCTION("""COMPUTED_VALUE"""),"Linguagem Específica")</f>
        <v>Linguagem Específica</v>
      </c>
      <c r="M3" s="4" t="str">
        <f ca="1">IFERROR(__xludf.DUMMYFUNCTION("""COMPUTED_VALUE"""),"Técnicos")</f>
        <v>Técnicos</v>
      </c>
      <c r="N3" s="4" t="str">
        <f ca="1">IFERROR(__xludf.DUMMYFUNCTION("""COMPUTED_VALUE"""),"Circulação e Visibilidade")</f>
        <v>Circulação e Visibilidade</v>
      </c>
      <c r="O3" s="4" t="str">
        <f ca="1">IFERROR(__xludf.DUMMYFUNCTION("""COMPUTED_VALUE"""),"Iniciantes")</f>
        <v>Iniciantes</v>
      </c>
      <c r="P3" s="4" t="str">
        <f ca="1">IFERROR(__xludf.DUMMYFUNCTION("""COMPUTED_VALUE"""),"CEUs e Pontos(ões) de Cultura")</f>
        <v>CEUs e Pontos(ões) de Cultura</v>
      </c>
      <c r="Q3" s="4" t="str">
        <f ca="1">IFERROR(__xludf.DUMMYFUNCTION("""COMPUTED_VALUE"""),"Outros")</f>
        <v>Outros</v>
      </c>
    </row>
    <row r="4" spans="1:17" x14ac:dyDescent="0.25">
      <c r="A4" s="4" t="str">
        <f ca="1">IFERROR(__xludf.DUMMYFUNCTION("TRANSPOSE(FILTER(Filtro1!B:B,Filtro1!A:A=Mari!C4))"),"CPF")</f>
        <v>CPF</v>
      </c>
      <c r="B4" s="4" t="str">
        <f ca="1">IFERROR(__xludf.DUMMYFUNCTION("""COMPUTED_VALUE"""),"Apoio")</f>
        <v>Apoio</v>
      </c>
      <c r="C4" s="4" t="str">
        <f ca="1">IFERROR(__xludf.DUMMYFUNCTION("""COMPUTED_VALUE"""),"Descentralização")</f>
        <v>Descentralização</v>
      </c>
      <c r="D4" s="4" t="str">
        <f ca="1">IFERROR(__xludf.DUMMYFUNCTION("""COMPUTED_VALUE"""),"Políticas Municipais")</f>
        <v>Políticas Municipais</v>
      </c>
    </row>
    <row r="5" spans="1:17" x14ac:dyDescent="0.25">
      <c r="A5" s="4" t="str">
        <f ca="1">IFERROR(__xludf.DUMMYFUNCTION("TRANSPOSE(FILTER(Filtro1!B:B,Filtro1!A:A=Mari!C5))"),"Aquisição de Bens e Serviços")</f>
        <v>Aquisição de Bens e Serviços</v>
      </c>
      <c r="B5" s="4" t="str">
        <f ca="1">IFERROR(__xludf.DUMMYFUNCTION("""COMPUTED_VALUE"""),"Cultura Periférica")</f>
        <v>Cultura Periférica</v>
      </c>
      <c r="C5" s="4" t="str">
        <f ca="1">IFERROR(__xludf.DUMMYFUNCTION("""COMPUTED_VALUE"""),"Comunidades Tradicionais ou Rurais")</f>
        <v>Comunidades Tradicionais ou Rurais</v>
      </c>
      <c r="D5" s="4" t="str">
        <f ca="1">IFERROR(__xludf.DUMMYFUNCTION("""COMPUTED_VALUE"""),"Equipamentos e Acervos")</f>
        <v>Equipamentos e Acervos</v>
      </c>
      <c r="E5" s="4" t="str">
        <f ca="1">IFERROR(__xludf.DUMMYFUNCTION("""COMPUTED_VALUE"""),"Premiação")</f>
        <v>Premiação</v>
      </c>
      <c r="F5" s="4" t="str">
        <f ca="1">IFERROR(__xludf.DUMMYFUNCTION("""COMPUTED_VALUE"""),"Bolsas e Intercâmbio")</f>
        <v>Bolsas e Intercâmbio</v>
      </c>
      <c r="G5" s="4" t="str">
        <f ca="1">IFERROR(__xludf.DUMMYFUNCTION("""COMPUTED_VALUE"""),"Formação de Público e Educação")</f>
        <v>Formação de Público e Educação</v>
      </c>
      <c r="H5" s="4" t="str">
        <f ca="1">IFERROR(__xludf.DUMMYFUNCTION("""COMPUTED_VALUE"""),"Cultura Popular")</f>
        <v>Cultura Popular</v>
      </c>
      <c r="I5" s="4" t="str">
        <f ca="1">IFERROR(__xludf.DUMMYFUNCTION("""COMPUTED_VALUE"""),"Cultura Popular de Matriz Africana")</f>
        <v>Cultura Popular de Matriz Africana</v>
      </c>
      <c r="J5" s="4" t="str">
        <f ca="1">IFERROR(__xludf.DUMMYFUNCTION("""COMPUTED_VALUE"""),"Cultura Digital e Geek")</f>
        <v>Cultura Digital e Geek</v>
      </c>
      <c r="K5" s="4" t="str">
        <f ca="1">IFERROR(__xludf.DUMMYFUNCTION("""COMPUTED_VALUE"""),"12 Regiões de Desenvolvimento")</f>
        <v>12 Regiões de Desenvolvimento</v>
      </c>
      <c r="L5" s="4" t="str">
        <f ca="1">IFERROR(__xludf.DUMMYFUNCTION("""COMPUTED_VALUE"""),"Linguagem Específica")</f>
        <v>Linguagem Específica</v>
      </c>
      <c r="M5" s="4" t="str">
        <f ca="1">IFERROR(__xludf.DUMMYFUNCTION("""COMPUTED_VALUE"""),"Técnicos")</f>
        <v>Técnicos</v>
      </c>
      <c r="N5" s="4" t="str">
        <f ca="1">IFERROR(__xludf.DUMMYFUNCTION("""COMPUTED_VALUE"""),"Circulação e Visibilidade")</f>
        <v>Circulação e Visibilidade</v>
      </c>
      <c r="O5" s="4" t="str">
        <f ca="1">IFERROR(__xludf.DUMMYFUNCTION("""COMPUTED_VALUE"""),"Iniciantes")</f>
        <v>Iniciantes</v>
      </c>
      <c r="P5" s="4" t="str">
        <f ca="1">IFERROR(__xludf.DUMMYFUNCTION("""COMPUTED_VALUE"""),"CEUs e Pontos(ões) de Cultura")</f>
        <v>CEUs e Pontos(ões) de Cultura</v>
      </c>
      <c r="Q5" s="4" t="str">
        <f ca="1">IFERROR(__xludf.DUMMYFUNCTION("""COMPUTED_VALUE"""),"Outros")</f>
        <v>Outros</v>
      </c>
    </row>
    <row r="6" spans="1:17" x14ac:dyDescent="0.25">
      <c r="A6" s="4" t="str">
        <f ca="1">IFERROR(__xludf.DUMMYFUNCTION("TRANSPOSE(FILTER(Filtro1!B:B,Filtro1!A:A=Mari!C6))"),"Comunicacional")</f>
        <v>Comunicacional</v>
      </c>
      <c r="B6" s="4" t="str">
        <f ca="1">IFERROR(__xludf.DUMMYFUNCTION("""COMPUTED_VALUE"""),"Desburocratização")</f>
        <v>Desburocratização</v>
      </c>
      <c r="C6" s="4" t="str">
        <f ca="1">IFERROR(__xludf.DUMMYFUNCTION("""COMPUTED_VALUE"""),"Mapa Cultural")</f>
        <v>Mapa Cultural</v>
      </c>
      <c r="D6" s="4" t="str">
        <f ca="1">IFERROR(__xludf.DUMMYFUNCTION("""COMPUTED_VALUE"""),"Políticas Afirmativas")</f>
        <v>Políticas Afirmativas</v>
      </c>
    </row>
    <row r="7" spans="1:17" x14ac:dyDescent="0.25">
      <c r="A7" s="4" t="str">
        <f ca="1">IFERROR(__xludf.DUMMYFUNCTION("TRANSPOSE(FILTER(Filtro1!B:B,Filtro1!A:A=Mari!C7))"),"Aquisição de Bens e Serviços")</f>
        <v>Aquisição de Bens e Serviços</v>
      </c>
      <c r="B7" s="4" t="str">
        <f ca="1">IFERROR(__xludf.DUMMYFUNCTION("""COMPUTED_VALUE"""),"Cultura Periférica")</f>
        <v>Cultura Periférica</v>
      </c>
      <c r="C7" s="4" t="str">
        <f ca="1">IFERROR(__xludf.DUMMYFUNCTION("""COMPUTED_VALUE"""),"Comunidades Tradicionais ou Rurais")</f>
        <v>Comunidades Tradicionais ou Rurais</v>
      </c>
      <c r="D7" s="4" t="str">
        <f ca="1">IFERROR(__xludf.DUMMYFUNCTION("""COMPUTED_VALUE"""),"Equipamentos e Acervos")</f>
        <v>Equipamentos e Acervos</v>
      </c>
      <c r="E7" s="4" t="str">
        <f ca="1">IFERROR(__xludf.DUMMYFUNCTION("""COMPUTED_VALUE"""),"Premiação")</f>
        <v>Premiação</v>
      </c>
      <c r="F7" s="4" t="str">
        <f ca="1">IFERROR(__xludf.DUMMYFUNCTION("""COMPUTED_VALUE"""),"Bolsas e Intercâmbio")</f>
        <v>Bolsas e Intercâmbio</v>
      </c>
      <c r="G7" s="4" t="str">
        <f ca="1">IFERROR(__xludf.DUMMYFUNCTION("""COMPUTED_VALUE"""),"Formação de Público e Educação")</f>
        <v>Formação de Público e Educação</v>
      </c>
      <c r="H7" s="4" t="str">
        <f ca="1">IFERROR(__xludf.DUMMYFUNCTION("""COMPUTED_VALUE"""),"Cultura Popular")</f>
        <v>Cultura Popular</v>
      </c>
      <c r="I7" s="4" t="str">
        <f ca="1">IFERROR(__xludf.DUMMYFUNCTION("""COMPUTED_VALUE"""),"Cultura Popular de Matriz Africana")</f>
        <v>Cultura Popular de Matriz Africana</v>
      </c>
      <c r="J7" s="4" t="str">
        <f ca="1">IFERROR(__xludf.DUMMYFUNCTION("""COMPUTED_VALUE"""),"Cultura Digital e Geek")</f>
        <v>Cultura Digital e Geek</v>
      </c>
      <c r="K7" s="4" t="str">
        <f ca="1">IFERROR(__xludf.DUMMYFUNCTION("""COMPUTED_VALUE"""),"12 Regiões de Desenvolvimento")</f>
        <v>12 Regiões de Desenvolvimento</v>
      </c>
      <c r="L7" s="4" t="str">
        <f ca="1">IFERROR(__xludf.DUMMYFUNCTION("""COMPUTED_VALUE"""),"Linguagem Específica")</f>
        <v>Linguagem Específica</v>
      </c>
      <c r="M7" s="4" t="str">
        <f ca="1">IFERROR(__xludf.DUMMYFUNCTION("""COMPUTED_VALUE"""),"Técnicos")</f>
        <v>Técnicos</v>
      </c>
      <c r="N7" s="4" t="str">
        <f ca="1">IFERROR(__xludf.DUMMYFUNCTION("""COMPUTED_VALUE"""),"Circulação e Visibilidade")</f>
        <v>Circulação e Visibilidade</v>
      </c>
      <c r="O7" s="4" t="str">
        <f ca="1">IFERROR(__xludf.DUMMYFUNCTION("""COMPUTED_VALUE"""),"Iniciantes")</f>
        <v>Iniciantes</v>
      </c>
      <c r="P7" s="4" t="str">
        <f ca="1">IFERROR(__xludf.DUMMYFUNCTION("""COMPUTED_VALUE"""),"CEUs e Pontos(ões) de Cultura")</f>
        <v>CEUs e Pontos(ões) de Cultura</v>
      </c>
      <c r="Q7" s="4" t="str">
        <f ca="1">IFERROR(__xludf.DUMMYFUNCTION("""COMPUTED_VALUE"""),"Outros")</f>
        <v>Outros</v>
      </c>
    </row>
    <row r="8" spans="1:17" x14ac:dyDescent="0.25">
      <c r="A8" s="4" t="str">
        <f ca="1">IFERROR(__xludf.DUMMYFUNCTION("TRANSPOSE(FILTER(Filtro1!B:B,Filtro1!A:A=Mari!C8))"),"Transparência e Fiscalização")</f>
        <v>Transparência e Fiscalização</v>
      </c>
      <c r="B8" s="4" t="str">
        <f ca="1">IFERROR(__xludf.DUMMYFUNCTION("""COMPUTED_VALUE"""),"Pareceristas")</f>
        <v>Pareceristas</v>
      </c>
    </row>
    <row r="9" spans="1:17" x14ac:dyDescent="0.25">
      <c r="A9" s="4" t="str">
        <f ca="1">IFERROR(__xludf.DUMMYFUNCTION("TRANSPOSE(FILTER(Filtro1!B:B,Filtro1!A:A=Mari!C9))"),"Aquisição de Bens e Serviços")</f>
        <v>Aquisição de Bens e Serviços</v>
      </c>
      <c r="B9" s="4" t="str">
        <f ca="1">IFERROR(__xludf.DUMMYFUNCTION("""COMPUTED_VALUE"""),"Cultura Periférica")</f>
        <v>Cultura Periférica</v>
      </c>
      <c r="C9" s="4" t="str">
        <f ca="1">IFERROR(__xludf.DUMMYFUNCTION("""COMPUTED_VALUE"""),"Comunidades Tradicionais ou Rurais")</f>
        <v>Comunidades Tradicionais ou Rurais</v>
      </c>
      <c r="D9" s="4" t="str">
        <f ca="1">IFERROR(__xludf.DUMMYFUNCTION("""COMPUTED_VALUE"""),"Equipamentos e Acervos")</f>
        <v>Equipamentos e Acervos</v>
      </c>
      <c r="E9" s="4" t="str">
        <f ca="1">IFERROR(__xludf.DUMMYFUNCTION("""COMPUTED_VALUE"""),"Premiação")</f>
        <v>Premiação</v>
      </c>
      <c r="F9" s="4" t="str">
        <f ca="1">IFERROR(__xludf.DUMMYFUNCTION("""COMPUTED_VALUE"""),"Bolsas e Intercâmbio")</f>
        <v>Bolsas e Intercâmbio</v>
      </c>
      <c r="G9" s="4" t="str">
        <f ca="1">IFERROR(__xludf.DUMMYFUNCTION("""COMPUTED_VALUE"""),"Formação de Público e Educação")</f>
        <v>Formação de Público e Educação</v>
      </c>
      <c r="H9" s="4" t="str">
        <f ca="1">IFERROR(__xludf.DUMMYFUNCTION("""COMPUTED_VALUE"""),"Cultura Popular")</f>
        <v>Cultura Popular</v>
      </c>
      <c r="I9" s="4" t="str">
        <f ca="1">IFERROR(__xludf.DUMMYFUNCTION("""COMPUTED_VALUE"""),"Cultura Popular de Matriz Africana")</f>
        <v>Cultura Popular de Matriz Africana</v>
      </c>
      <c r="J9" s="4" t="str">
        <f ca="1">IFERROR(__xludf.DUMMYFUNCTION("""COMPUTED_VALUE"""),"Cultura Digital e Geek")</f>
        <v>Cultura Digital e Geek</v>
      </c>
      <c r="K9" s="4" t="str">
        <f ca="1">IFERROR(__xludf.DUMMYFUNCTION("""COMPUTED_VALUE"""),"12 Regiões de Desenvolvimento")</f>
        <v>12 Regiões de Desenvolvimento</v>
      </c>
      <c r="L9" s="4" t="str">
        <f ca="1">IFERROR(__xludf.DUMMYFUNCTION("""COMPUTED_VALUE"""),"Linguagem Específica")</f>
        <v>Linguagem Específica</v>
      </c>
      <c r="M9" s="4" t="str">
        <f ca="1">IFERROR(__xludf.DUMMYFUNCTION("""COMPUTED_VALUE"""),"Técnicos")</f>
        <v>Técnicos</v>
      </c>
      <c r="N9" s="4" t="str">
        <f ca="1">IFERROR(__xludf.DUMMYFUNCTION("""COMPUTED_VALUE"""),"Circulação e Visibilidade")</f>
        <v>Circulação e Visibilidade</v>
      </c>
      <c r="O9" s="4" t="str">
        <f ca="1">IFERROR(__xludf.DUMMYFUNCTION("""COMPUTED_VALUE"""),"Iniciantes")</f>
        <v>Iniciantes</v>
      </c>
      <c r="P9" s="4" t="str">
        <f ca="1">IFERROR(__xludf.DUMMYFUNCTION("""COMPUTED_VALUE"""),"CEUs e Pontos(ões) de Cultura")</f>
        <v>CEUs e Pontos(ões) de Cultura</v>
      </c>
      <c r="Q9" s="4" t="str">
        <f ca="1">IFERROR(__xludf.DUMMYFUNCTION("""COMPUTED_VALUE"""),"Outros")</f>
        <v>Outros</v>
      </c>
    </row>
    <row r="10" spans="1:17" x14ac:dyDescent="0.25">
      <c r="A10" s="4" t="str">
        <f ca="1">IFERROR(__xludf.DUMMYFUNCTION("TRANSPOSE(FILTER(Filtro1!B:B,Filtro1!A:A=Mari!C10))"),"Aquisição de Bens e Serviços")</f>
        <v>Aquisição de Bens e Serviços</v>
      </c>
      <c r="B10" s="4" t="str">
        <f ca="1">IFERROR(__xludf.DUMMYFUNCTION("""COMPUTED_VALUE"""),"Cultura Periférica")</f>
        <v>Cultura Periférica</v>
      </c>
      <c r="C10" s="4" t="str">
        <f ca="1">IFERROR(__xludf.DUMMYFUNCTION("""COMPUTED_VALUE"""),"Comunidades Tradicionais ou Rurais")</f>
        <v>Comunidades Tradicionais ou Rurais</v>
      </c>
      <c r="D10" s="4" t="str">
        <f ca="1">IFERROR(__xludf.DUMMYFUNCTION("""COMPUTED_VALUE"""),"Equipamentos e Acervos")</f>
        <v>Equipamentos e Acervos</v>
      </c>
      <c r="E10" s="4" t="str">
        <f ca="1">IFERROR(__xludf.DUMMYFUNCTION("""COMPUTED_VALUE"""),"Premiação")</f>
        <v>Premiação</v>
      </c>
      <c r="F10" s="4" t="str">
        <f ca="1">IFERROR(__xludf.DUMMYFUNCTION("""COMPUTED_VALUE"""),"Bolsas e Intercâmbio")</f>
        <v>Bolsas e Intercâmbio</v>
      </c>
      <c r="G10" s="4" t="str">
        <f ca="1">IFERROR(__xludf.DUMMYFUNCTION("""COMPUTED_VALUE"""),"Formação de Público e Educação")</f>
        <v>Formação de Público e Educação</v>
      </c>
      <c r="H10" s="4" t="str">
        <f ca="1">IFERROR(__xludf.DUMMYFUNCTION("""COMPUTED_VALUE"""),"Cultura Popular")</f>
        <v>Cultura Popular</v>
      </c>
      <c r="I10" s="4" t="str">
        <f ca="1">IFERROR(__xludf.DUMMYFUNCTION("""COMPUTED_VALUE"""),"Cultura Popular de Matriz Africana")</f>
        <v>Cultura Popular de Matriz Africana</v>
      </c>
      <c r="J10" s="4" t="str">
        <f ca="1">IFERROR(__xludf.DUMMYFUNCTION("""COMPUTED_VALUE"""),"Cultura Digital e Geek")</f>
        <v>Cultura Digital e Geek</v>
      </c>
      <c r="K10" s="4" t="str">
        <f ca="1">IFERROR(__xludf.DUMMYFUNCTION("""COMPUTED_VALUE"""),"12 Regiões de Desenvolvimento")</f>
        <v>12 Regiões de Desenvolvimento</v>
      </c>
      <c r="L10" s="4" t="str">
        <f ca="1">IFERROR(__xludf.DUMMYFUNCTION("""COMPUTED_VALUE"""),"Linguagem Específica")</f>
        <v>Linguagem Específica</v>
      </c>
      <c r="M10" s="4" t="str">
        <f ca="1">IFERROR(__xludf.DUMMYFUNCTION("""COMPUTED_VALUE"""),"Técnicos")</f>
        <v>Técnicos</v>
      </c>
      <c r="N10" s="4" t="str">
        <f ca="1">IFERROR(__xludf.DUMMYFUNCTION("""COMPUTED_VALUE"""),"Circulação e Visibilidade")</f>
        <v>Circulação e Visibilidade</v>
      </c>
      <c r="O10" s="4" t="str">
        <f ca="1">IFERROR(__xludf.DUMMYFUNCTION("""COMPUTED_VALUE"""),"Iniciantes")</f>
        <v>Iniciantes</v>
      </c>
      <c r="P10" s="4" t="str">
        <f ca="1">IFERROR(__xludf.DUMMYFUNCTION("""COMPUTED_VALUE"""),"CEUs e Pontos(ões) de Cultura")</f>
        <v>CEUs e Pontos(ões) de Cultura</v>
      </c>
      <c r="Q10" s="4" t="str">
        <f ca="1">IFERROR(__xludf.DUMMYFUNCTION("""COMPUTED_VALUE"""),"Outros")</f>
        <v>Outros</v>
      </c>
    </row>
    <row r="11" spans="1:17" x14ac:dyDescent="0.25">
      <c r="A11" s="4" t="str">
        <f ca="1">IFERROR(__xludf.DUMMYFUNCTION("TRANSPOSE(FILTER(Filtro1!B:B,Filtro1!A:A=Mari!C11))"),"Aquisição de Bens e Serviços")</f>
        <v>Aquisição de Bens e Serviços</v>
      </c>
      <c r="B11" s="4" t="str">
        <f ca="1">IFERROR(__xludf.DUMMYFUNCTION("""COMPUTED_VALUE"""),"Cultura Periférica")</f>
        <v>Cultura Periférica</v>
      </c>
      <c r="C11" s="4" t="str">
        <f ca="1">IFERROR(__xludf.DUMMYFUNCTION("""COMPUTED_VALUE"""),"Comunidades Tradicionais ou Rurais")</f>
        <v>Comunidades Tradicionais ou Rurais</v>
      </c>
      <c r="D11" s="4" t="str">
        <f ca="1">IFERROR(__xludf.DUMMYFUNCTION("""COMPUTED_VALUE"""),"Equipamentos e Acervos")</f>
        <v>Equipamentos e Acervos</v>
      </c>
      <c r="E11" s="4" t="str">
        <f ca="1">IFERROR(__xludf.DUMMYFUNCTION("""COMPUTED_VALUE"""),"Premiação")</f>
        <v>Premiação</v>
      </c>
      <c r="F11" s="4" t="str">
        <f ca="1">IFERROR(__xludf.DUMMYFUNCTION("""COMPUTED_VALUE"""),"Bolsas e Intercâmbio")</f>
        <v>Bolsas e Intercâmbio</v>
      </c>
      <c r="G11" s="4" t="str">
        <f ca="1">IFERROR(__xludf.DUMMYFUNCTION("""COMPUTED_VALUE"""),"Formação de Público e Educação")</f>
        <v>Formação de Público e Educação</v>
      </c>
      <c r="H11" s="4" t="str">
        <f ca="1">IFERROR(__xludf.DUMMYFUNCTION("""COMPUTED_VALUE"""),"Cultura Popular")</f>
        <v>Cultura Popular</v>
      </c>
      <c r="I11" s="4" t="str">
        <f ca="1">IFERROR(__xludf.DUMMYFUNCTION("""COMPUTED_VALUE"""),"Cultura Popular de Matriz Africana")</f>
        <v>Cultura Popular de Matriz Africana</v>
      </c>
      <c r="J11" s="4" t="str">
        <f ca="1">IFERROR(__xludf.DUMMYFUNCTION("""COMPUTED_VALUE"""),"Cultura Digital e Geek")</f>
        <v>Cultura Digital e Geek</v>
      </c>
      <c r="K11" s="4" t="str">
        <f ca="1">IFERROR(__xludf.DUMMYFUNCTION("""COMPUTED_VALUE"""),"12 Regiões de Desenvolvimento")</f>
        <v>12 Regiões de Desenvolvimento</v>
      </c>
      <c r="L11" s="4" t="str">
        <f ca="1">IFERROR(__xludf.DUMMYFUNCTION("""COMPUTED_VALUE"""),"Linguagem Específica")</f>
        <v>Linguagem Específica</v>
      </c>
      <c r="M11" s="4" t="str">
        <f ca="1">IFERROR(__xludf.DUMMYFUNCTION("""COMPUTED_VALUE"""),"Técnicos")</f>
        <v>Técnicos</v>
      </c>
      <c r="N11" s="4" t="str">
        <f ca="1">IFERROR(__xludf.DUMMYFUNCTION("""COMPUTED_VALUE"""),"Circulação e Visibilidade")</f>
        <v>Circulação e Visibilidade</v>
      </c>
      <c r="O11" s="4" t="str">
        <f ca="1">IFERROR(__xludf.DUMMYFUNCTION("""COMPUTED_VALUE"""),"Iniciantes")</f>
        <v>Iniciantes</v>
      </c>
      <c r="P11" s="4" t="str">
        <f ca="1">IFERROR(__xludf.DUMMYFUNCTION("""COMPUTED_VALUE"""),"CEUs e Pontos(ões) de Cultura")</f>
        <v>CEUs e Pontos(ões) de Cultura</v>
      </c>
      <c r="Q11" s="4" t="str">
        <f ca="1">IFERROR(__xludf.DUMMYFUNCTION("""COMPUTED_VALUE"""),"Outros")</f>
        <v>Outros</v>
      </c>
    </row>
    <row r="12" spans="1:17" x14ac:dyDescent="0.25">
      <c r="A12" s="4" t="str">
        <f ca="1">IFERROR(__xludf.DUMMYFUNCTION("TRANSPOSE(FILTER(Filtro1!B:B,Filtro1!A:A=Mari!C12))"),"Aquisição de Bens e Serviços")</f>
        <v>Aquisição de Bens e Serviços</v>
      </c>
      <c r="B12" s="4" t="str">
        <f ca="1">IFERROR(__xludf.DUMMYFUNCTION("""COMPUTED_VALUE"""),"Cultura Periférica")</f>
        <v>Cultura Periférica</v>
      </c>
      <c r="C12" s="4" t="str">
        <f ca="1">IFERROR(__xludf.DUMMYFUNCTION("""COMPUTED_VALUE"""),"Comunidades Tradicionais ou Rurais")</f>
        <v>Comunidades Tradicionais ou Rurais</v>
      </c>
      <c r="D12" s="4" t="str">
        <f ca="1">IFERROR(__xludf.DUMMYFUNCTION("""COMPUTED_VALUE"""),"Equipamentos e Acervos")</f>
        <v>Equipamentos e Acervos</v>
      </c>
      <c r="E12" s="4" t="str">
        <f ca="1">IFERROR(__xludf.DUMMYFUNCTION("""COMPUTED_VALUE"""),"Premiação")</f>
        <v>Premiação</v>
      </c>
      <c r="F12" s="4" t="str">
        <f ca="1">IFERROR(__xludf.DUMMYFUNCTION("""COMPUTED_VALUE"""),"Bolsas e Intercâmbio")</f>
        <v>Bolsas e Intercâmbio</v>
      </c>
      <c r="G12" s="4" t="str">
        <f ca="1">IFERROR(__xludf.DUMMYFUNCTION("""COMPUTED_VALUE"""),"Formação de Público e Educação")</f>
        <v>Formação de Público e Educação</v>
      </c>
      <c r="H12" s="4" t="str">
        <f ca="1">IFERROR(__xludf.DUMMYFUNCTION("""COMPUTED_VALUE"""),"Cultura Popular")</f>
        <v>Cultura Popular</v>
      </c>
      <c r="I12" s="4" t="str">
        <f ca="1">IFERROR(__xludf.DUMMYFUNCTION("""COMPUTED_VALUE"""),"Cultura Popular de Matriz Africana")</f>
        <v>Cultura Popular de Matriz Africana</v>
      </c>
      <c r="J12" s="4" t="str">
        <f ca="1">IFERROR(__xludf.DUMMYFUNCTION("""COMPUTED_VALUE"""),"Cultura Digital e Geek")</f>
        <v>Cultura Digital e Geek</v>
      </c>
      <c r="K12" s="4" t="str">
        <f ca="1">IFERROR(__xludf.DUMMYFUNCTION("""COMPUTED_VALUE"""),"12 Regiões de Desenvolvimento")</f>
        <v>12 Regiões de Desenvolvimento</v>
      </c>
      <c r="L12" s="4" t="str">
        <f ca="1">IFERROR(__xludf.DUMMYFUNCTION("""COMPUTED_VALUE"""),"Linguagem Específica")</f>
        <v>Linguagem Específica</v>
      </c>
      <c r="M12" s="4" t="str">
        <f ca="1">IFERROR(__xludf.DUMMYFUNCTION("""COMPUTED_VALUE"""),"Técnicos")</f>
        <v>Técnicos</v>
      </c>
      <c r="N12" s="4" t="str">
        <f ca="1">IFERROR(__xludf.DUMMYFUNCTION("""COMPUTED_VALUE"""),"Circulação e Visibilidade")</f>
        <v>Circulação e Visibilidade</v>
      </c>
      <c r="O12" s="4" t="str">
        <f ca="1">IFERROR(__xludf.DUMMYFUNCTION("""COMPUTED_VALUE"""),"Iniciantes")</f>
        <v>Iniciantes</v>
      </c>
      <c r="P12" s="4" t="str">
        <f ca="1">IFERROR(__xludf.DUMMYFUNCTION("""COMPUTED_VALUE"""),"CEUs e Pontos(ões) de Cultura")</f>
        <v>CEUs e Pontos(ões) de Cultura</v>
      </c>
      <c r="Q12" s="4" t="str">
        <f ca="1">IFERROR(__xludf.DUMMYFUNCTION("""COMPUTED_VALUE"""),"Outros")</f>
        <v>Outros</v>
      </c>
    </row>
    <row r="13" spans="1:17" x14ac:dyDescent="0.25">
      <c r="A13" s="4" t="str">
        <f ca="1">IFERROR(__xludf.DUMMYFUNCTION("TRANSPOSE(FILTER(Filtro1!B:B,Filtro1!A:A=Mari!C13))"),"Aquisição de Bens e Serviços")</f>
        <v>Aquisição de Bens e Serviços</v>
      </c>
      <c r="B13" s="4" t="str">
        <f ca="1">IFERROR(__xludf.DUMMYFUNCTION("""COMPUTED_VALUE"""),"Cultura Periférica")</f>
        <v>Cultura Periférica</v>
      </c>
      <c r="C13" s="4" t="str">
        <f ca="1">IFERROR(__xludf.DUMMYFUNCTION("""COMPUTED_VALUE"""),"Comunidades Tradicionais ou Rurais")</f>
        <v>Comunidades Tradicionais ou Rurais</v>
      </c>
      <c r="D13" s="4" t="str">
        <f ca="1">IFERROR(__xludf.DUMMYFUNCTION("""COMPUTED_VALUE"""),"Equipamentos e Acervos")</f>
        <v>Equipamentos e Acervos</v>
      </c>
      <c r="E13" s="4" t="str">
        <f ca="1">IFERROR(__xludf.DUMMYFUNCTION("""COMPUTED_VALUE"""),"Premiação")</f>
        <v>Premiação</v>
      </c>
      <c r="F13" s="4" t="str">
        <f ca="1">IFERROR(__xludf.DUMMYFUNCTION("""COMPUTED_VALUE"""),"Bolsas e Intercâmbio")</f>
        <v>Bolsas e Intercâmbio</v>
      </c>
      <c r="G13" s="4" t="str">
        <f ca="1">IFERROR(__xludf.DUMMYFUNCTION("""COMPUTED_VALUE"""),"Formação de Público e Educação")</f>
        <v>Formação de Público e Educação</v>
      </c>
      <c r="H13" s="4" t="str">
        <f ca="1">IFERROR(__xludf.DUMMYFUNCTION("""COMPUTED_VALUE"""),"Cultura Popular")</f>
        <v>Cultura Popular</v>
      </c>
      <c r="I13" s="4" t="str">
        <f ca="1">IFERROR(__xludf.DUMMYFUNCTION("""COMPUTED_VALUE"""),"Cultura Popular de Matriz Africana")</f>
        <v>Cultura Popular de Matriz Africana</v>
      </c>
      <c r="J13" s="4" t="str">
        <f ca="1">IFERROR(__xludf.DUMMYFUNCTION("""COMPUTED_VALUE"""),"Cultura Digital e Geek")</f>
        <v>Cultura Digital e Geek</v>
      </c>
      <c r="K13" s="4" t="str">
        <f ca="1">IFERROR(__xludf.DUMMYFUNCTION("""COMPUTED_VALUE"""),"12 Regiões de Desenvolvimento")</f>
        <v>12 Regiões de Desenvolvimento</v>
      </c>
      <c r="L13" s="4" t="str">
        <f ca="1">IFERROR(__xludf.DUMMYFUNCTION("""COMPUTED_VALUE"""),"Linguagem Específica")</f>
        <v>Linguagem Específica</v>
      </c>
      <c r="M13" s="4" t="str">
        <f ca="1">IFERROR(__xludf.DUMMYFUNCTION("""COMPUTED_VALUE"""),"Técnicos")</f>
        <v>Técnicos</v>
      </c>
      <c r="N13" s="4" t="str">
        <f ca="1">IFERROR(__xludf.DUMMYFUNCTION("""COMPUTED_VALUE"""),"Circulação e Visibilidade")</f>
        <v>Circulação e Visibilidade</v>
      </c>
      <c r="O13" s="4" t="str">
        <f ca="1">IFERROR(__xludf.DUMMYFUNCTION("""COMPUTED_VALUE"""),"Iniciantes")</f>
        <v>Iniciantes</v>
      </c>
      <c r="P13" s="4" t="str">
        <f ca="1">IFERROR(__xludf.DUMMYFUNCTION("""COMPUTED_VALUE"""),"CEUs e Pontos(ões) de Cultura")</f>
        <v>CEUs e Pontos(ões) de Cultura</v>
      </c>
      <c r="Q13" s="4" t="str">
        <f ca="1">IFERROR(__xludf.DUMMYFUNCTION("""COMPUTED_VALUE"""),"Outros")</f>
        <v>Outros</v>
      </c>
    </row>
    <row r="14" spans="1:17" x14ac:dyDescent="0.25">
      <c r="A14" s="4" t="str">
        <f ca="1">IFERROR(__xludf.DUMMYFUNCTION("TRANSPOSE(FILTER(Filtro1!B:B,Filtro1!A:A=Mari!C14))"),"Aquisição de Bens e Serviços")</f>
        <v>Aquisição de Bens e Serviços</v>
      </c>
      <c r="B14" s="4" t="str">
        <f ca="1">IFERROR(__xludf.DUMMYFUNCTION("""COMPUTED_VALUE"""),"Cultura Periférica")</f>
        <v>Cultura Periférica</v>
      </c>
      <c r="C14" s="4" t="str">
        <f ca="1">IFERROR(__xludf.DUMMYFUNCTION("""COMPUTED_VALUE"""),"Comunidades Tradicionais ou Rurais")</f>
        <v>Comunidades Tradicionais ou Rurais</v>
      </c>
      <c r="D14" s="4" t="str">
        <f ca="1">IFERROR(__xludf.DUMMYFUNCTION("""COMPUTED_VALUE"""),"Equipamentos e Acervos")</f>
        <v>Equipamentos e Acervos</v>
      </c>
      <c r="E14" s="4" t="str">
        <f ca="1">IFERROR(__xludf.DUMMYFUNCTION("""COMPUTED_VALUE"""),"Premiação")</f>
        <v>Premiação</v>
      </c>
      <c r="F14" s="4" t="str">
        <f ca="1">IFERROR(__xludf.DUMMYFUNCTION("""COMPUTED_VALUE"""),"Bolsas e Intercâmbio")</f>
        <v>Bolsas e Intercâmbio</v>
      </c>
      <c r="G14" s="4" t="str">
        <f ca="1">IFERROR(__xludf.DUMMYFUNCTION("""COMPUTED_VALUE"""),"Formação de Público e Educação")</f>
        <v>Formação de Público e Educação</v>
      </c>
      <c r="H14" s="4" t="str">
        <f ca="1">IFERROR(__xludf.DUMMYFUNCTION("""COMPUTED_VALUE"""),"Cultura Popular")</f>
        <v>Cultura Popular</v>
      </c>
      <c r="I14" s="4" t="str">
        <f ca="1">IFERROR(__xludf.DUMMYFUNCTION("""COMPUTED_VALUE"""),"Cultura Popular de Matriz Africana")</f>
        <v>Cultura Popular de Matriz Africana</v>
      </c>
      <c r="J14" s="4" t="str">
        <f ca="1">IFERROR(__xludf.DUMMYFUNCTION("""COMPUTED_VALUE"""),"Cultura Digital e Geek")</f>
        <v>Cultura Digital e Geek</v>
      </c>
      <c r="K14" s="4" t="str">
        <f ca="1">IFERROR(__xludf.DUMMYFUNCTION("""COMPUTED_VALUE"""),"12 Regiões de Desenvolvimento")</f>
        <v>12 Regiões de Desenvolvimento</v>
      </c>
      <c r="L14" s="4" t="str">
        <f ca="1">IFERROR(__xludf.DUMMYFUNCTION("""COMPUTED_VALUE"""),"Linguagem Específica")</f>
        <v>Linguagem Específica</v>
      </c>
      <c r="M14" s="4" t="str">
        <f ca="1">IFERROR(__xludf.DUMMYFUNCTION("""COMPUTED_VALUE"""),"Técnicos")</f>
        <v>Técnicos</v>
      </c>
      <c r="N14" s="4" t="str">
        <f ca="1">IFERROR(__xludf.DUMMYFUNCTION("""COMPUTED_VALUE"""),"Circulação e Visibilidade")</f>
        <v>Circulação e Visibilidade</v>
      </c>
      <c r="O14" s="4" t="str">
        <f ca="1">IFERROR(__xludf.DUMMYFUNCTION("""COMPUTED_VALUE"""),"Iniciantes")</f>
        <v>Iniciantes</v>
      </c>
      <c r="P14" s="4" t="str">
        <f ca="1">IFERROR(__xludf.DUMMYFUNCTION("""COMPUTED_VALUE"""),"CEUs e Pontos(ões) de Cultura")</f>
        <v>CEUs e Pontos(ões) de Cultura</v>
      </c>
      <c r="Q14" s="4" t="str">
        <f ca="1">IFERROR(__xludf.DUMMYFUNCTION("""COMPUTED_VALUE"""),"Outros")</f>
        <v>Outros</v>
      </c>
    </row>
    <row r="15" spans="1:17" x14ac:dyDescent="0.25">
      <c r="A15" s="4" t="str">
        <f ca="1">IFERROR(__xludf.DUMMYFUNCTION("TRANSPOSE(FILTER(Filtro1!B:B,Filtro1!A:A=Mari!C15))"),"Aquisição de Bens e Serviços")</f>
        <v>Aquisição de Bens e Serviços</v>
      </c>
      <c r="B15" s="4" t="str">
        <f ca="1">IFERROR(__xludf.DUMMYFUNCTION("""COMPUTED_VALUE"""),"Cultura Periférica")</f>
        <v>Cultura Periférica</v>
      </c>
      <c r="C15" s="4" t="str">
        <f ca="1">IFERROR(__xludf.DUMMYFUNCTION("""COMPUTED_VALUE"""),"Comunidades Tradicionais ou Rurais")</f>
        <v>Comunidades Tradicionais ou Rurais</v>
      </c>
      <c r="D15" s="4" t="str">
        <f ca="1">IFERROR(__xludf.DUMMYFUNCTION("""COMPUTED_VALUE"""),"Equipamentos e Acervos")</f>
        <v>Equipamentos e Acervos</v>
      </c>
      <c r="E15" s="4" t="str">
        <f ca="1">IFERROR(__xludf.DUMMYFUNCTION("""COMPUTED_VALUE"""),"Premiação")</f>
        <v>Premiação</v>
      </c>
      <c r="F15" s="4" t="str">
        <f ca="1">IFERROR(__xludf.DUMMYFUNCTION("""COMPUTED_VALUE"""),"Bolsas e Intercâmbio")</f>
        <v>Bolsas e Intercâmbio</v>
      </c>
      <c r="G15" s="4" t="str">
        <f ca="1">IFERROR(__xludf.DUMMYFUNCTION("""COMPUTED_VALUE"""),"Formação de Público e Educação")</f>
        <v>Formação de Público e Educação</v>
      </c>
      <c r="H15" s="4" t="str">
        <f ca="1">IFERROR(__xludf.DUMMYFUNCTION("""COMPUTED_VALUE"""),"Cultura Popular")</f>
        <v>Cultura Popular</v>
      </c>
      <c r="I15" s="4" t="str">
        <f ca="1">IFERROR(__xludf.DUMMYFUNCTION("""COMPUTED_VALUE"""),"Cultura Popular de Matriz Africana")</f>
        <v>Cultura Popular de Matriz Africana</v>
      </c>
      <c r="J15" s="4" t="str">
        <f ca="1">IFERROR(__xludf.DUMMYFUNCTION("""COMPUTED_VALUE"""),"Cultura Digital e Geek")</f>
        <v>Cultura Digital e Geek</v>
      </c>
      <c r="K15" s="4" t="str">
        <f ca="1">IFERROR(__xludf.DUMMYFUNCTION("""COMPUTED_VALUE"""),"12 Regiões de Desenvolvimento")</f>
        <v>12 Regiões de Desenvolvimento</v>
      </c>
      <c r="L15" s="4" t="str">
        <f ca="1">IFERROR(__xludf.DUMMYFUNCTION("""COMPUTED_VALUE"""),"Linguagem Específica")</f>
        <v>Linguagem Específica</v>
      </c>
      <c r="M15" s="4" t="str">
        <f ca="1">IFERROR(__xludf.DUMMYFUNCTION("""COMPUTED_VALUE"""),"Técnicos")</f>
        <v>Técnicos</v>
      </c>
      <c r="N15" s="4" t="str">
        <f ca="1">IFERROR(__xludf.DUMMYFUNCTION("""COMPUTED_VALUE"""),"Circulação e Visibilidade")</f>
        <v>Circulação e Visibilidade</v>
      </c>
      <c r="O15" s="4" t="str">
        <f ca="1">IFERROR(__xludf.DUMMYFUNCTION("""COMPUTED_VALUE"""),"Iniciantes")</f>
        <v>Iniciantes</v>
      </c>
      <c r="P15" s="4" t="str">
        <f ca="1">IFERROR(__xludf.DUMMYFUNCTION("""COMPUTED_VALUE"""),"CEUs e Pontos(ões) de Cultura")</f>
        <v>CEUs e Pontos(ões) de Cultura</v>
      </c>
      <c r="Q15" s="4" t="str">
        <f ca="1">IFERROR(__xludf.DUMMYFUNCTION("""COMPUTED_VALUE"""),"Outros")</f>
        <v>Outros</v>
      </c>
    </row>
    <row r="16" spans="1:17" x14ac:dyDescent="0.25">
      <c r="A16" s="4" t="str">
        <f ca="1">IFERROR(__xludf.DUMMYFUNCTION("TRANSPOSE(FILTER(Filtro1!B:B,Filtro1!A:A=Mari!C16))"),"Aquisição de Bens e Serviços")</f>
        <v>Aquisição de Bens e Serviços</v>
      </c>
      <c r="B16" s="4" t="str">
        <f ca="1">IFERROR(__xludf.DUMMYFUNCTION("""COMPUTED_VALUE"""),"Cultura Periférica")</f>
        <v>Cultura Periférica</v>
      </c>
      <c r="C16" s="4" t="str">
        <f ca="1">IFERROR(__xludf.DUMMYFUNCTION("""COMPUTED_VALUE"""),"Comunidades Tradicionais ou Rurais")</f>
        <v>Comunidades Tradicionais ou Rurais</v>
      </c>
      <c r="D16" s="4" t="str">
        <f ca="1">IFERROR(__xludf.DUMMYFUNCTION("""COMPUTED_VALUE"""),"Equipamentos e Acervos")</f>
        <v>Equipamentos e Acervos</v>
      </c>
      <c r="E16" s="4" t="str">
        <f ca="1">IFERROR(__xludf.DUMMYFUNCTION("""COMPUTED_VALUE"""),"Premiação")</f>
        <v>Premiação</v>
      </c>
      <c r="F16" s="4" t="str">
        <f ca="1">IFERROR(__xludf.DUMMYFUNCTION("""COMPUTED_VALUE"""),"Bolsas e Intercâmbio")</f>
        <v>Bolsas e Intercâmbio</v>
      </c>
      <c r="G16" s="4" t="str">
        <f ca="1">IFERROR(__xludf.DUMMYFUNCTION("""COMPUTED_VALUE"""),"Formação de Público e Educação")</f>
        <v>Formação de Público e Educação</v>
      </c>
      <c r="H16" s="4" t="str">
        <f ca="1">IFERROR(__xludf.DUMMYFUNCTION("""COMPUTED_VALUE"""),"Cultura Popular")</f>
        <v>Cultura Popular</v>
      </c>
      <c r="I16" s="4" t="str">
        <f ca="1">IFERROR(__xludf.DUMMYFUNCTION("""COMPUTED_VALUE"""),"Cultura Popular de Matriz Africana")</f>
        <v>Cultura Popular de Matriz Africana</v>
      </c>
      <c r="J16" s="4" t="str">
        <f ca="1">IFERROR(__xludf.DUMMYFUNCTION("""COMPUTED_VALUE"""),"Cultura Digital e Geek")</f>
        <v>Cultura Digital e Geek</v>
      </c>
      <c r="K16" s="4" t="str">
        <f ca="1">IFERROR(__xludf.DUMMYFUNCTION("""COMPUTED_VALUE"""),"12 Regiões de Desenvolvimento")</f>
        <v>12 Regiões de Desenvolvimento</v>
      </c>
      <c r="L16" s="4" t="str">
        <f ca="1">IFERROR(__xludf.DUMMYFUNCTION("""COMPUTED_VALUE"""),"Linguagem Específica")</f>
        <v>Linguagem Específica</v>
      </c>
      <c r="M16" s="4" t="str">
        <f ca="1">IFERROR(__xludf.DUMMYFUNCTION("""COMPUTED_VALUE"""),"Técnicos")</f>
        <v>Técnicos</v>
      </c>
      <c r="N16" s="4" t="str">
        <f ca="1">IFERROR(__xludf.DUMMYFUNCTION("""COMPUTED_VALUE"""),"Circulação e Visibilidade")</f>
        <v>Circulação e Visibilidade</v>
      </c>
      <c r="O16" s="4" t="str">
        <f ca="1">IFERROR(__xludf.DUMMYFUNCTION("""COMPUTED_VALUE"""),"Iniciantes")</f>
        <v>Iniciantes</v>
      </c>
      <c r="P16" s="4" t="str">
        <f ca="1">IFERROR(__xludf.DUMMYFUNCTION("""COMPUTED_VALUE"""),"CEUs e Pontos(ões) de Cultura")</f>
        <v>CEUs e Pontos(ões) de Cultura</v>
      </c>
      <c r="Q16" s="4" t="str">
        <f ca="1">IFERROR(__xludf.DUMMYFUNCTION("""COMPUTED_VALUE"""),"Outros")</f>
        <v>Outros</v>
      </c>
    </row>
    <row r="17" spans="1:26" x14ac:dyDescent="0.25">
      <c r="A17" s="4" t="str">
        <f ca="1">IFERROR(__xludf.DUMMYFUNCTION("TRANSPOSE(FILTER(Filtro1!B:B,Filtro1!A:A=Mari!C17))"),"Aquisição de Bens e Serviços")</f>
        <v>Aquisição de Bens e Serviços</v>
      </c>
      <c r="B17" s="4" t="str">
        <f ca="1">IFERROR(__xludf.DUMMYFUNCTION("""COMPUTED_VALUE"""),"Cultura Periférica")</f>
        <v>Cultura Periférica</v>
      </c>
      <c r="C17" s="4" t="str">
        <f ca="1">IFERROR(__xludf.DUMMYFUNCTION("""COMPUTED_VALUE"""),"Comunidades Tradicionais ou Rurais")</f>
        <v>Comunidades Tradicionais ou Rurais</v>
      </c>
      <c r="D17" s="4" t="str">
        <f ca="1">IFERROR(__xludf.DUMMYFUNCTION("""COMPUTED_VALUE"""),"Equipamentos e Acervos")</f>
        <v>Equipamentos e Acervos</v>
      </c>
      <c r="E17" s="4" t="str">
        <f ca="1">IFERROR(__xludf.DUMMYFUNCTION("""COMPUTED_VALUE"""),"Premiação")</f>
        <v>Premiação</v>
      </c>
      <c r="F17" s="4" t="str">
        <f ca="1">IFERROR(__xludf.DUMMYFUNCTION("""COMPUTED_VALUE"""),"Bolsas e Intercâmbio")</f>
        <v>Bolsas e Intercâmbio</v>
      </c>
      <c r="G17" s="4" t="str">
        <f ca="1">IFERROR(__xludf.DUMMYFUNCTION("""COMPUTED_VALUE"""),"Formação de Público e Educação")</f>
        <v>Formação de Público e Educação</v>
      </c>
      <c r="H17" s="4" t="str">
        <f ca="1">IFERROR(__xludf.DUMMYFUNCTION("""COMPUTED_VALUE"""),"Cultura Popular")</f>
        <v>Cultura Popular</v>
      </c>
      <c r="I17" s="4" t="str">
        <f ca="1">IFERROR(__xludf.DUMMYFUNCTION("""COMPUTED_VALUE"""),"Cultura Popular de Matriz Africana")</f>
        <v>Cultura Popular de Matriz Africana</v>
      </c>
      <c r="J17" s="4" t="str">
        <f ca="1">IFERROR(__xludf.DUMMYFUNCTION("""COMPUTED_VALUE"""),"Cultura Digital e Geek")</f>
        <v>Cultura Digital e Geek</v>
      </c>
      <c r="K17" s="4" t="str">
        <f ca="1">IFERROR(__xludf.DUMMYFUNCTION("""COMPUTED_VALUE"""),"12 Regiões de Desenvolvimento")</f>
        <v>12 Regiões de Desenvolvimento</v>
      </c>
      <c r="L17" s="4" t="str">
        <f ca="1">IFERROR(__xludf.DUMMYFUNCTION("""COMPUTED_VALUE"""),"Linguagem Específica")</f>
        <v>Linguagem Específica</v>
      </c>
      <c r="M17" s="4" t="str">
        <f ca="1">IFERROR(__xludf.DUMMYFUNCTION("""COMPUTED_VALUE"""),"Técnicos")</f>
        <v>Técnicos</v>
      </c>
      <c r="N17" s="4" t="str">
        <f ca="1">IFERROR(__xludf.DUMMYFUNCTION("""COMPUTED_VALUE"""),"Circulação e Visibilidade")</f>
        <v>Circulação e Visibilidade</v>
      </c>
      <c r="O17" s="4" t="str">
        <f ca="1">IFERROR(__xludf.DUMMYFUNCTION("""COMPUTED_VALUE"""),"Iniciantes")</f>
        <v>Iniciantes</v>
      </c>
      <c r="P17" s="4" t="str">
        <f ca="1">IFERROR(__xludf.DUMMYFUNCTION("""COMPUTED_VALUE"""),"CEUs e Pontos(ões) de Cultura")</f>
        <v>CEUs e Pontos(ões) de Cultura</v>
      </c>
      <c r="Q17" s="4" t="str">
        <f ca="1">IFERROR(__xludf.DUMMYFUNCTION("""COMPUTED_VALUE"""),"Outros")</f>
        <v>Outros</v>
      </c>
    </row>
    <row r="18" spans="1:26" x14ac:dyDescent="0.25">
      <c r="A18" s="4" t="str">
        <f ca="1">IFERROR(__xludf.DUMMYFUNCTION("TRANSPOSE(FILTER(Filtro1!B:B,Filtro1!A:A=Mari!C18))"),"Transparência e Fiscalização")</f>
        <v>Transparência e Fiscalização</v>
      </c>
      <c r="B18" s="4" t="str">
        <f ca="1">IFERROR(__xludf.DUMMYFUNCTION("""COMPUTED_VALUE"""),"Pareceristas")</f>
        <v>Pareceristas</v>
      </c>
    </row>
    <row r="19" spans="1:26" x14ac:dyDescent="0.25">
      <c r="A19" s="4" t="str">
        <f ca="1">IFERROR(__xludf.DUMMYFUNCTION("TRANSPOSE(FILTER(Filtro1!B:B,Filtro1!A:A=Mari!C19))"),"Comunicacional")</f>
        <v>Comunicacional</v>
      </c>
      <c r="B19" s="4" t="str">
        <f ca="1">IFERROR(__xludf.DUMMYFUNCTION("""COMPUTED_VALUE"""),"Desburocratização")</f>
        <v>Desburocratização</v>
      </c>
      <c r="C19" s="4" t="str">
        <f ca="1">IFERROR(__xludf.DUMMYFUNCTION("""COMPUTED_VALUE"""),"Mapa Cultural")</f>
        <v>Mapa Cultural</v>
      </c>
      <c r="D19" s="4" t="str">
        <f ca="1">IFERROR(__xludf.DUMMYFUNCTION("""COMPUTED_VALUE"""),"Políticas Afirmativas")</f>
        <v>Políticas Afirmativas</v>
      </c>
    </row>
    <row r="20" spans="1:26" x14ac:dyDescent="0.25">
      <c r="A20" s="4" t="str">
        <f ca="1">IFERROR(__xludf.DUMMYFUNCTION("TRANSPOSE(FILTER(Filtro1!B:B,Filtro1!A:A=Mari!C20))"),"Cronograma ")</f>
        <v>Cronograma </v>
      </c>
      <c r="B20" s="4" t="str">
        <f ca="1">IFERROR(__xludf.DUMMYFUNCTION("""COMPUTED_VALUE"""),"Inscrições e Impedimentos")</f>
        <v>Inscrições e Impedimentos</v>
      </c>
    </row>
    <row r="21" spans="1:26" x14ac:dyDescent="0.25">
      <c r="A21" s="4" t="str">
        <f ca="1">IFERROR(__xludf.DUMMYFUNCTION("TRANSPOSE(FILTER(Filtro1!B:B,Filtro1!A:A=Mari!C21))"),"Aquisição de Bens e Serviços")</f>
        <v>Aquisição de Bens e Serviços</v>
      </c>
      <c r="B21" s="4" t="str">
        <f ca="1">IFERROR(__xludf.DUMMYFUNCTION("""COMPUTED_VALUE"""),"Cultura Periférica")</f>
        <v>Cultura Periférica</v>
      </c>
      <c r="C21" s="4" t="str">
        <f ca="1">IFERROR(__xludf.DUMMYFUNCTION("""COMPUTED_VALUE"""),"Comunidades Tradicionais ou Rurais")</f>
        <v>Comunidades Tradicionais ou Rurais</v>
      </c>
      <c r="D21" s="4" t="str">
        <f ca="1">IFERROR(__xludf.DUMMYFUNCTION("""COMPUTED_VALUE"""),"Equipamentos e Acervos")</f>
        <v>Equipamentos e Acervos</v>
      </c>
      <c r="E21" s="4" t="str">
        <f ca="1">IFERROR(__xludf.DUMMYFUNCTION("""COMPUTED_VALUE"""),"Premiação")</f>
        <v>Premiação</v>
      </c>
      <c r="F21" s="4" t="str">
        <f ca="1">IFERROR(__xludf.DUMMYFUNCTION("""COMPUTED_VALUE"""),"Bolsas e Intercâmbio")</f>
        <v>Bolsas e Intercâmbio</v>
      </c>
      <c r="G21" s="4" t="str">
        <f ca="1">IFERROR(__xludf.DUMMYFUNCTION("""COMPUTED_VALUE"""),"Formação de Público e Educação")</f>
        <v>Formação de Público e Educação</v>
      </c>
      <c r="H21" s="4" t="str">
        <f ca="1">IFERROR(__xludf.DUMMYFUNCTION("""COMPUTED_VALUE"""),"Cultura Popular")</f>
        <v>Cultura Popular</v>
      </c>
      <c r="I21" s="4" t="str">
        <f ca="1">IFERROR(__xludf.DUMMYFUNCTION("""COMPUTED_VALUE"""),"Cultura Popular de Matriz Africana")</f>
        <v>Cultura Popular de Matriz Africana</v>
      </c>
      <c r="J21" s="4" t="str">
        <f ca="1">IFERROR(__xludf.DUMMYFUNCTION("""COMPUTED_VALUE"""),"Cultura Digital e Geek")</f>
        <v>Cultura Digital e Geek</v>
      </c>
      <c r="K21" s="4" t="str">
        <f ca="1">IFERROR(__xludf.DUMMYFUNCTION("""COMPUTED_VALUE"""),"12 Regiões de Desenvolvimento")</f>
        <v>12 Regiões de Desenvolvimento</v>
      </c>
      <c r="L21" s="4" t="str">
        <f ca="1">IFERROR(__xludf.DUMMYFUNCTION("""COMPUTED_VALUE"""),"Linguagem Específica")</f>
        <v>Linguagem Específica</v>
      </c>
      <c r="M21" s="4" t="str">
        <f ca="1">IFERROR(__xludf.DUMMYFUNCTION("""COMPUTED_VALUE"""),"Técnicos")</f>
        <v>Técnicos</v>
      </c>
      <c r="N21" s="4" t="str">
        <f ca="1">IFERROR(__xludf.DUMMYFUNCTION("""COMPUTED_VALUE"""),"Circulação e Visibilidade")</f>
        <v>Circulação e Visibilidade</v>
      </c>
      <c r="O21" s="4" t="str">
        <f ca="1">IFERROR(__xludf.DUMMYFUNCTION("""COMPUTED_VALUE"""),"Iniciantes")</f>
        <v>Iniciantes</v>
      </c>
      <c r="P21" s="4" t="str">
        <f ca="1">IFERROR(__xludf.DUMMYFUNCTION("""COMPUTED_VALUE"""),"CEUs e Pontos(ões) de Cultura")</f>
        <v>CEUs e Pontos(ões) de Cultura</v>
      </c>
      <c r="Q21" s="4" t="str">
        <f ca="1">IFERROR(__xludf.DUMMYFUNCTION("""COMPUTED_VALUE"""),"Outros")</f>
        <v>Outros</v>
      </c>
    </row>
    <row r="22" spans="1:26" x14ac:dyDescent="0.25">
      <c r="A22" s="4" t="str">
        <f ca="1">IFERROR(__xludf.DUMMYFUNCTION("TRANSPOSE(FILTER(Filtro1!B:B,Filtro1!A:A=Mari!C22))"),"Transparência e Fiscalização")</f>
        <v>Transparência e Fiscalização</v>
      </c>
      <c r="B22" s="4" t="str">
        <f ca="1">IFERROR(__xludf.DUMMYFUNCTION("""COMPUTED_VALUE"""),"Pareceristas")</f>
        <v>Pareceristas</v>
      </c>
    </row>
    <row r="23" spans="1:26" x14ac:dyDescent="0.25">
      <c r="A23" s="4" t="str">
        <f ca="1">IFERROR(__xludf.DUMMYFUNCTION("TRANSPOSE(FILTER(Filtro1!B:B,Filtro1!A:A=Mari!C23))"),"")</f>
        <v/>
      </c>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25">
      <c r="A24" s="4" t="str">
        <f ca="1">IFERROR(__xludf.DUMMYFUNCTION("TRANSPOSE(FILTER(Filtro1!B:B,Filtro1!A:A=Mari!C24))"),"Aquisição de Bens e Serviços")</f>
        <v>Aquisição de Bens e Serviços</v>
      </c>
      <c r="B24" s="4" t="str">
        <f ca="1">IFERROR(__xludf.DUMMYFUNCTION("""COMPUTED_VALUE"""),"Cultura Periférica")</f>
        <v>Cultura Periférica</v>
      </c>
      <c r="C24" s="4" t="str">
        <f ca="1">IFERROR(__xludf.DUMMYFUNCTION("""COMPUTED_VALUE"""),"Comunidades Tradicionais ou Rurais")</f>
        <v>Comunidades Tradicionais ou Rurais</v>
      </c>
      <c r="D24" s="4" t="str">
        <f ca="1">IFERROR(__xludf.DUMMYFUNCTION("""COMPUTED_VALUE"""),"Equipamentos e Acervos")</f>
        <v>Equipamentos e Acervos</v>
      </c>
      <c r="E24" s="4" t="str">
        <f ca="1">IFERROR(__xludf.DUMMYFUNCTION("""COMPUTED_VALUE"""),"Premiação")</f>
        <v>Premiação</v>
      </c>
      <c r="F24" s="4" t="str">
        <f ca="1">IFERROR(__xludf.DUMMYFUNCTION("""COMPUTED_VALUE"""),"Bolsas e Intercâmbio")</f>
        <v>Bolsas e Intercâmbio</v>
      </c>
      <c r="G24" s="4" t="str">
        <f ca="1">IFERROR(__xludf.DUMMYFUNCTION("""COMPUTED_VALUE"""),"Formação de Público e Educação")</f>
        <v>Formação de Público e Educação</v>
      </c>
      <c r="H24" s="4" t="str">
        <f ca="1">IFERROR(__xludf.DUMMYFUNCTION("""COMPUTED_VALUE"""),"Cultura Popular")</f>
        <v>Cultura Popular</v>
      </c>
      <c r="I24" s="4" t="str">
        <f ca="1">IFERROR(__xludf.DUMMYFUNCTION("""COMPUTED_VALUE"""),"Cultura Popular de Matriz Africana")</f>
        <v>Cultura Popular de Matriz Africana</v>
      </c>
      <c r="J24" s="4" t="str">
        <f ca="1">IFERROR(__xludf.DUMMYFUNCTION("""COMPUTED_VALUE"""),"Cultura Digital e Geek")</f>
        <v>Cultura Digital e Geek</v>
      </c>
      <c r="K24" s="4" t="str">
        <f ca="1">IFERROR(__xludf.DUMMYFUNCTION("""COMPUTED_VALUE"""),"12 Regiões de Desenvolvimento")</f>
        <v>12 Regiões de Desenvolvimento</v>
      </c>
      <c r="L24" s="4" t="str">
        <f ca="1">IFERROR(__xludf.DUMMYFUNCTION("""COMPUTED_VALUE"""),"Linguagem Específica")</f>
        <v>Linguagem Específica</v>
      </c>
      <c r="M24" s="4" t="str">
        <f ca="1">IFERROR(__xludf.DUMMYFUNCTION("""COMPUTED_VALUE"""),"Técnicos")</f>
        <v>Técnicos</v>
      </c>
      <c r="N24" s="4" t="str">
        <f ca="1">IFERROR(__xludf.DUMMYFUNCTION("""COMPUTED_VALUE"""),"Circulação e Visibilidade")</f>
        <v>Circulação e Visibilidade</v>
      </c>
      <c r="O24" s="4" t="str">
        <f ca="1">IFERROR(__xludf.DUMMYFUNCTION("""COMPUTED_VALUE"""),"Iniciantes")</f>
        <v>Iniciantes</v>
      </c>
      <c r="P24" s="4" t="str">
        <f ca="1">IFERROR(__xludf.DUMMYFUNCTION("""COMPUTED_VALUE"""),"CEUs e Pontos(ões) de Cultura")</f>
        <v>CEUs e Pontos(ões) de Cultura</v>
      </c>
      <c r="Q24" s="4" t="str">
        <f ca="1">IFERROR(__xludf.DUMMYFUNCTION("""COMPUTED_VALUE"""),"Outros")</f>
        <v>Outros</v>
      </c>
    </row>
    <row r="25" spans="1:26" x14ac:dyDescent="0.25">
      <c r="A25" s="4" t="str">
        <f ca="1">IFERROR(__xludf.DUMMYFUNCTION("TRANSPOSE(FILTER(Filtro1!B:B,Filtro1!A:A=Mari!C25))"),"")</f>
        <v/>
      </c>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25">
      <c r="A26" s="4" t="str">
        <f ca="1">IFERROR(__xludf.DUMMYFUNCTION("TRANSPOSE(FILTER(Filtro1!B:B,Filtro1!A:A=Mari!C26))"),"Comunicacional")</f>
        <v>Comunicacional</v>
      </c>
      <c r="B26" s="4" t="str">
        <f ca="1">IFERROR(__xludf.DUMMYFUNCTION("""COMPUTED_VALUE"""),"Desburocratização")</f>
        <v>Desburocratização</v>
      </c>
      <c r="C26" s="4" t="str">
        <f ca="1">IFERROR(__xludf.DUMMYFUNCTION("""COMPUTED_VALUE"""),"Mapa Cultural")</f>
        <v>Mapa Cultural</v>
      </c>
      <c r="D26" s="4" t="str">
        <f ca="1">IFERROR(__xludf.DUMMYFUNCTION("""COMPUTED_VALUE"""),"Políticas Afirmativas")</f>
        <v>Políticas Afirmativas</v>
      </c>
    </row>
    <row r="27" spans="1:26" x14ac:dyDescent="0.25">
      <c r="A27" s="4" t="str">
        <f ca="1">IFERROR(__xludf.DUMMYFUNCTION("TRANSPOSE(FILTER(Filtro1!B:B,Filtro1!A:A=Mari!C27))"),"Comunicacional")</f>
        <v>Comunicacional</v>
      </c>
      <c r="B27" s="4" t="str">
        <f ca="1">IFERROR(__xludf.DUMMYFUNCTION("""COMPUTED_VALUE"""),"Desburocratização")</f>
        <v>Desburocratização</v>
      </c>
      <c r="C27" s="4" t="str">
        <f ca="1">IFERROR(__xludf.DUMMYFUNCTION("""COMPUTED_VALUE"""),"Mapa Cultural")</f>
        <v>Mapa Cultural</v>
      </c>
      <c r="D27" s="4" t="str">
        <f ca="1">IFERROR(__xludf.DUMMYFUNCTION("""COMPUTED_VALUE"""),"Políticas Afirmativas")</f>
        <v>Políticas Afirmativas</v>
      </c>
    </row>
    <row r="28" spans="1:26" x14ac:dyDescent="0.25">
      <c r="A28" s="4" t="str">
        <f ca="1">IFERROR(__xludf.DUMMYFUNCTION("TRANSPOSE(FILTER(Filtro1!B:B,Filtro1!A:A=Mari!C28))"),"Cronograma ")</f>
        <v>Cronograma </v>
      </c>
      <c r="B28" s="4" t="str">
        <f ca="1">IFERROR(__xludf.DUMMYFUNCTION("""COMPUTED_VALUE"""),"Inscrições e Impedimentos")</f>
        <v>Inscrições e Impedimentos</v>
      </c>
    </row>
    <row r="29" spans="1:26" x14ac:dyDescent="0.25">
      <c r="A29" s="4" t="str">
        <f ca="1">IFERROR(__xludf.DUMMYFUNCTION("TRANSPOSE(FILTER(Filtro1!B:B,Filtro1!A:A=Mari!C29))"),"Aquisição de Bens e Serviços")</f>
        <v>Aquisição de Bens e Serviços</v>
      </c>
      <c r="B29" s="4" t="str">
        <f ca="1">IFERROR(__xludf.DUMMYFUNCTION("""COMPUTED_VALUE"""),"Cultura Periférica")</f>
        <v>Cultura Periférica</v>
      </c>
      <c r="C29" s="4" t="str">
        <f ca="1">IFERROR(__xludf.DUMMYFUNCTION("""COMPUTED_VALUE"""),"Comunidades Tradicionais ou Rurais")</f>
        <v>Comunidades Tradicionais ou Rurais</v>
      </c>
      <c r="D29" s="4" t="str">
        <f ca="1">IFERROR(__xludf.DUMMYFUNCTION("""COMPUTED_VALUE"""),"Equipamentos e Acervos")</f>
        <v>Equipamentos e Acervos</v>
      </c>
      <c r="E29" s="4" t="str">
        <f ca="1">IFERROR(__xludf.DUMMYFUNCTION("""COMPUTED_VALUE"""),"Premiação")</f>
        <v>Premiação</v>
      </c>
      <c r="F29" s="4" t="str">
        <f ca="1">IFERROR(__xludf.DUMMYFUNCTION("""COMPUTED_VALUE"""),"Bolsas e Intercâmbio")</f>
        <v>Bolsas e Intercâmbio</v>
      </c>
      <c r="G29" s="4" t="str">
        <f ca="1">IFERROR(__xludf.DUMMYFUNCTION("""COMPUTED_VALUE"""),"Formação de Público e Educação")</f>
        <v>Formação de Público e Educação</v>
      </c>
      <c r="H29" s="4" t="str">
        <f ca="1">IFERROR(__xludf.DUMMYFUNCTION("""COMPUTED_VALUE"""),"Cultura Popular")</f>
        <v>Cultura Popular</v>
      </c>
      <c r="I29" s="4" t="str">
        <f ca="1">IFERROR(__xludf.DUMMYFUNCTION("""COMPUTED_VALUE"""),"Cultura Popular de Matriz Africana")</f>
        <v>Cultura Popular de Matriz Africana</v>
      </c>
      <c r="J29" s="4" t="str">
        <f ca="1">IFERROR(__xludf.DUMMYFUNCTION("""COMPUTED_VALUE"""),"Cultura Digital e Geek")</f>
        <v>Cultura Digital e Geek</v>
      </c>
      <c r="K29" s="4" t="str">
        <f ca="1">IFERROR(__xludf.DUMMYFUNCTION("""COMPUTED_VALUE"""),"12 Regiões de Desenvolvimento")</f>
        <v>12 Regiões de Desenvolvimento</v>
      </c>
      <c r="L29" s="4" t="str">
        <f ca="1">IFERROR(__xludf.DUMMYFUNCTION("""COMPUTED_VALUE"""),"Linguagem Específica")</f>
        <v>Linguagem Específica</v>
      </c>
      <c r="M29" s="4" t="str">
        <f ca="1">IFERROR(__xludf.DUMMYFUNCTION("""COMPUTED_VALUE"""),"Técnicos")</f>
        <v>Técnicos</v>
      </c>
      <c r="N29" s="4" t="str">
        <f ca="1">IFERROR(__xludf.DUMMYFUNCTION("""COMPUTED_VALUE"""),"Circulação e Visibilidade")</f>
        <v>Circulação e Visibilidade</v>
      </c>
      <c r="O29" s="4" t="str">
        <f ca="1">IFERROR(__xludf.DUMMYFUNCTION("""COMPUTED_VALUE"""),"Iniciantes")</f>
        <v>Iniciantes</v>
      </c>
      <c r="P29" s="4" t="str">
        <f ca="1">IFERROR(__xludf.DUMMYFUNCTION("""COMPUTED_VALUE"""),"CEUs e Pontos(ões) de Cultura")</f>
        <v>CEUs e Pontos(ões) de Cultura</v>
      </c>
      <c r="Q29" s="4" t="str">
        <f ca="1">IFERROR(__xludf.DUMMYFUNCTION("""COMPUTED_VALUE"""),"Outros")</f>
        <v>Outros</v>
      </c>
    </row>
    <row r="30" spans="1:26" x14ac:dyDescent="0.25">
      <c r="A30" s="4" t="str">
        <f ca="1">IFERROR(__xludf.DUMMYFUNCTION("TRANSPOSE(FILTER(Filtro1!B:B,Filtro1!A:A=Mari!C30))"),"Comunicacional")</f>
        <v>Comunicacional</v>
      </c>
      <c r="B30" s="4" t="str">
        <f ca="1">IFERROR(__xludf.DUMMYFUNCTION("""COMPUTED_VALUE"""),"Desburocratização")</f>
        <v>Desburocratização</v>
      </c>
      <c r="C30" s="4" t="str">
        <f ca="1">IFERROR(__xludf.DUMMYFUNCTION("""COMPUTED_VALUE"""),"Mapa Cultural")</f>
        <v>Mapa Cultural</v>
      </c>
      <c r="D30" s="4" t="str">
        <f ca="1">IFERROR(__xludf.DUMMYFUNCTION("""COMPUTED_VALUE"""),"Políticas Afirmativas")</f>
        <v>Políticas Afirmativas</v>
      </c>
    </row>
    <row r="31" spans="1:26" x14ac:dyDescent="0.25">
      <c r="A31" s="4" t="str">
        <f ca="1">IFERROR(__xludf.DUMMYFUNCTION("TRANSPOSE(FILTER(Filtro1!B:B,Filtro1!A:A=Mari!C31))"),"Aquisição de Bens e Serviços")</f>
        <v>Aquisição de Bens e Serviços</v>
      </c>
      <c r="B31" s="4" t="str">
        <f ca="1">IFERROR(__xludf.DUMMYFUNCTION("""COMPUTED_VALUE"""),"Cultura Periférica")</f>
        <v>Cultura Periférica</v>
      </c>
      <c r="C31" s="4" t="str">
        <f ca="1">IFERROR(__xludf.DUMMYFUNCTION("""COMPUTED_VALUE"""),"Comunidades Tradicionais ou Rurais")</f>
        <v>Comunidades Tradicionais ou Rurais</v>
      </c>
      <c r="D31" s="4" t="str">
        <f ca="1">IFERROR(__xludf.DUMMYFUNCTION("""COMPUTED_VALUE"""),"Equipamentos e Acervos")</f>
        <v>Equipamentos e Acervos</v>
      </c>
      <c r="E31" s="4" t="str">
        <f ca="1">IFERROR(__xludf.DUMMYFUNCTION("""COMPUTED_VALUE"""),"Premiação")</f>
        <v>Premiação</v>
      </c>
      <c r="F31" s="4" t="str">
        <f ca="1">IFERROR(__xludf.DUMMYFUNCTION("""COMPUTED_VALUE"""),"Bolsas e Intercâmbio")</f>
        <v>Bolsas e Intercâmbio</v>
      </c>
      <c r="G31" s="4" t="str">
        <f ca="1">IFERROR(__xludf.DUMMYFUNCTION("""COMPUTED_VALUE"""),"Formação de Público e Educação")</f>
        <v>Formação de Público e Educação</v>
      </c>
      <c r="H31" s="4" t="str">
        <f ca="1">IFERROR(__xludf.DUMMYFUNCTION("""COMPUTED_VALUE"""),"Cultura Popular")</f>
        <v>Cultura Popular</v>
      </c>
      <c r="I31" s="4" t="str">
        <f ca="1">IFERROR(__xludf.DUMMYFUNCTION("""COMPUTED_VALUE"""),"Cultura Popular de Matriz Africana")</f>
        <v>Cultura Popular de Matriz Africana</v>
      </c>
      <c r="J31" s="4" t="str">
        <f ca="1">IFERROR(__xludf.DUMMYFUNCTION("""COMPUTED_VALUE"""),"Cultura Digital e Geek")</f>
        <v>Cultura Digital e Geek</v>
      </c>
      <c r="K31" s="4" t="str">
        <f ca="1">IFERROR(__xludf.DUMMYFUNCTION("""COMPUTED_VALUE"""),"12 Regiões de Desenvolvimento")</f>
        <v>12 Regiões de Desenvolvimento</v>
      </c>
      <c r="L31" s="4" t="str">
        <f ca="1">IFERROR(__xludf.DUMMYFUNCTION("""COMPUTED_VALUE"""),"Linguagem Específica")</f>
        <v>Linguagem Específica</v>
      </c>
      <c r="M31" s="4" t="str">
        <f ca="1">IFERROR(__xludf.DUMMYFUNCTION("""COMPUTED_VALUE"""),"Técnicos")</f>
        <v>Técnicos</v>
      </c>
      <c r="N31" s="4" t="str">
        <f ca="1">IFERROR(__xludf.DUMMYFUNCTION("""COMPUTED_VALUE"""),"Circulação e Visibilidade")</f>
        <v>Circulação e Visibilidade</v>
      </c>
      <c r="O31" s="4" t="str">
        <f ca="1">IFERROR(__xludf.DUMMYFUNCTION("""COMPUTED_VALUE"""),"Iniciantes")</f>
        <v>Iniciantes</v>
      </c>
      <c r="P31" s="4" t="str">
        <f ca="1">IFERROR(__xludf.DUMMYFUNCTION("""COMPUTED_VALUE"""),"CEUs e Pontos(ões) de Cultura")</f>
        <v>CEUs e Pontos(ões) de Cultura</v>
      </c>
      <c r="Q31" s="4" t="str">
        <f ca="1">IFERROR(__xludf.DUMMYFUNCTION("""COMPUTED_VALUE"""),"Outros")</f>
        <v>Outros</v>
      </c>
    </row>
    <row r="32" spans="1:26" x14ac:dyDescent="0.25">
      <c r="A32" s="4" t="str">
        <f ca="1">IFERROR(__xludf.DUMMYFUNCTION("TRANSPOSE(FILTER(Filtro1!B:B,Filtro1!A:A=Mari!C32))"),"Comunicacional")</f>
        <v>Comunicacional</v>
      </c>
      <c r="B32" s="4" t="str">
        <f ca="1">IFERROR(__xludf.DUMMYFUNCTION("""COMPUTED_VALUE"""),"Desburocratização")</f>
        <v>Desburocratização</v>
      </c>
      <c r="C32" s="4" t="str">
        <f ca="1">IFERROR(__xludf.DUMMYFUNCTION("""COMPUTED_VALUE"""),"Mapa Cultural")</f>
        <v>Mapa Cultural</v>
      </c>
      <c r="D32" s="4" t="str">
        <f ca="1">IFERROR(__xludf.DUMMYFUNCTION("""COMPUTED_VALUE"""),"Políticas Afirmativas")</f>
        <v>Políticas Afirmativas</v>
      </c>
    </row>
    <row r="33" spans="1:17" x14ac:dyDescent="0.25">
      <c r="A33" s="4" t="str">
        <f ca="1">IFERROR(__xludf.DUMMYFUNCTION("TRANSPOSE(FILTER(Filtro1!B:B,Filtro1!A:A=Mari!C33))"),"")</f>
        <v/>
      </c>
    </row>
    <row r="34" spans="1:17" x14ac:dyDescent="0.25">
      <c r="A34" s="4" t="str">
        <f ca="1">IFERROR(__xludf.DUMMYFUNCTION("TRANSPOSE(FILTER(Filtro1!B:B,Filtro1!A:A=Mari!C34))"),"")</f>
        <v/>
      </c>
    </row>
    <row r="35" spans="1:17" x14ac:dyDescent="0.25">
      <c r="A35" s="4" t="str">
        <f ca="1">IFERROR(__xludf.DUMMYFUNCTION("TRANSPOSE(FILTER(Filtro1!B:B,Filtro1!A:A=Mari!C35))"),"Comunicacional")</f>
        <v>Comunicacional</v>
      </c>
      <c r="B35" s="4" t="str">
        <f ca="1">IFERROR(__xludf.DUMMYFUNCTION("""COMPUTED_VALUE"""),"Desburocratização")</f>
        <v>Desburocratização</v>
      </c>
      <c r="C35" s="4" t="str">
        <f ca="1">IFERROR(__xludf.DUMMYFUNCTION("""COMPUTED_VALUE"""),"Mapa Cultural")</f>
        <v>Mapa Cultural</v>
      </c>
      <c r="D35" s="4" t="str">
        <f ca="1">IFERROR(__xludf.DUMMYFUNCTION("""COMPUTED_VALUE"""),"Políticas Afirmativas")</f>
        <v>Políticas Afirmativas</v>
      </c>
    </row>
    <row r="36" spans="1:17" x14ac:dyDescent="0.25">
      <c r="A36" s="4" t="str">
        <f ca="1">IFERROR(__xludf.DUMMYFUNCTION("TRANSPOSE(FILTER(Filtro1!B:B,Filtro1!A:A=Mari!C36))"),"")</f>
        <v/>
      </c>
    </row>
    <row r="37" spans="1:17" x14ac:dyDescent="0.25">
      <c r="A37" s="4" t="str">
        <f ca="1">IFERROR(__xludf.DUMMYFUNCTION("TRANSPOSE(FILTER(Filtro1!B:B,Filtro1!A:A=Mari!C37))"),"")</f>
        <v/>
      </c>
    </row>
    <row r="38" spans="1:17" x14ac:dyDescent="0.25">
      <c r="A38" s="4" t="str">
        <f ca="1">IFERROR(__xludf.DUMMYFUNCTION("TRANSPOSE(FILTER(Filtro1!B:B,Filtro1!A:A=Mari!C38))"),"Aquisição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IFERROR(__xludf.DUMMYFUNCTION("TRANSPOSE(FILTER(Filtro1!B:B,Filtro1!A:A=Mari!C39))"),"Cronograma ")</f>
        <v>Cronograma </v>
      </c>
      <c r="B39" s="4" t="str">
        <f ca="1">IFERROR(__xludf.DUMMYFUNCTION("""COMPUTED_VALUE"""),"Inscrições e Impedimentos")</f>
        <v>Inscrições e Impedimentos</v>
      </c>
    </row>
    <row r="40" spans="1:17" x14ac:dyDescent="0.25">
      <c r="A40" s="4" t="str">
        <f ca="1">IFERROR(__xludf.DUMMYFUNCTION("TRANSPOSE(FILTER(Filtro1!B:B,Filtro1!A:A=Mari!C40))"),"")</f>
        <v/>
      </c>
    </row>
    <row r="41" spans="1:17" x14ac:dyDescent="0.25">
      <c r="A41" s="4" t="str">
        <f ca="1">IFERROR(__xludf.DUMMYFUNCTION("TRANSPOSE(FILTER(Filtro1!B:B,Filtro1!A:A=Mari!C41))"),"")</f>
        <v/>
      </c>
    </row>
    <row r="42" spans="1:17" x14ac:dyDescent="0.25">
      <c r="A42" s="4" t="str">
        <f ca="1">IFERROR(__xludf.DUMMYFUNCTION("TRANSPOSE(FILTER(Filtro1!B:B,Filtro1!A:A=Mari!C42))"),"")</f>
        <v/>
      </c>
    </row>
    <row r="43" spans="1:17" x14ac:dyDescent="0.25">
      <c r="A43" s="4" t="str">
        <f ca="1">IFERROR(__xludf.DUMMYFUNCTION("TRANSPOSE(FILTER(Filtro1!B:B,Filtro1!A:A=Mari!C43))"),"")</f>
        <v/>
      </c>
    </row>
    <row r="44" spans="1:17" x14ac:dyDescent="0.25">
      <c r="A44" s="4" t="str">
        <f ca="1">IFERROR(__xludf.DUMMYFUNCTION("TRANSPOSE(FILTER(Filtro1!B:B,Filtro1!A:A=Mari!C44))"),"")</f>
        <v/>
      </c>
    </row>
    <row r="45" spans="1:17" x14ac:dyDescent="0.25">
      <c r="A45" s="4" t="str">
        <f ca="1">IFERROR(__xludf.DUMMYFUNCTION("TRANSPOSE(FILTER(Filtro1!B:B,Filtro1!A:A=Mari!C45))"),"Cronograma ")</f>
        <v>Cronograma </v>
      </c>
      <c r="B45" s="4" t="str">
        <f ca="1">IFERROR(__xludf.DUMMYFUNCTION("""COMPUTED_VALUE"""),"Inscrições e Impedimentos")</f>
        <v>Inscrições e Impedimentos</v>
      </c>
    </row>
    <row r="46" spans="1:17" x14ac:dyDescent="0.25">
      <c r="A46" s="4" t="str">
        <f ca="1">IFERROR(__xludf.DUMMYFUNCTION("TRANSPOSE(FILTER(Filtro1!B:B,Filtro1!A:A=Mari!C46))"),"Comunicacional")</f>
        <v>Comunicacional</v>
      </c>
      <c r="B46" s="4" t="str">
        <f ca="1">IFERROR(__xludf.DUMMYFUNCTION("""COMPUTED_VALUE"""),"Desburocratização")</f>
        <v>Desburocratização</v>
      </c>
      <c r="C46" s="4" t="str">
        <f ca="1">IFERROR(__xludf.DUMMYFUNCTION("""COMPUTED_VALUE"""),"Mapa Cultural")</f>
        <v>Mapa Cultural</v>
      </c>
      <c r="D46" s="4" t="str">
        <f ca="1">IFERROR(__xludf.DUMMYFUNCTION("""COMPUTED_VALUE"""),"Políticas Afirmativas")</f>
        <v>Políticas Afirmativas</v>
      </c>
    </row>
    <row r="47" spans="1:17" x14ac:dyDescent="0.25">
      <c r="A47" s="4" t="str">
        <f ca="1">IFERROR(__xludf.DUMMYFUNCTION("TRANSPOSE(FILTER(Filtro1!B:B,Filtro1!A:A=Mari!C47))"),"Comunicacional")</f>
        <v>Comunicacional</v>
      </c>
      <c r="B47" s="4" t="str">
        <f ca="1">IFERROR(__xludf.DUMMYFUNCTION("""COMPUTED_VALUE"""),"Desburocratização")</f>
        <v>Desburocratização</v>
      </c>
      <c r="C47" s="4" t="str">
        <f ca="1">IFERROR(__xludf.DUMMYFUNCTION("""COMPUTED_VALUE"""),"Mapa Cultural")</f>
        <v>Mapa Cultural</v>
      </c>
      <c r="D47" s="4" t="str">
        <f ca="1">IFERROR(__xludf.DUMMYFUNCTION("""COMPUTED_VALUE"""),"Políticas Afirmativas")</f>
        <v>Políticas Afirmativas</v>
      </c>
    </row>
    <row r="48" spans="1:17" x14ac:dyDescent="0.25">
      <c r="A48" s="4" t="str">
        <f ca="1">IFERROR(__xludf.DUMMYFUNCTION("TRANSPOSE(FILTER(Filtro1!B:B,Filtro1!A:A=Mari!C48))"),"Treinamento - Agente")</f>
        <v>Treinamento - Agente</v>
      </c>
      <c r="B48" s="4" t="str">
        <f ca="1">IFERROR(__xludf.DUMMYFUNCTION("""COMPUTED_VALUE"""),"Treinamento - Gestor")</f>
        <v>Treinamento - Gestor</v>
      </c>
    </row>
    <row r="49" spans="1:2" x14ac:dyDescent="0.25">
      <c r="A49" s="4" t="str">
        <f ca="1">IFERROR(__xludf.DUMMYFUNCTION("TRANSPOSE(FILTER(Filtro1!B:B,Filtro1!A:A=Mari!C49))"),"")</f>
        <v/>
      </c>
    </row>
    <row r="50" spans="1:2" x14ac:dyDescent="0.25">
      <c r="A50" s="4" t="str">
        <f ca="1">IFERROR(__xludf.DUMMYFUNCTION("TRANSPOSE(FILTER(Filtro1!B:B,Filtro1!A:A=Mari!C50))"),"")</f>
        <v/>
      </c>
    </row>
    <row r="51" spans="1:2" x14ac:dyDescent="0.25">
      <c r="A51" s="4" t="str">
        <f ca="1">IFERROR(__xludf.DUMMYFUNCTION("TRANSPOSE(FILTER(Filtro1!B:B,Filtro1!A:A=Mari!C51))"),"")</f>
        <v/>
      </c>
    </row>
    <row r="52" spans="1:2" x14ac:dyDescent="0.25">
      <c r="A52" s="4" t="str">
        <f ca="1">IFERROR(__xludf.DUMMYFUNCTION("TRANSPOSE(FILTER(Filtro1!B:B,Filtro1!A:A=Mari!C52))"),"")</f>
        <v/>
      </c>
    </row>
    <row r="53" spans="1:2" x14ac:dyDescent="0.25">
      <c r="A53" s="4" t="str">
        <f ca="1">IFERROR(__xludf.DUMMYFUNCTION("TRANSPOSE(FILTER(Filtro1!B:B,Filtro1!A:A=Mari!C53))"),"")</f>
        <v/>
      </c>
    </row>
    <row r="54" spans="1:2" x14ac:dyDescent="0.25">
      <c r="A54" s="4" t="str">
        <f ca="1">IFERROR(__xludf.DUMMYFUNCTION("TRANSPOSE(FILTER(Filtro1!B:B,Filtro1!A:A=Mari!C54))"),"")</f>
        <v/>
      </c>
    </row>
    <row r="55" spans="1:2" x14ac:dyDescent="0.25">
      <c r="A55" s="4" t="str">
        <f ca="1">IFERROR(__xludf.DUMMYFUNCTION("TRANSPOSE(FILTER(Filtro1!B:B,Filtro1!A:A=Mari!C55))"),"")</f>
        <v/>
      </c>
    </row>
    <row r="56" spans="1:2" x14ac:dyDescent="0.25">
      <c r="A56" s="4" t="str">
        <f ca="1">IFERROR(__xludf.DUMMYFUNCTION("TRANSPOSE(FILTER(Filtro1!B:B,Filtro1!A:A=Mari!C56))"),"")</f>
        <v/>
      </c>
    </row>
    <row r="57" spans="1:2" x14ac:dyDescent="0.25">
      <c r="A57" s="4" t="str">
        <f ca="1">IFERROR(__xludf.DUMMYFUNCTION("TRANSPOSE(FILTER(Filtro1!B:B,Filtro1!A:A=Mari!C57))"),"")</f>
        <v/>
      </c>
    </row>
    <row r="58" spans="1:2" x14ac:dyDescent="0.25">
      <c r="A58" s="4" t="str">
        <f ca="1">IFERROR(__xludf.DUMMYFUNCTION("TRANSPOSE(FILTER(Filtro1!B:B,Filtro1!A:A=Mari!C58))"),"Transparência e Fiscalização")</f>
        <v>Transparência e Fiscalização</v>
      </c>
      <c r="B58" s="4" t="str">
        <f ca="1">IFERROR(__xludf.DUMMYFUNCTION("""COMPUTED_VALUE"""),"Pareceristas")</f>
        <v>Pareceristas</v>
      </c>
    </row>
    <row r="59" spans="1:2" x14ac:dyDescent="0.25">
      <c r="A59" s="4" t="str">
        <f ca="1">IFERROR(__xludf.DUMMYFUNCTION("TRANSPOSE(FILTER(Filtro1!B:B,Filtro1!A:A=Mari!C59))"),"")</f>
        <v/>
      </c>
    </row>
    <row r="60" spans="1:2" x14ac:dyDescent="0.25">
      <c r="A60" s="4" t="str">
        <f ca="1">IFERROR(__xludf.DUMMYFUNCTION("TRANSPOSE(FILTER(Filtro1!B:B,Filtro1!A:A=Mari!C60))"),"")</f>
        <v/>
      </c>
    </row>
    <row r="61" spans="1:2" x14ac:dyDescent="0.25">
      <c r="A61" s="4" t="str">
        <f ca="1">IFERROR(__xludf.DUMMYFUNCTION("TRANSPOSE(FILTER(Filtro1!B:B,Filtro1!A:A=Mari!C61))"),"")</f>
        <v/>
      </c>
    </row>
    <row r="62" spans="1:2" x14ac:dyDescent="0.25">
      <c r="A62" s="4" t="str">
        <f ca="1">IFERROR(__xludf.DUMMYFUNCTION("TRANSPOSE(FILTER(Filtro1!B:B,Filtro1!A:A=Mari!C62))"),"")</f>
        <v/>
      </c>
    </row>
    <row r="63" spans="1:2" x14ac:dyDescent="0.25">
      <c r="A63" s="4" t="str">
        <f ca="1">IFERROR(__xludf.DUMMYFUNCTION("TRANSPOSE(FILTER(Filtro1!B:B,Filtro1!A:A=Mari!C63))"),"")</f>
        <v/>
      </c>
    </row>
    <row r="64" spans="1:2" x14ac:dyDescent="0.25">
      <c r="A64" s="4" t="str">
        <f ca="1">IFERROR(__xludf.DUMMYFUNCTION("TRANSPOSE(FILTER(Filtro1!B:B,Filtro1!A:A=Mari!C64))"),"")</f>
        <v/>
      </c>
    </row>
    <row r="65" spans="1:4" x14ac:dyDescent="0.25">
      <c r="A65" s="4" t="str">
        <f ca="1">IFERROR(__xludf.DUMMYFUNCTION("TRANSPOSE(FILTER(Filtro1!B:B,Filtro1!A:A=Mari!C65))"),"")</f>
        <v/>
      </c>
    </row>
    <row r="66" spans="1:4" x14ac:dyDescent="0.25">
      <c r="A66" s="4" t="str">
        <f ca="1">IFERROR(__xludf.DUMMYFUNCTION("TRANSPOSE(FILTER(Filtro1!B:B,Filtro1!A:A=Mari!C66))"),"Comunicacional")</f>
        <v>Comunicacional</v>
      </c>
      <c r="B66" s="4" t="str">
        <f ca="1">IFERROR(__xludf.DUMMYFUNCTION("""COMPUTED_VALUE"""),"Desburocratização")</f>
        <v>Desburocratização</v>
      </c>
      <c r="C66" s="4" t="str">
        <f ca="1">IFERROR(__xludf.DUMMYFUNCTION("""COMPUTED_VALUE"""),"Mapa Cultural")</f>
        <v>Mapa Cultural</v>
      </c>
      <c r="D66" s="4" t="str">
        <f ca="1">IFERROR(__xludf.DUMMYFUNCTION("""COMPUTED_VALUE"""),"Políticas Afirmativas")</f>
        <v>Políticas Afirmativas</v>
      </c>
    </row>
    <row r="67" spans="1:4" x14ac:dyDescent="0.25">
      <c r="A67" s="4" t="str">
        <f ca="1">IFERROR(__xludf.DUMMYFUNCTION("TRANSPOSE(FILTER(Filtro1!B:B,Filtro1!A:A=Mari!C67))"),"")</f>
        <v/>
      </c>
    </row>
    <row r="68" spans="1:4" x14ac:dyDescent="0.25">
      <c r="A68" s="4" t="str">
        <f ca="1">IFERROR(__xludf.DUMMYFUNCTION("TRANSPOSE(FILTER(Filtro1!B:B,Filtro1!A:A=Mari!C68))"),"")</f>
        <v/>
      </c>
    </row>
    <row r="69" spans="1:4" x14ac:dyDescent="0.25">
      <c r="A69" s="4" t="str">
        <f ca="1">IFERROR(__xludf.DUMMYFUNCTION("TRANSPOSE(FILTER(Filtro1!B:B,Filtro1!A:A=Mari!C69))"),"")</f>
        <v/>
      </c>
    </row>
    <row r="70" spans="1:4" x14ac:dyDescent="0.25">
      <c r="A70" s="4" t="str">
        <f ca="1">IFERROR(__xludf.DUMMYFUNCTION("TRANSPOSE(FILTER(Filtro1!B:B,Filtro1!A:A=Mari!C70))"),"")</f>
        <v/>
      </c>
    </row>
    <row r="71" spans="1:4" x14ac:dyDescent="0.25">
      <c r="A71" s="4" t="str">
        <f ca="1">IFERROR(__xludf.DUMMYFUNCTION("TRANSPOSE(FILTER(Filtro1!B:B,Filtro1!A:A=Mari!C71))"),"")</f>
        <v/>
      </c>
    </row>
    <row r="72" spans="1:4" x14ac:dyDescent="0.25">
      <c r="A72" s="4" t="str">
        <f ca="1">IFERROR(__xludf.DUMMYFUNCTION("TRANSPOSE(FILTER(Filtro1!B:B,Filtro1!A:A=Mari!C72))"),"")</f>
        <v/>
      </c>
    </row>
    <row r="73" spans="1:4" x14ac:dyDescent="0.25">
      <c r="A73" s="4" t="str">
        <f ca="1">IFERROR(__xludf.DUMMYFUNCTION("TRANSPOSE(FILTER(Filtro1!B:B,Filtro1!A:A=Mari!C73))"),"")</f>
        <v/>
      </c>
    </row>
    <row r="74" spans="1:4" x14ac:dyDescent="0.25">
      <c r="A74" s="4" t="str">
        <f ca="1">IFERROR(__xludf.DUMMYFUNCTION("TRANSPOSE(FILTER(Filtro1!B:B,Filtro1!A:A=Mari!C74))"),"")</f>
        <v/>
      </c>
    </row>
    <row r="75" spans="1:4" x14ac:dyDescent="0.25">
      <c r="A75" s="4" t="str">
        <f ca="1">IFERROR(__xludf.DUMMYFUNCTION("TRANSPOSE(FILTER(Filtro1!B:B,Filtro1!A:A=Mari!C75))"),"")</f>
        <v/>
      </c>
    </row>
    <row r="76" spans="1:4" x14ac:dyDescent="0.25">
      <c r="A76" s="4" t="str">
        <f ca="1">IFERROR(__xludf.DUMMYFUNCTION("TRANSPOSE(FILTER(Filtro1!B:B,Filtro1!A:A=Mari!C76))"),"")</f>
        <v/>
      </c>
    </row>
    <row r="77" spans="1:4" x14ac:dyDescent="0.25">
      <c r="A77" s="4" t="str">
        <f ca="1">IFERROR(__xludf.DUMMYFUNCTION("TRANSPOSE(FILTER(Filtro1!B:B,Filtro1!A:A=Mari!C77))"),"")</f>
        <v/>
      </c>
    </row>
    <row r="78" spans="1:4" x14ac:dyDescent="0.25">
      <c r="A78" s="4" t="str">
        <f ca="1">IFERROR(__xludf.DUMMYFUNCTION("TRANSPOSE(FILTER(Filtro1!B:B,Filtro1!A:A=Mari!C78))"),"")</f>
        <v/>
      </c>
    </row>
    <row r="79" spans="1:4" x14ac:dyDescent="0.25">
      <c r="A79" s="4" t="str">
        <f ca="1">IFERROR(__xludf.DUMMYFUNCTION("TRANSPOSE(FILTER(Filtro1!B:B,Filtro1!A:A=Mari!C79))"),"")</f>
        <v/>
      </c>
    </row>
    <row r="80" spans="1:4" x14ac:dyDescent="0.25">
      <c r="A80" s="4" t="str">
        <f ca="1">IFERROR(__xludf.DUMMYFUNCTION("TRANSPOSE(FILTER(Filtro1!B:B,Filtro1!A:A=Mari!C80))"),"")</f>
        <v/>
      </c>
    </row>
    <row r="81" spans="1:17" x14ac:dyDescent="0.25">
      <c r="A81" s="4" t="str">
        <f ca="1">IFERROR(__xludf.DUMMYFUNCTION("TRANSPOSE(FILTER(Filtro1!B:B,Filtro1!A:A=Mari!C81))"),"")</f>
        <v/>
      </c>
    </row>
    <row r="82" spans="1:17" x14ac:dyDescent="0.25">
      <c r="A82" s="4" t="str">
        <f ca="1">IFERROR(__xludf.DUMMYFUNCTION("TRANSPOSE(FILTER(Filtro1!B:B,Filtro1!A:A=Mari!C82))"),"")</f>
        <v/>
      </c>
    </row>
    <row r="83" spans="1:17" x14ac:dyDescent="0.25">
      <c r="A83" s="4" t="str">
        <f ca="1">IFERROR(__xludf.DUMMYFUNCTION("TRANSPOSE(FILTER(Filtro1!B:B,Filtro1!A:A=Mari!C83))"),"")</f>
        <v/>
      </c>
    </row>
    <row r="84" spans="1:17" x14ac:dyDescent="0.25">
      <c r="A84" s="4" t="str">
        <f ca="1">IFERROR(__xludf.DUMMYFUNCTION("TRANSPOSE(FILTER(Filtro1!B:B,Filtro1!A:A=Mari!C84))"),"")</f>
        <v/>
      </c>
    </row>
    <row r="85" spans="1:17" x14ac:dyDescent="0.25">
      <c r="A85" s="4" t="str">
        <f ca="1">IFERROR(__xludf.DUMMYFUNCTION("TRANSPOSE(FILTER(Filtro1!B:B,Filtro1!A:A=Mari!C85))"),"Aquisição de Bens e Serviços")</f>
        <v>Aquisição de Bens e Serviços</v>
      </c>
      <c r="B85" s="4" t="str">
        <f ca="1">IFERROR(__xludf.DUMMYFUNCTION("""COMPUTED_VALUE"""),"Cultura Periférica")</f>
        <v>Cultura Periférica</v>
      </c>
      <c r="C85" s="4" t="str">
        <f ca="1">IFERROR(__xludf.DUMMYFUNCTION("""COMPUTED_VALUE"""),"Comunidades Tradicionais ou Rurais")</f>
        <v>Comunidades Tradicionais ou Rurais</v>
      </c>
      <c r="D85" s="4" t="str">
        <f ca="1">IFERROR(__xludf.DUMMYFUNCTION("""COMPUTED_VALUE"""),"Equipamentos e Acervos")</f>
        <v>Equipamentos e Acervos</v>
      </c>
      <c r="E85" s="4" t="str">
        <f ca="1">IFERROR(__xludf.DUMMYFUNCTION("""COMPUTED_VALUE"""),"Premiação")</f>
        <v>Premiação</v>
      </c>
      <c r="F85" s="4" t="str">
        <f ca="1">IFERROR(__xludf.DUMMYFUNCTION("""COMPUTED_VALUE"""),"Bolsas e Intercâmbio")</f>
        <v>Bolsas e Intercâmbio</v>
      </c>
      <c r="G85" s="4" t="str">
        <f ca="1">IFERROR(__xludf.DUMMYFUNCTION("""COMPUTED_VALUE"""),"Formação de Público e Educação")</f>
        <v>Formação de Público e Educação</v>
      </c>
      <c r="H85" s="4" t="str">
        <f ca="1">IFERROR(__xludf.DUMMYFUNCTION("""COMPUTED_VALUE"""),"Cultura Popular")</f>
        <v>Cultura Popular</v>
      </c>
      <c r="I85" s="4" t="str">
        <f ca="1">IFERROR(__xludf.DUMMYFUNCTION("""COMPUTED_VALUE"""),"Cultura Popular de Matriz Africana")</f>
        <v>Cultura Popular de Matriz Africana</v>
      </c>
      <c r="J85" s="4" t="str">
        <f ca="1">IFERROR(__xludf.DUMMYFUNCTION("""COMPUTED_VALUE"""),"Cultura Digital e Geek")</f>
        <v>Cultura Digital e Geek</v>
      </c>
      <c r="K85" s="4" t="str">
        <f ca="1">IFERROR(__xludf.DUMMYFUNCTION("""COMPUTED_VALUE"""),"12 Regiões de Desenvolvimento")</f>
        <v>12 Regiões de Desenvolvimento</v>
      </c>
      <c r="L85" s="4" t="str">
        <f ca="1">IFERROR(__xludf.DUMMYFUNCTION("""COMPUTED_VALUE"""),"Linguagem Específica")</f>
        <v>Linguagem Específica</v>
      </c>
      <c r="M85" s="4" t="str">
        <f ca="1">IFERROR(__xludf.DUMMYFUNCTION("""COMPUTED_VALUE"""),"Técnicos")</f>
        <v>Técnicos</v>
      </c>
      <c r="N85" s="4" t="str">
        <f ca="1">IFERROR(__xludf.DUMMYFUNCTION("""COMPUTED_VALUE"""),"Circulação e Visibilidade")</f>
        <v>Circulação e Visibilidade</v>
      </c>
      <c r="O85" s="4" t="str">
        <f ca="1">IFERROR(__xludf.DUMMYFUNCTION("""COMPUTED_VALUE"""),"Iniciantes")</f>
        <v>Iniciantes</v>
      </c>
      <c r="P85" s="4" t="str">
        <f ca="1">IFERROR(__xludf.DUMMYFUNCTION("""COMPUTED_VALUE"""),"CEUs e Pontos(ões) de Cultura")</f>
        <v>CEUs e Pontos(ões) de Cultura</v>
      </c>
      <c r="Q85" s="4" t="str">
        <f ca="1">IFERROR(__xludf.DUMMYFUNCTION("""COMPUTED_VALUE"""),"Outros")</f>
        <v>Outros</v>
      </c>
    </row>
    <row r="86" spans="1:17" x14ac:dyDescent="0.25">
      <c r="A86" s="4" t="str">
        <f ca="1">IFERROR(__xludf.DUMMYFUNCTION("TRANSPOSE(FILTER(Filtro1!B:B,Filtro1!A:A=Mari!C86))"),"")</f>
        <v/>
      </c>
    </row>
    <row r="87" spans="1:17" x14ac:dyDescent="0.25">
      <c r="A87" s="4" t="str">
        <f ca="1">IFERROR(__xludf.DUMMYFUNCTION("TRANSPOSE(FILTER(Filtro1!B:B,Filtro1!A:A=Mari!C87))"),"Cronograma ")</f>
        <v>Cronograma </v>
      </c>
      <c r="B87" s="4" t="str">
        <f ca="1">IFERROR(__xludf.DUMMYFUNCTION("""COMPUTED_VALUE"""),"Inscrições e Impedimentos")</f>
        <v>Inscrições e Impedimentos</v>
      </c>
    </row>
    <row r="88" spans="1:17" x14ac:dyDescent="0.25">
      <c r="A88" s="4" t="str">
        <f ca="1">IFERROR(__xludf.DUMMYFUNCTION("TRANSPOSE(FILTER(Filtro1!B:B,Filtro1!A:A=Mari!C88))"),"Cronograma ")</f>
        <v>Cronograma </v>
      </c>
      <c r="B88" s="4" t="str">
        <f ca="1">IFERROR(__xludf.DUMMYFUNCTION("""COMPUTED_VALUE"""),"Inscrições e Impedimentos")</f>
        <v>Inscrições e Impedimentos</v>
      </c>
    </row>
    <row r="89" spans="1:17" x14ac:dyDescent="0.25">
      <c r="A89" s="4" t="str">
        <f ca="1">IFERROR(__xludf.DUMMYFUNCTION("TRANSPOSE(FILTER(Filtro1!B:B,Filtro1!A:A=Mari!C89))"),"Aquisição de Bens e Serviços")</f>
        <v>Aquisição de Bens e Serviços</v>
      </c>
      <c r="B89" s="4" t="str">
        <f ca="1">IFERROR(__xludf.DUMMYFUNCTION("""COMPUTED_VALUE"""),"Cultura Periférica")</f>
        <v>Cultura Periférica</v>
      </c>
      <c r="C89" s="4" t="str">
        <f ca="1">IFERROR(__xludf.DUMMYFUNCTION("""COMPUTED_VALUE"""),"Comunidades Tradicionais ou Rurais")</f>
        <v>Comunidades Tradicionais ou Rurais</v>
      </c>
      <c r="D89" s="4" t="str">
        <f ca="1">IFERROR(__xludf.DUMMYFUNCTION("""COMPUTED_VALUE"""),"Equipamentos e Acervos")</f>
        <v>Equipamentos e Acervos</v>
      </c>
      <c r="E89" s="4" t="str">
        <f ca="1">IFERROR(__xludf.DUMMYFUNCTION("""COMPUTED_VALUE"""),"Premiação")</f>
        <v>Premiação</v>
      </c>
      <c r="F89" s="4" t="str">
        <f ca="1">IFERROR(__xludf.DUMMYFUNCTION("""COMPUTED_VALUE"""),"Bolsas e Intercâmbio")</f>
        <v>Bolsas e Intercâmbio</v>
      </c>
      <c r="G89" s="4" t="str">
        <f ca="1">IFERROR(__xludf.DUMMYFUNCTION("""COMPUTED_VALUE"""),"Formação de Público e Educação")</f>
        <v>Formação de Público e Educação</v>
      </c>
      <c r="H89" s="4" t="str">
        <f ca="1">IFERROR(__xludf.DUMMYFUNCTION("""COMPUTED_VALUE"""),"Cultura Popular")</f>
        <v>Cultura Popular</v>
      </c>
      <c r="I89" s="4" t="str">
        <f ca="1">IFERROR(__xludf.DUMMYFUNCTION("""COMPUTED_VALUE"""),"Cultura Popular de Matriz Africana")</f>
        <v>Cultura Popular de Matriz Africana</v>
      </c>
      <c r="J89" s="4" t="str">
        <f ca="1">IFERROR(__xludf.DUMMYFUNCTION("""COMPUTED_VALUE"""),"Cultura Digital e Geek")</f>
        <v>Cultura Digital e Geek</v>
      </c>
      <c r="K89" s="4" t="str">
        <f ca="1">IFERROR(__xludf.DUMMYFUNCTION("""COMPUTED_VALUE"""),"12 Regiões de Desenvolvimento")</f>
        <v>12 Regiões de Desenvolvimento</v>
      </c>
      <c r="L89" s="4" t="str">
        <f ca="1">IFERROR(__xludf.DUMMYFUNCTION("""COMPUTED_VALUE"""),"Linguagem Específica")</f>
        <v>Linguagem Específica</v>
      </c>
      <c r="M89" s="4" t="str">
        <f ca="1">IFERROR(__xludf.DUMMYFUNCTION("""COMPUTED_VALUE"""),"Técnicos")</f>
        <v>Técnicos</v>
      </c>
      <c r="N89" s="4" t="str">
        <f ca="1">IFERROR(__xludf.DUMMYFUNCTION("""COMPUTED_VALUE"""),"Circulação e Visibilidade")</f>
        <v>Circulação e Visibilidade</v>
      </c>
      <c r="O89" s="4" t="str">
        <f ca="1">IFERROR(__xludf.DUMMYFUNCTION("""COMPUTED_VALUE"""),"Iniciantes")</f>
        <v>Iniciantes</v>
      </c>
      <c r="P89" s="4" t="str">
        <f ca="1">IFERROR(__xludf.DUMMYFUNCTION("""COMPUTED_VALUE"""),"CEUs e Pontos(ões) de Cultura")</f>
        <v>CEUs e Pontos(ões) de Cultura</v>
      </c>
      <c r="Q89" s="4" t="str">
        <f ca="1">IFERROR(__xludf.DUMMYFUNCTION("""COMPUTED_VALUE"""),"Outros")</f>
        <v>Outros</v>
      </c>
    </row>
    <row r="90" spans="1:17" x14ac:dyDescent="0.25">
      <c r="A90" s="4" t="str">
        <f ca="1">IFERROR(__xludf.DUMMYFUNCTION("TRANSPOSE(FILTER(Filtro1!B:B,Filtro1!A:A=Mari!C90))"),"Comunicacional")</f>
        <v>Comunicacional</v>
      </c>
      <c r="B90" s="4" t="str">
        <f ca="1">IFERROR(__xludf.DUMMYFUNCTION("""COMPUTED_VALUE"""),"Desburocratização")</f>
        <v>Desburocratização</v>
      </c>
      <c r="C90" s="4" t="str">
        <f ca="1">IFERROR(__xludf.DUMMYFUNCTION("""COMPUTED_VALUE"""),"Mapa Cultural")</f>
        <v>Mapa Cultural</v>
      </c>
      <c r="D90" s="4" t="str">
        <f ca="1">IFERROR(__xludf.DUMMYFUNCTION("""COMPUTED_VALUE"""),"Políticas Afirmativas")</f>
        <v>Políticas Afirmativas</v>
      </c>
    </row>
    <row r="91" spans="1:17" x14ac:dyDescent="0.25">
      <c r="A91" s="4" t="str">
        <f ca="1">IFERROR(__xludf.DUMMYFUNCTION("TRANSPOSE(FILTER(Filtro1!B:B,Filtro1!A:A=Mari!C91))"),"Treinamento - Agente")</f>
        <v>Treinamento - Agente</v>
      </c>
      <c r="B91" s="4" t="str">
        <f ca="1">IFERROR(__xludf.DUMMYFUNCTION("""COMPUTED_VALUE"""),"Treinamento - Gestor")</f>
        <v>Treinamento - Gestor</v>
      </c>
    </row>
    <row r="92" spans="1:17" x14ac:dyDescent="0.25">
      <c r="A92" s="4" t="str">
        <f ca="1">IFERROR(__xludf.DUMMYFUNCTION("TRANSPOSE(FILTER(Filtro1!B:B,Filtro1!A:A=Mari!C92))"),"Linguagem")</f>
        <v>Linguagem</v>
      </c>
      <c r="B92" s="4" t="str">
        <f ca="1">IFERROR(__xludf.DUMMYFUNCTION("""COMPUTED_VALUE"""),"Regionalização")</f>
        <v>Regionalização</v>
      </c>
      <c r="C92" s="4" t="str">
        <f ca="1">IFERROR(__xludf.DUMMYFUNCTION("""COMPUTED_VALUE"""),"Remanejamento de Recursos e Rendimentos")</f>
        <v>Remanejamento de Recursos e Rendimentos</v>
      </c>
    </row>
    <row r="93" spans="1:17" x14ac:dyDescent="0.25">
      <c r="A93" s="4" t="str">
        <f ca="1">IFERROR(__xludf.DUMMYFUNCTION("TRANSPOSE(FILTER(Filtro1!B:B,Filtro1!A:A=Mari!C93))"),"Cronograma ")</f>
        <v>Cronograma </v>
      </c>
      <c r="B93" s="4" t="str">
        <f ca="1">IFERROR(__xludf.DUMMYFUNCTION("""COMPUTED_VALUE"""),"Inscrições e Impedimentos")</f>
        <v>Inscrições e Impedimentos</v>
      </c>
    </row>
    <row r="94" spans="1:17" x14ac:dyDescent="0.25">
      <c r="A94" s="4" t="str">
        <f ca="1">IFERROR(__xludf.DUMMYFUNCTION("TRANSPOSE(FILTER(Filtro1!B:B,Filtro1!A:A=Mari!C94))"),"Comunicacional")</f>
        <v>Comunicacional</v>
      </c>
      <c r="B94" s="4" t="str">
        <f ca="1">IFERROR(__xludf.DUMMYFUNCTION("""COMPUTED_VALUE"""),"Desburocratização")</f>
        <v>Desburocratização</v>
      </c>
      <c r="C94" s="4" t="str">
        <f ca="1">IFERROR(__xludf.DUMMYFUNCTION("""COMPUTED_VALUE"""),"Mapa Cultural")</f>
        <v>Mapa Cultural</v>
      </c>
      <c r="D94" s="4" t="str">
        <f ca="1">IFERROR(__xludf.DUMMYFUNCTION("""COMPUTED_VALUE"""),"Políticas Afirmativas")</f>
        <v>Políticas Afirmativas</v>
      </c>
    </row>
    <row r="95" spans="1:17" x14ac:dyDescent="0.25">
      <c r="A95" s="4" t="str">
        <f ca="1">IFERROR(__xludf.DUMMYFUNCTION("TRANSPOSE(FILTER(Filtro1!B:B,Filtro1!A:A=Mari!C95))"),"Comunicacional")</f>
        <v>Comunicacional</v>
      </c>
      <c r="B95" s="4" t="str">
        <f ca="1">IFERROR(__xludf.DUMMYFUNCTION("""COMPUTED_VALUE"""),"Desburocratização")</f>
        <v>Desburocratização</v>
      </c>
      <c r="C95" s="4" t="str">
        <f ca="1">IFERROR(__xludf.DUMMYFUNCTION("""COMPUTED_VALUE"""),"Mapa Cultural")</f>
        <v>Mapa Cultural</v>
      </c>
      <c r="D95" s="4" t="str">
        <f ca="1">IFERROR(__xludf.DUMMYFUNCTION("""COMPUTED_VALUE"""),"Políticas Afirmativas")</f>
        <v>Políticas Afirmativas</v>
      </c>
    </row>
    <row r="96" spans="1:17" x14ac:dyDescent="0.25">
      <c r="A96" s="4" t="str">
        <f ca="1">IFERROR(__xludf.DUMMYFUNCTION("TRANSPOSE(FILTER(Filtro1!B:B,Filtro1!A:A=Mari!C96))"),"Comunicacional")</f>
        <v>Comunicacional</v>
      </c>
      <c r="B96" s="4" t="str">
        <f ca="1">IFERROR(__xludf.DUMMYFUNCTION("""COMPUTED_VALUE"""),"Desburocratização")</f>
        <v>Desburocratização</v>
      </c>
      <c r="C96" s="4" t="str">
        <f ca="1">IFERROR(__xludf.DUMMYFUNCTION("""COMPUTED_VALUE"""),"Mapa Cultural")</f>
        <v>Mapa Cultural</v>
      </c>
      <c r="D96" s="4" t="str">
        <f ca="1">IFERROR(__xludf.DUMMYFUNCTION("""COMPUTED_VALUE"""),"Políticas Afirmativas")</f>
        <v>Políticas Afirmativas</v>
      </c>
    </row>
    <row r="97" spans="1:17" x14ac:dyDescent="0.25">
      <c r="A97" s="4" t="str">
        <f ca="1">IFERROR(__xludf.DUMMYFUNCTION("TRANSPOSE(FILTER(Filtro1!B:B,Filtro1!A:A=Mari!C97))"),"Treinamento - Agente")</f>
        <v>Treinamento - Agente</v>
      </c>
      <c r="B97" s="4" t="str">
        <f ca="1">IFERROR(__xludf.DUMMYFUNCTION("""COMPUTED_VALUE"""),"Treinamento - Gestor")</f>
        <v>Treinamento - Gestor</v>
      </c>
    </row>
    <row r="98" spans="1:17" x14ac:dyDescent="0.25">
      <c r="A98" s="4" t="str">
        <f ca="1">IFERROR(__xludf.DUMMYFUNCTION("TRANSPOSE(FILTER(Filtro1!B:B,Filtro1!A:A=Mari!C98))"),"Linguagem")</f>
        <v>Linguagem</v>
      </c>
      <c r="B98" s="4" t="str">
        <f ca="1">IFERROR(__xludf.DUMMYFUNCTION("""COMPUTED_VALUE"""),"Regionalização")</f>
        <v>Regionalização</v>
      </c>
      <c r="C98" s="4" t="str">
        <f ca="1">IFERROR(__xludf.DUMMYFUNCTION("""COMPUTED_VALUE"""),"Remanejamento de Recursos e Rendimentos")</f>
        <v>Remanejamento de Recursos e Rendimentos</v>
      </c>
    </row>
    <row r="99" spans="1:17" x14ac:dyDescent="0.25">
      <c r="A99" s="4" t="str">
        <f ca="1">IFERROR(__xludf.DUMMYFUNCTION("TRANSPOSE(FILTER(Filtro1!B:B,Filtro1!A:A=Mari!C99))"),"Cronograma ")</f>
        <v>Cronograma </v>
      </c>
      <c r="B99" s="4" t="str">
        <f ca="1">IFERROR(__xludf.DUMMYFUNCTION("""COMPUTED_VALUE"""),"Inscrições e Impedimentos")</f>
        <v>Inscrições e Impedimentos</v>
      </c>
    </row>
    <row r="100" spans="1:17" x14ac:dyDescent="0.25">
      <c r="A100" s="4" t="str">
        <f ca="1">IFERROR(__xludf.DUMMYFUNCTION("TRANSPOSE(FILTER(Filtro1!B:B,Filtro1!A:A=Mari!C100))"),"Comunicacional")</f>
        <v>Comunicacional</v>
      </c>
      <c r="B100" s="4" t="str">
        <f ca="1">IFERROR(__xludf.DUMMYFUNCTION("""COMPUTED_VALUE"""),"Desburocratização")</f>
        <v>Desburocratização</v>
      </c>
      <c r="C100" s="4" t="str">
        <f ca="1">IFERROR(__xludf.DUMMYFUNCTION("""COMPUTED_VALUE"""),"Mapa Cultural")</f>
        <v>Mapa Cultural</v>
      </c>
      <c r="D100" s="4" t="str">
        <f ca="1">IFERROR(__xludf.DUMMYFUNCTION("""COMPUTED_VALUE"""),"Políticas Afirmativas")</f>
        <v>Políticas Afirmativas</v>
      </c>
    </row>
    <row r="101" spans="1:17" x14ac:dyDescent="0.25">
      <c r="A101" s="4" t="str">
        <f ca="1">IFERROR(__xludf.DUMMYFUNCTION("TRANSPOSE(FILTER(Filtro1!B:B,Filtro1!A:A=Mari!C101))"),"Comunicacional")</f>
        <v>Comunicacional</v>
      </c>
      <c r="B101" s="4" t="str">
        <f ca="1">IFERROR(__xludf.DUMMYFUNCTION("""COMPUTED_VALUE"""),"Desburocratização")</f>
        <v>Desburocratização</v>
      </c>
      <c r="C101" s="4" t="str">
        <f ca="1">IFERROR(__xludf.DUMMYFUNCTION("""COMPUTED_VALUE"""),"Mapa Cultural")</f>
        <v>Mapa Cultural</v>
      </c>
      <c r="D101" s="4" t="str">
        <f ca="1">IFERROR(__xludf.DUMMYFUNCTION("""COMPUTED_VALUE"""),"Políticas Afirmativas")</f>
        <v>Políticas Afirmativas</v>
      </c>
    </row>
    <row r="102" spans="1:17" x14ac:dyDescent="0.25">
      <c r="A102" s="4" t="str">
        <f ca="1">IFERROR(__xludf.DUMMYFUNCTION("TRANSPOSE(FILTER(Filtro1!B:B,Filtro1!A:A=Mari!C102))"),"Treinamento - Agente")</f>
        <v>Treinamento - Agente</v>
      </c>
      <c r="B102" s="4" t="str">
        <f ca="1">IFERROR(__xludf.DUMMYFUNCTION("""COMPUTED_VALUE"""),"Treinamento - Gestor")</f>
        <v>Treinamento - Gestor</v>
      </c>
    </row>
    <row r="103" spans="1:17" x14ac:dyDescent="0.25">
      <c r="A103" s="4" t="str">
        <f ca="1">IFERROR(__xludf.DUMMYFUNCTION("TRANSPOSE(FILTER(Filtro1!B:B,Filtro1!A:A=Mari!C103))"),"Linguagem")</f>
        <v>Linguagem</v>
      </c>
      <c r="B103" s="4" t="str">
        <f ca="1">IFERROR(__xludf.DUMMYFUNCTION("""COMPUTED_VALUE"""),"Regionalização")</f>
        <v>Regionalização</v>
      </c>
      <c r="C103" s="4" t="str">
        <f ca="1">IFERROR(__xludf.DUMMYFUNCTION("""COMPUTED_VALUE"""),"Remanejamento de Recursos e Rendimentos")</f>
        <v>Remanejamento de Recursos e Rendimentos</v>
      </c>
    </row>
    <row r="104" spans="1:17" x14ac:dyDescent="0.25">
      <c r="A104" s="4" t="str">
        <f ca="1">IFERROR(__xludf.DUMMYFUNCTION("TRANSPOSE(FILTER(Filtro1!B:B,Filtro1!A:A=Mari!C104))"),"Cronograma ")</f>
        <v>Cronograma </v>
      </c>
      <c r="B104" s="4" t="str">
        <f ca="1">IFERROR(__xludf.DUMMYFUNCTION("""COMPUTED_VALUE"""),"Inscrições e Impedimentos")</f>
        <v>Inscrições e Impedimentos</v>
      </c>
    </row>
    <row r="105" spans="1:17" x14ac:dyDescent="0.25">
      <c r="A105" s="4" t="str">
        <f ca="1">IFERROR(__xludf.DUMMYFUNCTION("TRANSPOSE(FILTER(Filtro1!B:B,Filtro1!A:A=Mari!C105))"),"Aquisição de Bens e Serviços")</f>
        <v>Aquisição de Bens e Serviços</v>
      </c>
      <c r="B105" s="4" t="str">
        <f ca="1">IFERROR(__xludf.DUMMYFUNCTION("""COMPUTED_VALUE"""),"Cultura Periférica")</f>
        <v>Cultura Periférica</v>
      </c>
      <c r="C105" s="4" t="str">
        <f ca="1">IFERROR(__xludf.DUMMYFUNCTION("""COMPUTED_VALUE"""),"Comunidades Tradicionais ou Rurais")</f>
        <v>Comunidades Tradicionais ou Rurais</v>
      </c>
      <c r="D105" s="4" t="str">
        <f ca="1">IFERROR(__xludf.DUMMYFUNCTION("""COMPUTED_VALUE"""),"Equipamentos e Acervos")</f>
        <v>Equipamentos e Acervos</v>
      </c>
      <c r="E105" s="4" t="str">
        <f ca="1">IFERROR(__xludf.DUMMYFUNCTION("""COMPUTED_VALUE"""),"Premiação")</f>
        <v>Premiação</v>
      </c>
      <c r="F105" s="4" t="str">
        <f ca="1">IFERROR(__xludf.DUMMYFUNCTION("""COMPUTED_VALUE"""),"Bolsas e Intercâmbio")</f>
        <v>Bolsas e Intercâmbio</v>
      </c>
      <c r="G105" s="4" t="str">
        <f ca="1">IFERROR(__xludf.DUMMYFUNCTION("""COMPUTED_VALUE"""),"Formação de Público e Educação")</f>
        <v>Formação de Público e Educação</v>
      </c>
      <c r="H105" s="4" t="str">
        <f ca="1">IFERROR(__xludf.DUMMYFUNCTION("""COMPUTED_VALUE"""),"Cultura Popular")</f>
        <v>Cultura Popular</v>
      </c>
      <c r="I105" s="4" t="str">
        <f ca="1">IFERROR(__xludf.DUMMYFUNCTION("""COMPUTED_VALUE"""),"Cultura Popular de Matriz Africana")</f>
        <v>Cultura Popular de Matriz Africana</v>
      </c>
      <c r="J105" s="4" t="str">
        <f ca="1">IFERROR(__xludf.DUMMYFUNCTION("""COMPUTED_VALUE"""),"Cultura Digital e Geek")</f>
        <v>Cultura Digital e Geek</v>
      </c>
      <c r="K105" s="4" t="str">
        <f ca="1">IFERROR(__xludf.DUMMYFUNCTION("""COMPUTED_VALUE"""),"12 Regiões de Desenvolvimento")</f>
        <v>12 Regiões de Desenvolvimento</v>
      </c>
      <c r="L105" s="4" t="str">
        <f ca="1">IFERROR(__xludf.DUMMYFUNCTION("""COMPUTED_VALUE"""),"Linguagem Específica")</f>
        <v>Linguagem Específica</v>
      </c>
      <c r="M105" s="4" t="str">
        <f ca="1">IFERROR(__xludf.DUMMYFUNCTION("""COMPUTED_VALUE"""),"Técnicos")</f>
        <v>Técnicos</v>
      </c>
      <c r="N105" s="4" t="str">
        <f ca="1">IFERROR(__xludf.DUMMYFUNCTION("""COMPUTED_VALUE"""),"Circulação e Visibilidade")</f>
        <v>Circulação e Visibilidade</v>
      </c>
      <c r="O105" s="4" t="str">
        <f ca="1">IFERROR(__xludf.DUMMYFUNCTION("""COMPUTED_VALUE"""),"Iniciantes")</f>
        <v>Iniciantes</v>
      </c>
      <c r="P105" s="4" t="str">
        <f ca="1">IFERROR(__xludf.DUMMYFUNCTION("""COMPUTED_VALUE"""),"CEUs e Pontos(ões) de Cultura")</f>
        <v>CEUs e Pontos(ões) de Cultura</v>
      </c>
      <c r="Q105" s="4" t="str">
        <f ca="1">IFERROR(__xludf.DUMMYFUNCTION("""COMPUTED_VALUE"""),"Outros")</f>
        <v>Outros</v>
      </c>
    </row>
    <row r="106" spans="1:17" x14ac:dyDescent="0.25">
      <c r="A106" s="4" t="str">
        <f ca="1">IFERROR(__xludf.DUMMYFUNCTION("TRANSPOSE(FILTER(Filtro1!B:B,Filtro1!A:A=Mari!C106))"),"Comunicacional")</f>
        <v>Comunicacional</v>
      </c>
      <c r="B106" s="4" t="str">
        <f ca="1">IFERROR(__xludf.DUMMYFUNCTION("""COMPUTED_VALUE"""),"Desburocratização")</f>
        <v>Desburocratização</v>
      </c>
      <c r="C106" s="4" t="str">
        <f ca="1">IFERROR(__xludf.DUMMYFUNCTION("""COMPUTED_VALUE"""),"Mapa Cultural")</f>
        <v>Mapa Cultural</v>
      </c>
      <c r="D106" s="4" t="str">
        <f ca="1">IFERROR(__xludf.DUMMYFUNCTION("""COMPUTED_VALUE"""),"Políticas Afirmativas")</f>
        <v>Políticas Afirmativas</v>
      </c>
    </row>
    <row r="107" spans="1:17" x14ac:dyDescent="0.25">
      <c r="A107" s="4" t="str">
        <f ca="1">IFERROR(__xludf.DUMMYFUNCTION("TRANSPOSE(FILTER(Filtro1!B:B,Filtro1!A:A=Mari!C107))"),"Linguagem")</f>
        <v>Linguagem</v>
      </c>
      <c r="B107" s="4" t="str">
        <f ca="1">IFERROR(__xludf.DUMMYFUNCTION("""COMPUTED_VALUE"""),"Regionalização")</f>
        <v>Regionalização</v>
      </c>
      <c r="C107" s="4" t="str">
        <f ca="1">IFERROR(__xludf.DUMMYFUNCTION("""COMPUTED_VALUE"""),"Remanejamento de Recursos e Rendimentos")</f>
        <v>Remanejamento de Recursos e Rendimentos</v>
      </c>
    </row>
    <row r="108" spans="1:17" x14ac:dyDescent="0.25">
      <c r="A108" s="4" t="str">
        <f ca="1">IFERROR(__xludf.DUMMYFUNCTION("TRANSPOSE(FILTER(Filtro1!B:B,Filtro1!A:A=Mari!C108))"),"Transparência e Fiscalização")</f>
        <v>Transparência e Fiscalização</v>
      </c>
      <c r="B108" s="4" t="str">
        <f ca="1">IFERROR(__xludf.DUMMYFUNCTION("""COMPUTED_VALUE"""),"Pareceristas")</f>
        <v>Pareceristas</v>
      </c>
    </row>
    <row r="109" spans="1:17" x14ac:dyDescent="0.25">
      <c r="A109" s="4" t="str">
        <f ca="1">IFERROR(__xludf.DUMMYFUNCTION("TRANSPOSE(FILTER(Filtro1!B:B,Filtro1!A:A=Mari!C109))"),"Cronograma ")</f>
        <v>Cronograma </v>
      </c>
      <c r="B109" s="4" t="str">
        <f ca="1">IFERROR(__xludf.DUMMYFUNCTION("""COMPUTED_VALUE"""),"Inscrições e Impedimentos")</f>
        <v>Inscrições e Impedimentos</v>
      </c>
    </row>
    <row r="110" spans="1:17" x14ac:dyDescent="0.25">
      <c r="A110" s="4" t="str">
        <f ca="1">IFERROR(__xludf.DUMMYFUNCTION("TRANSPOSE(FILTER(Filtro1!B:B,Filtro1!A:A=Mari!C110))"),"Comunicacional")</f>
        <v>Comunicacional</v>
      </c>
      <c r="B110" s="4" t="str">
        <f ca="1">IFERROR(__xludf.DUMMYFUNCTION("""COMPUTED_VALUE"""),"Desburocratização")</f>
        <v>Desburocratização</v>
      </c>
      <c r="C110" s="4" t="str">
        <f ca="1">IFERROR(__xludf.DUMMYFUNCTION("""COMPUTED_VALUE"""),"Mapa Cultural")</f>
        <v>Mapa Cultural</v>
      </c>
      <c r="D110" s="4" t="str">
        <f ca="1">IFERROR(__xludf.DUMMYFUNCTION("""COMPUTED_VALUE"""),"Políticas Afirmativas")</f>
        <v>Políticas Afirmativas</v>
      </c>
    </row>
    <row r="111" spans="1:17" x14ac:dyDescent="0.25">
      <c r="A111" s="4" t="str">
        <f ca="1">IFERROR(__xludf.DUMMYFUNCTION("TRANSPOSE(FILTER(Filtro1!B:B,Filtro1!A:A=Mari!C111))"),"Comunicacional")</f>
        <v>Comunicacional</v>
      </c>
      <c r="B111" s="4" t="str">
        <f ca="1">IFERROR(__xludf.DUMMYFUNCTION("""COMPUTED_VALUE"""),"Desburocratização")</f>
        <v>Desburocratização</v>
      </c>
      <c r="C111" s="4" t="str">
        <f ca="1">IFERROR(__xludf.DUMMYFUNCTION("""COMPUTED_VALUE"""),"Mapa Cultural")</f>
        <v>Mapa Cultural</v>
      </c>
      <c r="D111" s="4" t="str">
        <f ca="1">IFERROR(__xludf.DUMMYFUNCTION("""COMPUTED_VALUE"""),"Políticas Afirmativas")</f>
        <v>Políticas Afirmativas</v>
      </c>
    </row>
    <row r="112" spans="1:17" x14ac:dyDescent="0.25">
      <c r="A112" s="4" t="str">
        <f ca="1">IFERROR(__xludf.DUMMYFUNCTION("TRANSPOSE(FILTER(Filtro1!B:B,Filtro1!A:A=Mari!C112))"),"Cronograma ")</f>
        <v>Cronograma </v>
      </c>
      <c r="B112" s="4" t="str">
        <f ca="1">IFERROR(__xludf.DUMMYFUNCTION("""COMPUTED_VALUE"""),"Inscrições e Impedimentos")</f>
        <v>Inscrições e Impedimentos</v>
      </c>
    </row>
    <row r="113" spans="1:17" x14ac:dyDescent="0.25">
      <c r="A113" s="4" t="str">
        <f ca="1">IFERROR(__xludf.DUMMYFUNCTION("TRANSPOSE(FILTER(Filtro1!B:B,Filtro1!A:A=Mari!C113))"),"Cronograma ")</f>
        <v>Cronograma </v>
      </c>
      <c r="B113" s="4" t="str">
        <f ca="1">IFERROR(__xludf.DUMMYFUNCTION("""COMPUTED_VALUE"""),"Inscrições e Impedimentos")</f>
        <v>Inscrições e Impedimentos</v>
      </c>
    </row>
    <row r="114" spans="1:17" x14ac:dyDescent="0.25">
      <c r="A114" s="4" t="str">
        <f ca="1">IFERROR(__xludf.DUMMYFUNCTION("TRANSPOSE(FILTER(Filtro1!B:B,Filtro1!A:A=Mari!C114))"),"Comunicacional")</f>
        <v>Comunicacional</v>
      </c>
      <c r="B114" s="4" t="str">
        <f ca="1">IFERROR(__xludf.DUMMYFUNCTION("""COMPUTED_VALUE"""),"Desburocratização")</f>
        <v>Desburocratização</v>
      </c>
      <c r="C114" s="4" t="str">
        <f ca="1">IFERROR(__xludf.DUMMYFUNCTION("""COMPUTED_VALUE"""),"Mapa Cultural")</f>
        <v>Mapa Cultural</v>
      </c>
      <c r="D114" s="4" t="str">
        <f ca="1">IFERROR(__xludf.DUMMYFUNCTION("""COMPUTED_VALUE"""),"Políticas Afirmativas")</f>
        <v>Políticas Afirmativas</v>
      </c>
    </row>
    <row r="115" spans="1:17" x14ac:dyDescent="0.25">
      <c r="A115" s="4" t="str">
        <f ca="1">IFERROR(__xludf.DUMMYFUNCTION("TRANSPOSE(FILTER(Filtro1!B:B,Filtro1!A:A=Mari!C115))"),"Cronograma ")</f>
        <v>Cronograma </v>
      </c>
      <c r="B115" s="4" t="str">
        <f ca="1">IFERROR(__xludf.DUMMYFUNCTION("""COMPUTED_VALUE"""),"Inscrições e Impedimentos")</f>
        <v>Inscrições e Impedimentos</v>
      </c>
    </row>
    <row r="116" spans="1:17" x14ac:dyDescent="0.25">
      <c r="A116" s="4" t="str">
        <f ca="1">IFERROR(__xludf.DUMMYFUNCTION("TRANSPOSE(FILTER(Filtro1!B:B,Filtro1!A:A=Mari!C116))"),"Cronograma ")</f>
        <v>Cronograma </v>
      </c>
      <c r="B116" s="4" t="str">
        <f ca="1">IFERROR(__xludf.DUMMYFUNCTION("""COMPUTED_VALUE"""),"Inscrições e Impedimentos")</f>
        <v>Inscrições e Impedimentos</v>
      </c>
    </row>
    <row r="117" spans="1:17" x14ac:dyDescent="0.25">
      <c r="A117" s="4" t="str">
        <f ca="1">IFERROR(__xludf.DUMMYFUNCTION("TRANSPOSE(FILTER(Filtro1!B:B,Filtro1!A:A=Mari!C117))"),"Transparência e Fiscalização")</f>
        <v>Transparência e Fiscalização</v>
      </c>
      <c r="B117" s="4" t="str">
        <f ca="1">IFERROR(__xludf.DUMMYFUNCTION("""COMPUTED_VALUE"""),"Pareceristas")</f>
        <v>Pareceristas</v>
      </c>
    </row>
    <row r="118" spans="1:17" x14ac:dyDescent="0.25">
      <c r="A118" s="4" t="str">
        <f ca="1">IFERROR(__xludf.DUMMYFUNCTION("TRANSPOSE(FILTER(Filtro1!B:B,Filtro1!A:A=Mari!C118))"),"Comunicacional")</f>
        <v>Comunicacional</v>
      </c>
      <c r="B118" s="4" t="str">
        <f ca="1">IFERROR(__xludf.DUMMYFUNCTION("""COMPUTED_VALUE"""),"Desburocratização")</f>
        <v>Desburocratização</v>
      </c>
      <c r="C118" s="4" t="str">
        <f ca="1">IFERROR(__xludf.DUMMYFUNCTION("""COMPUTED_VALUE"""),"Mapa Cultural")</f>
        <v>Mapa Cultural</v>
      </c>
      <c r="D118" s="4" t="str">
        <f ca="1">IFERROR(__xludf.DUMMYFUNCTION("""COMPUTED_VALUE"""),"Políticas Afirmativas")</f>
        <v>Políticas Afirmativas</v>
      </c>
    </row>
    <row r="119" spans="1:17" x14ac:dyDescent="0.25">
      <c r="A119" s="4" t="str">
        <f ca="1">IFERROR(__xludf.DUMMYFUNCTION("TRANSPOSE(FILTER(Filtro1!B:B,Filtro1!A:A=Mari!C119))"),"CPF")</f>
        <v>CPF</v>
      </c>
      <c r="B119" s="4" t="str">
        <f ca="1">IFERROR(__xludf.DUMMYFUNCTION("""COMPUTED_VALUE"""),"Apoio")</f>
        <v>Apoio</v>
      </c>
      <c r="C119" s="4" t="str">
        <f ca="1">IFERROR(__xludf.DUMMYFUNCTION("""COMPUTED_VALUE"""),"Descentralização")</f>
        <v>Descentralização</v>
      </c>
      <c r="D119" s="4" t="str">
        <f ca="1">IFERROR(__xludf.DUMMYFUNCTION("""COMPUTED_VALUE"""),"Políticas Municipais")</f>
        <v>Políticas Municipais</v>
      </c>
    </row>
    <row r="120" spans="1:17" x14ac:dyDescent="0.25">
      <c r="A120" s="4" t="str">
        <f ca="1">IFERROR(__xludf.DUMMYFUNCTION("TRANSPOSE(FILTER(Filtro1!B:B,Filtro1!A:A=Mari!C120))"),"Treinamento - Agente")</f>
        <v>Treinamento - Agente</v>
      </c>
      <c r="B120" s="4" t="str">
        <f ca="1">IFERROR(__xludf.DUMMYFUNCTION("""COMPUTED_VALUE"""),"Treinamento - Gestor")</f>
        <v>Treinamento - Gestor</v>
      </c>
    </row>
    <row r="121" spans="1:17" x14ac:dyDescent="0.25">
      <c r="A121" s="4" t="str">
        <f ca="1">IFERROR(__xludf.DUMMYFUNCTION("TRANSPOSE(FILTER(Filtro1!B:B,Filtro1!A:A=Mari!C121))"),"Linguagem")</f>
        <v>Linguagem</v>
      </c>
      <c r="B121" s="4" t="str">
        <f ca="1">IFERROR(__xludf.DUMMYFUNCTION("""COMPUTED_VALUE"""),"Regionalização")</f>
        <v>Regionalização</v>
      </c>
      <c r="C121" s="4" t="str">
        <f ca="1">IFERROR(__xludf.DUMMYFUNCTION("""COMPUTED_VALUE"""),"Remanejamento de Recursos e Rendimentos")</f>
        <v>Remanejamento de Recursos e Rendimentos</v>
      </c>
    </row>
    <row r="122" spans="1:17" x14ac:dyDescent="0.25">
      <c r="A122" s="4" t="str">
        <f ca="1">IFERROR(__xludf.DUMMYFUNCTION("TRANSPOSE(FILTER(Filtro1!B:B,Filtro1!A:A=Mari!C122))"),"Transparência e Fiscalização")</f>
        <v>Transparência e Fiscalização</v>
      </c>
      <c r="B122" s="4" t="str">
        <f ca="1">IFERROR(__xludf.DUMMYFUNCTION("""COMPUTED_VALUE"""),"Pareceristas")</f>
        <v>Pareceristas</v>
      </c>
    </row>
    <row r="123" spans="1:17" x14ac:dyDescent="0.25">
      <c r="A123" s="4" t="str">
        <f ca="1">IFERROR(__xludf.DUMMYFUNCTION("TRANSPOSE(FILTER(Filtro1!B:B,Filtro1!A:A=Mari!C123))"),"Cronograma ")</f>
        <v>Cronograma </v>
      </c>
      <c r="B123" s="4" t="str">
        <f ca="1">IFERROR(__xludf.DUMMYFUNCTION("""COMPUTED_VALUE"""),"Inscrições e Impedimentos")</f>
        <v>Inscrições e Impedimentos</v>
      </c>
    </row>
    <row r="124" spans="1:17" x14ac:dyDescent="0.25">
      <c r="A124" s="4" t="str">
        <f ca="1">IFERROR(__xludf.DUMMYFUNCTION("TRANSPOSE(FILTER(Filtro1!B:B,Filtro1!A:A=Mari!C124))"),"Comunicacional")</f>
        <v>Comunicacional</v>
      </c>
      <c r="B124" s="4" t="str">
        <f ca="1">IFERROR(__xludf.DUMMYFUNCTION("""COMPUTED_VALUE"""),"Desburocratização")</f>
        <v>Desburocratização</v>
      </c>
      <c r="C124" s="4" t="str">
        <f ca="1">IFERROR(__xludf.DUMMYFUNCTION("""COMPUTED_VALUE"""),"Mapa Cultural")</f>
        <v>Mapa Cultural</v>
      </c>
      <c r="D124" s="4" t="str">
        <f ca="1">IFERROR(__xludf.DUMMYFUNCTION("""COMPUTED_VALUE"""),"Políticas Afirmativas")</f>
        <v>Políticas Afirmativas</v>
      </c>
    </row>
    <row r="125" spans="1:17" x14ac:dyDescent="0.25">
      <c r="A125" s="4" t="str">
        <f ca="1">IFERROR(__xludf.DUMMYFUNCTION("TRANSPOSE(FILTER(Filtro1!B:B,Filtro1!A:A=Mari!C125))"),"Comunicacional")</f>
        <v>Comunicacional</v>
      </c>
      <c r="B125" s="4" t="str">
        <f ca="1">IFERROR(__xludf.DUMMYFUNCTION("""COMPUTED_VALUE"""),"Desburocratização")</f>
        <v>Desburocratização</v>
      </c>
      <c r="C125" s="4" t="str">
        <f ca="1">IFERROR(__xludf.DUMMYFUNCTION("""COMPUTED_VALUE"""),"Mapa Cultural")</f>
        <v>Mapa Cultural</v>
      </c>
      <c r="D125" s="4" t="str">
        <f ca="1">IFERROR(__xludf.DUMMYFUNCTION("""COMPUTED_VALUE"""),"Políticas Afirmativas")</f>
        <v>Políticas Afirmativas</v>
      </c>
    </row>
    <row r="126" spans="1:17" x14ac:dyDescent="0.25">
      <c r="A126" s="4" t="str">
        <f ca="1">IFERROR(__xludf.DUMMYFUNCTION("TRANSPOSE(FILTER(Filtro1!B:B,Filtro1!A:A=Mari!C126))"),"Cronograma ")</f>
        <v>Cronograma </v>
      </c>
      <c r="B126" s="4" t="str">
        <f ca="1">IFERROR(__xludf.DUMMYFUNCTION("""COMPUTED_VALUE"""),"Inscrições e Impedimentos")</f>
        <v>Inscrições e Impedimentos</v>
      </c>
    </row>
    <row r="127" spans="1:17" x14ac:dyDescent="0.25">
      <c r="A127" s="4" t="str">
        <f ca="1">IFERROR(__xludf.DUMMYFUNCTION("TRANSPOSE(FILTER(Filtro1!B:B,Filtro1!A:A=Mari!C127))"),"Aquisição de Bens e Serviços")</f>
        <v>Aquisição de Bens e Serviços</v>
      </c>
      <c r="B127" s="4" t="str">
        <f ca="1">IFERROR(__xludf.DUMMYFUNCTION("""COMPUTED_VALUE"""),"Cultura Periférica")</f>
        <v>Cultura Periférica</v>
      </c>
      <c r="C127" s="4" t="str">
        <f ca="1">IFERROR(__xludf.DUMMYFUNCTION("""COMPUTED_VALUE"""),"Comunidades Tradicionais ou Rurais")</f>
        <v>Comunidades Tradicionais ou Rurais</v>
      </c>
      <c r="D127" s="4" t="str">
        <f ca="1">IFERROR(__xludf.DUMMYFUNCTION("""COMPUTED_VALUE"""),"Equipamentos e Acervos")</f>
        <v>Equipamentos e Acervos</v>
      </c>
      <c r="E127" s="4" t="str">
        <f ca="1">IFERROR(__xludf.DUMMYFUNCTION("""COMPUTED_VALUE"""),"Premiação")</f>
        <v>Premiação</v>
      </c>
      <c r="F127" s="4" t="str">
        <f ca="1">IFERROR(__xludf.DUMMYFUNCTION("""COMPUTED_VALUE"""),"Bolsas e Intercâmbio")</f>
        <v>Bolsas e Intercâmbio</v>
      </c>
      <c r="G127" s="4" t="str">
        <f ca="1">IFERROR(__xludf.DUMMYFUNCTION("""COMPUTED_VALUE"""),"Formação de Público e Educação")</f>
        <v>Formação de Público e Educação</v>
      </c>
      <c r="H127" s="4" t="str">
        <f ca="1">IFERROR(__xludf.DUMMYFUNCTION("""COMPUTED_VALUE"""),"Cultura Popular")</f>
        <v>Cultura Popular</v>
      </c>
      <c r="I127" s="4" t="str">
        <f ca="1">IFERROR(__xludf.DUMMYFUNCTION("""COMPUTED_VALUE"""),"Cultura Popular de Matriz Africana")</f>
        <v>Cultura Popular de Matriz Africana</v>
      </c>
      <c r="J127" s="4" t="str">
        <f ca="1">IFERROR(__xludf.DUMMYFUNCTION("""COMPUTED_VALUE"""),"Cultura Digital e Geek")</f>
        <v>Cultura Digital e Geek</v>
      </c>
      <c r="K127" s="4" t="str">
        <f ca="1">IFERROR(__xludf.DUMMYFUNCTION("""COMPUTED_VALUE"""),"12 Regiões de Desenvolvimento")</f>
        <v>12 Regiões de Desenvolvimento</v>
      </c>
      <c r="L127" s="4" t="str">
        <f ca="1">IFERROR(__xludf.DUMMYFUNCTION("""COMPUTED_VALUE"""),"Linguagem Específica")</f>
        <v>Linguagem Específica</v>
      </c>
      <c r="M127" s="4" t="str">
        <f ca="1">IFERROR(__xludf.DUMMYFUNCTION("""COMPUTED_VALUE"""),"Técnicos")</f>
        <v>Técnicos</v>
      </c>
      <c r="N127" s="4" t="str">
        <f ca="1">IFERROR(__xludf.DUMMYFUNCTION("""COMPUTED_VALUE"""),"Circulação e Visibilidade")</f>
        <v>Circulação e Visibilidade</v>
      </c>
      <c r="O127" s="4" t="str">
        <f ca="1">IFERROR(__xludf.DUMMYFUNCTION("""COMPUTED_VALUE"""),"Iniciantes")</f>
        <v>Iniciantes</v>
      </c>
      <c r="P127" s="4" t="str">
        <f ca="1">IFERROR(__xludf.DUMMYFUNCTION("""COMPUTED_VALUE"""),"CEUs e Pontos(ões) de Cultura")</f>
        <v>CEUs e Pontos(ões) de Cultura</v>
      </c>
      <c r="Q127" s="4" t="str">
        <f ca="1">IFERROR(__xludf.DUMMYFUNCTION("""COMPUTED_VALUE"""),"Outros")</f>
        <v>Outros</v>
      </c>
    </row>
    <row r="128" spans="1:17" x14ac:dyDescent="0.25">
      <c r="A128" s="4" t="str">
        <f ca="1">IFERROR(__xludf.DUMMYFUNCTION("TRANSPOSE(FILTER(Filtro1!B:B,Filtro1!A:A=Mari!C128))"),"Comunicacional")</f>
        <v>Comunicacional</v>
      </c>
      <c r="B128" s="4" t="str">
        <f ca="1">IFERROR(__xludf.DUMMYFUNCTION("""COMPUTED_VALUE"""),"Desburocratização")</f>
        <v>Desburocratização</v>
      </c>
      <c r="C128" s="4" t="str">
        <f ca="1">IFERROR(__xludf.DUMMYFUNCTION("""COMPUTED_VALUE"""),"Mapa Cultural")</f>
        <v>Mapa Cultural</v>
      </c>
      <c r="D128" s="4" t="str">
        <f ca="1">IFERROR(__xludf.DUMMYFUNCTION("""COMPUTED_VALUE"""),"Políticas Afirmativas")</f>
        <v>Políticas Afirmativas</v>
      </c>
    </row>
    <row r="129" spans="1:4" x14ac:dyDescent="0.25">
      <c r="A129" s="4" t="str">
        <f ca="1">IFERROR(__xludf.DUMMYFUNCTION("TRANSPOSE(FILTER(Filtro1!B:B,Filtro1!A:A=Mari!C129))"),"Cronograma ")</f>
        <v>Cronograma </v>
      </c>
      <c r="B129" s="4" t="str">
        <f ca="1">IFERROR(__xludf.DUMMYFUNCTION("""COMPUTED_VALUE"""),"Inscrições e Impedimentos")</f>
        <v>Inscrições e Impedimentos</v>
      </c>
    </row>
    <row r="130" spans="1:4" x14ac:dyDescent="0.25">
      <c r="A130" s="4" t="str">
        <f ca="1">IFERROR(__xludf.DUMMYFUNCTION("TRANSPOSE(FILTER(Filtro1!B:B,Filtro1!A:A=Mari!C130))"),"Cronograma ")</f>
        <v>Cronograma </v>
      </c>
      <c r="B130" s="4" t="str">
        <f ca="1">IFERROR(__xludf.DUMMYFUNCTION("""COMPUTED_VALUE"""),"Inscrições e Impedimentos")</f>
        <v>Inscrições e Impedimentos</v>
      </c>
    </row>
    <row r="131" spans="1:4" x14ac:dyDescent="0.25">
      <c r="A131" s="4" t="str">
        <f ca="1">IFERROR(__xludf.DUMMYFUNCTION("TRANSPOSE(FILTER(Filtro1!B:B,Filtro1!A:A=Mari!C131))"),"Transparência e Fiscalização")</f>
        <v>Transparência e Fiscalização</v>
      </c>
      <c r="B131" s="4" t="str">
        <f ca="1">IFERROR(__xludf.DUMMYFUNCTION("""COMPUTED_VALUE"""),"Pareceristas")</f>
        <v>Pareceristas</v>
      </c>
    </row>
    <row r="132" spans="1:4" x14ac:dyDescent="0.25">
      <c r="A132" s="4" t="str">
        <f ca="1">IFERROR(__xludf.DUMMYFUNCTION("TRANSPOSE(FILTER(Filtro1!B:B,Filtro1!A:A=Mari!C132))"),"Comunicacional")</f>
        <v>Comunicacional</v>
      </c>
      <c r="B132" s="4" t="str">
        <f ca="1">IFERROR(__xludf.DUMMYFUNCTION("""COMPUTED_VALUE"""),"Desburocratização")</f>
        <v>Desburocratização</v>
      </c>
      <c r="C132" s="4" t="str">
        <f ca="1">IFERROR(__xludf.DUMMYFUNCTION("""COMPUTED_VALUE"""),"Mapa Cultural")</f>
        <v>Mapa Cultural</v>
      </c>
      <c r="D132" s="4" t="str">
        <f ca="1">IFERROR(__xludf.DUMMYFUNCTION("""COMPUTED_VALUE"""),"Políticas Afirmativas")</f>
        <v>Políticas Afirmativas</v>
      </c>
    </row>
    <row r="133" spans="1:4" x14ac:dyDescent="0.25">
      <c r="A133" s="4" t="str">
        <f ca="1">IFERROR(__xludf.DUMMYFUNCTION("TRANSPOSE(FILTER(Filtro1!B:B,Filtro1!A:A=Mari!C133))"),"CPF")</f>
        <v>CPF</v>
      </c>
      <c r="B133" s="4" t="str">
        <f ca="1">IFERROR(__xludf.DUMMYFUNCTION("""COMPUTED_VALUE"""),"Apoio")</f>
        <v>Apoio</v>
      </c>
      <c r="C133" s="4" t="str">
        <f ca="1">IFERROR(__xludf.DUMMYFUNCTION("""COMPUTED_VALUE"""),"Descentralização")</f>
        <v>Descentralização</v>
      </c>
      <c r="D133" s="4" t="str">
        <f ca="1">IFERROR(__xludf.DUMMYFUNCTION("""COMPUTED_VALUE"""),"Políticas Municipais")</f>
        <v>Políticas Municipais</v>
      </c>
    </row>
    <row r="134" spans="1:4" x14ac:dyDescent="0.25">
      <c r="A134" s="4" t="str">
        <f ca="1">IFERROR(__xludf.DUMMYFUNCTION("TRANSPOSE(FILTER(Filtro1!B:B,Filtro1!A:A=Mari!C134))"),"Treinamento - Agente")</f>
        <v>Treinamento - Agente</v>
      </c>
      <c r="B134" s="4" t="str">
        <f ca="1">IFERROR(__xludf.DUMMYFUNCTION("""COMPUTED_VALUE"""),"Treinamento - Gestor")</f>
        <v>Treinamento - Gestor</v>
      </c>
    </row>
    <row r="135" spans="1:4" x14ac:dyDescent="0.25">
      <c r="A135" s="4" t="str">
        <f ca="1">IFERROR(__xludf.DUMMYFUNCTION("TRANSPOSE(FILTER(Filtro1!B:B,Filtro1!A:A=Mari!C135))"),"Treinamento - Agente")</f>
        <v>Treinamento - Agente</v>
      </c>
      <c r="B135" s="4" t="str">
        <f ca="1">IFERROR(__xludf.DUMMYFUNCTION("""COMPUTED_VALUE"""),"Treinamento - Gestor")</f>
        <v>Treinamento - Gestor</v>
      </c>
    </row>
    <row r="136" spans="1:4" x14ac:dyDescent="0.25">
      <c r="A136" s="4" t="str">
        <f ca="1">IFERROR(__xludf.DUMMYFUNCTION("TRANSPOSE(FILTER(Filtro1!B:B,Filtro1!A:A=Mari!C136))"),"Linguagem")</f>
        <v>Linguagem</v>
      </c>
      <c r="B136" s="4" t="str">
        <f ca="1">IFERROR(__xludf.DUMMYFUNCTION("""COMPUTED_VALUE"""),"Regionalização")</f>
        <v>Regionalização</v>
      </c>
      <c r="C136" s="4" t="str">
        <f ca="1">IFERROR(__xludf.DUMMYFUNCTION("""COMPUTED_VALUE"""),"Remanejamento de Recursos e Rendimentos")</f>
        <v>Remanejamento de Recursos e Rendimentos</v>
      </c>
    </row>
    <row r="137" spans="1:4" x14ac:dyDescent="0.25">
      <c r="A137" s="4" t="str">
        <f ca="1">IFERROR(__xludf.DUMMYFUNCTION("TRANSPOSE(FILTER(Filtro1!B:B,Filtro1!A:A=Mari!C137))"),"Treinamento - Agente")</f>
        <v>Treinamento - Agente</v>
      </c>
      <c r="B137" s="4" t="str">
        <f ca="1">IFERROR(__xludf.DUMMYFUNCTION("""COMPUTED_VALUE"""),"Treinamento - Gestor")</f>
        <v>Treinamento - Gestor</v>
      </c>
    </row>
    <row r="138" spans="1:4" x14ac:dyDescent="0.25">
      <c r="A138" s="4" t="str">
        <f ca="1">IFERROR(__xludf.DUMMYFUNCTION("TRANSPOSE(FILTER(Filtro1!B:B,Filtro1!A:A=Mari!C138))"),"Comunicacional")</f>
        <v>Comunicacional</v>
      </c>
      <c r="B138" s="4" t="str">
        <f ca="1">IFERROR(__xludf.DUMMYFUNCTION("""COMPUTED_VALUE"""),"Desburocratização")</f>
        <v>Desburocratização</v>
      </c>
      <c r="C138" s="4" t="str">
        <f ca="1">IFERROR(__xludf.DUMMYFUNCTION("""COMPUTED_VALUE"""),"Mapa Cultural")</f>
        <v>Mapa Cultural</v>
      </c>
      <c r="D138" s="4" t="str">
        <f ca="1">IFERROR(__xludf.DUMMYFUNCTION("""COMPUTED_VALUE"""),"Políticas Afirmativas")</f>
        <v>Políticas Afirmativas</v>
      </c>
    </row>
    <row r="139" spans="1:4" x14ac:dyDescent="0.25">
      <c r="A139" s="4" t="str">
        <f ca="1">IFERROR(__xludf.DUMMYFUNCTION("TRANSPOSE(FILTER(Filtro1!B:B,Filtro1!A:A=Mari!C139))"),"Transparência e Fiscalização")</f>
        <v>Transparência e Fiscalização</v>
      </c>
      <c r="B139" s="4" t="str">
        <f ca="1">IFERROR(__xludf.DUMMYFUNCTION("""COMPUTED_VALUE"""),"Pareceristas")</f>
        <v>Pareceristas</v>
      </c>
    </row>
    <row r="140" spans="1:4" x14ac:dyDescent="0.25">
      <c r="A140" s="4" t="str">
        <f ca="1">IFERROR(__xludf.DUMMYFUNCTION("TRANSPOSE(FILTER(Filtro1!B:B,Filtro1!A:A=Mari!C140))"),"Cronograma ")</f>
        <v>Cronograma </v>
      </c>
      <c r="B140" s="4" t="str">
        <f ca="1">IFERROR(__xludf.DUMMYFUNCTION("""COMPUTED_VALUE"""),"Inscrições e Impedimentos")</f>
        <v>Inscrições e Impedimentos</v>
      </c>
    </row>
    <row r="141" spans="1:4" x14ac:dyDescent="0.25">
      <c r="A141" s="4" t="str">
        <f ca="1">IFERROR(__xludf.DUMMYFUNCTION("TRANSPOSE(FILTER(Filtro1!B:B,Filtro1!A:A=Mari!C141))"),"CPF")</f>
        <v>CPF</v>
      </c>
      <c r="B141" s="4" t="str">
        <f ca="1">IFERROR(__xludf.DUMMYFUNCTION("""COMPUTED_VALUE"""),"Apoio")</f>
        <v>Apoio</v>
      </c>
      <c r="C141" s="4" t="str">
        <f ca="1">IFERROR(__xludf.DUMMYFUNCTION("""COMPUTED_VALUE"""),"Descentralização")</f>
        <v>Descentralização</v>
      </c>
      <c r="D141" s="4" t="str">
        <f ca="1">IFERROR(__xludf.DUMMYFUNCTION("""COMPUTED_VALUE"""),"Políticas Municipais")</f>
        <v>Políticas Municipais</v>
      </c>
    </row>
    <row r="142" spans="1:4" x14ac:dyDescent="0.25">
      <c r="A142" s="4" t="str">
        <f ca="1">IFERROR(__xludf.DUMMYFUNCTION("TRANSPOSE(FILTER(Filtro1!B:B,Filtro1!A:A=Mari!C142))"),"Linguagem")</f>
        <v>Linguagem</v>
      </c>
      <c r="B142" s="4" t="str">
        <f ca="1">IFERROR(__xludf.DUMMYFUNCTION("""COMPUTED_VALUE"""),"Regionalização")</f>
        <v>Regionalização</v>
      </c>
      <c r="C142" s="4" t="str">
        <f ca="1">IFERROR(__xludf.DUMMYFUNCTION("""COMPUTED_VALUE"""),"Remanejamento de Recursos e Rendimentos")</f>
        <v>Remanejamento de Recursos e Rendimentos</v>
      </c>
    </row>
    <row r="143" spans="1:4" x14ac:dyDescent="0.25">
      <c r="A143" s="4" t="str">
        <f ca="1">IFERROR(__xludf.DUMMYFUNCTION("TRANSPOSE(FILTER(Filtro1!B:B,Filtro1!A:A=Mari!C143))"),"Transparência e Fiscalização")</f>
        <v>Transparência e Fiscalização</v>
      </c>
      <c r="B143" s="4" t="str">
        <f ca="1">IFERROR(__xludf.DUMMYFUNCTION("""COMPUTED_VALUE"""),"Pareceristas")</f>
        <v>Pareceristas</v>
      </c>
    </row>
    <row r="144" spans="1:4" x14ac:dyDescent="0.25">
      <c r="A144" s="4" t="str">
        <f ca="1">IFERROR(__xludf.DUMMYFUNCTION("TRANSPOSE(FILTER(Filtro1!B:B,Filtro1!A:A=Mari!C144))"),"Cronograma ")</f>
        <v>Cronograma </v>
      </c>
      <c r="B144" s="4" t="str">
        <f ca="1">IFERROR(__xludf.DUMMYFUNCTION("""COMPUTED_VALUE"""),"Inscrições e Impedimentos")</f>
        <v>Inscrições e Impedimentos</v>
      </c>
    </row>
    <row r="145" spans="1:17" x14ac:dyDescent="0.25">
      <c r="A145" s="4" t="str">
        <f ca="1">IFERROR(__xludf.DUMMYFUNCTION("TRANSPOSE(FILTER(Filtro1!B:B,Filtro1!A:A=Mari!C145))"),"Comunicacional")</f>
        <v>Comunicacional</v>
      </c>
      <c r="B145" s="4" t="str">
        <f ca="1">IFERROR(__xludf.DUMMYFUNCTION("""COMPUTED_VALUE"""),"Desburocratização")</f>
        <v>Desburocratização</v>
      </c>
      <c r="C145" s="4" t="str">
        <f ca="1">IFERROR(__xludf.DUMMYFUNCTION("""COMPUTED_VALUE"""),"Mapa Cultural")</f>
        <v>Mapa Cultural</v>
      </c>
      <c r="D145" s="4" t="str">
        <f ca="1">IFERROR(__xludf.DUMMYFUNCTION("""COMPUTED_VALUE"""),"Políticas Afirmativas")</f>
        <v>Políticas Afirmativas</v>
      </c>
    </row>
    <row r="146" spans="1:17" x14ac:dyDescent="0.25">
      <c r="A146" s="4" t="str">
        <f ca="1">IFERROR(__xludf.DUMMYFUNCTION("TRANSPOSE(FILTER(Filtro1!B:B,Filtro1!A:A=Mari!C146))"),"Comunicacional")</f>
        <v>Comunicacional</v>
      </c>
      <c r="B146" s="4" t="str">
        <f ca="1">IFERROR(__xludf.DUMMYFUNCTION("""COMPUTED_VALUE"""),"Desburocratização")</f>
        <v>Desburocratização</v>
      </c>
      <c r="C146" s="4" t="str">
        <f ca="1">IFERROR(__xludf.DUMMYFUNCTION("""COMPUTED_VALUE"""),"Mapa Cultural")</f>
        <v>Mapa Cultural</v>
      </c>
      <c r="D146" s="4" t="str">
        <f ca="1">IFERROR(__xludf.DUMMYFUNCTION("""COMPUTED_VALUE"""),"Políticas Afirmativas")</f>
        <v>Políticas Afirmativas</v>
      </c>
    </row>
    <row r="147" spans="1:17" x14ac:dyDescent="0.25">
      <c r="A147" s="4" t="str">
        <f ca="1">IFERROR(__xludf.DUMMYFUNCTION("TRANSPOSE(FILTER(Filtro1!B:B,Filtro1!A:A=Mari!C147))"),"Cronograma ")</f>
        <v>Cronograma </v>
      </c>
      <c r="B147" s="4" t="str">
        <f ca="1">IFERROR(__xludf.DUMMYFUNCTION("""COMPUTED_VALUE"""),"Inscrições e Impedimentos")</f>
        <v>Inscrições e Impedimentos</v>
      </c>
    </row>
    <row r="148" spans="1:17" x14ac:dyDescent="0.25">
      <c r="A148" s="4" t="str">
        <f ca="1">IFERROR(__xludf.DUMMYFUNCTION("TRANSPOSE(FILTER(Filtro1!B:B,Filtro1!A:A=Mari!C148))"),"Aquisição de Bens e Serviços")</f>
        <v>Aquisição de Bens e Serviços</v>
      </c>
      <c r="B148" s="4" t="str">
        <f ca="1">IFERROR(__xludf.DUMMYFUNCTION("""COMPUTED_VALUE"""),"Cultura Periférica")</f>
        <v>Cultura Periférica</v>
      </c>
      <c r="C148" s="4" t="str">
        <f ca="1">IFERROR(__xludf.DUMMYFUNCTION("""COMPUTED_VALUE"""),"Comunidades Tradicionais ou Rurais")</f>
        <v>Comunidades Tradicionais ou Rurais</v>
      </c>
      <c r="D148" s="4" t="str">
        <f ca="1">IFERROR(__xludf.DUMMYFUNCTION("""COMPUTED_VALUE"""),"Equipamentos e Acervos")</f>
        <v>Equipamentos e Acervos</v>
      </c>
      <c r="E148" s="4" t="str">
        <f ca="1">IFERROR(__xludf.DUMMYFUNCTION("""COMPUTED_VALUE"""),"Premiação")</f>
        <v>Premiação</v>
      </c>
      <c r="F148" s="4" t="str">
        <f ca="1">IFERROR(__xludf.DUMMYFUNCTION("""COMPUTED_VALUE"""),"Bolsas e Intercâmbio")</f>
        <v>Bolsas e Intercâmbio</v>
      </c>
      <c r="G148" s="4" t="str">
        <f ca="1">IFERROR(__xludf.DUMMYFUNCTION("""COMPUTED_VALUE"""),"Formação de Público e Educação")</f>
        <v>Formação de Público e Educação</v>
      </c>
      <c r="H148" s="4" t="str">
        <f ca="1">IFERROR(__xludf.DUMMYFUNCTION("""COMPUTED_VALUE"""),"Cultura Popular")</f>
        <v>Cultura Popular</v>
      </c>
      <c r="I148" s="4" t="str">
        <f ca="1">IFERROR(__xludf.DUMMYFUNCTION("""COMPUTED_VALUE"""),"Cultura Popular de Matriz Africana")</f>
        <v>Cultura Popular de Matriz Africana</v>
      </c>
      <c r="J148" s="4" t="str">
        <f ca="1">IFERROR(__xludf.DUMMYFUNCTION("""COMPUTED_VALUE"""),"Cultura Digital e Geek")</f>
        <v>Cultura Digital e Geek</v>
      </c>
      <c r="K148" s="4" t="str">
        <f ca="1">IFERROR(__xludf.DUMMYFUNCTION("""COMPUTED_VALUE"""),"12 Regiões de Desenvolvimento")</f>
        <v>12 Regiões de Desenvolvimento</v>
      </c>
      <c r="L148" s="4" t="str">
        <f ca="1">IFERROR(__xludf.DUMMYFUNCTION("""COMPUTED_VALUE"""),"Linguagem Específica")</f>
        <v>Linguagem Específica</v>
      </c>
      <c r="M148" s="4" t="str">
        <f ca="1">IFERROR(__xludf.DUMMYFUNCTION("""COMPUTED_VALUE"""),"Técnicos")</f>
        <v>Técnicos</v>
      </c>
      <c r="N148" s="4" t="str">
        <f ca="1">IFERROR(__xludf.DUMMYFUNCTION("""COMPUTED_VALUE"""),"Circulação e Visibilidade")</f>
        <v>Circulação e Visibilidade</v>
      </c>
      <c r="O148" s="4" t="str">
        <f ca="1">IFERROR(__xludf.DUMMYFUNCTION("""COMPUTED_VALUE"""),"Iniciantes")</f>
        <v>Iniciantes</v>
      </c>
      <c r="P148" s="4" t="str">
        <f ca="1">IFERROR(__xludf.DUMMYFUNCTION("""COMPUTED_VALUE"""),"CEUs e Pontos(ões) de Cultura")</f>
        <v>CEUs e Pontos(ões) de Cultura</v>
      </c>
      <c r="Q148" s="4" t="str">
        <f ca="1">IFERROR(__xludf.DUMMYFUNCTION("""COMPUTED_VALUE"""),"Outros")</f>
        <v>Outros</v>
      </c>
    </row>
    <row r="149" spans="1:17" x14ac:dyDescent="0.25">
      <c r="A149" s="4" t="str">
        <f ca="1">IFERROR(__xludf.DUMMYFUNCTION("TRANSPOSE(FILTER(Filtro1!B:B,Filtro1!A:A=Mari!C149))"),"Comunicacional")</f>
        <v>Comunicacional</v>
      </c>
      <c r="B149" s="4" t="str">
        <f ca="1">IFERROR(__xludf.DUMMYFUNCTION("""COMPUTED_VALUE"""),"Desburocratização")</f>
        <v>Desburocratização</v>
      </c>
      <c r="C149" s="4" t="str">
        <f ca="1">IFERROR(__xludf.DUMMYFUNCTION("""COMPUTED_VALUE"""),"Mapa Cultural")</f>
        <v>Mapa Cultural</v>
      </c>
      <c r="D149" s="4" t="str">
        <f ca="1">IFERROR(__xludf.DUMMYFUNCTION("""COMPUTED_VALUE"""),"Políticas Afirmativas")</f>
        <v>Políticas Afirmativas</v>
      </c>
    </row>
    <row r="150" spans="1:17" x14ac:dyDescent="0.25">
      <c r="A150" s="4" t="str">
        <f ca="1">IFERROR(__xludf.DUMMYFUNCTION("TRANSPOSE(FILTER(Filtro1!B:B,Filtro1!A:A=Mari!C150))"),"Cronograma ")</f>
        <v>Cronograma </v>
      </c>
      <c r="B150" s="4" t="str">
        <f ca="1">IFERROR(__xludf.DUMMYFUNCTION("""COMPUTED_VALUE"""),"Inscrições e Impedimentos")</f>
        <v>Inscrições e Impedimentos</v>
      </c>
    </row>
    <row r="151" spans="1:17" x14ac:dyDescent="0.25">
      <c r="A151" s="4" t="str">
        <f ca="1">IFERROR(__xludf.DUMMYFUNCTION("TRANSPOSE(FILTER(Filtro1!B:B,Filtro1!A:A=Mari!C151))"),"Cronograma ")</f>
        <v>Cronograma </v>
      </c>
      <c r="B151" s="4" t="str">
        <f ca="1">IFERROR(__xludf.DUMMYFUNCTION("""COMPUTED_VALUE"""),"Inscrições e Impedimentos")</f>
        <v>Inscrições e Impedimentos</v>
      </c>
    </row>
    <row r="152" spans="1:17" x14ac:dyDescent="0.25">
      <c r="A152" s="4" t="str">
        <f ca="1">IFERROR(__xludf.DUMMYFUNCTION("TRANSPOSE(FILTER(Filtro1!B:B,Filtro1!A:A=Mari!C152))"),"Transparência e Fiscalização")</f>
        <v>Transparência e Fiscalização</v>
      </c>
      <c r="B152" s="4" t="str">
        <f ca="1">IFERROR(__xludf.DUMMYFUNCTION("""COMPUTED_VALUE"""),"Pareceristas")</f>
        <v>Pareceristas</v>
      </c>
    </row>
    <row r="153" spans="1:17" x14ac:dyDescent="0.25">
      <c r="A153" s="4" t="str">
        <f ca="1">IFERROR(__xludf.DUMMYFUNCTION("TRANSPOSE(FILTER(Filtro1!B:B,Filtro1!A:A=Mari!C153))"),"Comunicacional")</f>
        <v>Comunicacional</v>
      </c>
      <c r="B153" s="4" t="str">
        <f ca="1">IFERROR(__xludf.DUMMYFUNCTION("""COMPUTED_VALUE"""),"Desburocratização")</f>
        <v>Desburocratização</v>
      </c>
      <c r="C153" s="4" t="str">
        <f ca="1">IFERROR(__xludf.DUMMYFUNCTION("""COMPUTED_VALUE"""),"Mapa Cultural")</f>
        <v>Mapa Cultural</v>
      </c>
      <c r="D153" s="4" t="str">
        <f ca="1">IFERROR(__xludf.DUMMYFUNCTION("""COMPUTED_VALUE"""),"Políticas Afirmativas")</f>
        <v>Políticas Afirmativas</v>
      </c>
    </row>
    <row r="154" spans="1:17" x14ac:dyDescent="0.25">
      <c r="A154" s="4" t="str">
        <f ca="1">IFERROR(__xludf.DUMMYFUNCTION("TRANSPOSE(FILTER(Filtro1!B:B,Filtro1!A:A=Mari!C154))"),"CPF")</f>
        <v>CPF</v>
      </c>
      <c r="B154" s="4" t="str">
        <f ca="1">IFERROR(__xludf.DUMMYFUNCTION("""COMPUTED_VALUE"""),"Apoio")</f>
        <v>Apoio</v>
      </c>
      <c r="C154" s="4" t="str">
        <f ca="1">IFERROR(__xludf.DUMMYFUNCTION("""COMPUTED_VALUE"""),"Descentralização")</f>
        <v>Descentralização</v>
      </c>
      <c r="D154" s="4" t="str">
        <f ca="1">IFERROR(__xludf.DUMMYFUNCTION("""COMPUTED_VALUE"""),"Políticas Municipais")</f>
        <v>Políticas Municipais</v>
      </c>
    </row>
    <row r="155" spans="1:17" x14ac:dyDescent="0.25">
      <c r="A155" s="4" t="str">
        <f ca="1">IFERROR(__xludf.DUMMYFUNCTION("TRANSPOSE(FILTER(Filtro1!B:B,Filtro1!A:A=Mari!C155))"),"Linguagem")</f>
        <v>Linguagem</v>
      </c>
      <c r="B155" s="4" t="str">
        <f ca="1">IFERROR(__xludf.DUMMYFUNCTION("""COMPUTED_VALUE"""),"Regionalização")</f>
        <v>Regionalização</v>
      </c>
      <c r="C155" s="4" t="str">
        <f ca="1">IFERROR(__xludf.DUMMYFUNCTION("""COMPUTED_VALUE"""),"Remanejamento de Recursos e Rendimentos")</f>
        <v>Remanejamento de Recursos e Rendimentos</v>
      </c>
    </row>
    <row r="156" spans="1:17" x14ac:dyDescent="0.25">
      <c r="A156" s="4" t="str">
        <f ca="1">IFERROR(__xludf.DUMMYFUNCTION("TRANSPOSE(FILTER(Filtro1!B:B,Filtro1!A:A=Mari!C156))"),"Transparência e Fiscalização")</f>
        <v>Transparência e Fiscalização</v>
      </c>
      <c r="B156" s="4" t="str">
        <f ca="1">IFERROR(__xludf.DUMMYFUNCTION("""COMPUTED_VALUE"""),"Pareceristas")</f>
        <v>Pareceristas</v>
      </c>
    </row>
    <row r="157" spans="1:17" x14ac:dyDescent="0.25">
      <c r="A157" s="4" t="str">
        <f ca="1">IFERROR(__xludf.DUMMYFUNCTION("TRANSPOSE(FILTER(Filtro1!B:B,Filtro1!A:A=Mari!C157))"),"Cronograma ")</f>
        <v>Cronograma </v>
      </c>
      <c r="B157" s="4" t="str">
        <f ca="1">IFERROR(__xludf.DUMMYFUNCTION("""COMPUTED_VALUE"""),"Inscrições e Impedimentos")</f>
        <v>Inscrições e Impedimentos</v>
      </c>
    </row>
    <row r="158" spans="1:17" x14ac:dyDescent="0.25">
      <c r="A158" s="4" t="str">
        <f ca="1">IFERROR(__xludf.DUMMYFUNCTION("TRANSPOSE(FILTER(Filtro1!B:B,Filtro1!A:A=Mari!C158))"),"Comunicacional")</f>
        <v>Comunicacional</v>
      </c>
      <c r="B158" s="4" t="str">
        <f ca="1">IFERROR(__xludf.DUMMYFUNCTION("""COMPUTED_VALUE"""),"Desburocratização")</f>
        <v>Desburocratização</v>
      </c>
      <c r="C158" s="4" t="str">
        <f ca="1">IFERROR(__xludf.DUMMYFUNCTION("""COMPUTED_VALUE"""),"Mapa Cultural")</f>
        <v>Mapa Cultural</v>
      </c>
      <c r="D158" s="4" t="str">
        <f ca="1">IFERROR(__xludf.DUMMYFUNCTION("""COMPUTED_VALUE"""),"Políticas Afirmativas")</f>
        <v>Políticas Afirmativas</v>
      </c>
    </row>
    <row r="159" spans="1:17" x14ac:dyDescent="0.25">
      <c r="A159" s="4" t="str">
        <f ca="1">IFERROR(__xludf.DUMMYFUNCTION("TRANSPOSE(FILTER(Filtro1!B:B,Filtro1!A:A=Mari!C159))"),"Comunicacional")</f>
        <v>Comunicacional</v>
      </c>
      <c r="B159" s="4" t="str">
        <f ca="1">IFERROR(__xludf.DUMMYFUNCTION("""COMPUTED_VALUE"""),"Desburocratização")</f>
        <v>Desburocratização</v>
      </c>
      <c r="C159" s="4" t="str">
        <f ca="1">IFERROR(__xludf.DUMMYFUNCTION("""COMPUTED_VALUE"""),"Mapa Cultural")</f>
        <v>Mapa Cultural</v>
      </c>
      <c r="D159" s="4" t="str">
        <f ca="1">IFERROR(__xludf.DUMMYFUNCTION("""COMPUTED_VALUE"""),"Políticas Afirmativas")</f>
        <v>Políticas Afirmativas</v>
      </c>
    </row>
    <row r="160" spans="1:17" x14ac:dyDescent="0.25">
      <c r="A160" s="4" t="str">
        <f ca="1">IFERROR(__xludf.DUMMYFUNCTION("TRANSPOSE(FILTER(Filtro1!B:B,Filtro1!A:A=Mari!C160))"),"Cronograma ")</f>
        <v>Cronograma </v>
      </c>
      <c r="B160" s="4" t="str">
        <f ca="1">IFERROR(__xludf.DUMMYFUNCTION("""COMPUTED_VALUE"""),"Inscrições e Impedimentos")</f>
        <v>Inscrições e Impedimentos</v>
      </c>
    </row>
    <row r="161" spans="1:17" x14ac:dyDescent="0.25">
      <c r="A161" s="4" t="str">
        <f ca="1">IFERROR(__xludf.DUMMYFUNCTION("TRANSPOSE(FILTER(Filtro1!B:B,Filtro1!A:A=Mari!C161))"),"Aquisição de Bens e Serviços")</f>
        <v>Aquisição de Bens e Serviços</v>
      </c>
      <c r="B161" s="4" t="str">
        <f ca="1">IFERROR(__xludf.DUMMYFUNCTION("""COMPUTED_VALUE"""),"Cultura Periférica")</f>
        <v>Cultura Periférica</v>
      </c>
      <c r="C161" s="4" t="str">
        <f ca="1">IFERROR(__xludf.DUMMYFUNCTION("""COMPUTED_VALUE"""),"Comunidades Tradicionais ou Rurais")</f>
        <v>Comunidades Tradicionais ou Rurais</v>
      </c>
      <c r="D161" s="4" t="str">
        <f ca="1">IFERROR(__xludf.DUMMYFUNCTION("""COMPUTED_VALUE"""),"Equipamentos e Acervos")</f>
        <v>Equipamentos e Acervos</v>
      </c>
      <c r="E161" s="4" t="str">
        <f ca="1">IFERROR(__xludf.DUMMYFUNCTION("""COMPUTED_VALUE"""),"Premiação")</f>
        <v>Premiação</v>
      </c>
      <c r="F161" s="4" t="str">
        <f ca="1">IFERROR(__xludf.DUMMYFUNCTION("""COMPUTED_VALUE"""),"Bolsas e Intercâmbio")</f>
        <v>Bolsas e Intercâmbio</v>
      </c>
      <c r="G161" s="4" t="str">
        <f ca="1">IFERROR(__xludf.DUMMYFUNCTION("""COMPUTED_VALUE"""),"Formação de Público e Educação")</f>
        <v>Formação de Público e Educação</v>
      </c>
      <c r="H161" s="4" t="str">
        <f ca="1">IFERROR(__xludf.DUMMYFUNCTION("""COMPUTED_VALUE"""),"Cultura Popular")</f>
        <v>Cultura Popular</v>
      </c>
      <c r="I161" s="4" t="str">
        <f ca="1">IFERROR(__xludf.DUMMYFUNCTION("""COMPUTED_VALUE"""),"Cultura Popular de Matriz Africana")</f>
        <v>Cultura Popular de Matriz Africana</v>
      </c>
      <c r="J161" s="4" t="str">
        <f ca="1">IFERROR(__xludf.DUMMYFUNCTION("""COMPUTED_VALUE"""),"Cultura Digital e Geek")</f>
        <v>Cultura Digital e Geek</v>
      </c>
      <c r="K161" s="4" t="str">
        <f ca="1">IFERROR(__xludf.DUMMYFUNCTION("""COMPUTED_VALUE"""),"12 Regiões de Desenvolvimento")</f>
        <v>12 Regiões de Desenvolvimento</v>
      </c>
      <c r="L161" s="4" t="str">
        <f ca="1">IFERROR(__xludf.DUMMYFUNCTION("""COMPUTED_VALUE"""),"Linguagem Específica")</f>
        <v>Linguagem Específica</v>
      </c>
      <c r="M161" s="4" t="str">
        <f ca="1">IFERROR(__xludf.DUMMYFUNCTION("""COMPUTED_VALUE"""),"Técnicos")</f>
        <v>Técnicos</v>
      </c>
      <c r="N161" s="4" t="str">
        <f ca="1">IFERROR(__xludf.DUMMYFUNCTION("""COMPUTED_VALUE"""),"Circulação e Visibilidade")</f>
        <v>Circulação e Visibilidade</v>
      </c>
      <c r="O161" s="4" t="str">
        <f ca="1">IFERROR(__xludf.DUMMYFUNCTION("""COMPUTED_VALUE"""),"Iniciantes")</f>
        <v>Iniciantes</v>
      </c>
      <c r="P161" s="4" t="str">
        <f ca="1">IFERROR(__xludf.DUMMYFUNCTION("""COMPUTED_VALUE"""),"CEUs e Pontos(ões) de Cultura")</f>
        <v>CEUs e Pontos(ões) de Cultura</v>
      </c>
      <c r="Q161" s="4" t="str">
        <f ca="1">IFERROR(__xludf.DUMMYFUNCTION("""COMPUTED_VALUE"""),"Outros")</f>
        <v>Outros</v>
      </c>
    </row>
    <row r="162" spans="1:17" x14ac:dyDescent="0.25">
      <c r="A162" s="4" t="str">
        <f ca="1">IFERROR(__xludf.DUMMYFUNCTION("TRANSPOSE(FILTER(Filtro1!B:B,Filtro1!A:A=Mari!C162))"),"Comunicacional")</f>
        <v>Comunicacional</v>
      </c>
      <c r="B162" s="4" t="str">
        <f ca="1">IFERROR(__xludf.DUMMYFUNCTION("""COMPUTED_VALUE"""),"Desburocratização")</f>
        <v>Desburocratização</v>
      </c>
      <c r="C162" s="4" t="str">
        <f ca="1">IFERROR(__xludf.DUMMYFUNCTION("""COMPUTED_VALUE"""),"Mapa Cultural")</f>
        <v>Mapa Cultural</v>
      </c>
      <c r="D162" s="4" t="str">
        <f ca="1">IFERROR(__xludf.DUMMYFUNCTION("""COMPUTED_VALUE"""),"Políticas Afirmativas")</f>
        <v>Políticas Afirmativas</v>
      </c>
    </row>
    <row r="163" spans="1:17" x14ac:dyDescent="0.25">
      <c r="A163" s="4" t="str">
        <f ca="1">IFERROR(__xludf.DUMMYFUNCTION("TRANSPOSE(FILTER(Filtro1!B:B,Filtro1!A:A=Mari!C163))"),"Cronograma ")</f>
        <v>Cronograma </v>
      </c>
      <c r="B163" s="4" t="str">
        <f ca="1">IFERROR(__xludf.DUMMYFUNCTION("""COMPUTED_VALUE"""),"Inscrições e Impedimentos")</f>
        <v>Inscrições e Impedimentos</v>
      </c>
    </row>
    <row r="164" spans="1:17" x14ac:dyDescent="0.25">
      <c r="A164" s="4" t="str">
        <f ca="1">IFERROR(__xludf.DUMMYFUNCTION("TRANSPOSE(FILTER(Filtro1!B:B,Filtro1!A:A=Mari!C164))"),"Cronograma ")</f>
        <v>Cronograma </v>
      </c>
      <c r="B164" s="4" t="str">
        <f ca="1">IFERROR(__xludf.DUMMYFUNCTION("""COMPUTED_VALUE"""),"Inscrições e Impedimentos")</f>
        <v>Inscrições e Impedimentos</v>
      </c>
    </row>
    <row r="165" spans="1:17" x14ac:dyDescent="0.25">
      <c r="A165" s="4" t="str">
        <f ca="1">IFERROR(__xludf.DUMMYFUNCTION("TRANSPOSE(FILTER(Filtro1!B:B,Filtro1!A:A=Mari!C165))"),"Transparência e Fiscalização")</f>
        <v>Transparência e Fiscalização</v>
      </c>
      <c r="B165" s="4" t="str">
        <f ca="1">IFERROR(__xludf.DUMMYFUNCTION("""COMPUTED_VALUE"""),"Pareceristas")</f>
        <v>Pareceristas</v>
      </c>
    </row>
    <row r="166" spans="1:17" x14ac:dyDescent="0.25">
      <c r="A166" s="4" t="str">
        <f ca="1">IFERROR(__xludf.DUMMYFUNCTION("TRANSPOSE(FILTER(Filtro1!B:B,Filtro1!A:A=Mari!C166))"),"Comunicacional")</f>
        <v>Comunicacional</v>
      </c>
      <c r="B166" s="4" t="str">
        <f ca="1">IFERROR(__xludf.DUMMYFUNCTION("""COMPUTED_VALUE"""),"Desburocratização")</f>
        <v>Desburocratização</v>
      </c>
      <c r="C166" s="4" t="str">
        <f ca="1">IFERROR(__xludf.DUMMYFUNCTION("""COMPUTED_VALUE"""),"Mapa Cultural")</f>
        <v>Mapa Cultural</v>
      </c>
      <c r="D166" s="4" t="str">
        <f ca="1">IFERROR(__xludf.DUMMYFUNCTION("""COMPUTED_VALUE"""),"Políticas Afirmativas")</f>
        <v>Políticas Afirmativas</v>
      </c>
    </row>
    <row r="167" spans="1:17" x14ac:dyDescent="0.25">
      <c r="A167" s="4" t="str">
        <f ca="1">IFERROR(__xludf.DUMMYFUNCTION("TRANSPOSE(FILTER(Filtro1!B:B,Filtro1!A:A=Mari!C167))"),"CPF")</f>
        <v>CPF</v>
      </c>
      <c r="B167" s="4" t="str">
        <f ca="1">IFERROR(__xludf.DUMMYFUNCTION("""COMPUTED_VALUE"""),"Apoio")</f>
        <v>Apoio</v>
      </c>
      <c r="C167" s="4" t="str">
        <f ca="1">IFERROR(__xludf.DUMMYFUNCTION("""COMPUTED_VALUE"""),"Descentralização")</f>
        <v>Descentralização</v>
      </c>
      <c r="D167" s="4" t="str">
        <f ca="1">IFERROR(__xludf.DUMMYFUNCTION("""COMPUTED_VALUE"""),"Políticas Municipais")</f>
        <v>Políticas Municipais</v>
      </c>
    </row>
    <row r="168" spans="1:17" x14ac:dyDescent="0.25">
      <c r="A168" s="4" t="str">
        <f ca="1">IFERROR(__xludf.DUMMYFUNCTION("TRANSPOSE(FILTER(Filtro1!B:B,Filtro1!A:A=Mari!C168))"),"Linguagem")</f>
        <v>Linguagem</v>
      </c>
      <c r="B168" s="4" t="str">
        <f ca="1">IFERROR(__xludf.DUMMYFUNCTION("""COMPUTED_VALUE"""),"Regionalização")</f>
        <v>Regionalização</v>
      </c>
      <c r="C168" s="4" t="str">
        <f ca="1">IFERROR(__xludf.DUMMYFUNCTION("""COMPUTED_VALUE"""),"Remanejamento de Recursos e Rendimentos")</f>
        <v>Remanejamento de Recursos e Rendimentos</v>
      </c>
    </row>
    <row r="169" spans="1:17" x14ac:dyDescent="0.25">
      <c r="A169" s="4" t="str">
        <f ca="1">IFERROR(__xludf.DUMMYFUNCTION("TRANSPOSE(FILTER(Filtro1!B:B,Filtro1!A:A=Mari!C169))"),"Transparência e Fiscalização")</f>
        <v>Transparência e Fiscalização</v>
      </c>
      <c r="B169" s="4" t="str">
        <f ca="1">IFERROR(__xludf.DUMMYFUNCTION("""COMPUTED_VALUE"""),"Pareceristas")</f>
        <v>Pareceristas</v>
      </c>
    </row>
    <row r="170" spans="1:17" x14ac:dyDescent="0.25">
      <c r="A170" s="4" t="str">
        <f ca="1">IFERROR(__xludf.DUMMYFUNCTION("TRANSPOSE(FILTER(Filtro1!B:B,Filtro1!A:A=Mari!C170))"),"Cronograma ")</f>
        <v>Cronograma </v>
      </c>
      <c r="B170" s="4" t="str">
        <f ca="1">IFERROR(__xludf.DUMMYFUNCTION("""COMPUTED_VALUE"""),"Inscrições e Impedimentos")</f>
        <v>Inscrições e Impedimentos</v>
      </c>
    </row>
    <row r="171" spans="1:17" x14ac:dyDescent="0.25">
      <c r="A171" s="4" t="str">
        <f ca="1">IFERROR(__xludf.DUMMYFUNCTION("TRANSPOSE(FILTER(Filtro1!B:B,Filtro1!A:A=Mari!C171))"),"Comunicacional")</f>
        <v>Comunicacional</v>
      </c>
      <c r="B171" s="4" t="str">
        <f ca="1">IFERROR(__xludf.DUMMYFUNCTION("""COMPUTED_VALUE"""),"Desburocratização")</f>
        <v>Desburocratização</v>
      </c>
      <c r="C171" s="4" t="str">
        <f ca="1">IFERROR(__xludf.DUMMYFUNCTION("""COMPUTED_VALUE"""),"Mapa Cultural")</f>
        <v>Mapa Cultural</v>
      </c>
      <c r="D171" s="4" t="str">
        <f ca="1">IFERROR(__xludf.DUMMYFUNCTION("""COMPUTED_VALUE"""),"Políticas Afirmativas")</f>
        <v>Políticas Afirmativas</v>
      </c>
    </row>
    <row r="172" spans="1:17" x14ac:dyDescent="0.25">
      <c r="A172" s="4" t="str">
        <f ca="1">IFERROR(__xludf.DUMMYFUNCTION("TRANSPOSE(FILTER(Filtro1!B:B,Filtro1!A:A=Mari!C172))"),"Comunicacional")</f>
        <v>Comunicacional</v>
      </c>
      <c r="B172" s="4" t="str">
        <f ca="1">IFERROR(__xludf.DUMMYFUNCTION("""COMPUTED_VALUE"""),"Desburocratização")</f>
        <v>Desburocratização</v>
      </c>
      <c r="C172" s="4" t="str">
        <f ca="1">IFERROR(__xludf.DUMMYFUNCTION("""COMPUTED_VALUE"""),"Mapa Cultural")</f>
        <v>Mapa Cultural</v>
      </c>
      <c r="D172" s="4" t="str">
        <f ca="1">IFERROR(__xludf.DUMMYFUNCTION("""COMPUTED_VALUE"""),"Políticas Afirmativas")</f>
        <v>Políticas Afirmativas</v>
      </c>
    </row>
    <row r="173" spans="1:17" x14ac:dyDescent="0.25">
      <c r="A173" s="4" t="str">
        <f ca="1">IFERROR(__xludf.DUMMYFUNCTION("TRANSPOSE(FILTER(Filtro1!B:B,Filtro1!A:A=Mari!C173))"),"Cronograma ")</f>
        <v>Cronograma </v>
      </c>
      <c r="B173" s="4" t="str">
        <f ca="1">IFERROR(__xludf.DUMMYFUNCTION("""COMPUTED_VALUE"""),"Inscrições e Impedimentos")</f>
        <v>Inscrições e Impedimentos</v>
      </c>
    </row>
    <row r="174" spans="1:17" x14ac:dyDescent="0.25">
      <c r="A174" s="4" t="str">
        <f ca="1">IFERROR(__xludf.DUMMYFUNCTION("TRANSPOSE(FILTER(Filtro1!B:B,Filtro1!A:A=Mari!C174))"),"Aquisição de Bens e Serviços")</f>
        <v>Aquisição de Bens e Serviços</v>
      </c>
      <c r="B174" s="4" t="str">
        <f ca="1">IFERROR(__xludf.DUMMYFUNCTION("""COMPUTED_VALUE"""),"Cultura Periférica")</f>
        <v>Cultura Periférica</v>
      </c>
      <c r="C174" s="4" t="str">
        <f ca="1">IFERROR(__xludf.DUMMYFUNCTION("""COMPUTED_VALUE"""),"Comunidades Tradicionais ou Rurais")</f>
        <v>Comunidades Tradicionais ou Rurais</v>
      </c>
      <c r="D174" s="4" t="str">
        <f ca="1">IFERROR(__xludf.DUMMYFUNCTION("""COMPUTED_VALUE"""),"Equipamentos e Acervos")</f>
        <v>Equipamentos e Acervos</v>
      </c>
      <c r="E174" s="4" t="str">
        <f ca="1">IFERROR(__xludf.DUMMYFUNCTION("""COMPUTED_VALUE"""),"Premiação")</f>
        <v>Premiação</v>
      </c>
      <c r="F174" s="4" t="str">
        <f ca="1">IFERROR(__xludf.DUMMYFUNCTION("""COMPUTED_VALUE"""),"Bolsas e Intercâmbio")</f>
        <v>Bolsas e Intercâmbio</v>
      </c>
      <c r="G174" s="4" t="str">
        <f ca="1">IFERROR(__xludf.DUMMYFUNCTION("""COMPUTED_VALUE"""),"Formação de Público e Educação")</f>
        <v>Formação de Público e Educação</v>
      </c>
      <c r="H174" s="4" t="str">
        <f ca="1">IFERROR(__xludf.DUMMYFUNCTION("""COMPUTED_VALUE"""),"Cultura Popular")</f>
        <v>Cultura Popular</v>
      </c>
      <c r="I174" s="4" t="str">
        <f ca="1">IFERROR(__xludf.DUMMYFUNCTION("""COMPUTED_VALUE"""),"Cultura Popular de Matriz Africana")</f>
        <v>Cultura Popular de Matriz Africana</v>
      </c>
      <c r="J174" s="4" t="str">
        <f ca="1">IFERROR(__xludf.DUMMYFUNCTION("""COMPUTED_VALUE"""),"Cultura Digital e Geek")</f>
        <v>Cultura Digital e Geek</v>
      </c>
      <c r="K174" s="4" t="str">
        <f ca="1">IFERROR(__xludf.DUMMYFUNCTION("""COMPUTED_VALUE"""),"12 Regiões de Desenvolvimento")</f>
        <v>12 Regiões de Desenvolvimento</v>
      </c>
      <c r="L174" s="4" t="str">
        <f ca="1">IFERROR(__xludf.DUMMYFUNCTION("""COMPUTED_VALUE"""),"Linguagem Específica")</f>
        <v>Linguagem Específica</v>
      </c>
      <c r="M174" s="4" t="str">
        <f ca="1">IFERROR(__xludf.DUMMYFUNCTION("""COMPUTED_VALUE"""),"Técnicos")</f>
        <v>Técnicos</v>
      </c>
      <c r="N174" s="4" t="str">
        <f ca="1">IFERROR(__xludf.DUMMYFUNCTION("""COMPUTED_VALUE"""),"Circulação e Visibilidade")</f>
        <v>Circulação e Visibilidade</v>
      </c>
      <c r="O174" s="4" t="str">
        <f ca="1">IFERROR(__xludf.DUMMYFUNCTION("""COMPUTED_VALUE"""),"Iniciantes")</f>
        <v>Iniciantes</v>
      </c>
      <c r="P174" s="4" t="str">
        <f ca="1">IFERROR(__xludf.DUMMYFUNCTION("""COMPUTED_VALUE"""),"CEUs e Pontos(ões) de Cultura")</f>
        <v>CEUs e Pontos(ões) de Cultura</v>
      </c>
      <c r="Q174" s="4" t="str">
        <f ca="1">IFERROR(__xludf.DUMMYFUNCTION("""COMPUTED_VALUE"""),"Outros")</f>
        <v>Outros</v>
      </c>
    </row>
    <row r="175" spans="1:17" x14ac:dyDescent="0.25">
      <c r="A175" s="4" t="str">
        <f ca="1">IFERROR(__xludf.DUMMYFUNCTION("TRANSPOSE(FILTER(Filtro1!B:B,Filtro1!A:A=Mari!C175))"),"Comunicacional")</f>
        <v>Comunicacional</v>
      </c>
      <c r="B175" s="4" t="str">
        <f ca="1">IFERROR(__xludf.DUMMYFUNCTION("""COMPUTED_VALUE"""),"Desburocratização")</f>
        <v>Desburocratização</v>
      </c>
      <c r="C175" s="4" t="str">
        <f ca="1">IFERROR(__xludf.DUMMYFUNCTION("""COMPUTED_VALUE"""),"Mapa Cultural")</f>
        <v>Mapa Cultural</v>
      </c>
      <c r="D175" s="4" t="str">
        <f ca="1">IFERROR(__xludf.DUMMYFUNCTION("""COMPUTED_VALUE"""),"Políticas Afirmativas")</f>
        <v>Políticas Afirmativas</v>
      </c>
    </row>
    <row r="176" spans="1:17" x14ac:dyDescent="0.25">
      <c r="A176" s="4" t="str">
        <f ca="1">IFERROR(__xludf.DUMMYFUNCTION("TRANSPOSE(FILTER(Filtro1!B:B,Filtro1!A:A=Mari!C176))"),"Cronograma ")</f>
        <v>Cronograma </v>
      </c>
      <c r="B176" s="4" t="str">
        <f ca="1">IFERROR(__xludf.DUMMYFUNCTION("""COMPUTED_VALUE"""),"Inscrições e Impedimentos")</f>
        <v>Inscrições e Impedimentos</v>
      </c>
    </row>
    <row r="177" spans="1:17" x14ac:dyDescent="0.25">
      <c r="A177" s="4" t="str">
        <f ca="1">IFERROR(__xludf.DUMMYFUNCTION("TRANSPOSE(FILTER(Filtro1!B:B,Filtro1!A:A=Mari!C177))"),"Cronograma ")</f>
        <v>Cronograma </v>
      </c>
      <c r="B177" s="4" t="str">
        <f ca="1">IFERROR(__xludf.DUMMYFUNCTION("""COMPUTED_VALUE"""),"Inscrições e Impedimentos")</f>
        <v>Inscrições e Impedimentos</v>
      </c>
    </row>
    <row r="178" spans="1:17" x14ac:dyDescent="0.25">
      <c r="A178" s="4" t="str">
        <f ca="1">IFERROR(__xludf.DUMMYFUNCTION("TRANSPOSE(FILTER(Filtro1!B:B,Filtro1!A:A=Mari!C178))"),"Transparência e Fiscalização")</f>
        <v>Transparência e Fiscalização</v>
      </c>
      <c r="B178" s="4" t="str">
        <f ca="1">IFERROR(__xludf.DUMMYFUNCTION("""COMPUTED_VALUE"""),"Pareceristas")</f>
        <v>Pareceristas</v>
      </c>
    </row>
    <row r="179" spans="1:17" x14ac:dyDescent="0.25">
      <c r="A179" s="4" t="str">
        <f ca="1">IFERROR(__xludf.DUMMYFUNCTION("TRANSPOSE(FILTER(Filtro1!B:B,Filtro1!A:A=Mari!C179))"),"Comunicacional")</f>
        <v>Comunicacional</v>
      </c>
      <c r="B179" s="4" t="str">
        <f ca="1">IFERROR(__xludf.DUMMYFUNCTION("""COMPUTED_VALUE"""),"Desburocratização")</f>
        <v>Desburocratização</v>
      </c>
      <c r="C179" s="4" t="str">
        <f ca="1">IFERROR(__xludf.DUMMYFUNCTION("""COMPUTED_VALUE"""),"Mapa Cultural")</f>
        <v>Mapa Cultural</v>
      </c>
      <c r="D179" s="4" t="str">
        <f ca="1">IFERROR(__xludf.DUMMYFUNCTION("""COMPUTED_VALUE"""),"Políticas Afirmativas")</f>
        <v>Políticas Afirmativas</v>
      </c>
    </row>
    <row r="180" spans="1:17" x14ac:dyDescent="0.25">
      <c r="A180" s="4" t="str">
        <f ca="1">IFERROR(__xludf.DUMMYFUNCTION("TRANSPOSE(FILTER(Filtro1!B:B,Filtro1!A:A=Mari!C180))"),"CPF")</f>
        <v>CPF</v>
      </c>
      <c r="B180" s="4" t="str">
        <f ca="1">IFERROR(__xludf.DUMMYFUNCTION("""COMPUTED_VALUE"""),"Apoio")</f>
        <v>Apoio</v>
      </c>
      <c r="C180" s="4" t="str">
        <f ca="1">IFERROR(__xludf.DUMMYFUNCTION("""COMPUTED_VALUE"""),"Descentralização")</f>
        <v>Descentralização</v>
      </c>
      <c r="D180" s="4" t="str">
        <f ca="1">IFERROR(__xludf.DUMMYFUNCTION("""COMPUTED_VALUE"""),"Políticas Municipais")</f>
        <v>Políticas Municipais</v>
      </c>
    </row>
    <row r="181" spans="1:17" x14ac:dyDescent="0.25">
      <c r="A181" s="4" t="str">
        <f ca="1">IFERROR(__xludf.DUMMYFUNCTION("TRANSPOSE(FILTER(Filtro1!B:B,Filtro1!A:A=Mari!C181))"),"Linguagem")</f>
        <v>Linguagem</v>
      </c>
      <c r="B181" s="4" t="str">
        <f ca="1">IFERROR(__xludf.DUMMYFUNCTION("""COMPUTED_VALUE"""),"Regionalização")</f>
        <v>Regionalização</v>
      </c>
      <c r="C181" s="4" t="str">
        <f ca="1">IFERROR(__xludf.DUMMYFUNCTION("""COMPUTED_VALUE"""),"Remanejamento de Recursos e Rendimentos")</f>
        <v>Remanejamento de Recursos e Rendimentos</v>
      </c>
    </row>
    <row r="182" spans="1:17" x14ac:dyDescent="0.25">
      <c r="A182" s="4" t="str">
        <f ca="1">IFERROR(__xludf.DUMMYFUNCTION("TRANSPOSE(FILTER(Filtro1!B:B,Filtro1!A:A=Mari!C182))"),"Transparência e Fiscalização")</f>
        <v>Transparência e Fiscalização</v>
      </c>
      <c r="B182" s="4" t="str">
        <f ca="1">IFERROR(__xludf.DUMMYFUNCTION("""COMPUTED_VALUE"""),"Pareceristas")</f>
        <v>Pareceristas</v>
      </c>
    </row>
    <row r="183" spans="1:17" x14ac:dyDescent="0.25">
      <c r="A183" s="4" t="str">
        <f ca="1">IFERROR(__xludf.DUMMYFUNCTION("TRANSPOSE(FILTER(Filtro1!B:B,Filtro1!A:A=Mari!C183))"),"Cronograma ")</f>
        <v>Cronograma </v>
      </c>
      <c r="B183" s="4" t="str">
        <f ca="1">IFERROR(__xludf.DUMMYFUNCTION("""COMPUTED_VALUE"""),"Inscrições e Impedimentos")</f>
        <v>Inscrições e Impedimentos</v>
      </c>
    </row>
    <row r="184" spans="1:17" x14ac:dyDescent="0.25">
      <c r="A184" s="4" t="str">
        <f ca="1">IFERROR(__xludf.DUMMYFUNCTION("TRANSPOSE(FILTER(Filtro1!B:B,Filtro1!A:A=Mari!C184))"),"Comunicacional")</f>
        <v>Comunicacional</v>
      </c>
      <c r="B184" s="4" t="str">
        <f ca="1">IFERROR(__xludf.DUMMYFUNCTION("""COMPUTED_VALUE"""),"Desburocratização")</f>
        <v>Desburocratização</v>
      </c>
      <c r="C184" s="4" t="str">
        <f ca="1">IFERROR(__xludf.DUMMYFUNCTION("""COMPUTED_VALUE"""),"Mapa Cultural")</f>
        <v>Mapa Cultural</v>
      </c>
      <c r="D184" s="4" t="str">
        <f ca="1">IFERROR(__xludf.DUMMYFUNCTION("""COMPUTED_VALUE"""),"Políticas Afirmativas")</f>
        <v>Políticas Afirmativas</v>
      </c>
    </row>
    <row r="185" spans="1:17" x14ac:dyDescent="0.25">
      <c r="A185" s="4" t="str">
        <f ca="1">IFERROR(__xludf.DUMMYFUNCTION("TRANSPOSE(FILTER(Filtro1!B:B,Filtro1!A:A=Mari!C185))"),"Comunicacional")</f>
        <v>Comunicacional</v>
      </c>
      <c r="B185" s="4" t="str">
        <f ca="1">IFERROR(__xludf.DUMMYFUNCTION("""COMPUTED_VALUE"""),"Desburocratização")</f>
        <v>Desburocratização</v>
      </c>
      <c r="C185" s="4" t="str">
        <f ca="1">IFERROR(__xludf.DUMMYFUNCTION("""COMPUTED_VALUE"""),"Mapa Cultural")</f>
        <v>Mapa Cultural</v>
      </c>
      <c r="D185" s="4" t="str">
        <f ca="1">IFERROR(__xludf.DUMMYFUNCTION("""COMPUTED_VALUE"""),"Políticas Afirmativas")</f>
        <v>Políticas Afirmativas</v>
      </c>
    </row>
    <row r="186" spans="1:17" x14ac:dyDescent="0.25">
      <c r="A186" s="4" t="str">
        <f ca="1">IFERROR(__xludf.DUMMYFUNCTION("TRANSPOSE(FILTER(Filtro1!B:B,Filtro1!A:A=Mari!C186))"),"Cronograma ")</f>
        <v>Cronograma </v>
      </c>
      <c r="B186" s="4" t="str">
        <f ca="1">IFERROR(__xludf.DUMMYFUNCTION("""COMPUTED_VALUE"""),"Inscrições e Impedimentos")</f>
        <v>Inscrições e Impedimentos</v>
      </c>
    </row>
    <row r="187" spans="1:17" x14ac:dyDescent="0.25">
      <c r="A187" s="4" t="str">
        <f ca="1">IFERROR(__xludf.DUMMYFUNCTION("TRANSPOSE(FILTER(Filtro1!B:B,Filtro1!A:A=Mari!C187))"),"Aquisição de Bens e Serviços")</f>
        <v>Aquisição de Bens e Serviços</v>
      </c>
      <c r="B187" s="4" t="str">
        <f ca="1">IFERROR(__xludf.DUMMYFUNCTION("""COMPUTED_VALUE"""),"Cultura Periférica")</f>
        <v>Cultura Periférica</v>
      </c>
      <c r="C187" s="4" t="str">
        <f ca="1">IFERROR(__xludf.DUMMYFUNCTION("""COMPUTED_VALUE"""),"Comunidades Tradicionais ou Rurais")</f>
        <v>Comunidades Tradicionais ou Rurais</v>
      </c>
      <c r="D187" s="4" t="str">
        <f ca="1">IFERROR(__xludf.DUMMYFUNCTION("""COMPUTED_VALUE"""),"Equipamentos e Acervos")</f>
        <v>Equipamentos e Acervos</v>
      </c>
      <c r="E187" s="4" t="str">
        <f ca="1">IFERROR(__xludf.DUMMYFUNCTION("""COMPUTED_VALUE"""),"Premiação")</f>
        <v>Premiação</v>
      </c>
      <c r="F187" s="4" t="str">
        <f ca="1">IFERROR(__xludf.DUMMYFUNCTION("""COMPUTED_VALUE"""),"Bolsas e Intercâmbio")</f>
        <v>Bolsas e Intercâmbio</v>
      </c>
      <c r="G187" s="4" t="str">
        <f ca="1">IFERROR(__xludf.DUMMYFUNCTION("""COMPUTED_VALUE"""),"Formação de Público e Educação")</f>
        <v>Formação de Público e Educação</v>
      </c>
      <c r="H187" s="4" t="str">
        <f ca="1">IFERROR(__xludf.DUMMYFUNCTION("""COMPUTED_VALUE"""),"Cultura Popular")</f>
        <v>Cultura Popular</v>
      </c>
      <c r="I187" s="4" t="str">
        <f ca="1">IFERROR(__xludf.DUMMYFUNCTION("""COMPUTED_VALUE"""),"Cultura Popular de Matriz Africana")</f>
        <v>Cultura Popular de Matriz Africana</v>
      </c>
      <c r="J187" s="4" t="str">
        <f ca="1">IFERROR(__xludf.DUMMYFUNCTION("""COMPUTED_VALUE"""),"Cultura Digital e Geek")</f>
        <v>Cultura Digital e Geek</v>
      </c>
      <c r="K187" s="4" t="str">
        <f ca="1">IFERROR(__xludf.DUMMYFUNCTION("""COMPUTED_VALUE"""),"12 Regiões de Desenvolvimento")</f>
        <v>12 Regiões de Desenvolvimento</v>
      </c>
      <c r="L187" s="4" t="str">
        <f ca="1">IFERROR(__xludf.DUMMYFUNCTION("""COMPUTED_VALUE"""),"Linguagem Específica")</f>
        <v>Linguagem Específica</v>
      </c>
      <c r="M187" s="4" t="str">
        <f ca="1">IFERROR(__xludf.DUMMYFUNCTION("""COMPUTED_VALUE"""),"Técnicos")</f>
        <v>Técnicos</v>
      </c>
      <c r="N187" s="4" t="str">
        <f ca="1">IFERROR(__xludf.DUMMYFUNCTION("""COMPUTED_VALUE"""),"Circulação e Visibilidade")</f>
        <v>Circulação e Visibilidade</v>
      </c>
      <c r="O187" s="4" t="str">
        <f ca="1">IFERROR(__xludf.DUMMYFUNCTION("""COMPUTED_VALUE"""),"Iniciantes")</f>
        <v>Iniciantes</v>
      </c>
      <c r="P187" s="4" t="str">
        <f ca="1">IFERROR(__xludf.DUMMYFUNCTION("""COMPUTED_VALUE"""),"CEUs e Pontos(ões) de Cultura")</f>
        <v>CEUs e Pontos(ões) de Cultura</v>
      </c>
      <c r="Q187" s="4" t="str">
        <f ca="1">IFERROR(__xludf.DUMMYFUNCTION("""COMPUTED_VALUE"""),"Outros")</f>
        <v>Outros</v>
      </c>
    </row>
    <row r="188" spans="1:17" x14ac:dyDescent="0.25">
      <c r="A188" s="4" t="str">
        <f ca="1">IFERROR(__xludf.DUMMYFUNCTION("TRANSPOSE(FILTER(Filtro1!B:B,Filtro1!A:A=Mari!C188))"),"Comunicacional")</f>
        <v>Comunicacional</v>
      </c>
      <c r="B188" s="4" t="str">
        <f ca="1">IFERROR(__xludf.DUMMYFUNCTION("""COMPUTED_VALUE"""),"Desburocratização")</f>
        <v>Desburocratização</v>
      </c>
      <c r="C188" s="4" t="str">
        <f ca="1">IFERROR(__xludf.DUMMYFUNCTION("""COMPUTED_VALUE"""),"Mapa Cultural")</f>
        <v>Mapa Cultural</v>
      </c>
      <c r="D188" s="4" t="str">
        <f ca="1">IFERROR(__xludf.DUMMYFUNCTION("""COMPUTED_VALUE"""),"Políticas Afirmativas")</f>
        <v>Políticas Afirmativas</v>
      </c>
    </row>
    <row r="189" spans="1:17" x14ac:dyDescent="0.25">
      <c r="A189" s="4" t="str">
        <f ca="1">IFERROR(__xludf.DUMMYFUNCTION("TRANSPOSE(FILTER(Filtro1!B:B,Filtro1!A:A=Mari!C189))"),"Cronograma ")</f>
        <v>Cronograma </v>
      </c>
      <c r="B189" s="4" t="str">
        <f ca="1">IFERROR(__xludf.DUMMYFUNCTION("""COMPUTED_VALUE"""),"Inscrições e Impedimentos")</f>
        <v>Inscrições e Impedimentos</v>
      </c>
    </row>
    <row r="190" spans="1:17" x14ac:dyDescent="0.25">
      <c r="A190" s="4" t="str">
        <f ca="1">IFERROR(__xludf.DUMMYFUNCTION("TRANSPOSE(FILTER(Filtro1!B:B,Filtro1!A:A=Mari!C190))"),"Cronograma ")</f>
        <v>Cronograma </v>
      </c>
      <c r="B190" s="4" t="str">
        <f ca="1">IFERROR(__xludf.DUMMYFUNCTION("""COMPUTED_VALUE"""),"Inscrições e Impedimentos")</f>
        <v>Inscrições e Impedimentos</v>
      </c>
    </row>
    <row r="191" spans="1:17" x14ac:dyDescent="0.25">
      <c r="A191" s="4" t="str">
        <f ca="1">IFERROR(__xludf.DUMMYFUNCTION("TRANSPOSE(FILTER(Filtro1!B:B,Filtro1!A:A=Mari!C191))"),"Transparência e Fiscalização")</f>
        <v>Transparência e Fiscalização</v>
      </c>
      <c r="B191" s="4" t="str">
        <f ca="1">IFERROR(__xludf.DUMMYFUNCTION("""COMPUTED_VALUE"""),"Pareceristas")</f>
        <v>Pareceristas</v>
      </c>
    </row>
    <row r="192" spans="1:17" x14ac:dyDescent="0.25">
      <c r="A192" s="4" t="str">
        <f ca="1">IFERROR(__xludf.DUMMYFUNCTION("TRANSPOSE(FILTER(Filtro1!B:B,Filtro1!A:A=Mari!C192))"),"Comunicacional")</f>
        <v>Comunicacional</v>
      </c>
      <c r="B192" s="4" t="str">
        <f ca="1">IFERROR(__xludf.DUMMYFUNCTION("""COMPUTED_VALUE"""),"Desburocratização")</f>
        <v>Desburocratização</v>
      </c>
      <c r="C192" s="4" t="str">
        <f ca="1">IFERROR(__xludf.DUMMYFUNCTION("""COMPUTED_VALUE"""),"Mapa Cultural")</f>
        <v>Mapa Cultural</v>
      </c>
      <c r="D192" s="4" t="str">
        <f ca="1">IFERROR(__xludf.DUMMYFUNCTION("""COMPUTED_VALUE"""),"Políticas Afirmativas")</f>
        <v>Políticas Afirmativas</v>
      </c>
    </row>
    <row r="193" spans="1:17" x14ac:dyDescent="0.25">
      <c r="A193" s="4" t="str">
        <f ca="1">IFERROR(__xludf.DUMMYFUNCTION("TRANSPOSE(FILTER(Filtro1!B:B,Filtro1!A:A=Mari!C193))"),"CPF")</f>
        <v>CPF</v>
      </c>
      <c r="B193" s="4" t="str">
        <f ca="1">IFERROR(__xludf.DUMMYFUNCTION("""COMPUTED_VALUE"""),"Apoio")</f>
        <v>Apoio</v>
      </c>
      <c r="C193" s="4" t="str">
        <f ca="1">IFERROR(__xludf.DUMMYFUNCTION("""COMPUTED_VALUE"""),"Descentralização")</f>
        <v>Descentralização</v>
      </c>
      <c r="D193" s="4" t="str">
        <f ca="1">IFERROR(__xludf.DUMMYFUNCTION("""COMPUTED_VALUE"""),"Políticas Municipais")</f>
        <v>Políticas Municipais</v>
      </c>
    </row>
    <row r="194" spans="1:17" x14ac:dyDescent="0.25">
      <c r="A194" s="4" t="str">
        <f ca="1">IFERROR(__xludf.DUMMYFUNCTION("TRANSPOSE(FILTER(Filtro1!B:B,Filtro1!A:A=Mari!C194))"),"Transparência e Fiscalização")</f>
        <v>Transparência e Fiscalização</v>
      </c>
      <c r="B194" s="4" t="str">
        <f ca="1">IFERROR(__xludf.DUMMYFUNCTION("""COMPUTED_VALUE"""),"Pareceristas")</f>
        <v>Pareceristas</v>
      </c>
    </row>
    <row r="195" spans="1:17" x14ac:dyDescent="0.25">
      <c r="A195" s="4" t="str">
        <f ca="1">IFERROR(__xludf.DUMMYFUNCTION("TRANSPOSE(FILTER(Filtro1!B:B,Filtro1!A:A=Mari!C195))"),"")</f>
        <v/>
      </c>
    </row>
    <row r="196" spans="1:17" x14ac:dyDescent="0.25">
      <c r="A196" s="4" t="str">
        <f ca="1">IFERROR(__xludf.DUMMYFUNCTION("TRANSPOSE(FILTER(Filtro1!B:B,Filtro1!A:A=Mari!C196))"),"Cronograma ")</f>
        <v>Cronograma </v>
      </c>
      <c r="B196" s="4" t="str">
        <f ca="1">IFERROR(__xludf.DUMMYFUNCTION("""COMPUTED_VALUE"""),"Inscrições e Impedimentos")</f>
        <v>Inscrições e Impedimentos</v>
      </c>
    </row>
    <row r="197" spans="1:17" x14ac:dyDescent="0.25">
      <c r="A197" s="4" t="str">
        <f ca="1">IFERROR(__xludf.DUMMYFUNCTION("TRANSPOSE(FILTER(Filtro1!B:B,Filtro1!A:A=Mari!C197))"),"Linguagem")</f>
        <v>Linguagem</v>
      </c>
      <c r="B197" s="4" t="str">
        <f ca="1">IFERROR(__xludf.DUMMYFUNCTION("""COMPUTED_VALUE"""),"Regionalização")</f>
        <v>Regionalização</v>
      </c>
      <c r="C197" s="4" t="str">
        <f ca="1">IFERROR(__xludf.DUMMYFUNCTION("""COMPUTED_VALUE"""),"Remanejamento de Recursos e Rendimentos")</f>
        <v>Remanejamento de Recursos e Rendimentos</v>
      </c>
    </row>
    <row r="198" spans="1:17" x14ac:dyDescent="0.25">
      <c r="A198" s="4" t="str">
        <f ca="1">IFERROR(__xludf.DUMMYFUNCTION("TRANSPOSE(FILTER(Filtro1!B:B,Filtro1!A:A=Mari!C198))"),"Transparência e Fiscalização")</f>
        <v>Transparência e Fiscalização</v>
      </c>
      <c r="B198" s="4" t="str">
        <f ca="1">IFERROR(__xludf.DUMMYFUNCTION("""COMPUTED_VALUE"""),"Pareceristas")</f>
        <v>Pareceristas</v>
      </c>
    </row>
    <row r="199" spans="1:17" x14ac:dyDescent="0.25">
      <c r="A199" s="4" t="str">
        <f ca="1">IFERROR(__xludf.DUMMYFUNCTION("TRANSPOSE(FILTER(Filtro1!B:B,Filtro1!A:A=Mari!C199))"),"Cronograma ")</f>
        <v>Cronograma </v>
      </c>
      <c r="B199" s="4" t="str">
        <f ca="1">IFERROR(__xludf.DUMMYFUNCTION("""COMPUTED_VALUE"""),"Inscrições e Impedimentos")</f>
        <v>Inscrições e Impedimentos</v>
      </c>
    </row>
    <row r="200" spans="1:17" x14ac:dyDescent="0.25">
      <c r="A200" s="4" t="str">
        <f ca="1">IFERROR(__xludf.DUMMYFUNCTION("TRANSPOSE(FILTER(Filtro1!B:B,Filtro1!A:A=Mari!C200))"),"Comunicacional")</f>
        <v>Comunicacional</v>
      </c>
      <c r="B200" s="4" t="str">
        <f ca="1">IFERROR(__xludf.DUMMYFUNCTION("""COMPUTED_VALUE"""),"Desburocratização")</f>
        <v>Desburocratização</v>
      </c>
      <c r="C200" s="4" t="str">
        <f ca="1">IFERROR(__xludf.DUMMYFUNCTION("""COMPUTED_VALUE"""),"Mapa Cultural")</f>
        <v>Mapa Cultural</v>
      </c>
      <c r="D200" s="4" t="str">
        <f ca="1">IFERROR(__xludf.DUMMYFUNCTION("""COMPUTED_VALUE"""),"Políticas Afirmativas")</f>
        <v>Políticas Afirmativas</v>
      </c>
    </row>
    <row r="201" spans="1:17" x14ac:dyDescent="0.25">
      <c r="A201" s="4" t="str">
        <f ca="1">IFERROR(__xludf.DUMMYFUNCTION("TRANSPOSE(FILTER(Filtro1!B:B,Filtro1!A:A=Mari!C201))"),"Comunicacional")</f>
        <v>Comunicacional</v>
      </c>
      <c r="B201" s="4" t="str">
        <f ca="1">IFERROR(__xludf.DUMMYFUNCTION("""COMPUTED_VALUE"""),"Desburocratização")</f>
        <v>Desburocratização</v>
      </c>
      <c r="C201" s="4" t="str">
        <f ca="1">IFERROR(__xludf.DUMMYFUNCTION("""COMPUTED_VALUE"""),"Mapa Cultural")</f>
        <v>Mapa Cultural</v>
      </c>
      <c r="D201" s="4" t="str">
        <f ca="1">IFERROR(__xludf.DUMMYFUNCTION("""COMPUTED_VALUE"""),"Políticas Afirmativas")</f>
        <v>Políticas Afirmativas</v>
      </c>
    </row>
    <row r="202" spans="1:17" x14ac:dyDescent="0.25">
      <c r="A202" s="4" t="str">
        <f ca="1">IFERROR(__xludf.DUMMYFUNCTION("TRANSPOSE(FILTER(Filtro1!B:B,Filtro1!A:A=Mari!C202))"),"Cronograma ")</f>
        <v>Cronograma </v>
      </c>
      <c r="B202" s="4" t="str">
        <f ca="1">IFERROR(__xludf.DUMMYFUNCTION("""COMPUTED_VALUE"""),"Inscrições e Impedimentos")</f>
        <v>Inscrições e Impedimentos</v>
      </c>
    </row>
    <row r="203" spans="1:17" x14ac:dyDescent="0.25">
      <c r="A203" s="4" t="str">
        <f ca="1">IFERROR(__xludf.DUMMYFUNCTION("TRANSPOSE(FILTER(Filtro1!B:B,Filtro1!A:A=Mari!C203))"),"Aquisição de Bens e Serviços")</f>
        <v>Aquisição de Bens e Serviços</v>
      </c>
      <c r="B203" s="4" t="str">
        <f ca="1">IFERROR(__xludf.DUMMYFUNCTION("""COMPUTED_VALUE"""),"Cultura Periférica")</f>
        <v>Cultura Periférica</v>
      </c>
      <c r="C203" s="4" t="str">
        <f ca="1">IFERROR(__xludf.DUMMYFUNCTION("""COMPUTED_VALUE"""),"Comunidades Tradicionais ou Rurais")</f>
        <v>Comunidades Tradicionais ou Rurais</v>
      </c>
      <c r="D203" s="4" t="str">
        <f ca="1">IFERROR(__xludf.DUMMYFUNCTION("""COMPUTED_VALUE"""),"Equipamentos e Acervos")</f>
        <v>Equipamentos e Acervos</v>
      </c>
      <c r="E203" s="4" t="str">
        <f ca="1">IFERROR(__xludf.DUMMYFUNCTION("""COMPUTED_VALUE"""),"Premiação")</f>
        <v>Premiação</v>
      </c>
      <c r="F203" s="4" t="str">
        <f ca="1">IFERROR(__xludf.DUMMYFUNCTION("""COMPUTED_VALUE"""),"Bolsas e Intercâmbio")</f>
        <v>Bolsas e Intercâmbio</v>
      </c>
      <c r="G203" s="4" t="str">
        <f ca="1">IFERROR(__xludf.DUMMYFUNCTION("""COMPUTED_VALUE"""),"Formação de Público e Educação")</f>
        <v>Formação de Público e Educação</v>
      </c>
      <c r="H203" s="4" t="str">
        <f ca="1">IFERROR(__xludf.DUMMYFUNCTION("""COMPUTED_VALUE"""),"Cultura Popular")</f>
        <v>Cultura Popular</v>
      </c>
      <c r="I203" s="4" t="str">
        <f ca="1">IFERROR(__xludf.DUMMYFUNCTION("""COMPUTED_VALUE"""),"Cultura Popular de Matriz Africana")</f>
        <v>Cultura Popular de Matriz Africana</v>
      </c>
      <c r="J203" s="4" t="str">
        <f ca="1">IFERROR(__xludf.DUMMYFUNCTION("""COMPUTED_VALUE"""),"Cultura Digital e Geek")</f>
        <v>Cultura Digital e Geek</v>
      </c>
      <c r="K203" s="4" t="str">
        <f ca="1">IFERROR(__xludf.DUMMYFUNCTION("""COMPUTED_VALUE"""),"12 Regiões de Desenvolvimento")</f>
        <v>12 Regiões de Desenvolvimento</v>
      </c>
      <c r="L203" s="4" t="str">
        <f ca="1">IFERROR(__xludf.DUMMYFUNCTION("""COMPUTED_VALUE"""),"Linguagem Específica")</f>
        <v>Linguagem Específica</v>
      </c>
      <c r="M203" s="4" t="str">
        <f ca="1">IFERROR(__xludf.DUMMYFUNCTION("""COMPUTED_VALUE"""),"Técnicos")</f>
        <v>Técnicos</v>
      </c>
      <c r="N203" s="4" t="str">
        <f ca="1">IFERROR(__xludf.DUMMYFUNCTION("""COMPUTED_VALUE"""),"Circulação e Visibilidade")</f>
        <v>Circulação e Visibilidade</v>
      </c>
      <c r="O203" s="4" t="str">
        <f ca="1">IFERROR(__xludf.DUMMYFUNCTION("""COMPUTED_VALUE"""),"Iniciantes")</f>
        <v>Iniciantes</v>
      </c>
      <c r="P203" s="4" t="str">
        <f ca="1">IFERROR(__xludf.DUMMYFUNCTION("""COMPUTED_VALUE"""),"CEUs e Pontos(ões) de Cultura")</f>
        <v>CEUs e Pontos(ões) de Cultura</v>
      </c>
      <c r="Q203" s="4" t="str">
        <f ca="1">IFERROR(__xludf.DUMMYFUNCTION("""COMPUTED_VALUE"""),"Outros")</f>
        <v>Outros</v>
      </c>
    </row>
    <row r="204" spans="1:17" x14ac:dyDescent="0.25">
      <c r="A204" s="4" t="str">
        <f ca="1">IFERROR(__xludf.DUMMYFUNCTION("TRANSPOSE(FILTER(Filtro1!B:B,Filtro1!A:A=Mari!C204))"),"Comunicacional")</f>
        <v>Comunicacional</v>
      </c>
      <c r="B204" s="4" t="str">
        <f ca="1">IFERROR(__xludf.DUMMYFUNCTION("""COMPUTED_VALUE"""),"Desburocratização")</f>
        <v>Desburocratização</v>
      </c>
      <c r="C204" s="4" t="str">
        <f ca="1">IFERROR(__xludf.DUMMYFUNCTION("""COMPUTED_VALUE"""),"Mapa Cultural")</f>
        <v>Mapa Cultural</v>
      </c>
      <c r="D204" s="4" t="str">
        <f ca="1">IFERROR(__xludf.DUMMYFUNCTION("""COMPUTED_VALUE"""),"Políticas Afirmativas")</f>
        <v>Políticas Afirmativas</v>
      </c>
    </row>
    <row r="205" spans="1:17" x14ac:dyDescent="0.25">
      <c r="A205" s="4" t="str">
        <f ca="1">IFERROR(__xludf.DUMMYFUNCTION("TRANSPOSE(FILTER(Filtro1!B:B,Filtro1!A:A=Mari!C205))"),"Cronograma ")</f>
        <v>Cronograma </v>
      </c>
      <c r="B205" s="4" t="str">
        <f ca="1">IFERROR(__xludf.DUMMYFUNCTION("""COMPUTED_VALUE"""),"Inscrições e Impedimentos")</f>
        <v>Inscrições e Impedimentos</v>
      </c>
    </row>
    <row r="206" spans="1:17" x14ac:dyDescent="0.25">
      <c r="A206" s="4" t="str">
        <f ca="1">IFERROR(__xludf.DUMMYFUNCTION("TRANSPOSE(FILTER(Filtro1!B:B,Filtro1!A:A=Mari!C206))"),"Cronograma ")</f>
        <v>Cronograma </v>
      </c>
      <c r="B206" s="4" t="str">
        <f ca="1">IFERROR(__xludf.DUMMYFUNCTION("""COMPUTED_VALUE"""),"Inscrições e Impedimentos")</f>
        <v>Inscrições e Impedimentos</v>
      </c>
    </row>
    <row r="207" spans="1:17" x14ac:dyDescent="0.25">
      <c r="A207" s="4" t="str">
        <f ca="1">IFERROR(__xludf.DUMMYFUNCTION("TRANSPOSE(FILTER(Filtro1!B:B,Filtro1!A:A=Mari!C207))"),"Transparência e Fiscalização")</f>
        <v>Transparência e Fiscalização</v>
      </c>
      <c r="B207" s="4" t="str">
        <f ca="1">IFERROR(__xludf.DUMMYFUNCTION("""COMPUTED_VALUE"""),"Pareceristas")</f>
        <v>Pareceristas</v>
      </c>
    </row>
    <row r="208" spans="1:17" x14ac:dyDescent="0.25">
      <c r="A208" s="4" t="str">
        <f ca="1">IFERROR(__xludf.DUMMYFUNCTION("TRANSPOSE(FILTER(Filtro1!B:B,Filtro1!A:A=Mari!C208))"),"Comunicacional")</f>
        <v>Comunicacional</v>
      </c>
      <c r="B208" s="4" t="str">
        <f ca="1">IFERROR(__xludf.DUMMYFUNCTION("""COMPUTED_VALUE"""),"Desburocratização")</f>
        <v>Desburocratização</v>
      </c>
      <c r="C208" s="4" t="str">
        <f ca="1">IFERROR(__xludf.DUMMYFUNCTION("""COMPUTED_VALUE"""),"Mapa Cultural")</f>
        <v>Mapa Cultural</v>
      </c>
      <c r="D208" s="4" t="str">
        <f ca="1">IFERROR(__xludf.DUMMYFUNCTION("""COMPUTED_VALUE"""),"Políticas Afirmativas")</f>
        <v>Políticas Afirmativas</v>
      </c>
    </row>
    <row r="209" spans="1:17" x14ac:dyDescent="0.25">
      <c r="A209" s="4" t="str">
        <f ca="1">IFERROR(__xludf.DUMMYFUNCTION("TRANSPOSE(FILTER(Filtro1!B:B,Filtro1!A:A=Mari!C209))"),"CPF")</f>
        <v>CPF</v>
      </c>
      <c r="B209" s="4" t="str">
        <f ca="1">IFERROR(__xludf.DUMMYFUNCTION("""COMPUTED_VALUE"""),"Apoio")</f>
        <v>Apoio</v>
      </c>
      <c r="C209" s="4" t="str">
        <f ca="1">IFERROR(__xludf.DUMMYFUNCTION("""COMPUTED_VALUE"""),"Descentralização")</f>
        <v>Descentralização</v>
      </c>
      <c r="D209" s="4" t="str">
        <f ca="1">IFERROR(__xludf.DUMMYFUNCTION("""COMPUTED_VALUE"""),"Políticas Municipais")</f>
        <v>Políticas Municipais</v>
      </c>
    </row>
    <row r="210" spans="1:17" x14ac:dyDescent="0.25">
      <c r="A210" s="4" t="str">
        <f ca="1">IFERROR(__xludf.DUMMYFUNCTION("TRANSPOSE(FILTER(Filtro1!B:B,Filtro1!A:A=Mari!C210))"),"")</f>
        <v/>
      </c>
    </row>
    <row r="211" spans="1:17" x14ac:dyDescent="0.25">
      <c r="A211" s="4" t="str">
        <f ca="1">IFERROR(__xludf.DUMMYFUNCTION("TRANSPOSE(FILTER(Filtro1!B:B,Filtro1!A:A=Mari!C211))"),"")</f>
        <v/>
      </c>
    </row>
    <row r="212" spans="1:17" x14ac:dyDescent="0.25">
      <c r="A212" s="4" t="str">
        <f ca="1">IFERROR(__xludf.DUMMYFUNCTION("TRANSPOSE(FILTER(Filtro1!B:B,Filtro1!A:A=Mari!C212))"),"Aquisição de Bens e Serviços")</f>
        <v>Aquisição de Bens e Serviços</v>
      </c>
      <c r="B212" s="4" t="str">
        <f ca="1">IFERROR(__xludf.DUMMYFUNCTION("""COMPUTED_VALUE"""),"Cultura Periférica")</f>
        <v>Cultura Periférica</v>
      </c>
      <c r="C212" s="4" t="str">
        <f ca="1">IFERROR(__xludf.DUMMYFUNCTION("""COMPUTED_VALUE"""),"Comunidades Tradicionais ou Rurais")</f>
        <v>Comunidades Tradicionais ou Rurais</v>
      </c>
      <c r="D212" s="4" t="str">
        <f ca="1">IFERROR(__xludf.DUMMYFUNCTION("""COMPUTED_VALUE"""),"Equipamentos e Acervos")</f>
        <v>Equipamentos e Acervos</v>
      </c>
      <c r="E212" s="4" t="str">
        <f ca="1">IFERROR(__xludf.DUMMYFUNCTION("""COMPUTED_VALUE"""),"Premiação")</f>
        <v>Premiação</v>
      </c>
      <c r="F212" s="4" t="str">
        <f ca="1">IFERROR(__xludf.DUMMYFUNCTION("""COMPUTED_VALUE"""),"Bolsas e Intercâmbio")</f>
        <v>Bolsas e Intercâmbio</v>
      </c>
      <c r="G212" s="4" t="str">
        <f ca="1">IFERROR(__xludf.DUMMYFUNCTION("""COMPUTED_VALUE"""),"Formação de Público e Educação")</f>
        <v>Formação de Público e Educação</v>
      </c>
      <c r="H212" s="4" t="str">
        <f ca="1">IFERROR(__xludf.DUMMYFUNCTION("""COMPUTED_VALUE"""),"Cultura Popular")</f>
        <v>Cultura Popular</v>
      </c>
      <c r="I212" s="4" t="str">
        <f ca="1">IFERROR(__xludf.DUMMYFUNCTION("""COMPUTED_VALUE"""),"Cultura Popular de Matriz Africana")</f>
        <v>Cultura Popular de Matriz Africana</v>
      </c>
      <c r="J212" s="4" t="str">
        <f ca="1">IFERROR(__xludf.DUMMYFUNCTION("""COMPUTED_VALUE"""),"Cultura Digital e Geek")</f>
        <v>Cultura Digital e Geek</v>
      </c>
      <c r="K212" s="4" t="str">
        <f ca="1">IFERROR(__xludf.DUMMYFUNCTION("""COMPUTED_VALUE"""),"12 Regiões de Desenvolvimento")</f>
        <v>12 Regiões de Desenvolvimento</v>
      </c>
      <c r="L212" s="4" t="str">
        <f ca="1">IFERROR(__xludf.DUMMYFUNCTION("""COMPUTED_VALUE"""),"Linguagem Específica")</f>
        <v>Linguagem Específica</v>
      </c>
      <c r="M212" s="4" t="str">
        <f ca="1">IFERROR(__xludf.DUMMYFUNCTION("""COMPUTED_VALUE"""),"Técnicos")</f>
        <v>Técnicos</v>
      </c>
      <c r="N212" s="4" t="str">
        <f ca="1">IFERROR(__xludf.DUMMYFUNCTION("""COMPUTED_VALUE"""),"Circulação e Visibilidade")</f>
        <v>Circulação e Visibilidade</v>
      </c>
      <c r="O212" s="4" t="str">
        <f ca="1">IFERROR(__xludf.DUMMYFUNCTION("""COMPUTED_VALUE"""),"Iniciantes")</f>
        <v>Iniciantes</v>
      </c>
      <c r="P212" s="4" t="str">
        <f ca="1">IFERROR(__xludf.DUMMYFUNCTION("""COMPUTED_VALUE"""),"CEUs e Pontos(ões) de Cultura")</f>
        <v>CEUs e Pontos(ões) de Cultura</v>
      </c>
      <c r="Q212" s="4" t="str">
        <f ca="1">IFERROR(__xludf.DUMMYFUNCTION("""COMPUTED_VALUE"""),"Outros")</f>
        <v>Outros</v>
      </c>
    </row>
    <row r="213" spans="1:17" x14ac:dyDescent="0.25">
      <c r="A213" s="4" t="str">
        <f ca="1">IFERROR(__xludf.DUMMYFUNCTION("TRANSPOSE(FILTER(Filtro1!B:B,Filtro1!A:A=Mari!C213))"),"Transparência e Fiscalização")</f>
        <v>Transparência e Fiscalização</v>
      </c>
      <c r="B213" s="4" t="str">
        <f ca="1">IFERROR(__xludf.DUMMYFUNCTION("""COMPUTED_VALUE"""),"Pareceristas")</f>
        <v>Pareceristas</v>
      </c>
    </row>
    <row r="214" spans="1:17" x14ac:dyDescent="0.25">
      <c r="A214" s="4" t="str">
        <f ca="1">IFERROR(__xludf.DUMMYFUNCTION("TRANSPOSE(FILTER(Filtro1!B:B,Filtro1!A:A=Mari!C214))"),"Transparência e Fiscalização")</f>
        <v>Transparência e Fiscalização</v>
      </c>
      <c r="B214" s="4" t="str">
        <f ca="1">IFERROR(__xludf.DUMMYFUNCTION("""COMPUTED_VALUE"""),"Pareceristas")</f>
        <v>Pareceristas</v>
      </c>
    </row>
    <row r="215" spans="1:17" x14ac:dyDescent="0.25">
      <c r="A215" s="4" t="str">
        <f ca="1">IFERROR(__xludf.DUMMYFUNCTION("TRANSPOSE(FILTER(Filtro1!B:B,Filtro1!A:A=Mari!C215))"),"Cronograma ")</f>
        <v>Cronograma </v>
      </c>
      <c r="B215" s="4" t="str">
        <f ca="1">IFERROR(__xludf.DUMMYFUNCTION("""COMPUTED_VALUE"""),"Inscrições e Impedimentos")</f>
        <v>Inscrições e Impedimentos</v>
      </c>
    </row>
    <row r="216" spans="1:17" x14ac:dyDescent="0.25">
      <c r="A216" s="4" t="str">
        <f ca="1">IFERROR(__xludf.DUMMYFUNCTION("TRANSPOSE(FILTER(Filtro1!B:B,Filtro1!A:A=Mari!C216))"),"Cronograma ")</f>
        <v>Cronograma </v>
      </c>
      <c r="B216" s="4" t="str">
        <f ca="1">IFERROR(__xludf.DUMMYFUNCTION("""COMPUTED_VALUE"""),"Inscrições e Impedimentos")</f>
        <v>Inscrições e Impedimentos</v>
      </c>
    </row>
    <row r="217" spans="1:17" x14ac:dyDescent="0.25">
      <c r="A217" s="4" t="str">
        <f ca="1">IFERROR(__xludf.DUMMYFUNCTION("TRANSPOSE(FILTER(Filtro1!B:B,Filtro1!A:A=Mari!C217))"),"")</f>
        <v/>
      </c>
    </row>
    <row r="218" spans="1:17" x14ac:dyDescent="0.25">
      <c r="A218" s="4" t="str">
        <f ca="1">IFERROR(__xludf.DUMMYFUNCTION("TRANSPOSE(FILTER(Filtro1!B:B,Filtro1!A:A=Mari!C218))"),"")</f>
        <v/>
      </c>
    </row>
    <row r="219" spans="1:17" x14ac:dyDescent="0.25">
      <c r="A219" s="4" t="str">
        <f ca="1">IFERROR(__xludf.DUMMYFUNCTION("TRANSPOSE(FILTER(Filtro1!B:B,Filtro1!A:A=Mari!C219))"),"")</f>
        <v/>
      </c>
    </row>
    <row r="220" spans="1:17" x14ac:dyDescent="0.25">
      <c r="A220" s="4" t="str">
        <f ca="1">IFERROR(__xludf.DUMMYFUNCTION("TRANSPOSE(FILTER(Filtro1!B:B,Filtro1!A:A=Mari!C220))"),"Cronograma ")</f>
        <v>Cronograma </v>
      </c>
      <c r="B220" s="4" t="str">
        <f ca="1">IFERROR(__xludf.DUMMYFUNCTION("""COMPUTED_VALUE"""),"Inscrições e Impedimentos")</f>
        <v>Inscrições e Impedimentos</v>
      </c>
    </row>
    <row r="221" spans="1:17" x14ac:dyDescent="0.25">
      <c r="A221" s="4" t="str">
        <f ca="1">IFERROR(__xludf.DUMMYFUNCTION("TRANSPOSE(FILTER(Filtro1!B:B,Filtro1!A:A=Mari!C221))"),"Comunicacional")</f>
        <v>Comunicacional</v>
      </c>
      <c r="B221" s="4" t="str">
        <f ca="1">IFERROR(__xludf.DUMMYFUNCTION("""COMPUTED_VALUE"""),"Desburocratização")</f>
        <v>Desburocratização</v>
      </c>
      <c r="C221" s="4" t="str">
        <f ca="1">IFERROR(__xludf.DUMMYFUNCTION("""COMPUTED_VALUE"""),"Mapa Cultural")</f>
        <v>Mapa Cultural</v>
      </c>
      <c r="D221" s="4" t="str">
        <f ca="1">IFERROR(__xludf.DUMMYFUNCTION("""COMPUTED_VALUE"""),"Políticas Afirmativas")</f>
        <v>Políticas Afirmativas</v>
      </c>
    </row>
    <row r="222" spans="1:17" x14ac:dyDescent="0.25">
      <c r="A222" s="4" t="str">
        <f ca="1">IFERROR(__xludf.DUMMYFUNCTION("TRANSPOSE(FILTER(Filtro1!B:B,Filtro1!A:A=Mari!C222))"),"")</f>
        <v/>
      </c>
    </row>
    <row r="223" spans="1:17" x14ac:dyDescent="0.25">
      <c r="A223" s="4" t="str">
        <f ca="1">IFERROR(__xludf.DUMMYFUNCTION("TRANSPOSE(FILTER(Filtro1!B:B,Filtro1!A:A=Mari!C223))"),"")</f>
        <v/>
      </c>
    </row>
    <row r="224" spans="1:17" x14ac:dyDescent="0.25">
      <c r="A224" s="4" t="str">
        <f ca="1">IFERROR(__xludf.DUMMYFUNCTION("TRANSPOSE(FILTER(Filtro1!B:B,Filtro1!A:A=Mari!C224))"),"")</f>
        <v/>
      </c>
    </row>
    <row r="225" spans="1:17" x14ac:dyDescent="0.25">
      <c r="A225" s="4" t="str">
        <f ca="1">IFERROR(__xludf.DUMMYFUNCTION("TRANSPOSE(FILTER(Filtro1!B:B,Filtro1!A:A=Mari!C225))"),"")</f>
        <v/>
      </c>
    </row>
    <row r="226" spans="1:17" x14ac:dyDescent="0.25">
      <c r="A226" s="4" t="str">
        <f ca="1">IFERROR(__xludf.DUMMYFUNCTION("TRANSPOSE(FILTER(Filtro1!B:B,Filtro1!A:A=Mari!C226))"),"")</f>
        <v/>
      </c>
    </row>
    <row r="227" spans="1:17" x14ac:dyDescent="0.25">
      <c r="A227" s="4" t="str">
        <f ca="1">IFERROR(__xludf.DUMMYFUNCTION("TRANSPOSE(FILTER(Filtro1!B:B,Filtro1!A:A=Mari!C227))"),"")</f>
        <v/>
      </c>
    </row>
    <row r="228" spans="1:17" x14ac:dyDescent="0.25">
      <c r="A228" s="4" t="str">
        <f ca="1">IFERROR(__xludf.DUMMYFUNCTION("TRANSPOSE(FILTER(Filtro1!B:B,Filtro1!A:A=Mari!C228))"),"")</f>
        <v/>
      </c>
    </row>
    <row r="229" spans="1:17" x14ac:dyDescent="0.25">
      <c r="A229" s="4" t="str">
        <f ca="1">IFERROR(__xludf.DUMMYFUNCTION("TRANSPOSE(FILTER(Filtro1!B:B,Filtro1!A:A=Mari!C229))"),"")</f>
        <v/>
      </c>
    </row>
    <row r="230" spans="1:17" x14ac:dyDescent="0.25">
      <c r="A230" s="4" t="str">
        <f ca="1">IFERROR(__xludf.DUMMYFUNCTION("TRANSPOSE(FILTER(Filtro1!B:B,Filtro1!A:A=Mari!C230))"),"")</f>
        <v/>
      </c>
    </row>
    <row r="231" spans="1:17" x14ac:dyDescent="0.25">
      <c r="A231" s="4" t="str">
        <f ca="1">IFERROR(__xludf.DUMMYFUNCTION("TRANSPOSE(FILTER(Filtro1!B:B,Filtro1!A:A=Mari!C231))"),"")</f>
        <v/>
      </c>
    </row>
    <row r="232" spans="1:17" x14ac:dyDescent="0.25">
      <c r="A232" s="4" t="str">
        <f ca="1">IFERROR(__xludf.DUMMYFUNCTION("TRANSPOSE(FILTER(Filtro1!B:B,Filtro1!A:A=Mari!C232))"),"")</f>
        <v/>
      </c>
    </row>
    <row r="233" spans="1:17" x14ac:dyDescent="0.25">
      <c r="A233" s="4" t="str">
        <f ca="1">IFERROR(__xludf.DUMMYFUNCTION("TRANSPOSE(FILTER(Filtro1!B:B,Filtro1!A:A=Mari!C233))"),"")</f>
        <v/>
      </c>
    </row>
    <row r="234" spans="1:17" x14ac:dyDescent="0.25">
      <c r="A234" s="4" t="str">
        <f ca="1">IFERROR(__xludf.DUMMYFUNCTION("TRANSPOSE(FILTER(Filtro1!B:B,Filtro1!A:A=Mari!C234))"),"Comunicacional")</f>
        <v>Comunicacional</v>
      </c>
      <c r="B234" s="4" t="str">
        <f ca="1">IFERROR(__xludf.DUMMYFUNCTION("""COMPUTED_VALUE"""),"Desburocratização")</f>
        <v>Desburocratização</v>
      </c>
      <c r="C234" s="4" t="str">
        <f ca="1">IFERROR(__xludf.DUMMYFUNCTION("""COMPUTED_VALUE"""),"Mapa Cultural")</f>
        <v>Mapa Cultural</v>
      </c>
      <c r="D234" s="4" t="str">
        <f ca="1">IFERROR(__xludf.DUMMYFUNCTION("""COMPUTED_VALUE"""),"Políticas Afirmativas")</f>
        <v>Políticas Afirmativas</v>
      </c>
    </row>
    <row r="235" spans="1:17" x14ac:dyDescent="0.25">
      <c r="A235" s="4" t="str">
        <f ca="1">IFERROR(__xludf.DUMMYFUNCTION("TRANSPOSE(FILTER(Filtro1!B:B,Filtro1!A:A=Mari!C235))"),"")</f>
        <v/>
      </c>
    </row>
    <row r="236" spans="1:17" x14ac:dyDescent="0.25">
      <c r="A236" s="4" t="str">
        <f ca="1">IFERROR(__xludf.DUMMYFUNCTION("TRANSPOSE(FILTER(Filtro1!B:B,Filtro1!A:A=Mari!C236))"),"")</f>
        <v/>
      </c>
    </row>
    <row r="237" spans="1:17" x14ac:dyDescent="0.25">
      <c r="A237" s="4" t="str">
        <f ca="1">IFERROR(__xludf.DUMMYFUNCTION("TRANSPOSE(FILTER(Filtro1!B:B,Filtro1!A:A=Mari!C237))"),"")</f>
        <v/>
      </c>
    </row>
    <row r="238" spans="1:17" x14ac:dyDescent="0.25">
      <c r="A238" s="4" t="str">
        <f ca="1">IFERROR(__xludf.DUMMYFUNCTION("TRANSPOSE(FILTER(Filtro1!B:B,Filtro1!A:A=Mari!C238))"),"")</f>
        <v/>
      </c>
    </row>
    <row r="239" spans="1:17" x14ac:dyDescent="0.25">
      <c r="A239" s="4" t="str">
        <f ca="1">IFERROR(__xludf.DUMMYFUNCTION("TRANSPOSE(FILTER(Filtro1!B:B,Filtro1!A:A=Mari!C239))"),"")</f>
        <v/>
      </c>
    </row>
    <row r="240" spans="1:17" x14ac:dyDescent="0.25">
      <c r="A240" s="4" t="str">
        <f ca="1">IFERROR(__xludf.DUMMYFUNCTION("TRANSPOSE(FILTER(Filtro1!B:B,Filtro1!A:A=Mari!C240))"),"Aquisição de Bens e Serviços")</f>
        <v>Aquisição de Bens e Serviços</v>
      </c>
      <c r="B240" s="4" t="str">
        <f ca="1">IFERROR(__xludf.DUMMYFUNCTION("""COMPUTED_VALUE"""),"Cultura Periférica")</f>
        <v>Cultura Periférica</v>
      </c>
      <c r="C240" s="4" t="str">
        <f ca="1">IFERROR(__xludf.DUMMYFUNCTION("""COMPUTED_VALUE"""),"Comunidades Tradicionais ou Rurais")</f>
        <v>Comunidades Tradicionais ou Rurais</v>
      </c>
      <c r="D240" s="4" t="str">
        <f ca="1">IFERROR(__xludf.DUMMYFUNCTION("""COMPUTED_VALUE"""),"Equipamentos e Acervos")</f>
        <v>Equipamentos e Acervos</v>
      </c>
      <c r="E240" s="4" t="str">
        <f ca="1">IFERROR(__xludf.DUMMYFUNCTION("""COMPUTED_VALUE"""),"Premiação")</f>
        <v>Premiação</v>
      </c>
      <c r="F240" s="4" t="str">
        <f ca="1">IFERROR(__xludf.DUMMYFUNCTION("""COMPUTED_VALUE"""),"Bolsas e Intercâmbio")</f>
        <v>Bolsas e Intercâmbio</v>
      </c>
      <c r="G240" s="4" t="str">
        <f ca="1">IFERROR(__xludf.DUMMYFUNCTION("""COMPUTED_VALUE"""),"Formação de Público e Educação")</f>
        <v>Formação de Público e Educação</v>
      </c>
      <c r="H240" s="4" t="str">
        <f ca="1">IFERROR(__xludf.DUMMYFUNCTION("""COMPUTED_VALUE"""),"Cultura Popular")</f>
        <v>Cultura Popular</v>
      </c>
      <c r="I240" s="4" t="str">
        <f ca="1">IFERROR(__xludf.DUMMYFUNCTION("""COMPUTED_VALUE"""),"Cultura Popular de Matriz Africana")</f>
        <v>Cultura Popular de Matriz Africana</v>
      </c>
      <c r="J240" s="4" t="str">
        <f ca="1">IFERROR(__xludf.DUMMYFUNCTION("""COMPUTED_VALUE"""),"Cultura Digital e Geek")</f>
        <v>Cultura Digital e Geek</v>
      </c>
      <c r="K240" s="4" t="str">
        <f ca="1">IFERROR(__xludf.DUMMYFUNCTION("""COMPUTED_VALUE"""),"12 Regiões de Desenvolvimento")</f>
        <v>12 Regiões de Desenvolvimento</v>
      </c>
      <c r="L240" s="4" t="str">
        <f ca="1">IFERROR(__xludf.DUMMYFUNCTION("""COMPUTED_VALUE"""),"Linguagem Específica")</f>
        <v>Linguagem Específica</v>
      </c>
      <c r="M240" s="4" t="str">
        <f ca="1">IFERROR(__xludf.DUMMYFUNCTION("""COMPUTED_VALUE"""),"Técnicos")</f>
        <v>Técnicos</v>
      </c>
      <c r="N240" s="4" t="str">
        <f ca="1">IFERROR(__xludf.DUMMYFUNCTION("""COMPUTED_VALUE"""),"Circulação e Visibilidade")</f>
        <v>Circulação e Visibilidade</v>
      </c>
      <c r="O240" s="4" t="str">
        <f ca="1">IFERROR(__xludf.DUMMYFUNCTION("""COMPUTED_VALUE"""),"Iniciantes")</f>
        <v>Iniciantes</v>
      </c>
      <c r="P240" s="4" t="str">
        <f ca="1">IFERROR(__xludf.DUMMYFUNCTION("""COMPUTED_VALUE"""),"CEUs e Pontos(ões) de Cultura")</f>
        <v>CEUs e Pontos(ões) de Cultura</v>
      </c>
      <c r="Q240" s="4" t="str">
        <f ca="1">IFERROR(__xludf.DUMMYFUNCTION("""COMPUTED_VALUE"""),"Outros")</f>
        <v>Outros</v>
      </c>
    </row>
    <row r="241" spans="1:17" x14ac:dyDescent="0.25">
      <c r="A241" s="4" t="str">
        <f ca="1">IFERROR(__xludf.DUMMYFUNCTION("TRANSPOSE(FILTER(Filtro1!B:B,Filtro1!A:A=Mari!C241))"),"Linguagem")</f>
        <v>Linguagem</v>
      </c>
      <c r="B241" s="4" t="str">
        <f ca="1">IFERROR(__xludf.DUMMYFUNCTION("""COMPUTED_VALUE"""),"Regionalização")</f>
        <v>Regionalização</v>
      </c>
      <c r="C241" s="4" t="str">
        <f ca="1">IFERROR(__xludf.DUMMYFUNCTION("""COMPUTED_VALUE"""),"Remanejamento de Recursos e Rendimentos")</f>
        <v>Remanejamento de Recursos e Rendimentos</v>
      </c>
    </row>
    <row r="242" spans="1:17" x14ac:dyDescent="0.25">
      <c r="A242" s="4" t="str">
        <f ca="1">IFERROR(__xludf.DUMMYFUNCTION("TRANSPOSE(FILTER(Filtro1!B:B,Filtro1!A:A=Mari!C242))"),"Transparência e Fiscalização")</f>
        <v>Transparência e Fiscalização</v>
      </c>
      <c r="B242" s="4" t="str">
        <f ca="1">IFERROR(__xludf.DUMMYFUNCTION("""COMPUTED_VALUE"""),"Pareceristas")</f>
        <v>Pareceristas</v>
      </c>
    </row>
    <row r="243" spans="1:17" x14ac:dyDescent="0.25">
      <c r="A243" s="4" t="str">
        <f ca="1">IFERROR(__xludf.DUMMYFUNCTION("TRANSPOSE(FILTER(Filtro1!B:B,Filtro1!A:A=Mari!C243))"),"Cronograma ")</f>
        <v>Cronograma </v>
      </c>
      <c r="B243" s="4" t="str">
        <f ca="1">IFERROR(__xludf.DUMMYFUNCTION("""COMPUTED_VALUE"""),"Inscrições e Impedimentos")</f>
        <v>Inscrições e Impedimentos</v>
      </c>
    </row>
    <row r="244" spans="1:17" x14ac:dyDescent="0.25">
      <c r="A244" s="4" t="str">
        <f ca="1">IFERROR(__xludf.DUMMYFUNCTION("TRANSPOSE(FILTER(Filtro1!B:B,Filtro1!A:A=Mari!C244))"),"Comunicacional")</f>
        <v>Comunicacional</v>
      </c>
      <c r="B244" s="4" t="str">
        <f ca="1">IFERROR(__xludf.DUMMYFUNCTION("""COMPUTED_VALUE"""),"Desburocratização")</f>
        <v>Desburocratização</v>
      </c>
      <c r="C244" s="4" t="str">
        <f ca="1">IFERROR(__xludf.DUMMYFUNCTION("""COMPUTED_VALUE"""),"Mapa Cultural")</f>
        <v>Mapa Cultural</v>
      </c>
      <c r="D244" s="4" t="str">
        <f ca="1">IFERROR(__xludf.DUMMYFUNCTION("""COMPUTED_VALUE"""),"Políticas Afirmativas")</f>
        <v>Políticas Afirmativas</v>
      </c>
    </row>
    <row r="245" spans="1:17" x14ac:dyDescent="0.25">
      <c r="A245" s="4" t="str">
        <f ca="1">IFERROR(__xludf.DUMMYFUNCTION("TRANSPOSE(FILTER(Filtro1!B:B,Filtro1!A:A=Mari!C245))"),"Comunicacional")</f>
        <v>Comunicacional</v>
      </c>
      <c r="B245" s="4" t="str">
        <f ca="1">IFERROR(__xludf.DUMMYFUNCTION("""COMPUTED_VALUE"""),"Desburocratização")</f>
        <v>Desburocratização</v>
      </c>
      <c r="C245" s="4" t="str">
        <f ca="1">IFERROR(__xludf.DUMMYFUNCTION("""COMPUTED_VALUE"""),"Mapa Cultural")</f>
        <v>Mapa Cultural</v>
      </c>
      <c r="D245" s="4" t="str">
        <f ca="1">IFERROR(__xludf.DUMMYFUNCTION("""COMPUTED_VALUE"""),"Políticas Afirmativas")</f>
        <v>Políticas Afirmativas</v>
      </c>
    </row>
    <row r="246" spans="1:17" x14ac:dyDescent="0.25">
      <c r="A246" s="4" t="str">
        <f ca="1">IFERROR(__xludf.DUMMYFUNCTION("TRANSPOSE(FILTER(Filtro1!B:B,Filtro1!A:A=Mari!C246))"),"Cronograma ")</f>
        <v>Cronograma </v>
      </c>
      <c r="B246" s="4" t="str">
        <f ca="1">IFERROR(__xludf.DUMMYFUNCTION("""COMPUTED_VALUE"""),"Inscrições e Impedimentos")</f>
        <v>Inscrições e Impedimentos</v>
      </c>
    </row>
    <row r="247" spans="1:17" x14ac:dyDescent="0.25">
      <c r="A247" s="4" t="str">
        <f ca="1">IFERROR(__xludf.DUMMYFUNCTION("TRANSPOSE(FILTER(Filtro1!B:B,Filtro1!A:A=Mari!C247))"),"Aquisição de Bens e Serviços")</f>
        <v>Aquisição de Bens e Serviços</v>
      </c>
      <c r="B247" s="4" t="str">
        <f ca="1">IFERROR(__xludf.DUMMYFUNCTION("""COMPUTED_VALUE"""),"Cultura Periférica")</f>
        <v>Cultura Periférica</v>
      </c>
      <c r="C247" s="4" t="str">
        <f ca="1">IFERROR(__xludf.DUMMYFUNCTION("""COMPUTED_VALUE"""),"Comunidades Tradicionais ou Rurais")</f>
        <v>Comunidades Tradicionais ou Rurais</v>
      </c>
      <c r="D247" s="4" t="str">
        <f ca="1">IFERROR(__xludf.DUMMYFUNCTION("""COMPUTED_VALUE"""),"Equipamentos e Acervos")</f>
        <v>Equipamentos e Acervos</v>
      </c>
      <c r="E247" s="4" t="str">
        <f ca="1">IFERROR(__xludf.DUMMYFUNCTION("""COMPUTED_VALUE"""),"Premiação")</f>
        <v>Premiação</v>
      </c>
      <c r="F247" s="4" t="str">
        <f ca="1">IFERROR(__xludf.DUMMYFUNCTION("""COMPUTED_VALUE"""),"Bolsas e Intercâmbio")</f>
        <v>Bolsas e Intercâmbio</v>
      </c>
      <c r="G247" s="4" t="str">
        <f ca="1">IFERROR(__xludf.DUMMYFUNCTION("""COMPUTED_VALUE"""),"Formação de Público e Educação")</f>
        <v>Formação de Público e Educação</v>
      </c>
      <c r="H247" s="4" t="str">
        <f ca="1">IFERROR(__xludf.DUMMYFUNCTION("""COMPUTED_VALUE"""),"Cultura Popular")</f>
        <v>Cultura Popular</v>
      </c>
      <c r="I247" s="4" t="str">
        <f ca="1">IFERROR(__xludf.DUMMYFUNCTION("""COMPUTED_VALUE"""),"Cultura Popular de Matriz Africana")</f>
        <v>Cultura Popular de Matriz Africana</v>
      </c>
      <c r="J247" s="4" t="str">
        <f ca="1">IFERROR(__xludf.DUMMYFUNCTION("""COMPUTED_VALUE"""),"Cultura Digital e Geek")</f>
        <v>Cultura Digital e Geek</v>
      </c>
      <c r="K247" s="4" t="str">
        <f ca="1">IFERROR(__xludf.DUMMYFUNCTION("""COMPUTED_VALUE"""),"12 Regiões de Desenvolvimento")</f>
        <v>12 Regiões de Desenvolvimento</v>
      </c>
      <c r="L247" s="4" t="str">
        <f ca="1">IFERROR(__xludf.DUMMYFUNCTION("""COMPUTED_VALUE"""),"Linguagem Específica")</f>
        <v>Linguagem Específica</v>
      </c>
      <c r="M247" s="4" t="str">
        <f ca="1">IFERROR(__xludf.DUMMYFUNCTION("""COMPUTED_VALUE"""),"Técnicos")</f>
        <v>Técnicos</v>
      </c>
      <c r="N247" s="4" t="str">
        <f ca="1">IFERROR(__xludf.DUMMYFUNCTION("""COMPUTED_VALUE"""),"Circulação e Visibilidade")</f>
        <v>Circulação e Visibilidade</v>
      </c>
      <c r="O247" s="4" t="str">
        <f ca="1">IFERROR(__xludf.DUMMYFUNCTION("""COMPUTED_VALUE"""),"Iniciantes")</f>
        <v>Iniciantes</v>
      </c>
      <c r="P247" s="4" t="str">
        <f ca="1">IFERROR(__xludf.DUMMYFUNCTION("""COMPUTED_VALUE"""),"CEUs e Pontos(ões) de Cultura")</f>
        <v>CEUs e Pontos(ões) de Cultura</v>
      </c>
      <c r="Q247" s="4" t="str">
        <f ca="1">IFERROR(__xludf.DUMMYFUNCTION("""COMPUTED_VALUE"""),"Outros")</f>
        <v>Outros</v>
      </c>
    </row>
    <row r="248" spans="1:17" x14ac:dyDescent="0.25">
      <c r="A248" s="4" t="str">
        <f ca="1">IFERROR(__xludf.DUMMYFUNCTION("TRANSPOSE(FILTER(Filtro1!B:B,Filtro1!A:A=Mari!C248))"),"Comunicacional")</f>
        <v>Comunicacional</v>
      </c>
      <c r="B248" s="4" t="str">
        <f ca="1">IFERROR(__xludf.DUMMYFUNCTION("""COMPUTED_VALUE"""),"Desburocratização")</f>
        <v>Desburocratização</v>
      </c>
      <c r="C248" s="4" t="str">
        <f ca="1">IFERROR(__xludf.DUMMYFUNCTION("""COMPUTED_VALUE"""),"Mapa Cultural")</f>
        <v>Mapa Cultural</v>
      </c>
      <c r="D248" s="4" t="str">
        <f ca="1">IFERROR(__xludf.DUMMYFUNCTION("""COMPUTED_VALUE"""),"Políticas Afirmativas")</f>
        <v>Políticas Afirmativas</v>
      </c>
    </row>
    <row r="249" spans="1:17" x14ac:dyDescent="0.25">
      <c r="A249" s="4" t="str">
        <f ca="1">IFERROR(__xludf.DUMMYFUNCTION("TRANSPOSE(FILTER(Filtro1!B:B,Filtro1!A:A=Mari!C249))"),"Cronograma ")</f>
        <v>Cronograma </v>
      </c>
      <c r="B249" s="4" t="str">
        <f ca="1">IFERROR(__xludf.DUMMYFUNCTION("""COMPUTED_VALUE"""),"Inscrições e Impedimentos")</f>
        <v>Inscrições e Impedimentos</v>
      </c>
    </row>
    <row r="250" spans="1:17" x14ac:dyDescent="0.25">
      <c r="A250" s="4" t="str">
        <f ca="1">IFERROR(__xludf.DUMMYFUNCTION("TRANSPOSE(FILTER(Filtro1!B:B,Filtro1!A:A=Mari!C250))"),"Cronograma ")</f>
        <v>Cronograma </v>
      </c>
      <c r="B250" s="4" t="str">
        <f ca="1">IFERROR(__xludf.DUMMYFUNCTION("""COMPUTED_VALUE"""),"Inscrições e Impedimentos")</f>
        <v>Inscrições e Impedimentos</v>
      </c>
    </row>
    <row r="251" spans="1:17" x14ac:dyDescent="0.25">
      <c r="A251" s="4" t="str">
        <f ca="1">IFERROR(__xludf.DUMMYFUNCTION("TRANSPOSE(FILTER(Filtro1!B:B,Filtro1!A:A=Mari!C251))"),"Transparência e Fiscalização")</f>
        <v>Transparência e Fiscalização</v>
      </c>
      <c r="B251" s="4" t="str">
        <f ca="1">IFERROR(__xludf.DUMMYFUNCTION("""COMPUTED_VALUE"""),"Pareceristas")</f>
        <v>Pareceristas</v>
      </c>
    </row>
    <row r="252" spans="1:17" x14ac:dyDescent="0.25">
      <c r="A252" s="4" t="str">
        <f ca="1">IFERROR(__xludf.DUMMYFUNCTION("TRANSPOSE(FILTER(Filtro1!B:B,Filtro1!A:A=Mari!C252))"),"Comunicacional")</f>
        <v>Comunicacional</v>
      </c>
      <c r="B252" s="4" t="str">
        <f ca="1">IFERROR(__xludf.DUMMYFUNCTION("""COMPUTED_VALUE"""),"Desburocratização")</f>
        <v>Desburocratização</v>
      </c>
      <c r="C252" s="4" t="str">
        <f ca="1">IFERROR(__xludf.DUMMYFUNCTION("""COMPUTED_VALUE"""),"Mapa Cultural")</f>
        <v>Mapa Cultural</v>
      </c>
      <c r="D252" s="4" t="str">
        <f ca="1">IFERROR(__xludf.DUMMYFUNCTION("""COMPUTED_VALUE"""),"Políticas Afirmativas")</f>
        <v>Políticas Afirmativas</v>
      </c>
    </row>
    <row r="253" spans="1:17" x14ac:dyDescent="0.25">
      <c r="A253" s="4" t="str">
        <f ca="1">IFERROR(__xludf.DUMMYFUNCTION("TRANSPOSE(FILTER(Filtro1!B:B,Filtro1!A:A=Mari!C253))"),"CPF")</f>
        <v>CPF</v>
      </c>
      <c r="B253" s="4" t="str">
        <f ca="1">IFERROR(__xludf.DUMMYFUNCTION("""COMPUTED_VALUE"""),"Apoio")</f>
        <v>Apoio</v>
      </c>
      <c r="C253" s="4" t="str">
        <f ca="1">IFERROR(__xludf.DUMMYFUNCTION("""COMPUTED_VALUE"""),"Descentralização")</f>
        <v>Descentralização</v>
      </c>
      <c r="D253" s="4" t="str">
        <f ca="1">IFERROR(__xludf.DUMMYFUNCTION("""COMPUTED_VALUE"""),"Políticas Municipais")</f>
        <v>Políticas Municipais</v>
      </c>
    </row>
    <row r="254" spans="1:17" x14ac:dyDescent="0.25">
      <c r="A254" s="4" t="str">
        <f ca="1">IFERROR(__xludf.DUMMYFUNCTION("TRANSPOSE(FILTER(Filtro1!B:B,Filtro1!A:A=Mari!C254))"),"Linguagem")</f>
        <v>Linguagem</v>
      </c>
      <c r="B254" s="4" t="str">
        <f ca="1">IFERROR(__xludf.DUMMYFUNCTION("""COMPUTED_VALUE"""),"Regionalização")</f>
        <v>Regionalização</v>
      </c>
      <c r="C254" s="4" t="str">
        <f ca="1">IFERROR(__xludf.DUMMYFUNCTION("""COMPUTED_VALUE"""),"Remanejamento de Recursos e Rendimentos")</f>
        <v>Remanejamento de Recursos e Rendimentos</v>
      </c>
    </row>
    <row r="255" spans="1:17" x14ac:dyDescent="0.25">
      <c r="A255" s="4" t="str">
        <f ca="1">IFERROR(__xludf.DUMMYFUNCTION("TRANSPOSE(FILTER(Filtro1!B:B,Filtro1!A:A=Mari!C255))"),"Transparência e Fiscalização")</f>
        <v>Transparência e Fiscalização</v>
      </c>
      <c r="B255" s="4" t="str">
        <f ca="1">IFERROR(__xludf.DUMMYFUNCTION("""COMPUTED_VALUE"""),"Pareceristas")</f>
        <v>Pareceristas</v>
      </c>
    </row>
    <row r="256" spans="1:17" x14ac:dyDescent="0.25">
      <c r="A256" s="4" t="str">
        <f ca="1">IFERROR(__xludf.DUMMYFUNCTION("TRANSPOSE(FILTER(Filtro1!B:B,Filtro1!A:A=Mari!C256))"),"Comunicacional")</f>
        <v>Comunicacional</v>
      </c>
      <c r="B256" s="4" t="str">
        <f ca="1">IFERROR(__xludf.DUMMYFUNCTION("""COMPUTED_VALUE"""),"Desburocratização")</f>
        <v>Desburocratização</v>
      </c>
      <c r="C256" s="4" t="str">
        <f ca="1">IFERROR(__xludf.DUMMYFUNCTION("""COMPUTED_VALUE"""),"Mapa Cultural")</f>
        <v>Mapa Cultural</v>
      </c>
      <c r="D256" s="4" t="str">
        <f ca="1">IFERROR(__xludf.DUMMYFUNCTION("""COMPUTED_VALUE"""),"Políticas Afirmativas")</f>
        <v>Políticas Afirmativas</v>
      </c>
    </row>
    <row r="257" spans="1:17" x14ac:dyDescent="0.25">
      <c r="A257" s="4" t="str">
        <f ca="1">IFERROR(__xludf.DUMMYFUNCTION("TRANSPOSE(FILTER(Filtro1!B:B,Filtro1!A:A=Mari!C257))"),"Comunicacional")</f>
        <v>Comunicacional</v>
      </c>
      <c r="B257" s="4" t="str">
        <f ca="1">IFERROR(__xludf.DUMMYFUNCTION("""COMPUTED_VALUE"""),"Desburocratização")</f>
        <v>Desburocratização</v>
      </c>
      <c r="C257" s="4" t="str">
        <f ca="1">IFERROR(__xludf.DUMMYFUNCTION("""COMPUTED_VALUE"""),"Mapa Cultural")</f>
        <v>Mapa Cultural</v>
      </c>
      <c r="D257" s="4" t="str">
        <f ca="1">IFERROR(__xludf.DUMMYFUNCTION("""COMPUTED_VALUE"""),"Políticas Afirmativas")</f>
        <v>Políticas Afirmativas</v>
      </c>
    </row>
    <row r="258" spans="1:17" x14ac:dyDescent="0.25">
      <c r="A258" s="4" t="str">
        <f ca="1">IFERROR(__xludf.DUMMYFUNCTION("TRANSPOSE(FILTER(Filtro1!B:B,Filtro1!A:A=Mari!C258))"),"Cronograma ")</f>
        <v>Cronograma </v>
      </c>
      <c r="B258" s="4" t="str">
        <f ca="1">IFERROR(__xludf.DUMMYFUNCTION("""COMPUTED_VALUE"""),"Inscrições e Impedimentos")</f>
        <v>Inscrições e Impedimentos</v>
      </c>
    </row>
    <row r="259" spans="1:17" x14ac:dyDescent="0.25">
      <c r="A259" s="4" t="str">
        <f ca="1">IFERROR(__xludf.DUMMYFUNCTION("TRANSPOSE(FILTER(Filtro1!B:B,Filtro1!A:A=Mari!C259))"),"Aquisição de Bens e Serviços")</f>
        <v>Aquisição de Bens e Serviços</v>
      </c>
      <c r="B259" s="4" t="str">
        <f ca="1">IFERROR(__xludf.DUMMYFUNCTION("""COMPUTED_VALUE"""),"Cultura Periférica")</f>
        <v>Cultura Periférica</v>
      </c>
      <c r="C259" s="4" t="str">
        <f ca="1">IFERROR(__xludf.DUMMYFUNCTION("""COMPUTED_VALUE"""),"Comunidades Tradicionais ou Rurais")</f>
        <v>Comunidades Tradicionais ou Rurais</v>
      </c>
      <c r="D259" s="4" t="str">
        <f ca="1">IFERROR(__xludf.DUMMYFUNCTION("""COMPUTED_VALUE"""),"Equipamentos e Acervos")</f>
        <v>Equipamentos e Acervos</v>
      </c>
      <c r="E259" s="4" t="str">
        <f ca="1">IFERROR(__xludf.DUMMYFUNCTION("""COMPUTED_VALUE"""),"Premiação")</f>
        <v>Premiação</v>
      </c>
      <c r="F259" s="4" t="str">
        <f ca="1">IFERROR(__xludf.DUMMYFUNCTION("""COMPUTED_VALUE"""),"Bolsas e Intercâmbio")</f>
        <v>Bolsas e Intercâmbio</v>
      </c>
      <c r="G259" s="4" t="str">
        <f ca="1">IFERROR(__xludf.DUMMYFUNCTION("""COMPUTED_VALUE"""),"Formação de Público e Educação")</f>
        <v>Formação de Público e Educação</v>
      </c>
      <c r="H259" s="4" t="str">
        <f ca="1">IFERROR(__xludf.DUMMYFUNCTION("""COMPUTED_VALUE"""),"Cultura Popular")</f>
        <v>Cultura Popular</v>
      </c>
      <c r="I259" s="4" t="str">
        <f ca="1">IFERROR(__xludf.DUMMYFUNCTION("""COMPUTED_VALUE"""),"Cultura Popular de Matriz Africana")</f>
        <v>Cultura Popular de Matriz Africana</v>
      </c>
      <c r="J259" s="4" t="str">
        <f ca="1">IFERROR(__xludf.DUMMYFUNCTION("""COMPUTED_VALUE"""),"Cultura Digital e Geek")</f>
        <v>Cultura Digital e Geek</v>
      </c>
      <c r="K259" s="4" t="str">
        <f ca="1">IFERROR(__xludf.DUMMYFUNCTION("""COMPUTED_VALUE"""),"12 Regiões de Desenvolvimento")</f>
        <v>12 Regiões de Desenvolvimento</v>
      </c>
      <c r="L259" s="4" t="str">
        <f ca="1">IFERROR(__xludf.DUMMYFUNCTION("""COMPUTED_VALUE"""),"Linguagem Específica")</f>
        <v>Linguagem Específica</v>
      </c>
      <c r="M259" s="4" t="str">
        <f ca="1">IFERROR(__xludf.DUMMYFUNCTION("""COMPUTED_VALUE"""),"Técnicos")</f>
        <v>Técnicos</v>
      </c>
      <c r="N259" s="4" t="str">
        <f ca="1">IFERROR(__xludf.DUMMYFUNCTION("""COMPUTED_VALUE"""),"Circulação e Visibilidade")</f>
        <v>Circulação e Visibilidade</v>
      </c>
      <c r="O259" s="4" t="str">
        <f ca="1">IFERROR(__xludf.DUMMYFUNCTION("""COMPUTED_VALUE"""),"Iniciantes")</f>
        <v>Iniciantes</v>
      </c>
      <c r="P259" s="4" t="str">
        <f ca="1">IFERROR(__xludf.DUMMYFUNCTION("""COMPUTED_VALUE"""),"CEUs e Pontos(ões) de Cultura")</f>
        <v>CEUs e Pontos(ões) de Cultura</v>
      </c>
      <c r="Q259" s="4" t="str">
        <f ca="1">IFERROR(__xludf.DUMMYFUNCTION("""COMPUTED_VALUE"""),"Outros")</f>
        <v>Outros</v>
      </c>
    </row>
    <row r="260" spans="1:17" x14ac:dyDescent="0.25">
      <c r="A260" s="4" t="str">
        <f ca="1">IFERROR(__xludf.DUMMYFUNCTION("TRANSPOSE(FILTER(Filtro1!B:B,Filtro1!A:A=Mari!C260))"),"Comunicacional")</f>
        <v>Comunicacional</v>
      </c>
      <c r="B260" s="4" t="str">
        <f ca="1">IFERROR(__xludf.DUMMYFUNCTION("""COMPUTED_VALUE"""),"Desburocratização")</f>
        <v>Desburocratização</v>
      </c>
      <c r="C260" s="4" t="str">
        <f ca="1">IFERROR(__xludf.DUMMYFUNCTION("""COMPUTED_VALUE"""),"Mapa Cultural")</f>
        <v>Mapa Cultural</v>
      </c>
      <c r="D260" s="4" t="str">
        <f ca="1">IFERROR(__xludf.DUMMYFUNCTION("""COMPUTED_VALUE"""),"Políticas Afirmativas")</f>
        <v>Políticas Afirmativas</v>
      </c>
    </row>
    <row r="261" spans="1:17" x14ac:dyDescent="0.25">
      <c r="A261" s="4" t="str">
        <f ca="1">IFERROR(__xludf.DUMMYFUNCTION("TRANSPOSE(FILTER(Filtro1!B:B,Filtro1!A:A=Mari!C261))"),"Cronograma ")</f>
        <v>Cronograma </v>
      </c>
      <c r="B261" s="4" t="str">
        <f ca="1">IFERROR(__xludf.DUMMYFUNCTION("""COMPUTED_VALUE"""),"Inscrições e Impedimentos")</f>
        <v>Inscrições e Impedimentos</v>
      </c>
    </row>
    <row r="262" spans="1:17" x14ac:dyDescent="0.25">
      <c r="A262" s="4" t="str">
        <f ca="1">IFERROR(__xludf.DUMMYFUNCTION("TRANSPOSE(FILTER(Filtro1!B:B,Filtro1!A:A=Mari!C262))"),"Cronograma ")</f>
        <v>Cronograma </v>
      </c>
      <c r="B262" s="4" t="str">
        <f ca="1">IFERROR(__xludf.DUMMYFUNCTION("""COMPUTED_VALUE"""),"Inscrições e Impedimentos")</f>
        <v>Inscrições e Impedimentos</v>
      </c>
    </row>
    <row r="263" spans="1:17" x14ac:dyDescent="0.25">
      <c r="A263" s="4" t="str">
        <f ca="1">IFERROR(__xludf.DUMMYFUNCTION("TRANSPOSE(FILTER(Filtro1!B:B,Filtro1!A:A=Mari!C263))"),"Transparência e Fiscalização")</f>
        <v>Transparência e Fiscalização</v>
      </c>
      <c r="B263" s="4" t="str">
        <f ca="1">IFERROR(__xludf.DUMMYFUNCTION("""COMPUTED_VALUE"""),"Pareceristas")</f>
        <v>Pareceristas</v>
      </c>
    </row>
    <row r="264" spans="1:17" x14ac:dyDescent="0.25">
      <c r="A264" s="4" t="str">
        <f ca="1">IFERROR(__xludf.DUMMYFUNCTION("TRANSPOSE(FILTER(Filtro1!B:B,Filtro1!A:A=Mari!C264))"),"Comunicacional")</f>
        <v>Comunicacional</v>
      </c>
      <c r="B264" s="4" t="str">
        <f ca="1">IFERROR(__xludf.DUMMYFUNCTION("""COMPUTED_VALUE"""),"Desburocratização")</f>
        <v>Desburocratização</v>
      </c>
      <c r="C264" s="4" t="str">
        <f ca="1">IFERROR(__xludf.DUMMYFUNCTION("""COMPUTED_VALUE"""),"Mapa Cultural")</f>
        <v>Mapa Cultural</v>
      </c>
      <c r="D264" s="4" t="str">
        <f ca="1">IFERROR(__xludf.DUMMYFUNCTION("""COMPUTED_VALUE"""),"Políticas Afirmativas")</f>
        <v>Políticas Afirmativas</v>
      </c>
    </row>
    <row r="265" spans="1:17" x14ac:dyDescent="0.25">
      <c r="A265" s="4" t="str">
        <f ca="1">IFERROR(__xludf.DUMMYFUNCTION("TRANSPOSE(FILTER(Filtro1!B:B,Filtro1!A:A=Mari!C265))"),"Comunicacional")</f>
        <v>Comunicacional</v>
      </c>
      <c r="B265" s="4" t="str">
        <f ca="1">IFERROR(__xludf.DUMMYFUNCTION("""COMPUTED_VALUE"""),"Desburocratização")</f>
        <v>Desburocratização</v>
      </c>
      <c r="C265" s="4" t="str">
        <f ca="1">IFERROR(__xludf.DUMMYFUNCTION("""COMPUTED_VALUE"""),"Mapa Cultural")</f>
        <v>Mapa Cultural</v>
      </c>
      <c r="D265" s="4" t="str">
        <f ca="1">IFERROR(__xludf.DUMMYFUNCTION("""COMPUTED_VALUE"""),"Políticas Afirmativas")</f>
        <v>Políticas Afirmativas</v>
      </c>
    </row>
    <row r="266" spans="1:17" x14ac:dyDescent="0.25">
      <c r="A266" s="4" t="str">
        <f ca="1">IFERROR(__xludf.DUMMYFUNCTION("TRANSPOSE(FILTER(Filtro1!B:B,Filtro1!A:A=Mari!C266))"),"Treinamento - Agente")</f>
        <v>Treinamento - Agente</v>
      </c>
      <c r="B266" s="4" t="str">
        <f ca="1">IFERROR(__xludf.DUMMYFUNCTION("""COMPUTED_VALUE"""),"Treinamento - Gestor")</f>
        <v>Treinamento - Gestor</v>
      </c>
    </row>
    <row r="267" spans="1:17" x14ac:dyDescent="0.25">
      <c r="A267" s="4" t="str">
        <f ca="1">IFERROR(__xludf.DUMMYFUNCTION("TRANSPOSE(FILTER(Filtro1!B:B,Filtro1!A:A=Mari!C267))"),"Treinamento - Agente")</f>
        <v>Treinamento - Agente</v>
      </c>
      <c r="B267" s="4" t="str">
        <f ca="1">IFERROR(__xludf.DUMMYFUNCTION("""COMPUTED_VALUE"""),"Treinamento - Gestor")</f>
        <v>Treinamento - Gestor</v>
      </c>
    </row>
    <row r="268" spans="1:17" x14ac:dyDescent="0.25">
      <c r="A268" s="4" t="str">
        <f ca="1">IFERROR(__xludf.DUMMYFUNCTION("TRANSPOSE(FILTER(Filtro1!B:B,Filtro1!A:A=Mari!C268))"),"Aquisição de Bens e Serviços")</f>
        <v>Aquisição de Bens e Serviços</v>
      </c>
      <c r="B268" s="4" t="str">
        <f ca="1">IFERROR(__xludf.DUMMYFUNCTION("""COMPUTED_VALUE"""),"Cultura Periférica")</f>
        <v>Cultura Periférica</v>
      </c>
      <c r="C268" s="4" t="str">
        <f ca="1">IFERROR(__xludf.DUMMYFUNCTION("""COMPUTED_VALUE"""),"Comunidades Tradicionais ou Rurais")</f>
        <v>Comunidades Tradicionais ou Rurais</v>
      </c>
      <c r="D268" s="4" t="str">
        <f ca="1">IFERROR(__xludf.DUMMYFUNCTION("""COMPUTED_VALUE"""),"Equipamentos e Acervos")</f>
        <v>Equipamentos e Acervos</v>
      </c>
      <c r="E268" s="4" t="str">
        <f ca="1">IFERROR(__xludf.DUMMYFUNCTION("""COMPUTED_VALUE"""),"Premiação")</f>
        <v>Premiação</v>
      </c>
      <c r="F268" s="4" t="str">
        <f ca="1">IFERROR(__xludf.DUMMYFUNCTION("""COMPUTED_VALUE"""),"Bolsas e Intercâmbio")</f>
        <v>Bolsas e Intercâmbio</v>
      </c>
      <c r="G268" s="4" t="str">
        <f ca="1">IFERROR(__xludf.DUMMYFUNCTION("""COMPUTED_VALUE"""),"Formação de Público e Educação")</f>
        <v>Formação de Público e Educação</v>
      </c>
      <c r="H268" s="4" t="str">
        <f ca="1">IFERROR(__xludf.DUMMYFUNCTION("""COMPUTED_VALUE"""),"Cultura Popular")</f>
        <v>Cultura Popular</v>
      </c>
      <c r="I268" s="4" t="str">
        <f ca="1">IFERROR(__xludf.DUMMYFUNCTION("""COMPUTED_VALUE"""),"Cultura Popular de Matriz Africana")</f>
        <v>Cultura Popular de Matriz Africana</v>
      </c>
      <c r="J268" s="4" t="str">
        <f ca="1">IFERROR(__xludf.DUMMYFUNCTION("""COMPUTED_VALUE"""),"Cultura Digital e Geek")</f>
        <v>Cultura Digital e Geek</v>
      </c>
      <c r="K268" s="4" t="str">
        <f ca="1">IFERROR(__xludf.DUMMYFUNCTION("""COMPUTED_VALUE"""),"12 Regiões de Desenvolvimento")</f>
        <v>12 Regiões de Desenvolvimento</v>
      </c>
      <c r="L268" s="4" t="str">
        <f ca="1">IFERROR(__xludf.DUMMYFUNCTION("""COMPUTED_VALUE"""),"Linguagem Específica")</f>
        <v>Linguagem Específica</v>
      </c>
      <c r="M268" s="4" t="str">
        <f ca="1">IFERROR(__xludf.DUMMYFUNCTION("""COMPUTED_VALUE"""),"Técnicos")</f>
        <v>Técnicos</v>
      </c>
      <c r="N268" s="4" t="str">
        <f ca="1">IFERROR(__xludf.DUMMYFUNCTION("""COMPUTED_VALUE"""),"Circulação e Visibilidade")</f>
        <v>Circulação e Visibilidade</v>
      </c>
      <c r="O268" s="4" t="str">
        <f ca="1">IFERROR(__xludf.DUMMYFUNCTION("""COMPUTED_VALUE"""),"Iniciantes")</f>
        <v>Iniciantes</v>
      </c>
      <c r="P268" s="4" t="str">
        <f ca="1">IFERROR(__xludf.DUMMYFUNCTION("""COMPUTED_VALUE"""),"CEUs e Pontos(ões) de Cultura")</f>
        <v>CEUs e Pontos(ões) de Cultura</v>
      </c>
      <c r="Q268" s="4" t="str">
        <f ca="1">IFERROR(__xludf.DUMMYFUNCTION("""COMPUTED_VALUE"""),"Outros")</f>
        <v>Outros</v>
      </c>
    </row>
    <row r="269" spans="1:17" x14ac:dyDescent="0.25">
      <c r="A269" s="4" t="str">
        <f ca="1">IFERROR(__xludf.DUMMYFUNCTION("TRANSPOSE(FILTER(Filtro1!B:B,Filtro1!A:A=Mari!C269))"),"Aquisição de Bens e Serviços")</f>
        <v>Aquisição de Bens e Serviços</v>
      </c>
      <c r="B269" s="4" t="str">
        <f ca="1">IFERROR(__xludf.DUMMYFUNCTION("""COMPUTED_VALUE"""),"Cultura Periférica")</f>
        <v>Cultura Periférica</v>
      </c>
      <c r="C269" s="4" t="str">
        <f ca="1">IFERROR(__xludf.DUMMYFUNCTION("""COMPUTED_VALUE"""),"Comunidades Tradicionais ou Rurais")</f>
        <v>Comunidades Tradicionais ou Rurais</v>
      </c>
      <c r="D269" s="4" t="str">
        <f ca="1">IFERROR(__xludf.DUMMYFUNCTION("""COMPUTED_VALUE"""),"Equipamentos e Acervos")</f>
        <v>Equipamentos e Acervos</v>
      </c>
      <c r="E269" s="4" t="str">
        <f ca="1">IFERROR(__xludf.DUMMYFUNCTION("""COMPUTED_VALUE"""),"Premiação")</f>
        <v>Premiação</v>
      </c>
      <c r="F269" s="4" t="str">
        <f ca="1">IFERROR(__xludf.DUMMYFUNCTION("""COMPUTED_VALUE"""),"Bolsas e Intercâmbio")</f>
        <v>Bolsas e Intercâmbio</v>
      </c>
      <c r="G269" s="4" t="str">
        <f ca="1">IFERROR(__xludf.DUMMYFUNCTION("""COMPUTED_VALUE"""),"Formação de Público e Educação")</f>
        <v>Formação de Público e Educação</v>
      </c>
      <c r="H269" s="4" t="str">
        <f ca="1">IFERROR(__xludf.DUMMYFUNCTION("""COMPUTED_VALUE"""),"Cultura Popular")</f>
        <v>Cultura Popular</v>
      </c>
      <c r="I269" s="4" t="str">
        <f ca="1">IFERROR(__xludf.DUMMYFUNCTION("""COMPUTED_VALUE"""),"Cultura Popular de Matriz Africana")</f>
        <v>Cultura Popular de Matriz Africana</v>
      </c>
      <c r="J269" s="4" t="str">
        <f ca="1">IFERROR(__xludf.DUMMYFUNCTION("""COMPUTED_VALUE"""),"Cultura Digital e Geek")</f>
        <v>Cultura Digital e Geek</v>
      </c>
      <c r="K269" s="4" t="str">
        <f ca="1">IFERROR(__xludf.DUMMYFUNCTION("""COMPUTED_VALUE"""),"12 Regiões de Desenvolvimento")</f>
        <v>12 Regiões de Desenvolvimento</v>
      </c>
      <c r="L269" s="4" t="str">
        <f ca="1">IFERROR(__xludf.DUMMYFUNCTION("""COMPUTED_VALUE"""),"Linguagem Específica")</f>
        <v>Linguagem Específica</v>
      </c>
      <c r="M269" s="4" t="str">
        <f ca="1">IFERROR(__xludf.DUMMYFUNCTION("""COMPUTED_VALUE"""),"Técnicos")</f>
        <v>Técnicos</v>
      </c>
      <c r="N269" s="4" t="str">
        <f ca="1">IFERROR(__xludf.DUMMYFUNCTION("""COMPUTED_VALUE"""),"Circulação e Visibilidade")</f>
        <v>Circulação e Visibilidade</v>
      </c>
      <c r="O269" s="4" t="str">
        <f ca="1">IFERROR(__xludf.DUMMYFUNCTION("""COMPUTED_VALUE"""),"Iniciantes")</f>
        <v>Iniciantes</v>
      </c>
      <c r="P269" s="4" t="str">
        <f ca="1">IFERROR(__xludf.DUMMYFUNCTION("""COMPUTED_VALUE"""),"CEUs e Pontos(ões) de Cultura")</f>
        <v>CEUs e Pontos(ões) de Cultura</v>
      </c>
      <c r="Q269" s="4" t="str">
        <f ca="1">IFERROR(__xludf.DUMMYFUNCTION("""COMPUTED_VALUE"""),"Outros")</f>
        <v>Outros</v>
      </c>
    </row>
    <row r="270" spans="1:17" x14ac:dyDescent="0.25">
      <c r="A270" s="4" t="str">
        <f ca="1">IFERROR(__xludf.DUMMYFUNCTION("TRANSPOSE(FILTER(Filtro1!B:B,Filtro1!A:A=Mari!C270))"),"Aquisição de Bens e Serviços")</f>
        <v>Aquisição de Bens e Serviços</v>
      </c>
      <c r="B270" s="4" t="str">
        <f ca="1">IFERROR(__xludf.DUMMYFUNCTION("""COMPUTED_VALUE"""),"Cultura Periférica")</f>
        <v>Cultura Periférica</v>
      </c>
      <c r="C270" s="4" t="str">
        <f ca="1">IFERROR(__xludf.DUMMYFUNCTION("""COMPUTED_VALUE"""),"Comunidades Tradicionais ou Rurais")</f>
        <v>Comunidades Tradicionais ou Rurais</v>
      </c>
      <c r="D270" s="4" t="str">
        <f ca="1">IFERROR(__xludf.DUMMYFUNCTION("""COMPUTED_VALUE"""),"Equipamentos e Acervos")</f>
        <v>Equipamentos e Acervos</v>
      </c>
      <c r="E270" s="4" t="str">
        <f ca="1">IFERROR(__xludf.DUMMYFUNCTION("""COMPUTED_VALUE"""),"Premiação")</f>
        <v>Premiação</v>
      </c>
      <c r="F270" s="4" t="str">
        <f ca="1">IFERROR(__xludf.DUMMYFUNCTION("""COMPUTED_VALUE"""),"Bolsas e Intercâmbio")</f>
        <v>Bolsas e Intercâmbio</v>
      </c>
      <c r="G270" s="4" t="str">
        <f ca="1">IFERROR(__xludf.DUMMYFUNCTION("""COMPUTED_VALUE"""),"Formação de Público e Educação")</f>
        <v>Formação de Público e Educação</v>
      </c>
      <c r="H270" s="4" t="str">
        <f ca="1">IFERROR(__xludf.DUMMYFUNCTION("""COMPUTED_VALUE"""),"Cultura Popular")</f>
        <v>Cultura Popular</v>
      </c>
      <c r="I270" s="4" t="str">
        <f ca="1">IFERROR(__xludf.DUMMYFUNCTION("""COMPUTED_VALUE"""),"Cultura Popular de Matriz Africana")</f>
        <v>Cultura Popular de Matriz Africana</v>
      </c>
      <c r="J270" s="4" t="str">
        <f ca="1">IFERROR(__xludf.DUMMYFUNCTION("""COMPUTED_VALUE"""),"Cultura Digital e Geek")</f>
        <v>Cultura Digital e Geek</v>
      </c>
      <c r="K270" s="4" t="str">
        <f ca="1">IFERROR(__xludf.DUMMYFUNCTION("""COMPUTED_VALUE"""),"12 Regiões de Desenvolvimento")</f>
        <v>12 Regiões de Desenvolvimento</v>
      </c>
      <c r="L270" s="4" t="str">
        <f ca="1">IFERROR(__xludf.DUMMYFUNCTION("""COMPUTED_VALUE"""),"Linguagem Específica")</f>
        <v>Linguagem Específica</v>
      </c>
      <c r="M270" s="4" t="str">
        <f ca="1">IFERROR(__xludf.DUMMYFUNCTION("""COMPUTED_VALUE"""),"Técnicos")</f>
        <v>Técnicos</v>
      </c>
      <c r="N270" s="4" t="str">
        <f ca="1">IFERROR(__xludf.DUMMYFUNCTION("""COMPUTED_VALUE"""),"Circulação e Visibilidade")</f>
        <v>Circulação e Visibilidade</v>
      </c>
      <c r="O270" s="4" t="str">
        <f ca="1">IFERROR(__xludf.DUMMYFUNCTION("""COMPUTED_VALUE"""),"Iniciantes")</f>
        <v>Iniciantes</v>
      </c>
      <c r="P270" s="4" t="str">
        <f ca="1">IFERROR(__xludf.DUMMYFUNCTION("""COMPUTED_VALUE"""),"CEUs e Pontos(ões) de Cultura")</f>
        <v>CEUs e Pontos(ões) de Cultura</v>
      </c>
      <c r="Q270" s="4" t="str">
        <f ca="1">IFERROR(__xludf.DUMMYFUNCTION("""COMPUTED_VALUE"""),"Outros")</f>
        <v>Outros</v>
      </c>
    </row>
    <row r="271" spans="1:17" x14ac:dyDescent="0.25">
      <c r="A271" s="4" t="str">
        <f ca="1">IFERROR(__xludf.DUMMYFUNCTION("TRANSPOSE(FILTER(Filtro1!B:B,Filtro1!A:A=Mari!C271))"),"Aquisição de Bens e Serviços")</f>
        <v>Aquisição de Bens e Serviços</v>
      </c>
      <c r="B271" s="4" t="str">
        <f ca="1">IFERROR(__xludf.DUMMYFUNCTION("""COMPUTED_VALUE"""),"Cultura Periférica")</f>
        <v>Cultura Periférica</v>
      </c>
      <c r="C271" s="4" t="str">
        <f ca="1">IFERROR(__xludf.DUMMYFUNCTION("""COMPUTED_VALUE"""),"Comunidades Tradicionais ou Rurais")</f>
        <v>Comunidades Tradicionais ou Rurais</v>
      </c>
      <c r="D271" s="4" t="str">
        <f ca="1">IFERROR(__xludf.DUMMYFUNCTION("""COMPUTED_VALUE"""),"Equipamentos e Acervos")</f>
        <v>Equipamentos e Acervos</v>
      </c>
      <c r="E271" s="4" t="str">
        <f ca="1">IFERROR(__xludf.DUMMYFUNCTION("""COMPUTED_VALUE"""),"Premiação")</f>
        <v>Premiação</v>
      </c>
      <c r="F271" s="4" t="str">
        <f ca="1">IFERROR(__xludf.DUMMYFUNCTION("""COMPUTED_VALUE"""),"Bolsas e Intercâmbio")</f>
        <v>Bolsas e Intercâmbio</v>
      </c>
      <c r="G271" s="4" t="str">
        <f ca="1">IFERROR(__xludf.DUMMYFUNCTION("""COMPUTED_VALUE"""),"Formação de Público e Educação")</f>
        <v>Formação de Público e Educação</v>
      </c>
      <c r="H271" s="4" t="str">
        <f ca="1">IFERROR(__xludf.DUMMYFUNCTION("""COMPUTED_VALUE"""),"Cultura Popular")</f>
        <v>Cultura Popular</v>
      </c>
      <c r="I271" s="4" t="str">
        <f ca="1">IFERROR(__xludf.DUMMYFUNCTION("""COMPUTED_VALUE"""),"Cultura Popular de Matriz Africana")</f>
        <v>Cultura Popular de Matriz Africana</v>
      </c>
      <c r="J271" s="4" t="str">
        <f ca="1">IFERROR(__xludf.DUMMYFUNCTION("""COMPUTED_VALUE"""),"Cultura Digital e Geek")</f>
        <v>Cultura Digital e Geek</v>
      </c>
      <c r="K271" s="4" t="str">
        <f ca="1">IFERROR(__xludf.DUMMYFUNCTION("""COMPUTED_VALUE"""),"12 Regiões de Desenvolvimento")</f>
        <v>12 Regiões de Desenvolvimento</v>
      </c>
      <c r="L271" s="4" t="str">
        <f ca="1">IFERROR(__xludf.DUMMYFUNCTION("""COMPUTED_VALUE"""),"Linguagem Específica")</f>
        <v>Linguagem Específica</v>
      </c>
      <c r="M271" s="4" t="str">
        <f ca="1">IFERROR(__xludf.DUMMYFUNCTION("""COMPUTED_VALUE"""),"Técnicos")</f>
        <v>Técnicos</v>
      </c>
      <c r="N271" s="4" t="str">
        <f ca="1">IFERROR(__xludf.DUMMYFUNCTION("""COMPUTED_VALUE"""),"Circulação e Visibilidade")</f>
        <v>Circulação e Visibilidade</v>
      </c>
      <c r="O271" s="4" t="str">
        <f ca="1">IFERROR(__xludf.DUMMYFUNCTION("""COMPUTED_VALUE"""),"Iniciantes")</f>
        <v>Iniciantes</v>
      </c>
      <c r="P271" s="4" t="str">
        <f ca="1">IFERROR(__xludf.DUMMYFUNCTION("""COMPUTED_VALUE"""),"CEUs e Pontos(ões) de Cultura")</f>
        <v>CEUs e Pontos(ões) de Cultura</v>
      </c>
      <c r="Q271" s="4" t="str">
        <f ca="1">IFERROR(__xludf.DUMMYFUNCTION("""COMPUTED_VALUE"""),"Outros")</f>
        <v>Outros</v>
      </c>
    </row>
    <row r="272" spans="1:17" x14ac:dyDescent="0.25">
      <c r="A272" s="4" t="str">
        <f ca="1">IFERROR(__xludf.DUMMYFUNCTION("TRANSPOSE(FILTER(Filtro1!B:B,Filtro1!A:A=Mari!C272))"),"Aquisição de Bens e Serviços")</f>
        <v>Aquisição de Bens e Serviços</v>
      </c>
      <c r="B272" s="4" t="str">
        <f ca="1">IFERROR(__xludf.DUMMYFUNCTION("""COMPUTED_VALUE"""),"Cultura Periférica")</f>
        <v>Cultura Periférica</v>
      </c>
      <c r="C272" s="4" t="str">
        <f ca="1">IFERROR(__xludf.DUMMYFUNCTION("""COMPUTED_VALUE"""),"Comunidades Tradicionais ou Rurais")</f>
        <v>Comunidades Tradicionais ou Rurais</v>
      </c>
      <c r="D272" s="4" t="str">
        <f ca="1">IFERROR(__xludf.DUMMYFUNCTION("""COMPUTED_VALUE"""),"Equipamentos e Acervos")</f>
        <v>Equipamentos e Acervos</v>
      </c>
      <c r="E272" s="4" t="str">
        <f ca="1">IFERROR(__xludf.DUMMYFUNCTION("""COMPUTED_VALUE"""),"Premiação")</f>
        <v>Premiação</v>
      </c>
      <c r="F272" s="4" t="str">
        <f ca="1">IFERROR(__xludf.DUMMYFUNCTION("""COMPUTED_VALUE"""),"Bolsas e Intercâmbio")</f>
        <v>Bolsas e Intercâmbio</v>
      </c>
      <c r="G272" s="4" t="str">
        <f ca="1">IFERROR(__xludf.DUMMYFUNCTION("""COMPUTED_VALUE"""),"Formação de Público e Educação")</f>
        <v>Formação de Público e Educação</v>
      </c>
      <c r="H272" s="4" t="str">
        <f ca="1">IFERROR(__xludf.DUMMYFUNCTION("""COMPUTED_VALUE"""),"Cultura Popular")</f>
        <v>Cultura Popular</v>
      </c>
      <c r="I272" s="4" t="str">
        <f ca="1">IFERROR(__xludf.DUMMYFUNCTION("""COMPUTED_VALUE"""),"Cultura Popular de Matriz Africana")</f>
        <v>Cultura Popular de Matriz Africana</v>
      </c>
      <c r="J272" s="4" t="str">
        <f ca="1">IFERROR(__xludf.DUMMYFUNCTION("""COMPUTED_VALUE"""),"Cultura Digital e Geek")</f>
        <v>Cultura Digital e Geek</v>
      </c>
      <c r="K272" s="4" t="str">
        <f ca="1">IFERROR(__xludf.DUMMYFUNCTION("""COMPUTED_VALUE"""),"12 Regiões de Desenvolvimento")</f>
        <v>12 Regiões de Desenvolvimento</v>
      </c>
      <c r="L272" s="4" t="str">
        <f ca="1">IFERROR(__xludf.DUMMYFUNCTION("""COMPUTED_VALUE"""),"Linguagem Específica")</f>
        <v>Linguagem Específica</v>
      </c>
      <c r="M272" s="4" t="str">
        <f ca="1">IFERROR(__xludf.DUMMYFUNCTION("""COMPUTED_VALUE"""),"Técnicos")</f>
        <v>Técnicos</v>
      </c>
      <c r="N272" s="4" t="str">
        <f ca="1">IFERROR(__xludf.DUMMYFUNCTION("""COMPUTED_VALUE"""),"Circulação e Visibilidade")</f>
        <v>Circulação e Visibilidade</v>
      </c>
      <c r="O272" s="4" t="str">
        <f ca="1">IFERROR(__xludf.DUMMYFUNCTION("""COMPUTED_VALUE"""),"Iniciantes")</f>
        <v>Iniciantes</v>
      </c>
      <c r="P272" s="4" t="str">
        <f ca="1">IFERROR(__xludf.DUMMYFUNCTION("""COMPUTED_VALUE"""),"CEUs e Pontos(ões) de Cultura")</f>
        <v>CEUs e Pontos(ões) de Cultura</v>
      </c>
      <c r="Q272" s="4" t="str">
        <f ca="1">IFERROR(__xludf.DUMMYFUNCTION("""COMPUTED_VALUE"""),"Outros")</f>
        <v>Outros</v>
      </c>
    </row>
    <row r="273" spans="1:17" x14ac:dyDescent="0.25">
      <c r="A273" s="4" t="str">
        <f ca="1">IFERROR(__xludf.DUMMYFUNCTION("TRANSPOSE(FILTER(Filtro1!B:B,Filtro1!A:A=Mari!C273))"),"Aquisição de Bens e Serviços")</f>
        <v>Aquisição de Bens e Serviços</v>
      </c>
      <c r="B273" s="4" t="str">
        <f ca="1">IFERROR(__xludf.DUMMYFUNCTION("""COMPUTED_VALUE"""),"Cultura Periférica")</f>
        <v>Cultura Periférica</v>
      </c>
      <c r="C273" s="4" t="str">
        <f ca="1">IFERROR(__xludf.DUMMYFUNCTION("""COMPUTED_VALUE"""),"Comunidades Tradicionais ou Rurais")</f>
        <v>Comunidades Tradicionais ou Rurais</v>
      </c>
      <c r="D273" s="4" t="str">
        <f ca="1">IFERROR(__xludf.DUMMYFUNCTION("""COMPUTED_VALUE"""),"Equipamentos e Acervos")</f>
        <v>Equipamentos e Acervos</v>
      </c>
      <c r="E273" s="4" t="str">
        <f ca="1">IFERROR(__xludf.DUMMYFUNCTION("""COMPUTED_VALUE"""),"Premiação")</f>
        <v>Premiação</v>
      </c>
      <c r="F273" s="4" t="str">
        <f ca="1">IFERROR(__xludf.DUMMYFUNCTION("""COMPUTED_VALUE"""),"Bolsas e Intercâmbio")</f>
        <v>Bolsas e Intercâmbio</v>
      </c>
      <c r="G273" s="4" t="str">
        <f ca="1">IFERROR(__xludf.DUMMYFUNCTION("""COMPUTED_VALUE"""),"Formação de Público e Educação")</f>
        <v>Formação de Público e Educação</v>
      </c>
      <c r="H273" s="4" t="str">
        <f ca="1">IFERROR(__xludf.DUMMYFUNCTION("""COMPUTED_VALUE"""),"Cultura Popular")</f>
        <v>Cultura Popular</v>
      </c>
      <c r="I273" s="4" t="str">
        <f ca="1">IFERROR(__xludf.DUMMYFUNCTION("""COMPUTED_VALUE"""),"Cultura Popular de Matriz Africana")</f>
        <v>Cultura Popular de Matriz Africana</v>
      </c>
      <c r="J273" s="4" t="str">
        <f ca="1">IFERROR(__xludf.DUMMYFUNCTION("""COMPUTED_VALUE"""),"Cultura Digital e Geek")</f>
        <v>Cultura Digital e Geek</v>
      </c>
      <c r="K273" s="4" t="str">
        <f ca="1">IFERROR(__xludf.DUMMYFUNCTION("""COMPUTED_VALUE"""),"12 Regiões de Desenvolvimento")</f>
        <v>12 Regiões de Desenvolvimento</v>
      </c>
      <c r="L273" s="4" t="str">
        <f ca="1">IFERROR(__xludf.DUMMYFUNCTION("""COMPUTED_VALUE"""),"Linguagem Específica")</f>
        <v>Linguagem Específica</v>
      </c>
      <c r="M273" s="4" t="str">
        <f ca="1">IFERROR(__xludf.DUMMYFUNCTION("""COMPUTED_VALUE"""),"Técnicos")</f>
        <v>Técnicos</v>
      </c>
      <c r="N273" s="4" t="str">
        <f ca="1">IFERROR(__xludf.DUMMYFUNCTION("""COMPUTED_VALUE"""),"Circulação e Visibilidade")</f>
        <v>Circulação e Visibilidade</v>
      </c>
      <c r="O273" s="4" t="str">
        <f ca="1">IFERROR(__xludf.DUMMYFUNCTION("""COMPUTED_VALUE"""),"Iniciantes")</f>
        <v>Iniciantes</v>
      </c>
      <c r="P273" s="4" t="str">
        <f ca="1">IFERROR(__xludf.DUMMYFUNCTION("""COMPUTED_VALUE"""),"CEUs e Pontos(ões) de Cultura")</f>
        <v>CEUs e Pontos(ões) de Cultura</v>
      </c>
      <c r="Q273" s="4" t="str">
        <f ca="1">IFERROR(__xludf.DUMMYFUNCTION("""COMPUTED_VALUE"""),"Outros")</f>
        <v>Outros</v>
      </c>
    </row>
    <row r="274" spans="1:17" x14ac:dyDescent="0.25">
      <c r="A274" s="4" t="str">
        <f ca="1">IFERROR(__xludf.DUMMYFUNCTION("TRANSPOSE(FILTER(Filtro1!B:B,Filtro1!A:A=Mari!C274))"),"Aquisição de Bens e Serviços")</f>
        <v>Aquisição de Bens e Serviços</v>
      </c>
      <c r="B274" s="4" t="str">
        <f ca="1">IFERROR(__xludf.DUMMYFUNCTION("""COMPUTED_VALUE"""),"Cultura Periférica")</f>
        <v>Cultura Periférica</v>
      </c>
      <c r="C274" s="4" t="str">
        <f ca="1">IFERROR(__xludf.DUMMYFUNCTION("""COMPUTED_VALUE"""),"Comunidades Tradicionais ou Rurais")</f>
        <v>Comunidades Tradicionais ou Rurais</v>
      </c>
      <c r="D274" s="4" t="str">
        <f ca="1">IFERROR(__xludf.DUMMYFUNCTION("""COMPUTED_VALUE"""),"Equipamentos e Acervos")</f>
        <v>Equipamentos e Acervos</v>
      </c>
      <c r="E274" s="4" t="str">
        <f ca="1">IFERROR(__xludf.DUMMYFUNCTION("""COMPUTED_VALUE"""),"Premiação")</f>
        <v>Premiação</v>
      </c>
      <c r="F274" s="4" t="str">
        <f ca="1">IFERROR(__xludf.DUMMYFUNCTION("""COMPUTED_VALUE"""),"Bolsas e Intercâmbio")</f>
        <v>Bolsas e Intercâmbio</v>
      </c>
      <c r="G274" s="4" t="str">
        <f ca="1">IFERROR(__xludf.DUMMYFUNCTION("""COMPUTED_VALUE"""),"Formação de Público e Educação")</f>
        <v>Formação de Público e Educação</v>
      </c>
      <c r="H274" s="4" t="str">
        <f ca="1">IFERROR(__xludf.DUMMYFUNCTION("""COMPUTED_VALUE"""),"Cultura Popular")</f>
        <v>Cultura Popular</v>
      </c>
      <c r="I274" s="4" t="str">
        <f ca="1">IFERROR(__xludf.DUMMYFUNCTION("""COMPUTED_VALUE"""),"Cultura Popular de Matriz Africana")</f>
        <v>Cultura Popular de Matriz Africana</v>
      </c>
      <c r="J274" s="4" t="str">
        <f ca="1">IFERROR(__xludf.DUMMYFUNCTION("""COMPUTED_VALUE"""),"Cultura Digital e Geek")</f>
        <v>Cultura Digital e Geek</v>
      </c>
      <c r="K274" s="4" t="str">
        <f ca="1">IFERROR(__xludf.DUMMYFUNCTION("""COMPUTED_VALUE"""),"12 Regiões de Desenvolvimento")</f>
        <v>12 Regiões de Desenvolvimento</v>
      </c>
      <c r="L274" s="4" t="str">
        <f ca="1">IFERROR(__xludf.DUMMYFUNCTION("""COMPUTED_VALUE"""),"Linguagem Específica")</f>
        <v>Linguagem Específica</v>
      </c>
      <c r="M274" s="4" t="str">
        <f ca="1">IFERROR(__xludf.DUMMYFUNCTION("""COMPUTED_VALUE"""),"Técnicos")</f>
        <v>Técnicos</v>
      </c>
      <c r="N274" s="4" t="str">
        <f ca="1">IFERROR(__xludf.DUMMYFUNCTION("""COMPUTED_VALUE"""),"Circulação e Visibilidade")</f>
        <v>Circulação e Visibilidade</v>
      </c>
      <c r="O274" s="4" t="str">
        <f ca="1">IFERROR(__xludf.DUMMYFUNCTION("""COMPUTED_VALUE"""),"Iniciantes")</f>
        <v>Iniciantes</v>
      </c>
      <c r="P274" s="4" t="str">
        <f ca="1">IFERROR(__xludf.DUMMYFUNCTION("""COMPUTED_VALUE"""),"CEUs e Pontos(ões) de Cultura")</f>
        <v>CEUs e Pontos(ões) de Cultura</v>
      </c>
      <c r="Q274" s="4" t="str">
        <f ca="1">IFERROR(__xludf.DUMMYFUNCTION("""COMPUTED_VALUE"""),"Outros")</f>
        <v>Outros</v>
      </c>
    </row>
    <row r="275" spans="1:17" x14ac:dyDescent="0.25">
      <c r="A275" s="4" t="str">
        <f ca="1">IFERROR(__xludf.DUMMYFUNCTION("TRANSPOSE(FILTER(Filtro1!B:B,Filtro1!A:A=Mari!C275))"),"Aquisição de Bens e Serviços")</f>
        <v>Aquisição de Bens e Serviços</v>
      </c>
      <c r="B275" s="4" t="str">
        <f ca="1">IFERROR(__xludf.DUMMYFUNCTION("""COMPUTED_VALUE"""),"Cultura Periférica")</f>
        <v>Cultura Periférica</v>
      </c>
      <c r="C275" s="4" t="str">
        <f ca="1">IFERROR(__xludf.DUMMYFUNCTION("""COMPUTED_VALUE"""),"Comunidades Tradicionais ou Rurais")</f>
        <v>Comunidades Tradicionais ou Rurais</v>
      </c>
      <c r="D275" s="4" t="str">
        <f ca="1">IFERROR(__xludf.DUMMYFUNCTION("""COMPUTED_VALUE"""),"Equipamentos e Acervos")</f>
        <v>Equipamentos e Acervos</v>
      </c>
      <c r="E275" s="4" t="str">
        <f ca="1">IFERROR(__xludf.DUMMYFUNCTION("""COMPUTED_VALUE"""),"Premiação")</f>
        <v>Premiação</v>
      </c>
      <c r="F275" s="4" t="str">
        <f ca="1">IFERROR(__xludf.DUMMYFUNCTION("""COMPUTED_VALUE"""),"Bolsas e Intercâmbio")</f>
        <v>Bolsas e Intercâmbio</v>
      </c>
      <c r="G275" s="4" t="str">
        <f ca="1">IFERROR(__xludf.DUMMYFUNCTION("""COMPUTED_VALUE"""),"Formação de Público e Educação")</f>
        <v>Formação de Público e Educação</v>
      </c>
      <c r="H275" s="4" t="str">
        <f ca="1">IFERROR(__xludf.DUMMYFUNCTION("""COMPUTED_VALUE"""),"Cultura Popular")</f>
        <v>Cultura Popular</v>
      </c>
      <c r="I275" s="4" t="str">
        <f ca="1">IFERROR(__xludf.DUMMYFUNCTION("""COMPUTED_VALUE"""),"Cultura Popular de Matriz Africana")</f>
        <v>Cultura Popular de Matriz Africana</v>
      </c>
      <c r="J275" s="4" t="str">
        <f ca="1">IFERROR(__xludf.DUMMYFUNCTION("""COMPUTED_VALUE"""),"Cultura Digital e Geek")</f>
        <v>Cultura Digital e Geek</v>
      </c>
      <c r="K275" s="4" t="str">
        <f ca="1">IFERROR(__xludf.DUMMYFUNCTION("""COMPUTED_VALUE"""),"12 Regiões de Desenvolvimento")</f>
        <v>12 Regiões de Desenvolvimento</v>
      </c>
      <c r="L275" s="4" t="str">
        <f ca="1">IFERROR(__xludf.DUMMYFUNCTION("""COMPUTED_VALUE"""),"Linguagem Específica")</f>
        <v>Linguagem Específica</v>
      </c>
      <c r="M275" s="4" t="str">
        <f ca="1">IFERROR(__xludf.DUMMYFUNCTION("""COMPUTED_VALUE"""),"Técnicos")</f>
        <v>Técnicos</v>
      </c>
      <c r="N275" s="4" t="str">
        <f ca="1">IFERROR(__xludf.DUMMYFUNCTION("""COMPUTED_VALUE"""),"Circulação e Visibilidade")</f>
        <v>Circulação e Visibilidade</v>
      </c>
      <c r="O275" s="4" t="str">
        <f ca="1">IFERROR(__xludf.DUMMYFUNCTION("""COMPUTED_VALUE"""),"Iniciantes")</f>
        <v>Iniciantes</v>
      </c>
      <c r="P275" s="4" t="str">
        <f ca="1">IFERROR(__xludf.DUMMYFUNCTION("""COMPUTED_VALUE"""),"CEUs e Pontos(ões) de Cultura")</f>
        <v>CEUs e Pontos(ões) de Cultura</v>
      </c>
      <c r="Q275" s="4" t="str">
        <f ca="1">IFERROR(__xludf.DUMMYFUNCTION("""COMPUTED_VALUE"""),"Outros")</f>
        <v>Outros</v>
      </c>
    </row>
    <row r="276" spans="1:17" x14ac:dyDescent="0.25">
      <c r="A276" s="4" t="str">
        <f ca="1">IFERROR(__xludf.DUMMYFUNCTION("TRANSPOSE(FILTER(Filtro1!B:B,Filtro1!A:A=Mari!C276))"),"Comunicacional")</f>
        <v>Comunicacional</v>
      </c>
      <c r="B276" s="4" t="str">
        <f ca="1">IFERROR(__xludf.DUMMYFUNCTION("""COMPUTED_VALUE"""),"Desburocratização")</f>
        <v>Desburocratização</v>
      </c>
      <c r="C276" s="4" t="str">
        <f ca="1">IFERROR(__xludf.DUMMYFUNCTION("""COMPUTED_VALUE"""),"Mapa Cultural")</f>
        <v>Mapa Cultural</v>
      </c>
      <c r="D276" s="4" t="str">
        <f ca="1">IFERROR(__xludf.DUMMYFUNCTION("""COMPUTED_VALUE"""),"Políticas Afirmativas")</f>
        <v>Políticas Afirmativas</v>
      </c>
    </row>
    <row r="277" spans="1:17" x14ac:dyDescent="0.25">
      <c r="A277" s="4" t="str">
        <f ca="1">IFERROR(__xludf.DUMMYFUNCTION("TRANSPOSE(FILTER(Filtro1!B:B,Filtro1!A:A=Mari!C277))"),"Cronograma ")</f>
        <v>Cronograma </v>
      </c>
      <c r="B277" s="4" t="str">
        <f ca="1">IFERROR(__xludf.DUMMYFUNCTION("""COMPUTED_VALUE"""),"Inscrições e Impedimentos")</f>
        <v>Inscrições e Impedimentos</v>
      </c>
    </row>
    <row r="278" spans="1:17" x14ac:dyDescent="0.25">
      <c r="A278" s="4" t="str">
        <f ca="1">IFERROR(__xludf.DUMMYFUNCTION("TRANSPOSE(FILTER(Filtro1!B:B,Filtro1!A:A=Mari!C278))"),"Cronograma ")</f>
        <v>Cronograma </v>
      </c>
      <c r="B278" s="4" t="str">
        <f ca="1">IFERROR(__xludf.DUMMYFUNCTION("""COMPUTED_VALUE"""),"Inscrições e Impedimentos")</f>
        <v>Inscrições e Impedimentos</v>
      </c>
    </row>
    <row r="279" spans="1:17" x14ac:dyDescent="0.25">
      <c r="A279" s="4" t="str">
        <f ca="1">IFERROR(__xludf.DUMMYFUNCTION("TRANSPOSE(FILTER(Filtro1!B:B,Filtro1!A:A=Mari!C279))"),"Cronograma ")</f>
        <v>Cronograma </v>
      </c>
      <c r="B279" s="4" t="str">
        <f ca="1">IFERROR(__xludf.DUMMYFUNCTION("""COMPUTED_VALUE"""),"Inscrições e Impedimentos")</f>
        <v>Inscrições e Impedimentos</v>
      </c>
    </row>
    <row r="280" spans="1:17" x14ac:dyDescent="0.25">
      <c r="A280" s="4" t="str">
        <f ca="1">IFERROR(__xludf.DUMMYFUNCTION("TRANSPOSE(FILTER(Filtro1!B:B,Filtro1!A:A=Mari!C280))"),"Aquisição de Bens e Serviços")</f>
        <v>Aquisição de Bens e Serviços</v>
      </c>
      <c r="B280" s="4" t="str">
        <f ca="1">IFERROR(__xludf.DUMMYFUNCTION("""COMPUTED_VALUE"""),"Cultura Periférica")</f>
        <v>Cultura Periférica</v>
      </c>
      <c r="C280" s="4" t="str">
        <f ca="1">IFERROR(__xludf.DUMMYFUNCTION("""COMPUTED_VALUE"""),"Comunidades Tradicionais ou Rurais")</f>
        <v>Comunidades Tradicionais ou Rurais</v>
      </c>
      <c r="D280" s="4" t="str">
        <f ca="1">IFERROR(__xludf.DUMMYFUNCTION("""COMPUTED_VALUE"""),"Equipamentos e Acervos")</f>
        <v>Equipamentos e Acervos</v>
      </c>
      <c r="E280" s="4" t="str">
        <f ca="1">IFERROR(__xludf.DUMMYFUNCTION("""COMPUTED_VALUE"""),"Premiação")</f>
        <v>Premiação</v>
      </c>
      <c r="F280" s="4" t="str">
        <f ca="1">IFERROR(__xludf.DUMMYFUNCTION("""COMPUTED_VALUE"""),"Bolsas e Intercâmbio")</f>
        <v>Bolsas e Intercâmbio</v>
      </c>
      <c r="G280" s="4" t="str">
        <f ca="1">IFERROR(__xludf.DUMMYFUNCTION("""COMPUTED_VALUE"""),"Formação de Público e Educação")</f>
        <v>Formação de Público e Educação</v>
      </c>
      <c r="H280" s="4" t="str">
        <f ca="1">IFERROR(__xludf.DUMMYFUNCTION("""COMPUTED_VALUE"""),"Cultura Popular")</f>
        <v>Cultura Popular</v>
      </c>
      <c r="I280" s="4" t="str">
        <f ca="1">IFERROR(__xludf.DUMMYFUNCTION("""COMPUTED_VALUE"""),"Cultura Popular de Matriz Africana")</f>
        <v>Cultura Popular de Matriz Africana</v>
      </c>
      <c r="J280" s="4" t="str">
        <f ca="1">IFERROR(__xludf.DUMMYFUNCTION("""COMPUTED_VALUE"""),"Cultura Digital e Geek")</f>
        <v>Cultura Digital e Geek</v>
      </c>
      <c r="K280" s="4" t="str">
        <f ca="1">IFERROR(__xludf.DUMMYFUNCTION("""COMPUTED_VALUE"""),"12 Regiões de Desenvolvimento")</f>
        <v>12 Regiões de Desenvolvimento</v>
      </c>
      <c r="L280" s="4" t="str">
        <f ca="1">IFERROR(__xludf.DUMMYFUNCTION("""COMPUTED_VALUE"""),"Linguagem Específica")</f>
        <v>Linguagem Específica</v>
      </c>
      <c r="M280" s="4" t="str">
        <f ca="1">IFERROR(__xludf.DUMMYFUNCTION("""COMPUTED_VALUE"""),"Técnicos")</f>
        <v>Técnicos</v>
      </c>
      <c r="N280" s="4" t="str">
        <f ca="1">IFERROR(__xludf.DUMMYFUNCTION("""COMPUTED_VALUE"""),"Circulação e Visibilidade")</f>
        <v>Circulação e Visibilidade</v>
      </c>
      <c r="O280" s="4" t="str">
        <f ca="1">IFERROR(__xludf.DUMMYFUNCTION("""COMPUTED_VALUE"""),"Iniciantes")</f>
        <v>Iniciantes</v>
      </c>
      <c r="P280" s="4" t="str">
        <f ca="1">IFERROR(__xludf.DUMMYFUNCTION("""COMPUTED_VALUE"""),"CEUs e Pontos(ões) de Cultura")</f>
        <v>CEUs e Pontos(ões) de Cultura</v>
      </c>
      <c r="Q280" s="4" t="str">
        <f ca="1">IFERROR(__xludf.DUMMYFUNCTION("""COMPUTED_VALUE"""),"Outros")</f>
        <v>Outros</v>
      </c>
    </row>
    <row r="281" spans="1:17" x14ac:dyDescent="0.25">
      <c r="A281" s="4" t="str">
        <f ca="1">IFERROR(__xludf.DUMMYFUNCTION("TRANSPOSE(FILTER(Filtro1!B:B,Filtro1!A:A=Mari!C281))"),"")</f>
        <v/>
      </c>
    </row>
    <row r="282" spans="1:17" x14ac:dyDescent="0.25">
      <c r="A282" s="4" t="str">
        <f ca="1">IFERROR(__xludf.DUMMYFUNCTION("TRANSPOSE(FILTER(Filtro1!B:B,Filtro1!A:A=Mari!C282))"),"")</f>
        <v/>
      </c>
    </row>
    <row r="283" spans="1:17" x14ac:dyDescent="0.25">
      <c r="A283" s="4" t="str">
        <f ca="1">IFERROR(__xludf.DUMMYFUNCTION("TRANSPOSE(FILTER(Filtro1!B:B,Filtro1!A:A=Mari!C283))"),"Aquisição de Bens e Serviços")</f>
        <v>Aquisição de Bens e Serviços</v>
      </c>
      <c r="B283" s="4" t="str">
        <f ca="1">IFERROR(__xludf.DUMMYFUNCTION("""COMPUTED_VALUE"""),"Cultura Periférica")</f>
        <v>Cultura Periférica</v>
      </c>
      <c r="C283" s="4" t="str">
        <f ca="1">IFERROR(__xludf.DUMMYFUNCTION("""COMPUTED_VALUE"""),"Comunidades Tradicionais ou Rurais")</f>
        <v>Comunidades Tradicionais ou Rurais</v>
      </c>
      <c r="D283" s="4" t="str">
        <f ca="1">IFERROR(__xludf.DUMMYFUNCTION("""COMPUTED_VALUE"""),"Equipamentos e Acervos")</f>
        <v>Equipamentos e Acervos</v>
      </c>
      <c r="E283" s="4" t="str">
        <f ca="1">IFERROR(__xludf.DUMMYFUNCTION("""COMPUTED_VALUE"""),"Premiação")</f>
        <v>Premiação</v>
      </c>
      <c r="F283" s="4" t="str">
        <f ca="1">IFERROR(__xludf.DUMMYFUNCTION("""COMPUTED_VALUE"""),"Bolsas e Intercâmbio")</f>
        <v>Bolsas e Intercâmbio</v>
      </c>
      <c r="G283" s="4" t="str">
        <f ca="1">IFERROR(__xludf.DUMMYFUNCTION("""COMPUTED_VALUE"""),"Formação de Público e Educação")</f>
        <v>Formação de Público e Educação</v>
      </c>
      <c r="H283" s="4" t="str">
        <f ca="1">IFERROR(__xludf.DUMMYFUNCTION("""COMPUTED_VALUE"""),"Cultura Popular")</f>
        <v>Cultura Popular</v>
      </c>
      <c r="I283" s="4" t="str">
        <f ca="1">IFERROR(__xludf.DUMMYFUNCTION("""COMPUTED_VALUE"""),"Cultura Popular de Matriz Africana")</f>
        <v>Cultura Popular de Matriz Africana</v>
      </c>
      <c r="J283" s="4" t="str">
        <f ca="1">IFERROR(__xludf.DUMMYFUNCTION("""COMPUTED_VALUE"""),"Cultura Digital e Geek")</f>
        <v>Cultura Digital e Geek</v>
      </c>
      <c r="K283" s="4" t="str">
        <f ca="1">IFERROR(__xludf.DUMMYFUNCTION("""COMPUTED_VALUE"""),"12 Regiões de Desenvolvimento")</f>
        <v>12 Regiões de Desenvolvimento</v>
      </c>
      <c r="L283" s="4" t="str">
        <f ca="1">IFERROR(__xludf.DUMMYFUNCTION("""COMPUTED_VALUE"""),"Linguagem Específica")</f>
        <v>Linguagem Específica</v>
      </c>
      <c r="M283" s="4" t="str">
        <f ca="1">IFERROR(__xludf.DUMMYFUNCTION("""COMPUTED_VALUE"""),"Técnicos")</f>
        <v>Técnicos</v>
      </c>
      <c r="N283" s="4" t="str">
        <f ca="1">IFERROR(__xludf.DUMMYFUNCTION("""COMPUTED_VALUE"""),"Circulação e Visibilidade")</f>
        <v>Circulação e Visibilidade</v>
      </c>
      <c r="O283" s="4" t="str">
        <f ca="1">IFERROR(__xludf.DUMMYFUNCTION("""COMPUTED_VALUE"""),"Iniciantes")</f>
        <v>Iniciantes</v>
      </c>
      <c r="P283" s="4" t="str">
        <f ca="1">IFERROR(__xludf.DUMMYFUNCTION("""COMPUTED_VALUE"""),"CEUs e Pontos(ões) de Cultura")</f>
        <v>CEUs e Pontos(ões) de Cultura</v>
      </c>
      <c r="Q283" s="4" t="str">
        <f ca="1">IFERROR(__xludf.DUMMYFUNCTION("""COMPUTED_VALUE"""),"Outros")</f>
        <v>Outros</v>
      </c>
    </row>
    <row r="284" spans="1:17" x14ac:dyDescent="0.25">
      <c r="A284" s="4" t="str">
        <f ca="1">IFERROR(__xludf.DUMMYFUNCTION("TRANSPOSE(FILTER(Filtro1!B:B,Filtro1!A:A=Mari!C284))"),"Treinamento - Agente")</f>
        <v>Treinamento - Agente</v>
      </c>
      <c r="B284" s="4" t="str">
        <f ca="1">IFERROR(__xludf.DUMMYFUNCTION("""COMPUTED_VALUE"""),"Treinamento - Gestor")</f>
        <v>Treinamento - Gestor</v>
      </c>
    </row>
    <row r="285" spans="1:17" x14ac:dyDescent="0.25">
      <c r="A285" s="4" t="str">
        <f ca="1">IFERROR(__xludf.DUMMYFUNCTION("TRANSPOSE(FILTER(Filtro1!B:B,Filtro1!A:A=Mari!C285))"),"Aquisição de Bens e Serviços")</f>
        <v>Aquisição de Bens e Serviços</v>
      </c>
      <c r="B285" s="4" t="str">
        <f ca="1">IFERROR(__xludf.DUMMYFUNCTION("""COMPUTED_VALUE"""),"Cultura Periférica")</f>
        <v>Cultura Periférica</v>
      </c>
      <c r="C285" s="4" t="str">
        <f ca="1">IFERROR(__xludf.DUMMYFUNCTION("""COMPUTED_VALUE"""),"Comunidades Tradicionais ou Rurais")</f>
        <v>Comunidades Tradicionais ou Rurais</v>
      </c>
      <c r="D285" s="4" t="str">
        <f ca="1">IFERROR(__xludf.DUMMYFUNCTION("""COMPUTED_VALUE"""),"Equipamentos e Acervos")</f>
        <v>Equipamentos e Acervos</v>
      </c>
      <c r="E285" s="4" t="str">
        <f ca="1">IFERROR(__xludf.DUMMYFUNCTION("""COMPUTED_VALUE"""),"Premiação")</f>
        <v>Premiação</v>
      </c>
      <c r="F285" s="4" t="str">
        <f ca="1">IFERROR(__xludf.DUMMYFUNCTION("""COMPUTED_VALUE"""),"Bolsas e Intercâmbio")</f>
        <v>Bolsas e Intercâmbio</v>
      </c>
      <c r="G285" s="4" t="str">
        <f ca="1">IFERROR(__xludf.DUMMYFUNCTION("""COMPUTED_VALUE"""),"Formação de Público e Educação")</f>
        <v>Formação de Público e Educação</v>
      </c>
      <c r="H285" s="4" t="str">
        <f ca="1">IFERROR(__xludf.DUMMYFUNCTION("""COMPUTED_VALUE"""),"Cultura Popular")</f>
        <v>Cultura Popular</v>
      </c>
      <c r="I285" s="4" t="str">
        <f ca="1">IFERROR(__xludf.DUMMYFUNCTION("""COMPUTED_VALUE"""),"Cultura Popular de Matriz Africana")</f>
        <v>Cultura Popular de Matriz Africana</v>
      </c>
      <c r="J285" s="4" t="str">
        <f ca="1">IFERROR(__xludf.DUMMYFUNCTION("""COMPUTED_VALUE"""),"Cultura Digital e Geek")</f>
        <v>Cultura Digital e Geek</v>
      </c>
      <c r="K285" s="4" t="str">
        <f ca="1">IFERROR(__xludf.DUMMYFUNCTION("""COMPUTED_VALUE"""),"12 Regiões de Desenvolvimento")</f>
        <v>12 Regiões de Desenvolvimento</v>
      </c>
      <c r="L285" s="4" t="str">
        <f ca="1">IFERROR(__xludf.DUMMYFUNCTION("""COMPUTED_VALUE"""),"Linguagem Específica")</f>
        <v>Linguagem Específica</v>
      </c>
      <c r="M285" s="4" t="str">
        <f ca="1">IFERROR(__xludf.DUMMYFUNCTION("""COMPUTED_VALUE"""),"Técnicos")</f>
        <v>Técnicos</v>
      </c>
      <c r="N285" s="4" t="str">
        <f ca="1">IFERROR(__xludf.DUMMYFUNCTION("""COMPUTED_VALUE"""),"Circulação e Visibilidade")</f>
        <v>Circulação e Visibilidade</v>
      </c>
      <c r="O285" s="4" t="str">
        <f ca="1">IFERROR(__xludf.DUMMYFUNCTION("""COMPUTED_VALUE"""),"Iniciantes")</f>
        <v>Iniciantes</v>
      </c>
      <c r="P285" s="4" t="str">
        <f ca="1">IFERROR(__xludf.DUMMYFUNCTION("""COMPUTED_VALUE"""),"CEUs e Pontos(ões) de Cultura")</f>
        <v>CEUs e Pontos(ões) de Cultura</v>
      </c>
      <c r="Q285" s="4" t="str">
        <f ca="1">IFERROR(__xludf.DUMMYFUNCTION("""COMPUTED_VALUE"""),"Outros")</f>
        <v>Outros</v>
      </c>
    </row>
    <row r="286" spans="1:17" x14ac:dyDescent="0.25">
      <c r="A286" s="4" t="str">
        <f ca="1">IFERROR(__xludf.DUMMYFUNCTION("TRANSPOSE(FILTER(Filtro1!B:B,Filtro1!A:A=Mari!C286))"),"Aquisição de Bens e Serviços")</f>
        <v>Aquisição de Bens e Serviços</v>
      </c>
      <c r="B286" s="4" t="str">
        <f ca="1">IFERROR(__xludf.DUMMYFUNCTION("""COMPUTED_VALUE"""),"Cultura Periférica")</f>
        <v>Cultura Periférica</v>
      </c>
      <c r="C286" s="4" t="str">
        <f ca="1">IFERROR(__xludf.DUMMYFUNCTION("""COMPUTED_VALUE"""),"Comunidades Tradicionais ou Rurais")</f>
        <v>Comunidades Tradicionais ou Rurais</v>
      </c>
      <c r="D286" s="4" t="str">
        <f ca="1">IFERROR(__xludf.DUMMYFUNCTION("""COMPUTED_VALUE"""),"Equipamentos e Acervos")</f>
        <v>Equipamentos e Acervos</v>
      </c>
      <c r="E286" s="4" t="str">
        <f ca="1">IFERROR(__xludf.DUMMYFUNCTION("""COMPUTED_VALUE"""),"Premiação")</f>
        <v>Premiação</v>
      </c>
      <c r="F286" s="4" t="str">
        <f ca="1">IFERROR(__xludf.DUMMYFUNCTION("""COMPUTED_VALUE"""),"Bolsas e Intercâmbio")</f>
        <v>Bolsas e Intercâmbio</v>
      </c>
      <c r="G286" s="4" t="str">
        <f ca="1">IFERROR(__xludf.DUMMYFUNCTION("""COMPUTED_VALUE"""),"Formação de Público e Educação")</f>
        <v>Formação de Público e Educação</v>
      </c>
      <c r="H286" s="4" t="str">
        <f ca="1">IFERROR(__xludf.DUMMYFUNCTION("""COMPUTED_VALUE"""),"Cultura Popular")</f>
        <v>Cultura Popular</v>
      </c>
      <c r="I286" s="4" t="str">
        <f ca="1">IFERROR(__xludf.DUMMYFUNCTION("""COMPUTED_VALUE"""),"Cultura Popular de Matriz Africana")</f>
        <v>Cultura Popular de Matriz Africana</v>
      </c>
      <c r="J286" s="4" t="str">
        <f ca="1">IFERROR(__xludf.DUMMYFUNCTION("""COMPUTED_VALUE"""),"Cultura Digital e Geek")</f>
        <v>Cultura Digital e Geek</v>
      </c>
      <c r="K286" s="4" t="str">
        <f ca="1">IFERROR(__xludf.DUMMYFUNCTION("""COMPUTED_VALUE"""),"12 Regiões de Desenvolvimento")</f>
        <v>12 Regiões de Desenvolvimento</v>
      </c>
      <c r="L286" s="4" t="str">
        <f ca="1">IFERROR(__xludf.DUMMYFUNCTION("""COMPUTED_VALUE"""),"Linguagem Específica")</f>
        <v>Linguagem Específica</v>
      </c>
      <c r="M286" s="4" t="str">
        <f ca="1">IFERROR(__xludf.DUMMYFUNCTION("""COMPUTED_VALUE"""),"Técnicos")</f>
        <v>Técnicos</v>
      </c>
      <c r="N286" s="4" t="str">
        <f ca="1">IFERROR(__xludf.DUMMYFUNCTION("""COMPUTED_VALUE"""),"Circulação e Visibilidade")</f>
        <v>Circulação e Visibilidade</v>
      </c>
      <c r="O286" s="4" t="str">
        <f ca="1">IFERROR(__xludf.DUMMYFUNCTION("""COMPUTED_VALUE"""),"Iniciantes")</f>
        <v>Iniciantes</v>
      </c>
      <c r="P286" s="4" t="str">
        <f ca="1">IFERROR(__xludf.DUMMYFUNCTION("""COMPUTED_VALUE"""),"CEUs e Pontos(ões) de Cultura")</f>
        <v>CEUs e Pontos(ões) de Cultura</v>
      </c>
      <c r="Q286" s="4" t="str">
        <f ca="1">IFERROR(__xludf.DUMMYFUNCTION("""COMPUTED_VALUE"""),"Outros")</f>
        <v>Outros</v>
      </c>
    </row>
    <row r="287" spans="1:17" x14ac:dyDescent="0.25">
      <c r="A287" s="4" t="str">
        <f ca="1">IFERROR(__xludf.DUMMYFUNCTION("TRANSPOSE(FILTER(Filtro1!B:B,Filtro1!A:A=Mari!C287))"),"Aquisição de Bens e Serviços")</f>
        <v>Aquisição de Bens e Serviços</v>
      </c>
      <c r="B287" s="4" t="str">
        <f ca="1">IFERROR(__xludf.DUMMYFUNCTION("""COMPUTED_VALUE"""),"Cultura Periférica")</f>
        <v>Cultura Periférica</v>
      </c>
      <c r="C287" s="4" t="str">
        <f ca="1">IFERROR(__xludf.DUMMYFUNCTION("""COMPUTED_VALUE"""),"Comunidades Tradicionais ou Rurais")</f>
        <v>Comunidades Tradicionais ou Rurais</v>
      </c>
      <c r="D287" s="4" t="str">
        <f ca="1">IFERROR(__xludf.DUMMYFUNCTION("""COMPUTED_VALUE"""),"Equipamentos e Acervos")</f>
        <v>Equipamentos e Acervos</v>
      </c>
      <c r="E287" s="4" t="str">
        <f ca="1">IFERROR(__xludf.DUMMYFUNCTION("""COMPUTED_VALUE"""),"Premiação")</f>
        <v>Premiação</v>
      </c>
      <c r="F287" s="4" t="str">
        <f ca="1">IFERROR(__xludf.DUMMYFUNCTION("""COMPUTED_VALUE"""),"Bolsas e Intercâmbio")</f>
        <v>Bolsas e Intercâmbio</v>
      </c>
      <c r="G287" s="4" t="str">
        <f ca="1">IFERROR(__xludf.DUMMYFUNCTION("""COMPUTED_VALUE"""),"Formação de Público e Educação")</f>
        <v>Formação de Público e Educação</v>
      </c>
      <c r="H287" s="4" t="str">
        <f ca="1">IFERROR(__xludf.DUMMYFUNCTION("""COMPUTED_VALUE"""),"Cultura Popular")</f>
        <v>Cultura Popular</v>
      </c>
      <c r="I287" s="4" t="str">
        <f ca="1">IFERROR(__xludf.DUMMYFUNCTION("""COMPUTED_VALUE"""),"Cultura Popular de Matriz Africana")</f>
        <v>Cultura Popular de Matriz Africana</v>
      </c>
      <c r="J287" s="4" t="str">
        <f ca="1">IFERROR(__xludf.DUMMYFUNCTION("""COMPUTED_VALUE"""),"Cultura Digital e Geek")</f>
        <v>Cultura Digital e Geek</v>
      </c>
      <c r="K287" s="4" t="str">
        <f ca="1">IFERROR(__xludf.DUMMYFUNCTION("""COMPUTED_VALUE"""),"12 Regiões de Desenvolvimento")</f>
        <v>12 Regiões de Desenvolvimento</v>
      </c>
      <c r="L287" s="4" t="str">
        <f ca="1">IFERROR(__xludf.DUMMYFUNCTION("""COMPUTED_VALUE"""),"Linguagem Específica")</f>
        <v>Linguagem Específica</v>
      </c>
      <c r="M287" s="4" t="str">
        <f ca="1">IFERROR(__xludf.DUMMYFUNCTION("""COMPUTED_VALUE"""),"Técnicos")</f>
        <v>Técnicos</v>
      </c>
      <c r="N287" s="4" t="str">
        <f ca="1">IFERROR(__xludf.DUMMYFUNCTION("""COMPUTED_VALUE"""),"Circulação e Visibilidade")</f>
        <v>Circulação e Visibilidade</v>
      </c>
      <c r="O287" s="4" t="str">
        <f ca="1">IFERROR(__xludf.DUMMYFUNCTION("""COMPUTED_VALUE"""),"Iniciantes")</f>
        <v>Iniciantes</v>
      </c>
      <c r="P287" s="4" t="str">
        <f ca="1">IFERROR(__xludf.DUMMYFUNCTION("""COMPUTED_VALUE"""),"CEUs e Pontos(ões) de Cultura")</f>
        <v>CEUs e Pontos(ões) de Cultura</v>
      </c>
      <c r="Q287" s="4" t="str">
        <f ca="1">IFERROR(__xludf.DUMMYFUNCTION("""COMPUTED_VALUE"""),"Outros")</f>
        <v>Outros</v>
      </c>
    </row>
    <row r="288" spans="1:17" x14ac:dyDescent="0.25">
      <c r="A288" s="4" t="str">
        <f ca="1">IFERROR(__xludf.DUMMYFUNCTION("TRANSPOSE(FILTER(Filtro1!B:B,Filtro1!A:A=Mari!C288))"),"Aquisição de Bens e Serviços")</f>
        <v>Aquisição de Bens e Serviços</v>
      </c>
      <c r="B288" s="4" t="str">
        <f ca="1">IFERROR(__xludf.DUMMYFUNCTION("""COMPUTED_VALUE"""),"Cultura Periférica")</f>
        <v>Cultura Periférica</v>
      </c>
      <c r="C288" s="4" t="str">
        <f ca="1">IFERROR(__xludf.DUMMYFUNCTION("""COMPUTED_VALUE"""),"Comunidades Tradicionais ou Rurais")</f>
        <v>Comunidades Tradicionais ou Rurais</v>
      </c>
      <c r="D288" s="4" t="str">
        <f ca="1">IFERROR(__xludf.DUMMYFUNCTION("""COMPUTED_VALUE"""),"Equipamentos e Acervos")</f>
        <v>Equipamentos e Acervos</v>
      </c>
      <c r="E288" s="4" t="str">
        <f ca="1">IFERROR(__xludf.DUMMYFUNCTION("""COMPUTED_VALUE"""),"Premiação")</f>
        <v>Premiação</v>
      </c>
      <c r="F288" s="4" t="str">
        <f ca="1">IFERROR(__xludf.DUMMYFUNCTION("""COMPUTED_VALUE"""),"Bolsas e Intercâmbio")</f>
        <v>Bolsas e Intercâmbio</v>
      </c>
      <c r="G288" s="4" t="str">
        <f ca="1">IFERROR(__xludf.DUMMYFUNCTION("""COMPUTED_VALUE"""),"Formação de Público e Educação")</f>
        <v>Formação de Público e Educação</v>
      </c>
      <c r="H288" s="4" t="str">
        <f ca="1">IFERROR(__xludf.DUMMYFUNCTION("""COMPUTED_VALUE"""),"Cultura Popular")</f>
        <v>Cultura Popular</v>
      </c>
      <c r="I288" s="4" t="str">
        <f ca="1">IFERROR(__xludf.DUMMYFUNCTION("""COMPUTED_VALUE"""),"Cultura Popular de Matriz Africana")</f>
        <v>Cultura Popular de Matriz Africana</v>
      </c>
      <c r="J288" s="4" t="str">
        <f ca="1">IFERROR(__xludf.DUMMYFUNCTION("""COMPUTED_VALUE"""),"Cultura Digital e Geek")</f>
        <v>Cultura Digital e Geek</v>
      </c>
      <c r="K288" s="4" t="str">
        <f ca="1">IFERROR(__xludf.DUMMYFUNCTION("""COMPUTED_VALUE"""),"12 Regiões de Desenvolvimento")</f>
        <v>12 Regiões de Desenvolvimento</v>
      </c>
      <c r="L288" s="4" t="str">
        <f ca="1">IFERROR(__xludf.DUMMYFUNCTION("""COMPUTED_VALUE"""),"Linguagem Específica")</f>
        <v>Linguagem Específica</v>
      </c>
      <c r="M288" s="4" t="str">
        <f ca="1">IFERROR(__xludf.DUMMYFUNCTION("""COMPUTED_VALUE"""),"Técnicos")</f>
        <v>Técnicos</v>
      </c>
      <c r="N288" s="4" t="str">
        <f ca="1">IFERROR(__xludf.DUMMYFUNCTION("""COMPUTED_VALUE"""),"Circulação e Visibilidade")</f>
        <v>Circulação e Visibilidade</v>
      </c>
      <c r="O288" s="4" t="str">
        <f ca="1">IFERROR(__xludf.DUMMYFUNCTION("""COMPUTED_VALUE"""),"Iniciantes")</f>
        <v>Iniciantes</v>
      </c>
      <c r="P288" s="4" t="str">
        <f ca="1">IFERROR(__xludf.DUMMYFUNCTION("""COMPUTED_VALUE"""),"CEUs e Pontos(ões) de Cultura")</f>
        <v>CEUs e Pontos(ões) de Cultura</v>
      </c>
      <c r="Q288" s="4" t="str">
        <f ca="1">IFERROR(__xludf.DUMMYFUNCTION("""COMPUTED_VALUE"""),"Outros")</f>
        <v>Outros</v>
      </c>
    </row>
    <row r="289" spans="1:26" x14ac:dyDescent="0.25">
      <c r="A289" s="4" t="str">
        <f ca="1">IFERROR(__xludf.DUMMYFUNCTION("TRANSPOSE(FILTER(Filtro1!B:B,Filtro1!A:A=Mari!C289))"),"")</f>
        <v/>
      </c>
    </row>
    <row r="290" spans="1:26" x14ac:dyDescent="0.25">
      <c r="A290" s="4" t="str">
        <f ca="1">IFERROR(__xludf.DUMMYFUNCTION("TRANSPOSE(FILTER(Filtro1!B:B,Filtro1!A:A=Mari!C290))"),"Aquisição de Bens e Serviços")</f>
        <v>Aquisição de Bens e Serviços</v>
      </c>
      <c r="B290" s="4" t="str">
        <f ca="1">IFERROR(__xludf.DUMMYFUNCTION("""COMPUTED_VALUE"""),"Cultura Periférica")</f>
        <v>Cultura Periférica</v>
      </c>
      <c r="C290" s="4" t="str">
        <f ca="1">IFERROR(__xludf.DUMMYFUNCTION("""COMPUTED_VALUE"""),"Comunidades Tradicionais ou Rurais")</f>
        <v>Comunidades Tradicionais ou Rurais</v>
      </c>
      <c r="D290" s="4" t="str">
        <f ca="1">IFERROR(__xludf.DUMMYFUNCTION("""COMPUTED_VALUE"""),"Equipamentos e Acervos")</f>
        <v>Equipamentos e Acervos</v>
      </c>
      <c r="E290" s="4" t="str">
        <f ca="1">IFERROR(__xludf.DUMMYFUNCTION("""COMPUTED_VALUE"""),"Premiação")</f>
        <v>Premiação</v>
      </c>
      <c r="F290" s="4" t="str">
        <f ca="1">IFERROR(__xludf.DUMMYFUNCTION("""COMPUTED_VALUE"""),"Bolsas e Intercâmbio")</f>
        <v>Bolsas e Intercâmbio</v>
      </c>
      <c r="G290" s="4" t="str">
        <f ca="1">IFERROR(__xludf.DUMMYFUNCTION("""COMPUTED_VALUE"""),"Formação de Público e Educação")</f>
        <v>Formação de Público e Educação</v>
      </c>
      <c r="H290" s="4" t="str">
        <f ca="1">IFERROR(__xludf.DUMMYFUNCTION("""COMPUTED_VALUE"""),"Cultura Popular")</f>
        <v>Cultura Popular</v>
      </c>
      <c r="I290" s="4" t="str">
        <f ca="1">IFERROR(__xludf.DUMMYFUNCTION("""COMPUTED_VALUE"""),"Cultura Popular de Matriz Africana")</f>
        <v>Cultura Popular de Matriz Africana</v>
      </c>
      <c r="J290" s="4" t="str">
        <f ca="1">IFERROR(__xludf.DUMMYFUNCTION("""COMPUTED_VALUE"""),"Cultura Digital e Geek")</f>
        <v>Cultura Digital e Geek</v>
      </c>
      <c r="K290" s="4" t="str">
        <f ca="1">IFERROR(__xludf.DUMMYFUNCTION("""COMPUTED_VALUE"""),"12 Regiões de Desenvolvimento")</f>
        <v>12 Regiões de Desenvolvimento</v>
      </c>
      <c r="L290" s="4" t="str">
        <f ca="1">IFERROR(__xludf.DUMMYFUNCTION("""COMPUTED_VALUE"""),"Linguagem Específica")</f>
        <v>Linguagem Específica</v>
      </c>
      <c r="M290" s="4" t="str">
        <f ca="1">IFERROR(__xludf.DUMMYFUNCTION("""COMPUTED_VALUE"""),"Técnicos")</f>
        <v>Técnicos</v>
      </c>
      <c r="N290" s="4" t="str">
        <f ca="1">IFERROR(__xludf.DUMMYFUNCTION("""COMPUTED_VALUE"""),"Circulação e Visibilidade")</f>
        <v>Circulação e Visibilidade</v>
      </c>
      <c r="O290" s="4" t="str">
        <f ca="1">IFERROR(__xludf.DUMMYFUNCTION("""COMPUTED_VALUE"""),"Iniciantes")</f>
        <v>Iniciantes</v>
      </c>
      <c r="P290" s="4" t="str">
        <f ca="1">IFERROR(__xludf.DUMMYFUNCTION("""COMPUTED_VALUE"""),"CEUs e Pontos(ões) de Cultura")</f>
        <v>CEUs e Pontos(ões) de Cultura</v>
      </c>
      <c r="Q290" s="4" t="str">
        <f ca="1">IFERROR(__xludf.DUMMYFUNCTION("""COMPUTED_VALUE"""),"Outros")</f>
        <v>Outros</v>
      </c>
    </row>
    <row r="291" spans="1:26" x14ac:dyDescent="0.25">
      <c r="A291" s="4" t="str">
        <f ca="1">IFERROR(__xludf.DUMMYFUNCTION("TRANSPOSE(FILTER(Filtro1!B:B,Filtro1!A:A=Mari!C291))"),"Aquisição de Bens e Serviços")</f>
        <v>Aquisição de Bens e Serviços</v>
      </c>
      <c r="B291" s="4" t="str">
        <f ca="1">IFERROR(__xludf.DUMMYFUNCTION("""COMPUTED_VALUE"""),"Cultura Periférica")</f>
        <v>Cultura Periférica</v>
      </c>
      <c r="C291" s="4" t="str">
        <f ca="1">IFERROR(__xludf.DUMMYFUNCTION("""COMPUTED_VALUE"""),"Comunidades Tradicionais ou Rurais")</f>
        <v>Comunidades Tradicionais ou Rurais</v>
      </c>
      <c r="D291" s="4" t="str">
        <f ca="1">IFERROR(__xludf.DUMMYFUNCTION("""COMPUTED_VALUE"""),"Equipamentos e Acervos")</f>
        <v>Equipamentos e Acervos</v>
      </c>
      <c r="E291" s="4" t="str">
        <f ca="1">IFERROR(__xludf.DUMMYFUNCTION("""COMPUTED_VALUE"""),"Premiação")</f>
        <v>Premiação</v>
      </c>
      <c r="F291" s="4" t="str">
        <f ca="1">IFERROR(__xludf.DUMMYFUNCTION("""COMPUTED_VALUE"""),"Bolsas e Intercâmbio")</f>
        <v>Bolsas e Intercâmbio</v>
      </c>
      <c r="G291" s="4" t="str">
        <f ca="1">IFERROR(__xludf.DUMMYFUNCTION("""COMPUTED_VALUE"""),"Formação de Público e Educação")</f>
        <v>Formação de Público e Educação</v>
      </c>
      <c r="H291" s="4" t="str">
        <f ca="1">IFERROR(__xludf.DUMMYFUNCTION("""COMPUTED_VALUE"""),"Cultura Popular")</f>
        <v>Cultura Popular</v>
      </c>
      <c r="I291" s="4" t="str">
        <f ca="1">IFERROR(__xludf.DUMMYFUNCTION("""COMPUTED_VALUE"""),"Cultura Popular de Matriz Africana")</f>
        <v>Cultura Popular de Matriz Africana</v>
      </c>
      <c r="J291" s="4" t="str">
        <f ca="1">IFERROR(__xludf.DUMMYFUNCTION("""COMPUTED_VALUE"""),"Cultura Digital e Geek")</f>
        <v>Cultura Digital e Geek</v>
      </c>
      <c r="K291" s="4" t="str">
        <f ca="1">IFERROR(__xludf.DUMMYFUNCTION("""COMPUTED_VALUE"""),"12 Regiões de Desenvolvimento")</f>
        <v>12 Regiões de Desenvolvimento</v>
      </c>
      <c r="L291" s="4" t="str">
        <f ca="1">IFERROR(__xludf.DUMMYFUNCTION("""COMPUTED_VALUE"""),"Linguagem Específica")</f>
        <v>Linguagem Específica</v>
      </c>
      <c r="M291" s="4" t="str">
        <f ca="1">IFERROR(__xludf.DUMMYFUNCTION("""COMPUTED_VALUE"""),"Técnicos")</f>
        <v>Técnicos</v>
      </c>
      <c r="N291" s="4" t="str">
        <f ca="1">IFERROR(__xludf.DUMMYFUNCTION("""COMPUTED_VALUE"""),"Circulação e Visibilidade")</f>
        <v>Circulação e Visibilidade</v>
      </c>
      <c r="O291" s="4" t="str">
        <f ca="1">IFERROR(__xludf.DUMMYFUNCTION("""COMPUTED_VALUE"""),"Iniciantes")</f>
        <v>Iniciantes</v>
      </c>
      <c r="P291" s="4" t="str">
        <f ca="1">IFERROR(__xludf.DUMMYFUNCTION("""COMPUTED_VALUE"""),"CEUs e Pontos(ões) de Cultura")</f>
        <v>CEUs e Pontos(ões) de Cultura</v>
      </c>
      <c r="Q291" s="4" t="str">
        <f ca="1">IFERROR(__xludf.DUMMYFUNCTION("""COMPUTED_VALUE"""),"Outros")</f>
        <v>Outros</v>
      </c>
    </row>
    <row r="292" spans="1:26" x14ac:dyDescent="0.25">
      <c r="A292" s="4" t="str">
        <f ca="1">IFERROR(__xludf.DUMMYFUNCTION("TRANSPOSE(FILTER(Filtro1!B:B,Filtro1!A:A=Mari!C292))"),"")</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t="str">
        <f ca="1">IFERROR(__xludf.DUMMYFUNCTION("TRANSPOSE(FILTER(Filtro1!B:B,Filtro1!A:A=Mari!C293))"),"")</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t="str">
        <f ca="1">IFERROR(__xludf.DUMMYFUNCTION("TRANSPOSE(FILTER(Filtro1!B:B,Filtro1!A:A=Mari!C294))"),"")</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t="str">
        <f ca="1">IFERROR(__xludf.DUMMYFUNCTION("TRANSPOSE(FILTER(Filtro1!B:B,Filtro1!A:A=Mari!C295))"),"")</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t="str">
        <f ca="1">IFERROR(__xludf.DUMMYFUNCTION("TRANSPOSE(FILTER(Filtro1!B:B,Filtro1!A:A=Mari!C296))"),"")</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t="str">
        <f ca="1">IFERROR(__xludf.DUMMYFUNCTION("TRANSPOSE(FILTER(Filtro1!B:B,Filtro1!A:A=Mari!C297))"),"")</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t="str">
        <f ca="1">IFERROR(__xludf.DUMMYFUNCTION("TRANSPOSE(FILTER(Filtro1!B:B,Filtro1!A:A=Mari!C298))"),"")</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t="str">
        <f ca="1">IFERROR(__xludf.DUMMYFUNCTION("TRANSPOSE(FILTER(Filtro1!B:B,Filtro1!A:A=Mari!C299))"),"")</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t="str">
        <f ca="1">IFERROR(__xludf.DUMMYFUNCTION("TRANSPOSE(FILTER(Filtro1!B:B,Filtro1!A:A=Mari!C300))"),"")</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t="str">
        <f ca="1">IFERROR(__xludf.DUMMYFUNCTION("TRANSPOSE(FILTER(Filtro1!B:B,Filtro1!A:A=Mari!C301))"),"")</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t="str">
        <f ca="1">IFERROR(__xludf.DUMMYFUNCTION("TRANSPOSE(FILTER(Filtro1!B:B,Filtro1!A:A=Mari!C302))"),"")</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t="str">
        <f ca="1">IFERROR(__xludf.DUMMYFUNCTION("TRANSPOSE(FILTER(Filtro1!B:B,Filtro1!A:A=Mari!C303))"),"")</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t="str">
        <f ca="1">IFERROR(__xludf.DUMMYFUNCTION("TRANSPOSE(FILTER(Filtro1!B:B,Filtro1!A:A=Mari!C304))"),"")</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t="str">
        <f ca="1">IFERROR(__xludf.DUMMYFUNCTION("TRANSPOSE(FILTER(Filtro1!B:B,Filtro1!A:A=Mari!C305))"),"")</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t="str">
        <f ca="1">IFERROR(__xludf.DUMMYFUNCTION("TRANSPOSE(FILTER(Filtro1!B:B,Filtro1!A:A=Mari!C306))"),"")</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t="str">
        <f ca="1">IFERROR(__xludf.DUMMYFUNCTION("TRANSPOSE(FILTER(Filtro1!B:B,Filtro1!A:A=Mari!C307))"),"")</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t="str">
        <f ca="1">IFERROR(__xludf.DUMMYFUNCTION("TRANSPOSE(FILTER(Filtro1!B:B,Filtro1!A:A=Mari!C308))"),"")</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t="str">
        <f ca="1">IFERROR(__xludf.DUMMYFUNCTION("TRANSPOSE(FILTER(Filtro1!B:B,Filtro1!A:A=Mari!C309))"),"")</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t="str">
        <f ca="1">IFERROR(__xludf.DUMMYFUNCTION("TRANSPOSE(FILTER(Filtro1!B:B,Filtro1!A:A=Mari!C310))"),"")</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t="str">
        <f ca="1">IFERROR(__xludf.DUMMYFUNCTION("TRANSPOSE(FILTER(Filtro1!B:B,Filtro1!A:A=Mari!C311))"),"")</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t="str">
        <f ca="1">IFERROR(__xludf.DUMMYFUNCTION("TRANSPOSE(FILTER(Filtro1!B:B,Filtro1!A:A=Mari!C312))"),"")</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t="str">
        <f ca="1">IFERROR(__xludf.DUMMYFUNCTION("TRANSPOSE(FILTER(Filtro1!B:B,Filtro1!A:A=Mari!C313))"),"")</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t="str">
        <f ca="1">IFERROR(__xludf.DUMMYFUNCTION("TRANSPOSE(FILTER(Filtro1!B:B,Filtro1!A:A=Mari!C314))"),"")</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t="str">
        <f ca="1">IFERROR(__xludf.DUMMYFUNCTION("TRANSPOSE(FILTER(Filtro1!B:B,Filtro1!A:A=Mari!C315))"),"")</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t="str">
        <f ca="1">IFERROR(__xludf.DUMMYFUNCTION("TRANSPOSE(FILTER(Filtro1!B:B,Filtro1!A:A=Mari!C316))"),"")</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t="str">
        <f ca="1">IFERROR(__xludf.DUMMYFUNCTION("TRANSPOSE(FILTER(Filtro1!B:B,Filtro1!A:A=Mari!C317))"),"")</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t="str">
        <f ca="1">IFERROR(__xludf.DUMMYFUNCTION("TRANSPOSE(FILTER(Filtro1!B:B,Filtro1!A:A=Mari!C318))"),"")</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t="str">
        <f ca="1">IFERROR(__xludf.DUMMYFUNCTION("TRANSPOSE(FILTER(Filtro1!B:B,Filtro1!A:A=Mari!C319))"),"")</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t="str">
        <f ca="1">IFERROR(__xludf.DUMMYFUNCTION("TRANSPOSE(FILTER(Filtro1!B:B,Filtro1!A:A=Mari!C320))"),"")</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t="str">
        <f ca="1">IFERROR(__xludf.DUMMYFUNCTION("TRANSPOSE(FILTER(Filtro1!B:B,Filtro1!A:A=Mari!C321))"),"")</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t="str">
        <f ca="1">IFERROR(__xludf.DUMMYFUNCTION("TRANSPOSE(FILTER(Filtro1!B:B,Filtro1!A:A=Mari!C322))"),"")</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t="str">
        <f ca="1">IFERROR(__xludf.DUMMYFUNCTION("TRANSPOSE(FILTER(Filtro1!B:B,Filtro1!A:A=Mari!C323))"),"")</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t="str">
        <f ca="1">IFERROR(__xludf.DUMMYFUNCTION("TRANSPOSE(FILTER(Filtro1!B:B,Filtro1!A:A=Mari!C324))"),"")</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t="str">
        <f ca="1">IFERROR(__xludf.DUMMYFUNCTION("TRANSPOSE(FILTER(Filtro1!B:B,Filtro1!A:A=Mari!C325))"),"")</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t="str">
        <f ca="1">IFERROR(__xludf.DUMMYFUNCTION("TRANSPOSE(FILTER(Filtro1!B:B,Filtro1!A:A=Mari!C326))"),"")</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t="str">
        <f ca="1">IFERROR(__xludf.DUMMYFUNCTION("TRANSPOSE(FILTER(Filtro1!B:B,Filtro1!A:A=Mari!C327))"),"")</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t="str">
        <f ca="1">IFERROR(__xludf.DUMMYFUNCTION("TRANSPOSE(FILTER(Filtro1!B:B,Filtro1!A:A=Mari!C328))"),"")</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t="str">
        <f ca="1">IFERROR(__xludf.DUMMYFUNCTION("TRANSPOSE(FILTER(Filtro1!B:B,Filtro1!A:A=Mari!C329))"),"")</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t="str">
        <f ca="1">IFERROR(__xludf.DUMMYFUNCTION("TRANSPOSE(FILTER(Filtro1!B:B,Filtro1!A:A=Mari!C330))"),"")</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t="str">
        <f ca="1">IFERROR(__xludf.DUMMYFUNCTION("TRANSPOSE(FILTER(Filtro1!B:B,Filtro1!A:A=Mari!C331))"),"")</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t="str">
        <f ca="1">IFERROR(__xludf.DUMMYFUNCTION("TRANSPOSE(FILTER(Filtro1!B:B,Filtro1!A:A=Mari!C332))"),"")</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t="str">
        <f ca="1">IFERROR(__xludf.DUMMYFUNCTION("TRANSPOSE(FILTER(Filtro1!B:B,Filtro1!A:A=Mari!C333))"),"")</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t="str">
        <f ca="1">IFERROR(__xludf.DUMMYFUNCTION("TRANSPOSE(FILTER(Filtro1!B:B,Filtro1!A:A=Mari!C334))"),"")</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t="str">
        <f ca="1">IFERROR(__xludf.DUMMYFUNCTION("TRANSPOSE(FILTER(Filtro1!B:B,Filtro1!A:A=Mari!C335))"),"")</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t="str">
        <f ca="1">IFERROR(__xludf.DUMMYFUNCTION("TRANSPOSE(FILTER(Filtro1!B:B,Filtro1!A:A=Mari!C336))"),"")</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t="str">
        <f ca="1">IFERROR(__xludf.DUMMYFUNCTION("TRANSPOSE(FILTER(Filtro1!B:B,Filtro1!A:A=Mari!C337))"),"")</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t="str">
        <f ca="1">IFERROR(__xludf.DUMMYFUNCTION("TRANSPOSE(FILTER(Filtro1!B:B,Filtro1!A:A=Mari!C338))"),"")</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t="str">
        <f ca="1">IFERROR(__xludf.DUMMYFUNCTION("TRANSPOSE(FILTER(Filtro1!B:B,Filtro1!A:A=Mari!C339))"),"")</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t="str">
        <f ca="1">IFERROR(__xludf.DUMMYFUNCTION("TRANSPOSE(FILTER(Filtro1!B:B,Filtro1!A:A=Mari!C340))"),"")</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t="str">
        <f ca="1">IFERROR(__xludf.DUMMYFUNCTION("TRANSPOSE(FILTER(Filtro1!B:B,Filtro1!A:A=Mari!C341))"),"")</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t="str">
        <f ca="1">IFERROR(__xludf.DUMMYFUNCTION("TRANSPOSE(FILTER(Filtro1!B:B,Filtro1!A:A=Mari!C342))"),"")</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t="str">
        <f ca="1">IFERROR(__xludf.DUMMYFUNCTION("TRANSPOSE(FILTER(Filtro1!B:B,Filtro1!A:A=Mari!C343))"),"")</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t="str">
        <f ca="1">IFERROR(__xludf.DUMMYFUNCTION("TRANSPOSE(FILTER(Filtro1!B:B,Filtro1!A:A=Mari!C344))"),"")</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t="str">
        <f ca="1">IFERROR(__xludf.DUMMYFUNCTION("TRANSPOSE(FILTER(Filtro1!B:B,Filtro1!A:A=Mari!C345))"),"")</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t="str">
        <f ca="1">IFERROR(__xludf.DUMMYFUNCTION("TRANSPOSE(FILTER(Filtro1!B:B,Filtro1!A:A=Mari!C346))"),"")</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t="str">
        <f ca="1">IFERROR(__xludf.DUMMYFUNCTION("TRANSPOSE(FILTER(Filtro1!B:B,Filtro1!A:A=Mari!C347))"),"")</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t="str">
        <f ca="1">IFERROR(__xludf.DUMMYFUNCTION("TRANSPOSE(FILTER(Filtro1!B:B,Filtro1!A:A=Mari!C348))"),"")</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t="str">
        <f ca="1">IFERROR(__xludf.DUMMYFUNCTION("TRANSPOSE(FILTER(Filtro1!B:B,Filtro1!A:A=Mari!C349))"),"")</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t="str">
        <f ca="1">IFERROR(__xludf.DUMMYFUNCTION("TRANSPOSE(FILTER(Filtro1!B:B,Filtro1!A:A=Mari!C350))"),"")</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t="str">
        <f ca="1">IFERROR(__xludf.DUMMYFUNCTION("TRANSPOSE(FILTER(Filtro1!B:B,Filtro1!A:A=Mari!C351))"),"")</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t="str">
        <f ca="1">IFERROR(__xludf.DUMMYFUNCTION("TRANSPOSE(FILTER(Filtro1!B:B,Filtro1!A:A=Mari!C352))"),"")</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t="str">
        <f ca="1">IFERROR(__xludf.DUMMYFUNCTION("TRANSPOSE(FILTER(Filtro1!B:B,Filtro1!A:A=Mari!C353))"),"")</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t="str">
        <f ca="1">IFERROR(__xludf.DUMMYFUNCTION("TRANSPOSE(FILTER(Filtro1!B:B,Filtro1!A:A=Mari!C354))"),"")</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t="str">
        <f ca="1">IFERROR(__xludf.DUMMYFUNCTION("TRANSPOSE(FILTER(Filtro1!B:B,Filtro1!A:A=Mari!C355))"),"")</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t="str">
        <f ca="1">IFERROR(__xludf.DUMMYFUNCTION("TRANSPOSE(FILTER(Filtro1!B:B,Filtro1!A:A=Mari!C356))"),"")</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t="str">
        <f ca="1">IFERROR(__xludf.DUMMYFUNCTION("TRANSPOSE(FILTER(Filtro1!B:B,Filtro1!A:A=Mari!C357))"),"")</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t="str">
        <f ca="1">IFERROR(__xludf.DUMMYFUNCTION("TRANSPOSE(FILTER(Filtro1!B:B,Filtro1!A:A=Mari!C358))"),"")</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t="str">
        <f ca="1">IFERROR(__xludf.DUMMYFUNCTION("TRANSPOSE(FILTER(Filtro1!B:B,Filtro1!A:A=Mari!C359))"),"")</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t="str">
        <f ca="1">IFERROR(__xludf.DUMMYFUNCTION("TRANSPOSE(FILTER(Filtro1!B:B,Filtro1!A:A=Mari!C360))"),"")</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t="str">
        <f ca="1">IFERROR(__xludf.DUMMYFUNCTION("TRANSPOSE(FILTER(Filtro1!B:B,Filtro1!A:A=Mari!C361))"),"")</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t="str">
        <f ca="1">IFERROR(__xludf.DUMMYFUNCTION("TRANSPOSE(FILTER(Filtro1!B:B,Filtro1!A:A=Mari!C362))"),"")</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t="str">
        <f ca="1">IFERROR(__xludf.DUMMYFUNCTION("TRANSPOSE(FILTER(Filtro1!B:B,Filtro1!A:A=Mari!C363))"),"")</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t="str">
        <f ca="1">IFERROR(__xludf.DUMMYFUNCTION("TRANSPOSE(FILTER(Filtro1!B:B,Filtro1!A:A=Mari!C364))"),"")</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IFERROR(__xludf.DUMMYFUNCTION("TRANSPOSE(FILTER(Filtro1!B:B,Filtro1!A:A=Mari!C365))"),"")</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t="str">
        <f ca="1">IFERROR(__xludf.DUMMYFUNCTION("TRANSPOSE(FILTER(Filtro1!B:B,Filtro1!A:A=Mari!C366))"),"")</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t="str">
        <f ca="1">IFERROR(__xludf.DUMMYFUNCTION("TRANSPOSE(FILTER(Filtro1!B:B,Filtro1!A:A=Mari!C367))"),"")</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t="str">
        <f ca="1">IFERROR(__xludf.DUMMYFUNCTION("TRANSPOSE(FILTER(Filtro1!B:B,Filtro1!A:A=Mari!C368))"),"")</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t="str">
        <f ca="1">IFERROR(__xludf.DUMMYFUNCTION("TRANSPOSE(FILTER(Filtro1!B:B,Filtro1!A:A=Mari!C369))"),"")</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t="str">
        <f ca="1">IFERROR(__xludf.DUMMYFUNCTION("TRANSPOSE(FILTER(Filtro1!B:B,Filtro1!A:A=Mari!C370))"),"")</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t="str">
        <f ca="1">IFERROR(__xludf.DUMMYFUNCTION("TRANSPOSE(FILTER(Filtro1!B:B,Filtro1!A:A=Mari!C371))"),"")</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t="str">
        <f ca="1">IFERROR(__xludf.DUMMYFUNCTION("TRANSPOSE(FILTER(Filtro1!B:B,Filtro1!A:A=Mari!C372))"),"")</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t="str">
        <f ca="1">IFERROR(__xludf.DUMMYFUNCTION("TRANSPOSE(FILTER(Filtro1!B:B,Filtro1!A:A=Mari!C373))"),"")</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t="str">
        <f ca="1">IFERROR(__xludf.DUMMYFUNCTION("TRANSPOSE(FILTER(Filtro1!B:B,Filtro1!A:A=Mari!C374))"),"")</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t="str">
        <f ca="1">IFERROR(__xludf.DUMMYFUNCTION("TRANSPOSE(FILTER(Filtro1!B:B,Filtro1!A:A=Mari!C375))"),"")</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t="str">
        <f ca="1">IFERROR(__xludf.DUMMYFUNCTION("TRANSPOSE(FILTER(Filtro1!B:B,Filtro1!A:A=Mari!C376))"),"")</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t="str">
        <f ca="1">IFERROR(__xludf.DUMMYFUNCTION("TRANSPOSE(FILTER(Filtro1!B:B,Filtro1!A:A=Mari!C377))"),"")</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t="str">
        <f ca="1">IFERROR(__xludf.DUMMYFUNCTION("TRANSPOSE(FILTER(Filtro1!B:B,Filtro1!A:A=Mari!C378))"),"")</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t="str">
        <f ca="1">IFERROR(__xludf.DUMMYFUNCTION("TRANSPOSE(FILTER(Filtro1!B:B,Filtro1!A:A=Mari!C379))"),"")</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t="str">
        <f ca="1">IFERROR(__xludf.DUMMYFUNCTION("TRANSPOSE(FILTER(Filtro1!B:B,Filtro1!A:A=Mari!C380))"),"")</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t="str">
        <f ca="1">IFERROR(__xludf.DUMMYFUNCTION("TRANSPOSE(FILTER(Filtro1!B:B,Filtro1!A:A=Mari!C381))"),"")</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t="str">
        <f ca="1">IFERROR(__xludf.DUMMYFUNCTION("TRANSPOSE(FILTER(Filtro1!B:B,Filtro1!A:A=Mari!C382))"),"")</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t="str">
        <f ca="1">IFERROR(__xludf.DUMMYFUNCTION("TRANSPOSE(FILTER(Filtro1!B:B,Filtro1!A:A=Mari!C383))"),"")</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t="str">
        <f ca="1">IFERROR(__xludf.DUMMYFUNCTION("TRANSPOSE(FILTER(Filtro1!B:B,Filtro1!A:A=Mari!C384))"),"")</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t="str">
        <f ca="1">IFERROR(__xludf.DUMMYFUNCTION("TRANSPOSE(FILTER(Filtro1!B:B,Filtro1!A:A=Mari!C385))"),"")</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t="str">
        <f ca="1">IFERROR(__xludf.DUMMYFUNCTION("TRANSPOSE(FILTER(Filtro1!B:B,Filtro1!A:A=Mari!C386))"),"")</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t="str">
        <f ca="1">IFERROR(__xludf.DUMMYFUNCTION("TRANSPOSE(FILTER(Filtro1!B:B,Filtro1!A:A=Mari!C387))"),"")</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t="str">
        <f ca="1">IFERROR(__xludf.DUMMYFUNCTION("TRANSPOSE(FILTER(Filtro1!B:B,Filtro1!A:A=Mari!C388))"),"")</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t="str">
        <f ca="1">IFERROR(__xludf.DUMMYFUNCTION("TRANSPOSE(FILTER(Filtro1!B:B,Filtro1!A:A=Mari!C389))"),"")</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t="str">
        <f ca="1">IFERROR(__xludf.DUMMYFUNCTION("TRANSPOSE(FILTER(Filtro1!B:B,Filtro1!A:A=Mari!C390))"),"")</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t="str">
        <f ca="1">IFERROR(__xludf.DUMMYFUNCTION("TRANSPOSE(FILTER(Filtro1!B:B,Filtro1!A:A=Mari!C391))"),"")</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t="str">
        <f ca="1">IFERROR(__xludf.DUMMYFUNCTION("TRANSPOSE(FILTER(Filtro1!B:B,Filtro1!A:A=Mari!C392))"),"")</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t="str">
        <f ca="1">IFERROR(__xludf.DUMMYFUNCTION("TRANSPOSE(FILTER(Filtro1!B:B,Filtro1!A:A=Mari!C393))"),"")</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t="str">
        <f ca="1">IFERROR(__xludf.DUMMYFUNCTION("TRANSPOSE(FILTER(Filtro1!B:B,Filtro1!A:A=Mari!C394))"),"")</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t="str">
        <f ca="1">IFERROR(__xludf.DUMMYFUNCTION("TRANSPOSE(FILTER(Filtro1!B:B,Filtro1!A:A=Mari!C395))"),"")</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IFERROR(__xludf.DUMMYFUNCTION("TRANSPOSE(FILTER(Filtro1!B:B,Filtro1!A:A=Mari!C396))"),"")</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t="str">
        <f ca="1">IFERROR(__xludf.DUMMYFUNCTION("TRANSPOSE(FILTER(Filtro1!B:B,Filtro1!A:A=Mari!C397))"),"")</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t="str">
        <f ca="1">IFERROR(__xludf.DUMMYFUNCTION("TRANSPOSE(FILTER(Filtro1!B:B,Filtro1!A:A=Mari!C398))"),"")</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t="str">
        <f ca="1">IFERROR(__xludf.DUMMYFUNCTION("TRANSPOSE(FILTER(Filtro1!B:B,Filtro1!A:A=Mari!C399))"),"")</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t="str">
        <f ca="1">IFERROR(__xludf.DUMMYFUNCTION("TRANSPOSE(FILTER(Filtro1!B:B,Filtro1!A:A=Mari!C400))"),"")</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t="str">
        <f ca="1">IFERROR(__xludf.DUMMYFUNCTION("TRANSPOSE(FILTER(Filtro1!B:B,Filtro1!A:A=Mari!C401))"),"")</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IFERROR(__xludf.DUMMYFUNCTION("TRANSPOSE(FILTER(Filtro1!B:B,Filtro1!A:A=Mari!C402))"),"")</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IFERROR(__xludf.DUMMYFUNCTION("TRANSPOSE(FILTER(Filtro1!B:B,Filtro1!A:A=Mari!C403))"),"")</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IFERROR(__xludf.DUMMYFUNCTION("TRANSPOSE(FILTER(Filtro1!B:B,Filtro1!A:A=Mari!C404))"),"")</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IFERROR(__xludf.DUMMYFUNCTION("TRANSPOSE(FILTER(Filtro1!B:B,Filtro1!A:A=Mari!C405))"),"")</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IFERROR(__xludf.DUMMYFUNCTION("TRANSPOSE(FILTER(Filtro1!B:B,Filtro1!A:A=Mari!C406))"),"")</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IFERROR(__xludf.DUMMYFUNCTION("TRANSPOSE(FILTER(Filtro1!B:B,Filtro1!A:A=Mari!C407))"),"")</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IFERROR(__xludf.DUMMYFUNCTION("TRANSPOSE(FILTER(Filtro1!B:B,Filtro1!A:A=Mari!C408))"),"")</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IFERROR(__xludf.DUMMYFUNCTION("TRANSPOSE(FILTER(Filtro1!B:B,Filtro1!A:A=Mari!C409))"),"")</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IFERROR(__xludf.DUMMYFUNCTION("TRANSPOSE(FILTER(Filtro1!B:B,Filtro1!A:A=Mari!C410))"),"")</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IFERROR(__xludf.DUMMYFUNCTION("TRANSPOSE(FILTER(Filtro1!B:B,Filtro1!A:A=Mari!C411))"),"")</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IFERROR(__xludf.DUMMYFUNCTION("TRANSPOSE(FILTER(Filtro1!B:B,Filtro1!A:A=Mari!C412))"),"")</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IFERROR(__xludf.DUMMYFUNCTION("TRANSPOSE(FILTER(Filtro1!B:B,Filtro1!A:A=Mari!C413))"),"")</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IFERROR(__xludf.DUMMYFUNCTION("TRANSPOSE(FILTER(Filtro1!B:B,Filtro1!A:A=Mari!C414))"),"")</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IFERROR(__xludf.DUMMYFUNCTION("TRANSPOSE(FILTER(Filtro1!B:B,Filtro1!A:A=Mari!C415))"),"")</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IFERROR(__xludf.DUMMYFUNCTION("TRANSPOSE(FILTER(Filtro1!B:B,Filtro1!A:A=Mari!C416))"),"")</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IFERROR(__xludf.DUMMYFUNCTION("TRANSPOSE(FILTER(Filtro1!B:B,Filtro1!A:A=Mari!C417))"),"")</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IFERROR(__xludf.DUMMYFUNCTION("TRANSPOSE(FILTER(Filtro1!B:B,Filtro1!A:A=Mari!C418))"),"")</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IFERROR(__xludf.DUMMYFUNCTION("TRANSPOSE(FILTER(Filtro1!B:B,Filtro1!A:A=Mari!C419))"),"")</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IFERROR(__xludf.DUMMYFUNCTION("TRANSPOSE(FILTER(Filtro1!B:B,Filtro1!A:A=Mari!C420))"),"")</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IFERROR(__xludf.DUMMYFUNCTION("TRANSPOSE(FILTER(Filtro1!B:B,Filtro1!A:A=Mari!C421))"),"")</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IFERROR(__xludf.DUMMYFUNCTION("TRANSPOSE(FILTER(Filtro1!B:B,Filtro1!A:A=Mari!C422))"),"")</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IFERROR(__xludf.DUMMYFUNCTION("TRANSPOSE(FILTER(Filtro1!B:B,Filtro1!A:A=Mari!C423))"),"")</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IFERROR(__xludf.DUMMYFUNCTION("TRANSPOSE(FILTER(Filtro1!B:B,Filtro1!A:A=Mari!C424))"),"")</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IFERROR(__xludf.DUMMYFUNCTION("TRANSPOSE(FILTER(Filtro1!B:B,Filtro1!A:A=Mari!C425))"),"")</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IFERROR(__xludf.DUMMYFUNCTION("TRANSPOSE(FILTER(Filtro1!B:B,Filtro1!A:A=Mari!C426))"),"")</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IFERROR(__xludf.DUMMYFUNCTION("TRANSPOSE(FILTER(Filtro1!B:B,Filtro1!A:A=Mari!C427))"),"")</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IFERROR(__xludf.DUMMYFUNCTION("TRANSPOSE(FILTER(Filtro1!B:B,Filtro1!A:A=Mari!C428))"),"")</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IFERROR(__xludf.DUMMYFUNCTION("TRANSPOSE(FILTER(Filtro1!B:B,Filtro1!A:A=Mari!C429))"),"")</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IFERROR(__xludf.DUMMYFUNCTION("TRANSPOSE(FILTER(Filtro1!B:B,Filtro1!A:A=Mari!C430))"),"")</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IFERROR(__xludf.DUMMYFUNCTION("TRANSPOSE(FILTER(Filtro1!B:B,Filtro1!A:A=Mari!C431))"),"")</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IFERROR(__xludf.DUMMYFUNCTION("TRANSPOSE(FILTER(Filtro1!B:B,Filtro1!A:A=Mari!C432))"),"")</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IFERROR(__xludf.DUMMYFUNCTION("TRANSPOSE(FILTER(Filtro1!B:B,Filtro1!A:A=Mari!C433))"),"")</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IFERROR(__xludf.DUMMYFUNCTION("TRANSPOSE(FILTER(Filtro1!B:B,Filtro1!A:A=Mari!C434))"),"")</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IFERROR(__xludf.DUMMYFUNCTION("TRANSPOSE(FILTER(Filtro1!B:B,Filtro1!A:A=Mari!C435))"),"")</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IFERROR(__xludf.DUMMYFUNCTION("TRANSPOSE(FILTER(Filtro1!B:B,Filtro1!A:A=Mari!C436))"),"")</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IFERROR(__xludf.DUMMYFUNCTION("TRANSPOSE(FILTER(Filtro1!B:B,Filtro1!A:A=Mari!C437))"),"")</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IFERROR(__xludf.DUMMYFUNCTION("TRANSPOSE(FILTER(Filtro1!B:B,Filtro1!A:A=Mari!C438))"),"")</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IFERROR(__xludf.DUMMYFUNCTION("TRANSPOSE(FILTER(Filtro1!B:B,Filtro1!A:A=Mari!C439))"),"")</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IFERROR(__xludf.DUMMYFUNCTION("TRANSPOSE(FILTER(Filtro1!B:B,Filtro1!A:A=Mari!C440))"),"")</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IFERROR(__xludf.DUMMYFUNCTION("TRANSPOSE(FILTER(Filtro1!B:B,Filtro1!A:A=Mari!C441))"),"")</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IFERROR(__xludf.DUMMYFUNCTION("TRANSPOSE(FILTER(Filtro1!B:B,Filtro1!A:A=Mari!C442))"),"")</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IFERROR(__xludf.DUMMYFUNCTION("TRANSPOSE(FILTER(Filtro1!B:B,Filtro1!A:A=Mari!C443))"),"")</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IFERROR(__xludf.DUMMYFUNCTION("TRANSPOSE(FILTER(Filtro1!B:B,Filtro1!A:A=Mari!C444))"),"")</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IFERROR(__xludf.DUMMYFUNCTION("TRANSPOSE(FILTER(Filtro1!B:B,Filtro1!A:A=Mari!C445))"),"")</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IFERROR(__xludf.DUMMYFUNCTION("TRANSPOSE(FILTER(Filtro1!B:B,Filtro1!A:A=Mari!C446))"),"")</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IFERROR(__xludf.DUMMYFUNCTION("TRANSPOSE(FILTER(Filtro1!B:B,Filtro1!A:A=Mari!C447))"),"")</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IFERROR(__xludf.DUMMYFUNCTION("TRANSPOSE(FILTER(Filtro1!B:B,Filtro1!A:A=Mari!C448))"),"")</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IFERROR(__xludf.DUMMYFUNCTION("TRANSPOSE(FILTER(Filtro1!B:B,Filtro1!A:A=Mari!C449))"),"")</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IFERROR(__xludf.DUMMYFUNCTION("TRANSPOSE(FILTER(Filtro1!B:B,Filtro1!A:A=Mari!C450))"),"")</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IFERROR(__xludf.DUMMYFUNCTION("TRANSPOSE(FILTER(Filtro1!B:B,Filtro1!A:A=Mari!C451))"),"")</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IFERROR(__xludf.DUMMYFUNCTION("TRANSPOSE(FILTER(Filtro1!B:B,Filtro1!A:A=Mari!C452))"),"")</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IFERROR(__xludf.DUMMYFUNCTION("TRANSPOSE(FILTER(Filtro1!B:B,Filtro1!A:A=Mari!C453))"),"")</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IFERROR(__xludf.DUMMYFUNCTION("TRANSPOSE(FILTER(Filtro1!B:B,Filtro1!A:A=Mari!C454))"),"")</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IFERROR(__xludf.DUMMYFUNCTION("TRANSPOSE(FILTER(Filtro1!B:B,Filtro1!A:A=Mari!C455))"),"")</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IFERROR(__xludf.DUMMYFUNCTION("TRANSPOSE(FILTER(Filtro1!B:B,Filtro1!A:A=Mari!C456))"),"")</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IFERROR(__xludf.DUMMYFUNCTION("TRANSPOSE(FILTER(Filtro1!B:B,Filtro1!A:A=Mari!C457))"),"")</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IFERROR(__xludf.DUMMYFUNCTION("TRANSPOSE(FILTER(Filtro1!B:B,Filtro1!A:A=Mari!C458))"),"")</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IFERROR(__xludf.DUMMYFUNCTION("TRANSPOSE(FILTER(Filtro1!B:B,Filtro1!A:A=Mari!C459))"),"")</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IFERROR(__xludf.DUMMYFUNCTION("TRANSPOSE(FILTER(Filtro1!B:B,Filtro1!A:A=Mari!C460))"),"")</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IFERROR(__xludf.DUMMYFUNCTION("TRANSPOSE(FILTER(Filtro1!B:B,Filtro1!A:A=Mari!C461))"),"")</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IFERROR(__xludf.DUMMYFUNCTION("TRANSPOSE(FILTER(Filtro1!B:B,Filtro1!A:A=Mari!C462))"),"")</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IFERROR(__xludf.DUMMYFUNCTION("TRANSPOSE(FILTER(Filtro1!B:B,Filtro1!A:A=Mari!C463))"),"")</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IFERROR(__xludf.DUMMYFUNCTION("TRANSPOSE(FILTER(Filtro1!B:B,Filtro1!A:A=Mari!C464))"),"")</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IFERROR(__xludf.DUMMYFUNCTION("TRANSPOSE(FILTER(Filtro1!B:B,Filtro1!A:A=Mari!C465))"),"")</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IFERROR(__xludf.DUMMYFUNCTION("TRANSPOSE(FILTER(Filtro1!B:B,Filtro1!A:A=Mari!C466))"),"")</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IFERROR(__xludf.DUMMYFUNCTION("TRANSPOSE(FILTER(Filtro1!B:B,Filtro1!A:A=Mari!C467))"),"")</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IFERROR(__xludf.DUMMYFUNCTION("TRANSPOSE(FILTER(Filtro1!B:B,Filtro1!A:A=Mari!C468))"),"")</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IFERROR(__xludf.DUMMYFUNCTION("TRANSPOSE(FILTER(Filtro1!B:B,Filtro1!A:A=Mari!C469))"),"")</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IFERROR(__xludf.DUMMYFUNCTION("TRANSPOSE(FILTER(Filtro1!B:B,Filtro1!A:A=Mari!C470))"),"")</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IFERROR(__xludf.DUMMYFUNCTION("TRANSPOSE(FILTER(Filtro1!B:B,Filtro1!A:A=Mari!C471))"),"")</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IFERROR(__xludf.DUMMYFUNCTION("TRANSPOSE(FILTER(Filtro1!B:B,Filtro1!A:A=Mari!C472))"),"")</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IFERROR(__xludf.DUMMYFUNCTION("TRANSPOSE(FILTER(Filtro1!B:B,Filtro1!A:A=Mari!C473))"),"")</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IFERROR(__xludf.DUMMYFUNCTION("TRANSPOSE(FILTER(Filtro1!B:B,Filtro1!A:A=Mari!C474))"),"")</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IFERROR(__xludf.DUMMYFUNCTION("TRANSPOSE(FILTER(Filtro1!B:B,Filtro1!A:A=Mari!C475))"),"")</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IFERROR(__xludf.DUMMYFUNCTION("TRANSPOSE(FILTER(Filtro1!B:B,Filtro1!A:A=Mari!C476))"),"")</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IFERROR(__xludf.DUMMYFUNCTION("TRANSPOSE(FILTER(Filtro1!B:B,Filtro1!A:A=Mari!C477))"),"")</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IFERROR(__xludf.DUMMYFUNCTION("TRANSPOSE(FILTER(Filtro1!B:B,Filtro1!A:A=Mari!C478))"),"")</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IFERROR(__xludf.DUMMYFUNCTION("TRANSPOSE(FILTER(Filtro1!B:B,Filtro1!A:A=Mari!C479))"),"")</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IFERROR(__xludf.DUMMYFUNCTION("TRANSPOSE(FILTER(Filtro1!B:B,Filtro1!A:A=Mari!C480))"),"")</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IFERROR(__xludf.DUMMYFUNCTION("TRANSPOSE(FILTER(Filtro1!B:B,Filtro1!A:A=Mari!C481))"),"")</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IFERROR(__xludf.DUMMYFUNCTION("TRANSPOSE(FILTER(Filtro1!B:B,Filtro1!A:A=Mari!C482))"),"")</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IFERROR(__xludf.DUMMYFUNCTION("TRANSPOSE(FILTER(Filtro1!B:B,Filtro1!A:A=Mari!C483))"),"")</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IFERROR(__xludf.DUMMYFUNCTION("TRANSPOSE(FILTER(Filtro1!B:B,Filtro1!A:A=Mari!C484))"),"")</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IFERROR(__xludf.DUMMYFUNCTION("TRANSPOSE(FILTER(Filtro1!B:B,Filtro1!A:A=Mari!C485))"),"")</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IFERROR(__xludf.DUMMYFUNCTION("TRANSPOSE(FILTER(Filtro1!B:B,Filtro1!A:A=Mari!C486))"),"")</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IFERROR(__xludf.DUMMYFUNCTION("TRANSPOSE(FILTER(Filtro1!B:B,Filtro1!A:A=Mari!C487))"),"")</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IFERROR(__xludf.DUMMYFUNCTION("TRANSPOSE(FILTER(Filtro1!B:B,Filtro1!A:A=Mari!C488))"),"")</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IFERROR(__xludf.DUMMYFUNCTION("TRANSPOSE(FILTER(Filtro1!B:B,Filtro1!A:A=Mari!C489))"),"")</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IFERROR(__xludf.DUMMYFUNCTION("TRANSPOSE(FILTER(Filtro1!B:B,Filtro1!A:A=Mari!C490))"),"")</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IFERROR(__xludf.DUMMYFUNCTION("TRANSPOSE(FILTER(Filtro1!B:B,Filtro1!A:A=Mari!C491))"),"")</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IFERROR(__xludf.DUMMYFUNCTION("TRANSPOSE(FILTER(Filtro1!B:B,Filtro1!A:A=Mari!C492))"),"")</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IFERROR(__xludf.DUMMYFUNCTION("TRANSPOSE(FILTER(Filtro1!B:B,Filtro1!A:A=Mari!C493))"),"")</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IFERROR(__xludf.DUMMYFUNCTION("TRANSPOSE(FILTER(Filtro1!B:B,Filtro1!A:A=Mari!C494))"),"")</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IFERROR(__xludf.DUMMYFUNCTION("TRANSPOSE(FILTER(Filtro1!B:B,Filtro1!A:A=Mari!C495))"),"")</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IFERROR(__xludf.DUMMYFUNCTION("TRANSPOSE(FILTER(Filtro1!B:B,Filtro1!A:A=Mari!C496))"),"")</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IFERROR(__xludf.DUMMYFUNCTION("TRANSPOSE(FILTER(Filtro1!B:B,Filtro1!A:A=Mari!C497))"),"")</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IFERROR(__xludf.DUMMYFUNCTION("TRANSPOSE(FILTER(Filtro1!B:B,Filtro1!A:A=Mari!C498))"),"")</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IFERROR(__xludf.DUMMYFUNCTION("TRANSPOSE(FILTER(Filtro1!B:B,Filtro1!A:A=Mari!C499))"),"")</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IFERROR(__xludf.DUMMYFUNCTION("TRANSPOSE(FILTER(Filtro1!B:B,Filtro1!A:A=Mari!C500))"),"")</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IFERROR(__xludf.DUMMYFUNCTION("TRANSPOSE(FILTER(Filtro1!B:B,Filtro1!A:A=Mari!C501))"),"")</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IFERROR(__xludf.DUMMYFUNCTION("TRANSPOSE(FILTER(Filtro1!B:B,Filtro1!A:A=Mari!C502))"),"")</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IFERROR(__xludf.DUMMYFUNCTION("TRANSPOSE(FILTER(Filtro1!B:B,Filtro1!A:A=Mari!C503))"),"")</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IFERROR(__xludf.DUMMYFUNCTION("TRANSPOSE(FILTER(Filtro1!B:B,Filtro1!A:A=Mari!C504))"),"")</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IFERROR(__xludf.DUMMYFUNCTION("TRANSPOSE(FILTER(Filtro1!B:B,Filtro1!A:A=Mari!C505))"),"")</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IFERROR(__xludf.DUMMYFUNCTION("TRANSPOSE(FILTER(Filtro1!B:B,Filtro1!A:A=Mari!C506))"),"")</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IFERROR(__xludf.DUMMYFUNCTION("TRANSPOSE(FILTER(Filtro1!B:B,Filtro1!A:A=Mari!C507))"),"")</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IFERROR(__xludf.DUMMYFUNCTION("TRANSPOSE(FILTER(Filtro1!B:B,Filtro1!A:A=Mari!C508))"),"")</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IFERROR(__xludf.DUMMYFUNCTION("TRANSPOSE(FILTER(Filtro1!B:B,Filtro1!A:A=Mari!C509))"),"")</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IFERROR(__xludf.DUMMYFUNCTION("TRANSPOSE(FILTER(Filtro1!B:B,Filtro1!A:A=Mari!C510))"),"")</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IFERROR(__xludf.DUMMYFUNCTION("TRANSPOSE(FILTER(Filtro1!B:B,Filtro1!A:A=Mari!C511))"),"")</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IFERROR(__xludf.DUMMYFUNCTION("TRANSPOSE(FILTER(Filtro1!B:B,Filtro1!A:A=Mari!C512))"),"")</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IFERROR(__xludf.DUMMYFUNCTION("TRANSPOSE(FILTER(Filtro1!B:B,Filtro1!A:A=Mari!C513))"),"")</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IFERROR(__xludf.DUMMYFUNCTION("TRANSPOSE(FILTER(Filtro1!B:B,Filtro1!A:A=Mari!C514))"),"")</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IFERROR(__xludf.DUMMYFUNCTION("TRANSPOSE(FILTER(Filtro1!B:B,Filtro1!A:A=Mari!C515))"),"")</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IFERROR(__xludf.DUMMYFUNCTION("TRANSPOSE(FILTER(Filtro1!B:B,Filtro1!A:A=Mari!C516))"),"")</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IFERROR(__xludf.DUMMYFUNCTION("TRANSPOSE(FILTER(Filtro1!B:B,Filtro1!A:A=Mari!C517))"),"")</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IFERROR(__xludf.DUMMYFUNCTION("TRANSPOSE(FILTER(Filtro1!B:B,Filtro1!A:A=Mari!C518))"),"")</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IFERROR(__xludf.DUMMYFUNCTION("TRANSPOSE(FILTER(Filtro1!B:B,Filtro1!A:A=Mari!C519))"),"")</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IFERROR(__xludf.DUMMYFUNCTION("TRANSPOSE(FILTER(Filtro1!B:B,Filtro1!A:A=Mari!C520))"),"")</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IFERROR(__xludf.DUMMYFUNCTION("TRANSPOSE(FILTER(Filtro1!B:B,Filtro1!A:A=Mari!C521))"),"")</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IFERROR(__xludf.DUMMYFUNCTION("TRANSPOSE(FILTER(Filtro1!B:B,Filtro1!A:A=Mari!C522))"),"")</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IFERROR(__xludf.DUMMYFUNCTION("TRANSPOSE(FILTER(Filtro1!B:B,Filtro1!A:A=Mari!C523))"),"")</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IFERROR(__xludf.DUMMYFUNCTION("TRANSPOSE(FILTER(Filtro1!B:B,Filtro1!A:A=Mari!C524))"),"")</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IFERROR(__xludf.DUMMYFUNCTION("TRANSPOSE(FILTER(Filtro1!B:B,Filtro1!A:A=Mari!C525))"),"")</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IFERROR(__xludf.DUMMYFUNCTION("TRANSPOSE(FILTER(Filtro1!B:B,Filtro1!A:A=Mari!C526))"),"")</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IFERROR(__xludf.DUMMYFUNCTION("TRANSPOSE(FILTER(Filtro1!B:B,Filtro1!A:A=Mari!C527))"),"")</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IFERROR(__xludf.DUMMYFUNCTION("TRANSPOSE(FILTER(Filtro1!B:B,Filtro1!A:A=Mari!C528))"),"")</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IFERROR(__xludf.DUMMYFUNCTION("TRANSPOSE(FILTER(Filtro1!B:B,Filtro1!A:A=Mari!C529))"),"")</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IFERROR(__xludf.DUMMYFUNCTION("TRANSPOSE(FILTER(Filtro1!B:B,Filtro1!A:A=Mari!C530))"),"")</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IFERROR(__xludf.DUMMYFUNCTION("TRANSPOSE(FILTER(Filtro1!B:B,Filtro1!A:A=Mari!C531))"),"")</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IFERROR(__xludf.DUMMYFUNCTION("TRANSPOSE(FILTER(Filtro1!B:B,Filtro1!A:A=Mari!C532))"),"")</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IFERROR(__xludf.DUMMYFUNCTION("TRANSPOSE(FILTER(Filtro1!B:B,Filtro1!A:A=Mari!C533))"),"")</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IFERROR(__xludf.DUMMYFUNCTION("TRANSPOSE(FILTER(Filtro1!B:B,Filtro1!A:A=Mari!C534))"),"")</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IFERROR(__xludf.DUMMYFUNCTION("TRANSPOSE(FILTER(Filtro1!B:B,Filtro1!A:A=Mari!C535))"),"")</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IFERROR(__xludf.DUMMYFUNCTION("TRANSPOSE(FILTER(Filtro1!B:B,Filtro1!A:A=Mari!C536))"),"")</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IFERROR(__xludf.DUMMYFUNCTION("TRANSPOSE(FILTER(Filtro1!B:B,Filtro1!A:A=Mari!C537))"),"")</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IFERROR(__xludf.DUMMYFUNCTION("TRANSPOSE(FILTER(Filtro1!B:B,Filtro1!A:A=Mari!C538))"),"")</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IFERROR(__xludf.DUMMYFUNCTION("TRANSPOSE(FILTER(Filtro1!B:B,Filtro1!A:A=Mari!C539))"),"")</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IFERROR(__xludf.DUMMYFUNCTION("TRANSPOSE(FILTER(Filtro1!B:B,Filtro1!A:A=Mari!C540))"),"")</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IFERROR(__xludf.DUMMYFUNCTION("TRANSPOSE(FILTER(Filtro1!B:B,Filtro1!A:A=Mari!C541))"),"")</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IFERROR(__xludf.DUMMYFUNCTION("TRANSPOSE(FILTER(Filtro1!B:B,Filtro1!A:A=Mari!C542))"),"")</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IFERROR(__xludf.DUMMYFUNCTION("TRANSPOSE(FILTER(Filtro1!B:B,Filtro1!A:A=Mari!C543))"),"")</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IFERROR(__xludf.DUMMYFUNCTION("TRANSPOSE(FILTER(Filtro1!B:B,Filtro1!A:A=Mari!C544))"),"")</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IFERROR(__xludf.DUMMYFUNCTION("TRANSPOSE(FILTER(Filtro1!B:B,Filtro1!A:A=Mari!C545))"),"")</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IFERROR(__xludf.DUMMYFUNCTION("TRANSPOSE(FILTER(Filtro1!B:B,Filtro1!A:A=Mari!C546))"),"")</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IFERROR(__xludf.DUMMYFUNCTION("TRANSPOSE(FILTER(Filtro1!B:B,Filtro1!A:A=Mari!C547))"),"")</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IFERROR(__xludf.DUMMYFUNCTION("TRANSPOSE(FILTER(Filtro1!B:B,Filtro1!A:A=Mari!C548))"),"")</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IFERROR(__xludf.DUMMYFUNCTION("TRANSPOSE(FILTER(Filtro1!B:B,Filtro1!A:A=Mari!C549))"),"")</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IFERROR(__xludf.DUMMYFUNCTION("TRANSPOSE(FILTER(Filtro1!B:B,Filtro1!A:A=Mari!C550))"),"")</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IFERROR(__xludf.DUMMYFUNCTION("TRANSPOSE(FILTER(Filtro1!B:B,Filtro1!A:A=Mari!C551))"),"")</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IFERROR(__xludf.DUMMYFUNCTION("TRANSPOSE(FILTER(Filtro1!B:B,Filtro1!A:A=Mari!C552))"),"")</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IFERROR(__xludf.DUMMYFUNCTION("TRANSPOSE(FILTER(Filtro1!B:B,Filtro1!A:A=Mari!C553))"),"")</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IFERROR(__xludf.DUMMYFUNCTION("TRANSPOSE(FILTER(Filtro1!B:B,Filtro1!A:A=Mari!C554))"),"")</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IFERROR(__xludf.DUMMYFUNCTION("TRANSPOSE(FILTER(Filtro1!B:B,Filtro1!A:A=Mari!C555))"),"")</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IFERROR(__xludf.DUMMYFUNCTION("TRANSPOSE(FILTER(Filtro1!B:B,Filtro1!A:A=Mari!C556))"),"")</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IFERROR(__xludf.DUMMYFUNCTION("TRANSPOSE(FILTER(Filtro1!B:B,Filtro1!A:A=Mari!C557))"),"")</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IFERROR(__xludf.DUMMYFUNCTION("TRANSPOSE(FILTER(Filtro1!B:B,Filtro1!A:A=Mari!C558))"),"")</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IFERROR(__xludf.DUMMYFUNCTION("TRANSPOSE(FILTER(Filtro1!B:B,Filtro1!A:A=Mari!C559))"),"")</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IFERROR(__xludf.DUMMYFUNCTION("TRANSPOSE(FILTER(Filtro1!B:B,Filtro1!A:A=Mari!C560))"),"")</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IFERROR(__xludf.DUMMYFUNCTION("TRANSPOSE(FILTER(Filtro1!B:B,Filtro1!A:A=Mari!C561))"),"")</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IFERROR(__xludf.DUMMYFUNCTION("TRANSPOSE(FILTER(Filtro1!B:B,Filtro1!A:A=Mari!C562))"),"")</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IFERROR(__xludf.DUMMYFUNCTION("TRANSPOSE(FILTER(Filtro1!B:B,Filtro1!A:A=Mari!C563))"),"")</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IFERROR(__xludf.DUMMYFUNCTION("TRANSPOSE(FILTER(Filtro1!B:B,Filtro1!A:A=Mari!C564))"),"")</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IFERROR(__xludf.DUMMYFUNCTION("TRANSPOSE(FILTER(Filtro1!B:B,Filtro1!A:A=Mari!C565))"),"")</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IFERROR(__xludf.DUMMYFUNCTION("TRANSPOSE(FILTER(Filtro1!B:B,Filtro1!A:A=Mari!C566))"),"")</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IFERROR(__xludf.DUMMYFUNCTION("TRANSPOSE(FILTER(Filtro1!B:B,Filtro1!A:A=Mari!C567))"),"")</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IFERROR(__xludf.DUMMYFUNCTION("TRANSPOSE(FILTER(Filtro1!B:B,Filtro1!A:A=Mari!C568))"),"")</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IFERROR(__xludf.DUMMYFUNCTION("TRANSPOSE(FILTER(Filtro1!B:B,Filtro1!A:A=Mari!C569))"),"")</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IFERROR(__xludf.DUMMYFUNCTION("TRANSPOSE(FILTER(Filtro1!B:B,Filtro1!A:A=Mari!C570))"),"")</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IFERROR(__xludf.DUMMYFUNCTION("TRANSPOSE(FILTER(Filtro1!B:B,Filtro1!A:A=Mari!C571))"),"")</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IFERROR(__xludf.DUMMYFUNCTION("TRANSPOSE(FILTER(Filtro1!B:B,Filtro1!A:A=Mari!C572))"),"")</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IFERROR(__xludf.DUMMYFUNCTION("TRANSPOSE(FILTER(Filtro1!B:B,Filtro1!A:A=Mari!C573))"),"")</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IFERROR(__xludf.DUMMYFUNCTION("TRANSPOSE(FILTER(Filtro1!B:B,Filtro1!A:A=Mari!C574))"),"")</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IFERROR(__xludf.DUMMYFUNCTION("TRANSPOSE(FILTER(Filtro1!B:B,Filtro1!A:A=Mari!C575))"),"")</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IFERROR(__xludf.DUMMYFUNCTION("TRANSPOSE(FILTER(Filtro1!B:B,Filtro1!A:A=Mari!C576))"),"")</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IFERROR(__xludf.DUMMYFUNCTION("TRANSPOSE(FILTER(Filtro1!B:B,Filtro1!A:A=Mari!C577))"),"")</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IFERROR(__xludf.DUMMYFUNCTION("TRANSPOSE(FILTER(Filtro1!B:B,Filtro1!A:A=Mari!C578))"),"")</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IFERROR(__xludf.DUMMYFUNCTION("TRANSPOSE(FILTER(Filtro1!B:B,Filtro1!A:A=Mari!C579))"),"")</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IFERROR(__xludf.DUMMYFUNCTION("TRANSPOSE(FILTER(Filtro1!B:B,Filtro1!A:A=Mari!C580))"),"")</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IFERROR(__xludf.DUMMYFUNCTION("TRANSPOSE(FILTER(Filtro1!B:B,Filtro1!A:A=Mari!C581))"),"")</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IFERROR(__xludf.DUMMYFUNCTION("TRANSPOSE(FILTER(Filtro1!B:B,Filtro1!A:A=Mari!C582))"),"")</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IFERROR(__xludf.DUMMYFUNCTION("TRANSPOSE(FILTER(Filtro1!B:B,Filtro1!A:A=Mari!C583))"),"")</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IFERROR(__xludf.DUMMYFUNCTION("TRANSPOSE(FILTER(Filtro1!B:B,Filtro1!A:A=Mari!C584))"),"")</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IFERROR(__xludf.DUMMYFUNCTION("TRANSPOSE(FILTER(Filtro1!B:B,Filtro1!A:A=Mari!C585))"),"")</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IFERROR(__xludf.DUMMYFUNCTION("TRANSPOSE(FILTER(Filtro1!B:B,Filtro1!A:A=Mari!C586))"),"")</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IFERROR(__xludf.DUMMYFUNCTION("TRANSPOSE(FILTER(Filtro1!B:B,Filtro1!A:A=Mari!C587))"),"")</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IFERROR(__xludf.DUMMYFUNCTION("TRANSPOSE(FILTER(Filtro1!B:B,Filtro1!A:A=Mari!C588))"),"")</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IFERROR(__xludf.DUMMYFUNCTION("TRANSPOSE(FILTER(Filtro1!B:B,Filtro1!A:A=Mari!C589))"),"")</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IFERROR(__xludf.DUMMYFUNCTION("TRANSPOSE(FILTER(Filtro1!B:B,Filtro1!A:A=Mari!C590))"),"")</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IFERROR(__xludf.DUMMYFUNCTION("TRANSPOSE(FILTER(Filtro1!B:B,Filtro1!A:A=Mari!C591))"),"")</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IFERROR(__xludf.DUMMYFUNCTION("TRANSPOSE(FILTER(Filtro1!B:B,Filtro1!A:A=Mari!C592))"),"")</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IFERROR(__xludf.DUMMYFUNCTION("TRANSPOSE(FILTER(Filtro1!B:B,Filtro1!A:A=Mari!C593))"),"")</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IFERROR(__xludf.DUMMYFUNCTION("TRANSPOSE(FILTER(Filtro1!B:B,Filtro1!A:A=Mari!C594))"),"")</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IFERROR(__xludf.DUMMYFUNCTION("TRANSPOSE(FILTER(Filtro1!B:B,Filtro1!A:A=Mari!C595))"),"")</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IFERROR(__xludf.DUMMYFUNCTION("TRANSPOSE(FILTER(Filtro1!B:B,Filtro1!A:A=Mari!C596))"),"")</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IFERROR(__xludf.DUMMYFUNCTION("TRANSPOSE(FILTER(Filtro1!B:B,Filtro1!A:A=Mari!C597))"),"")</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IFERROR(__xludf.DUMMYFUNCTION("TRANSPOSE(FILTER(Filtro1!B:B,Filtro1!A:A=Mari!C598))"),"")</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IFERROR(__xludf.DUMMYFUNCTION("TRANSPOSE(FILTER(Filtro1!B:B,Filtro1!A:A=Mari!C599))"),"")</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IFERROR(__xludf.DUMMYFUNCTION("TRANSPOSE(FILTER(Filtro1!B:B,Filtro1!A:A=Mari!C600))"),"")</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IFERROR(__xludf.DUMMYFUNCTION("TRANSPOSE(FILTER(Filtro1!B:B,Filtro1!A:A=Mari!C601))"),"")</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IFERROR(__xludf.DUMMYFUNCTION("TRANSPOSE(FILTER(Filtro1!B:B,Filtro1!A:A=Mari!C602))"),"")</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IFERROR(__xludf.DUMMYFUNCTION("TRANSPOSE(FILTER(Filtro1!B:B,Filtro1!A:A=Mari!C603))"),"")</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IFERROR(__xludf.DUMMYFUNCTION("TRANSPOSE(FILTER(Filtro1!B:B,Filtro1!A:A=Mari!C604))"),"")</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IFERROR(__xludf.DUMMYFUNCTION("TRANSPOSE(FILTER(Filtro1!B:B,Filtro1!A:A=Mari!C605))"),"")</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IFERROR(__xludf.DUMMYFUNCTION("TRANSPOSE(FILTER(Filtro1!B:B,Filtro1!A:A=Mari!C606))"),"")</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IFERROR(__xludf.DUMMYFUNCTION("TRANSPOSE(FILTER(Filtro1!B:B,Filtro1!A:A=Mari!C607))"),"")</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IFERROR(__xludf.DUMMYFUNCTION("TRANSPOSE(FILTER(Filtro1!B:B,Filtro1!A:A=Mari!C608))"),"")</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IFERROR(__xludf.DUMMYFUNCTION("TRANSPOSE(FILTER(Filtro1!B:B,Filtro1!A:A=Mari!C609))"),"")</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IFERROR(__xludf.DUMMYFUNCTION("TRANSPOSE(FILTER(Filtro1!B:B,Filtro1!A:A=Mari!C610))"),"")</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97"/>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IFERROR(__xludf.DUMMYFUNCTION("TRANSPOSE(FILTER(Filtro1!B:B,Filtro1!A:A=Caio!C2))"),"Aquisição de Bens e Serviços")</f>
        <v>Aquisição de Bens e Serviços</v>
      </c>
      <c r="B2" s="4" t="str">
        <f ca="1">IFERROR(__xludf.DUMMYFUNCTION("""COMPUTED_VALUE"""),"Cultura Periférica")</f>
        <v>Cultura Periférica</v>
      </c>
      <c r="C2" s="4" t="str">
        <f ca="1">IFERROR(__xludf.DUMMYFUNCTION("""COMPUTED_VALUE"""),"Comunidades Tradicionais ou Rurais")</f>
        <v>Comunidades Tradicionais ou Rurais</v>
      </c>
      <c r="D2" s="4" t="str">
        <f ca="1">IFERROR(__xludf.DUMMYFUNCTION("""COMPUTED_VALUE"""),"Equipamentos e Acervos")</f>
        <v>Equipamentos e Acervos</v>
      </c>
      <c r="E2" s="4" t="str">
        <f ca="1">IFERROR(__xludf.DUMMYFUNCTION("""COMPUTED_VALUE"""),"Premiação")</f>
        <v>Premiação</v>
      </c>
      <c r="F2" s="4" t="str">
        <f ca="1">IFERROR(__xludf.DUMMYFUNCTION("""COMPUTED_VALUE"""),"Bolsas e Intercâmbio")</f>
        <v>Bolsas e Intercâmbio</v>
      </c>
      <c r="G2" s="4" t="str">
        <f ca="1">IFERROR(__xludf.DUMMYFUNCTION("""COMPUTED_VALUE"""),"Formação de Público e Educação")</f>
        <v>Formação de Público e Educação</v>
      </c>
      <c r="H2" s="4" t="str">
        <f ca="1">IFERROR(__xludf.DUMMYFUNCTION("""COMPUTED_VALUE"""),"Cultura Popular")</f>
        <v>Cultura Popular</v>
      </c>
      <c r="I2" s="4" t="str">
        <f ca="1">IFERROR(__xludf.DUMMYFUNCTION("""COMPUTED_VALUE"""),"Cultura Popular de Matriz Africana")</f>
        <v>Cultura Popular de Matriz Africana</v>
      </c>
      <c r="J2" s="4" t="str">
        <f ca="1">IFERROR(__xludf.DUMMYFUNCTION("""COMPUTED_VALUE"""),"Cultura Digital e Geek")</f>
        <v>Cultura Digital e Geek</v>
      </c>
      <c r="K2" s="4" t="str">
        <f ca="1">IFERROR(__xludf.DUMMYFUNCTION("""COMPUTED_VALUE"""),"12 Regiões de Desenvolvimento")</f>
        <v>12 Regiões de Desenvolvimento</v>
      </c>
      <c r="L2" s="4" t="str">
        <f ca="1">IFERROR(__xludf.DUMMYFUNCTION("""COMPUTED_VALUE"""),"Linguagem Específica")</f>
        <v>Linguagem Específica</v>
      </c>
      <c r="M2" s="4" t="str">
        <f ca="1">IFERROR(__xludf.DUMMYFUNCTION("""COMPUTED_VALUE"""),"Técnicos")</f>
        <v>Técnicos</v>
      </c>
      <c r="N2" s="4" t="str">
        <f ca="1">IFERROR(__xludf.DUMMYFUNCTION("""COMPUTED_VALUE"""),"Circulação e Visibilidade")</f>
        <v>Circulação e Visibilidade</v>
      </c>
      <c r="O2" s="4" t="str">
        <f ca="1">IFERROR(__xludf.DUMMYFUNCTION("""COMPUTED_VALUE"""),"Iniciantes")</f>
        <v>Iniciantes</v>
      </c>
      <c r="P2" s="4" t="str">
        <f ca="1">IFERROR(__xludf.DUMMYFUNCTION("""COMPUTED_VALUE"""),"CEUs e Pontos(ões) de Cultura")</f>
        <v>CEUs e Pontos(ões) de Cultura</v>
      </c>
      <c r="Q2" s="4" t="str">
        <f ca="1">IFERROR(__xludf.DUMMYFUNCTION("""COMPUTED_VALUE"""),"Outros")</f>
        <v>Outros</v>
      </c>
    </row>
    <row r="3" spans="1:17" x14ac:dyDescent="0.25">
      <c r="A3" s="4" t="str">
        <f ca="1">IFERROR(__xludf.DUMMYFUNCTION("TRANSPOSE(FILTER(Filtro1!B:B,Filtro1!A:A=Caio!C3))"),"Aquisição de Bens e Serviços")</f>
        <v>Aquisição de Bens e Serviços</v>
      </c>
      <c r="B3" s="4" t="str">
        <f ca="1">IFERROR(__xludf.DUMMYFUNCTION("""COMPUTED_VALUE"""),"Cultura Periférica")</f>
        <v>Cultura Periférica</v>
      </c>
      <c r="C3" s="4" t="str">
        <f ca="1">IFERROR(__xludf.DUMMYFUNCTION("""COMPUTED_VALUE"""),"Comunidades Tradicionais ou Rurais")</f>
        <v>Comunidades Tradicionais ou Rurais</v>
      </c>
      <c r="D3" s="4" t="str">
        <f ca="1">IFERROR(__xludf.DUMMYFUNCTION("""COMPUTED_VALUE"""),"Equipamentos e Acervos")</f>
        <v>Equipamentos e Acervos</v>
      </c>
      <c r="E3" s="4" t="str">
        <f ca="1">IFERROR(__xludf.DUMMYFUNCTION("""COMPUTED_VALUE"""),"Premiação")</f>
        <v>Premiação</v>
      </c>
      <c r="F3" s="4" t="str">
        <f ca="1">IFERROR(__xludf.DUMMYFUNCTION("""COMPUTED_VALUE"""),"Bolsas e Intercâmbio")</f>
        <v>Bolsas e Intercâmbio</v>
      </c>
      <c r="G3" s="4" t="str">
        <f ca="1">IFERROR(__xludf.DUMMYFUNCTION("""COMPUTED_VALUE"""),"Formação de Público e Educação")</f>
        <v>Formação de Público e Educação</v>
      </c>
      <c r="H3" s="4" t="str">
        <f ca="1">IFERROR(__xludf.DUMMYFUNCTION("""COMPUTED_VALUE"""),"Cultura Popular")</f>
        <v>Cultura Popular</v>
      </c>
      <c r="I3" s="4" t="str">
        <f ca="1">IFERROR(__xludf.DUMMYFUNCTION("""COMPUTED_VALUE"""),"Cultura Popular de Matriz Africana")</f>
        <v>Cultura Popular de Matriz Africana</v>
      </c>
      <c r="J3" s="4" t="str">
        <f ca="1">IFERROR(__xludf.DUMMYFUNCTION("""COMPUTED_VALUE"""),"Cultura Digital e Geek")</f>
        <v>Cultura Digital e Geek</v>
      </c>
      <c r="K3" s="4" t="str">
        <f ca="1">IFERROR(__xludf.DUMMYFUNCTION("""COMPUTED_VALUE"""),"12 Regiões de Desenvolvimento")</f>
        <v>12 Regiões de Desenvolvimento</v>
      </c>
      <c r="L3" s="4" t="str">
        <f ca="1">IFERROR(__xludf.DUMMYFUNCTION("""COMPUTED_VALUE"""),"Linguagem Específica")</f>
        <v>Linguagem Específica</v>
      </c>
      <c r="M3" s="4" t="str">
        <f ca="1">IFERROR(__xludf.DUMMYFUNCTION("""COMPUTED_VALUE"""),"Técnicos")</f>
        <v>Técnicos</v>
      </c>
      <c r="N3" s="4" t="str">
        <f ca="1">IFERROR(__xludf.DUMMYFUNCTION("""COMPUTED_VALUE"""),"Circulação e Visibilidade")</f>
        <v>Circulação e Visibilidade</v>
      </c>
      <c r="O3" s="4" t="str">
        <f ca="1">IFERROR(__xludf.DUMMYFUNCTION("""COMPUTED_VALUE"""),"Iniciantes")</f>
        <v>Iniciantes</v>
      </c>
      <c r="P3" s="4" t="str">
        <f ca="1">IFERROR(__xludf.DUMMYFUNCTION("""COMPUTED_VALUE"""),"CEUs e Pontos(ões) de Cultura")</f>
        <v>CEUs e Pontos(ões) de Cultura</v>
      </c>
      <c r="Q3" s="4" t="str">
        <f ca="1">IFERROR(__xludf.DUMMYFUNCTION("""COMPUTED_VALUE"""),"Outros")</f>
        <v>Outros</v>
      </c>
    </row>
    <row r="4" spans="1:17" x14ac:dyDescent="0.25">
      <c r="A4" s="4" t="str">
        <f ca="1">IFERROR(__xludf.DUMMYFUNCTION("TRANSPOSE(FILTER(Filtro1!B:B,Filtro1!A:A=Caio!C4))"),"Linguagem")</f>
        <v>Linguagem</v>
      </c>
      <c r="B4" s="4" t="str">
        <f ca="1">IFERROR(__xludf.DUMMYFUNCTION("""COMPUTED_VALUE"""),"Regionalização")</f>
        <v>Regionalização</v>
      </c>
      <c r="C4" s="4" t="str">
        <f ca="1">IFERROR(__xludf.DUMMYFUNCTION("""COMPUTED_VALUE"""),"Remanejamento de Recursos e Rendimentos")</f>
        <v>Remanejamento de Recursos e Rendimentos</v>
      </c>
    </row>
    <row r="5" spans="1:17" x14ac:dyDescent="0.25">
      <c r="A5" s="4" t="str">
        <f ca="1">IFERROR(__xludf.DUMMYFUNCTION("TRANSPOSE(FILTER(Filtro1!B:B,Filtro1!A:A=Caio!C5))"),"Treinamento - Agente")</f>
        <v>Treinamento - Agente</v>
      </c>
      <c r="B5" s="4" t="str">
        <f ca="1">IFERROR(__xludf.DUMMYFUNCTION("""COMPUTED_VALUE"""),"Treinamento - Gestor")</f>
        <v>Treinamento - Gestor</v>
      </c>
    </row>
    <row r="6" spans="1:17" x14ac:dyDescent="0.25">
      <c r="A6" s="4" t="str">
        <f ca="1">IFERROR(__xludf.DUMMYFUNCTION("TRANSPOSE(FILTER(Filtro1!B:B,Filtro1!A:A=Caio!C6))"),"Linguagem")</f>
        <v>Linguagem</v>
      </c>
      <c r="B6" s="4" t="str">
        <f ca="1">IFERROR(__xludf.DUMMYFUNCTION("""COMPUTED_VALUE"""),"Regionalização")</f>
        <v>Regionalização</v>
      </c>
      <c r="C6" s="4" t="str">
        <f ca="1">IFERROR(__xludf.DUMMYFUNCTION("""COMPUTED_VALUE"""),"Remanejamento de Recursos e Rendimentos")</f>
        <v>Remanejamento de Recursos e Rendimentos</v>
      </c>
    </row>
    <row r="7" spans="1:17" x14ac:dyDescent="0.25">
      <c r="A7" s="4" t="str">
        <f ca="1">IFERROR(__xludf.DUMMYFUNCTION("TRANSPOSE(FILTER(Filtro1!B:B,Filtro1!A:A=Caio!C7))"),"")</f>
        <v/>
      </c>
    </row>
    <row r="8" spans="1:17" x14ac:dyDescent="0.25">
      <c r="A8" s="4" t="str">
        <f ca="1">IFERROR(__xludf.DUMMYFUNCTION("TRANSPOSE(FILTER(Filtro1!B:B,Filtro1!A:A=Caio!C8))"),"Aquisição de Bens e Serviços")</f>
        <v>Aquisição de Bens e Serviços</v>
      </c>
      <c r="B8" s="4" t="str">
        <f ca="1">IFERROR(__xludf.DUMMYFUNCTION("""COMPUTED_VALUE"""),"Cultura Periférica")</f>
        <v>Cultura Periférica</v>
      </c>
      <c r="C8" s="4" t="str">
        <f ca="1">IFERROR(__xludf.DUMMYFUNCTION("""COMPUTED_VALUE"""),"Comunidades Tradicionais ou Rurais")</f>
        <v>Comunidades Tradicionais ou Rurais</v>
      </c>
      <c r="D8" s="4" t="str">
        <f ca="1">IFERROR(__xludf.DUMMYFUNCTION("""COMPUTED_VALUE"""),"Equipamentos e Acervos")</f>
        <v>Equipamentos e Acervos</v>
      </c>
      <c r="E8" s="4" t="str">
        <f ca="1">IFERROR(__xludf.DUMMYFUNCTION("""COMPUTED_VALUE"""),"Premiação")</f>
        <v>Premiação</v>
      </c>
      <c r="F8" s="4" t="str">
        <f ca="1">IFERROR(__xludf.DUMMYFUNCTION("""COMPUTED_VALUE"""),"Bolsas e Intercâmbio")</f>
        <v>Bolsas e Intercâmbio</v>
      </c>
      <c r="G8" s="4" t="str">
        <f ca="1">IFERROR(__xludf.DUMMYFUNCTION("""COMPUTED_VALUE"""),"Formação de Público e Educação")</f>
        <v>Formação de Público e Educação</v>
      </c>
      <c r="H8" s="4" t="str">
        <f ca="1">IFERROR(__xludf.DUMMYFUNCTION("""COMPUTED_VALUE"""),"Cultura Popular")</f>
        <v>Cultura Popular</v>
      </c>
      <c r="I8" s="4" t="str">
        <f ca="1">IFERROR(__xludf.DUMMYFUNCTION("""COMPUTED_VALUE"""),"Cultura Popular de Matriz Africana")</f>
        <v>Cultura Popular de Matriz Africana</v>
      </c>
      <c r="J8" s="4" t="str">
        <f ca="1">IFERROR(__xludf.DUMMYFUNCTION("""COMPUTED_VALUE"""),"Cultura Digital e Geek")</f>
        <v>Cultura Digital e Geek</v>
      </c>
      <c r="K8" s="4" t="str">
        <f ca="1">IFERROR(__xludf.DUMMYFUNCTION("""COMPUTED_VALUE"""),"12 Regiões de Desenvolvimento")</f>
        <v>12 Regiões de Desenvolvimento</v>
      </c>
      <c r="L8" s="4" t="str">
        <f ca="1">IFERROR(__xludf.DUMMYFUNCTION("""COMPUTED_VALUE"""),"Linguagem Específica")</f>
        <v>Linguagem Específica</v>
      </c>
      <c r="M8" s="4" t="str">
        <f ca="1">IFERROR(__xludf.DUMMYFUNCTION("""COMPUTED_VALUE"""),"Técnicos")</f>
        <v>Técnicos</v>
      </c>
      <c r="N8" s="4" t="str">
        <f ca="1">IFERROR(__xludf.DUMMYFUNCTION("""COMPUTED_VALUE"""),"Circulação e Visibilidade")</f>
        <v>Circulação e Visibilidade</v>
      </c>
      <c r="O8" s="4" t="str">
        <f ca="1">IFERROR(__xludf.DUMMYFUNCTION("""COMPUTED_VALUE"""),"Iniciantes")</f>
        <v>Iniciantes</v>
      </c>
      <c r="P8" s="4" t="str">
        <f ca="1">IFERROR(__xludf.DUMMYFUNCTION("""COMPUTED_VALUE"""),"CEUs e Pontos(ões) de Cultura")</f>
        <v>CEUs e Pontos(ões) de Cultura</v>
      </c>
      <c r="Q8" s="4" t="str">
        <f ca="1">IFERROR(__xludf.DUMMYFUNCTION("""COMPUTED_VALUE"""),"Outros")</f>
        <v>Outros</v>
      </c>
    </row>
    <row r="9" spans="1:17" x14ac:dyDescent="0.25">
      <c r="A9" s="4" t="str">
        <f ca="1">IFERROR(__xludf.DUMMYFUNCTION("TRANSPOSE(FILTER(Filtro1!B:B,Filtro1!A:A=Caio!C9))"),"Aquisição de Bens e Serviços")</f>
        <v>Aquisição de Bens e Serviços</v>
      </c>
      <c r="B9" s="4" t="str">
        <f ca="1">IFERROR(__xludf.DUMMYFUNCTION("""COMPUTED_VALUE"""),"Cultura Periférica")</f>
        <v>Cultura Periférica</v>
      </c>
      <c r="C9" s="4" t="str">
        <f ca="1">IFERROR(__xludf.DUMMYFUNCTION("""COMPUTED_VALUE"""),"Comunidades Tradicionais ou Rurais")</f>
        <v>Comunidades Tradicionais ou Rurais</v>
      </c>
      <c r="D9" s="4" t="str">
        <f ca="1">IFERROR(__xludf.DUMMYFUNCTION("""COMPUTED_VALUE"""),"Equipamentos e Acervos")</f>
        <v>Equipamentos e Acervos</v>
      </c>
      <c r="E9" s="4" t="str">
        <f ca="1">IFERROR(__xludf.DUMMYFUNCTION("""COMPUTED_VALUE"""),"Premiação")</f>
        <v>Premiação</v>
      </c>
      <c r="F9" s="4" t="str">
        <f ca="1">IFERROR(__xludf.DUMMYFUNCTION("""COMPUTED_VALUE"""),"Bolsas e Intercâmbio")</f>
        <v>Bolsas e Intercâmbio</v>
      </c>
      <c r="G9" s="4" t="str">
        <f ca="1">IFERROR(__xludf.DUMMYFUNCTION("""COMPUTED_VALUE"""),"Formação de Público e Educação")</f>
        <v>Formação de Público e Educação</v>
      </c>
      <c r="H9" s="4" t="str">
        <f ca="1">IFERROR(__xludf.DUMMYFUNCTION("""COMPUTED_VALUE"""),"Cultura Popular")</f>
        <v>Cultura Popular</v>
      </c>
      <c r="I9" s="4" t="str">
        <f ca="1">IFERROR(__xludf.DUMMYFUNCTION("""COMPUTED_VALUE"""),"Cultura Popular de Matriz Africana")</f>
        <v>Cultura Popular de Matriz Africana</v>
      </c>
      <c r="J9" s="4" t="str">
        <f ca="1">IFERROR(__xludf.DUMMYFUNCTION("""COMPUTED_VALUE"""),"Cultura Digital e Geek")</f>
        <v>Cultura Digital e Geek</v>
      </c>
      <c r="K9" s="4" t="str">
        <f ca="1">IFERROR(__xludf.DUMMYFUNCTION("""COMPUTED_VALUE"""),"12 Regiões de Desenvolvimento")</f>
        <v>12 Regiões de Desenvolvimento</v>
      </c>
      <c r="L9" s="4" t="str">
        <f ca="1">IFERROR(__xludf.DUMMYFUNCTION("""COMPUTED_VALUE"""),"Linguagem Específica")</f>
        <v>Linguagem Específica</v>
      </c>
      <c r="M9" s="4" t="str">
        <f ca="1">IFERROR(__xludf.DUMMYFUNCTION("""COMPUTED_VALUE"""),"Técnicos")</f>
        <v>Técnicos</v>
      </c>
      <c r="N9" s="4" t="str">
        <f ca="1">IFERROR(__xludf.DUMMYFUNCTION("""COMPUTED_VALUE"""),"Circulação e Visibilidade")</f>
        <v>Circulação e Visibilidade</v>
      </c>
      <c r="O9" s="4" t="str">
        <f ca="1">IFERROR(__xludf.DUMMYFUNCTION("""COMPUTED_VALUE"""),"Iniciantes")</f>
        <v>Iniciantes</v>
      </c>
      <c r="P9" s="4" t="str">
        <f ca="1">IFERROR(__xludf.DUMMYFUNCTION("""COMPUTED_VALUE"""),"CEUs e Pontos(ões) de Cultura")</f>
        <v>CEUs e Pontos(ões) de Cultura</v>
      </c>
      <c r="Q9" s="4" t="str">
        <f ca="1">IFERROR(__xludf.DUMMYFUNCTION("""COMPUTED_VALUE"""),"Outros")</f>
        <v>Outros</v>
      </c>
    </row>
    <row r="10" spans="1:17" x14ac:dyDescent="0.25">
      <c r="A10" s="4" t="str">
        <f ca="1">IFERROR(__xludf.DUMMYFUNCTION("TRANSPOSE(FILTER(Filtro1!B:B,Filtro1!A:A=Caio!C10))"),"")</f>
        <v/>
      </c>
    </row>
    <row r="11" spans="1:17" x14ac:dyDescent="0.25">
      <c r="A11" s="4" t="str">
        <f ca="1">IFERROR(__xludf.DUMMYFUNCTION("TRANSPOSE(FILTER(Filtro1!B:B,Filtro1!A:A=Caio!C11))"),"Aquisição de Bens e Serviços")</f>
        <v>Aquisição de Bens e Serviços</v>
      </c>
      <c r="B11" s="4" t="str">
        <f ca="1">IFERROR(__xludf.DUMMYFUNCTION("""COMPUTED_VALUE"""),"Cultura Periférica")</f>
        <v>Cultura Periférica</v>
      </c>
      <c r="C11" s="4" t="str">
        <f ca="1">IFERROR(__xludf.DUMMYFUNCTION("""COMPUTED_VALUE"""),"Comunidades Tradicionais ou Rurais")</f>
        <v>Comunidades Tradicionais ou Rurais</v>
      </c>
      <c r="D11" s="4" t="str">
        <f ca="1">IFERROR(__xludf.DUMMYFUNCTION("""COMPUTED_VALUE"""),"Equipamentos e Acervos")</f>
        <v>Equipamentos e Acervos</v>
      </c>
      <c r="E11" s="4" t="str">
        <f ca="1">IFERROR(__xludf.DUMMYFUNCTION("""COMPUTED_VALUE"""),"Premiação")</f>
        <v>Premiação</v>
      </c>
      <c r="F11" s="4" t="str">
        <f ca="1">IFERROR(__xludf.DUMMYFUNCTION("""COMPUTED_VALUE"""),"Bolsas e Intercâmbio")</f>
        <v>Bolsas e Intercâmbio</v>
      </c>
      <c r="G11" s="4" t="str">
        <f ca="1">IFERROR(__xludf.DUMMYFUNCTION("""COMPUTED_VALUE"""),"Formação de Público e Educação")</f>
        <v>Formação de Público e Educação</v>
      </c>
      <c r="H11" s="4" t="str">
        <f ca="1">IFERROR(__xludf.DUMMYFUNCTION("""COMPUTED_VALUE"""),"Cultura Popular")</f>
        <v>Cultura Popular</v>
      </c>
      <c r="I11" s="4" t="str">
        <f ca="1">IFERROR(__xludf.DUMMYFUNCTION("""COMPUTED_VALUE"""),"Cultura Popular de Matriz Africana")</f>
        <v>Cultura Popular de Matriz Africana</v>
      </c>
      <c r="J11" s="4" t="str">
        <f ca="1">IFERROR(__xludf.DUMMYFUNCTION("""COMPUTED_VALUE"""),"Cultura Digital e Geek")</f>
        <v>Cultura Digital e Geek</v>
      </c>
      <c r="K11" s="4" t="str">
        <f ca="1">IFERROR(__xludf.DUMMYFUNCTION("""COMPUTED_VALUE"""),"12 Regiões de Desenvolvimento")</f>
        <v>12 Regiões de Desenvolvimento</v>
      </c>
      <c r="L11" s="4" t="str">
        <f ca="1">IFERROR(__xludf.DUMMYFUNCTION("""COMPUTED_VALUE"""),"Linguagem Específica")</f>
        <v>Linguagem Específica</v>
      </c>
      <c r="M11" s="4" t="str">
        <f ca="1">IFERROR(__xludf.DUMMYFUNCTION("""COMPUTED_VALUE"""),"Técnicos")</f>
        <v>Técnicos</v>
      </c>
      <c r="N11" s="4" t="str">
        <f ca="1">IFERROR(__xludf.DUMMYFUNCTION("""COMPUTED_VALUE"""),"Circulação e Visibilidade")</f>
        <v>Circulação e Visibilidade</v>
      </c>
      <c r="O11" s="4" t="str">
        <f ca="1">IFERROR(__xludf.DUMMYFUNCTION("""COMPUTED_VALUE"""),"Iniciantes")</f>
        <v>Iniciantes</v>
      </c>
      <c r="P11" s="4" t="str">
        <f ca="1">IFERROR(__xludf.DUMMYFUNCTION("""COMPUTED_VALUE"""),"CEUs e Pontos(ões) de Cultura")</f>
        <v>CEUs e Pontos(ões) de Cultura</v>
      </c>
      <c r="Q11" s="4" t="str">
        <f ca="1">IFERROR(__xludf.DUMMYFUNCTION("""COMPUTED_VALUE"""),"Outros")</f>
        <v>Outros</v>
      </c>
    </row>
    <row r="12" spans="1:17" x14ac:dyDescent="0.25">
      <c r="A12" s="4" t="str">
        <f ca="1">IFERROR(__xludf.DUMMYFUNCTION("TRANSPOSE(FILTER(Filtro1!B:B,Filtro1!A:A=Caio!C12))"),"")</f>
        <v/>
      </c>
      <c r="B12" s="4"/>
      <c r="C12" s="4"/>
      <c r="D12" s="4"/>
    </row>
    <row r="13" spans="1:17" x14ac:dyDescent="0.25">
      <c r="A13" s="4" t="str">
        <f ca="1">IFERROR(__xludf.DUMMYFUNCTION("TRANSPOSE(FILTER(Filtro1!B:B,Filtro1!A:A=Caio!C13))"),"Comunicacional")</f>
        <v>Comunicacional</v>
      </c>
      <c r="B13" s="4" t="str">
        <f ca="1">IFERROR(__xludf.DUMMYFUNCTION("""COMPUTED_VALUE"""),"Desburocratização")</f>
        <v>Desburocratização</v>
      </c>
      <c r="C13" s="4" t="str">
        <f ca="1">IFERROR(__xludf.DUMMYFUNCTION("""COMPUTED_VALUE"""),"Mapa Cultural")</f>
        <v>Mapa Cultural</v>
      </c>
      <c r="D13" s="4" t="str">
        <f ca="1">IFERROR(__xludf.DUMMYFUNCTION("""COMPUTED_VALUE"""),"Políticas Afirmativas")</f>
        <v>Políticas Afirmativas</v>
      </c>
    </row>
    <row r="14" spans="1:17" x14ac:dyDescent="0.25">
      <c r="A14" s="4" t="str">
        <f ca="1">IFERROR(__xludf.DUMMYFUNCTION("TRANSPOSE(FILTER(Filtro1!B:B,Filtro1!A:A=Caio!C14))"),"Transparência e Fiscalização")</f>
        <v>Transparência e Fiscalização</v>
      </c>
      <c r="B14" s="4" t="str">
        <f ca="1">IFERROR(__xludf.DUMMYFUNCTION("""COMPUTED_VALUE"""),"Pareceristas")</f>
        <v>Pareceristas</v>
      </c>
    </row>
    <row r="15" spans="1:17" x14ac:dyDescent="0.25">
      <c r="A15" s="4" t="str">
        <f ca="1">IFERROR(__xludf.DUMMYFUNCTION("TRANSPOSE(FILTER(Filtro1!B:B,Filtro1!A:A=Caio!C15))"),"Aquisição de Bens e Serviços")</f>
        <v>Aquisição de Bens e Serviços</v>
      </c>
      <c r="B15" s="4" t="str">
        <f ca="1">IFERROR(__xludf.DUMMYFUNCTION("""COMPUTED_VALUE"""),"Cultura Periférica")</f>
        <v>Cultura Periférica</v>
      </c>
      <c r="C15" s="4" t="str">
        <f ca="1">IFERROR(__xludf.DUMMYFUNCTION("""COMPUTED_VALUE"""),"Comunidades Tradicionais ou Rurais")</f>
        <v>Comunidades Tradicionais ou Rurais</v>
      </c>
      <c r="D15" s="4" t="str">
        <f ca="1">IFERROR(__xludf.DUMMYFUNCTION("""COMPUTED_VALUE"""),"Equipamentos e Acervos")</f>
        <v>Equipamentos e Acervos</v>
      </c>
      <c r="E15" s="4" t="str">
        <f ca="1">IFERROR(__xludf.DUMMYFUNCTION("""COMPUTED_VALUE"""),"Premiação")</f>
        <v>Premiação</v>
      </c>
      <c r="F15" s="4" t="str">
        <f ca="1">IFERROR(__xludf.DUMMYFUNCTION("""COMPUTED_VALUE"""),"Bolsas e Intercâmbio")</f>
        <v>Bolsas e Intercâmbio</v>
      </c>
      <c r="G15" s="4" t="str">
        <f ca="1">IFERROR(__xludf.DUMMYFUNCTION("""COMPUTED_VALUE"""),"Formação de Público e Educação")</f>
        <v>Formação de Público e Educação</v>
      </c>
      <c r="H15" s="4" t="str">
        <f ca="1">IFERROR(__xludf.DUMMYFUNCTION("""COMPUTED_VALUE"""),"Cultura Popular")</f>
        <v>Cultura Popular</v>
      </c>
      <c r="I15" s="4" t="str">
        <f ca="1">IFERROR(__xludf.DUMMYFUNCTION("""COMPUTED_VALUE"""),"Cultura Popular de Matriz Africana")</f>
        <v>Cultura Popular de Matriz Africana</v>
      </c>
      <c r="J15" s="4" t="str">
        <f ca="1">IFERROR(__xludf.DUMMYFUNCTION("""COMPUTED_VALUE"""),"Cultura Digital e Geek")</f>
        <v>Cultura Digital e Geek</v>
      </c>
      <c r="K15" s="4" t="str">
        <f ca="1">IFERROR(__xludf.DUMMYFUNCTION("""COMPUTED_VALUE"""),"12 Regiões de Desenvolvimento")</f>
        <v>12 Regiões de Desenvolvimento</v>
      </c>
      <c r="L15" s="4" t="str">
        <f ca="1">IFERROR(__xludf.DUMMYFUNCTION("""COMPUTED_VALUE"""),"Linguagem Específica")</f>
        <v>Linguagem Específica</v>
      </c>
      <c r="M15" s="4" t="str">
        <f ca="1">IFERROR(__xludf.DUMMYFUNCTION("""COMPUTED_VALUE"""),"Técnicos")</f>
        <v>Técnicos</v>
      </c>
      <c r="N15" s="4" t="str">
        <f ca="1">IFERROR(__xludf.DUMMYFUNCTION("""COMPUTED_VALUE"""),"Circulação e Visibilidade")</f>
        <v>Circulação e Visibilidade</v>
      </c>
      <c r="O15" s="4" t="str">
        <f ca="1">IFERROR(__xludf.DUMMYFUNCTION("""COMPUTED_VALUE"""),"Iniciantes")</f>
        <v>Iniciantes</v>
      </c>
      <c r="P15" s="4" t="str">
        <f ca="1">IFERROR(__xludf.DUMMYFUNCTION("""COMPUTED_VALUE"""),"CEUs e Pontos(ões) de Cultura")</f>
        <v>CEUs e Pontos(ões) de Cultura</v>
      </c>
      <c r="Q15" s="4" t="str">
        <f ca="1">IFERROR(__xludf.DUMMYFUNCTION("""COMPUTED_VALUE"""),"Outros")</f>
        <v>Outros</v>
      </c>
    </row>
    <row r="16" spans="1:17" x14ac:dyDescent="0.25">
      <c r="A16" s="4" t="str">
        <f ca="1">IFERROR(__xludf.DUMMYFUNCTION("TRANSPOSE(FILTER(Filtro1!B:B,Filtro1!A:A=Caio!C16))"),"Aquisição de Bens e Serviços")</f>
        <v>Aquisição de Bens e Serviços</v>
      </c>
      <c r="B16" s="4" t="str">
        <f ca="1">IFERROR(__xludf.DUMMYFUNCTION("""COMPUTED_VALUE"""),"Cultura Periférica")</f>
        <v>Cultura Periférica</v>
      </c>
      <c r="C16" s="4" t="str">
        <f ca="1">IFERROR(__xludf.DUMMYFUNCTION("""COMPUTED_VALUE"""),"Comunidades Tradicionais ou Rurais")</f>
        <v>Comunidades Tradicionais ou Rurais</v>
      </c>
      <c r="D16" s="4" t="str">
        <f ca="1">IFERROR(__xludf.DUMMYFUNCTION("""COMPUTED_VALUE"""),"Equipamentos e Acervos")</f>
        <v>Equipamentos e Acervos</v>
      </c>
      <c r="E16" s="4" t="str">
        <f ca="1">IFERROR(__xludf.DUMMYFUNCTION("""COMPUTED_VALUE"""),"Premiação")</f>
        <v>Premiação</v>
      </c>
      <c r="F16" s="4" t="str">
        <f ca="1">IFERROR(__xludf.DUMMYFUNCTION("""COMPUTED_VALUE"""),"Bolsas e Intercâmbio")</f>
        <v>Bolsas e Intercâmbio</v>
      </c>
      <c r="G16" s="4" t="str">
        <f ca="1">IFERROR(__xludf.DUMMYFUNCTION("""COMPUTED_VALUE"""),"Formação de Público e Educação")</f>
        <v>Formação de Público e Educação</v>
      </c>
      <c r="H16" s="4" t="str">
        <f ca="1">IFERROR(__xludf.DUMMYFUNCTION("""COMPUTED_VALUE"""),"Cultura Popular")</f>
        <v>Cultura Popular</v>
      </c>
      <c r="I16" s="4" t="str">
        <f ca="1">IFERROR(__xludf.DUMMYFUNCTION("""COMPUTED_VALUE"""),"Cultura Popular de Matriz Africana")</f>
        <v>Cultura Popular de Matriz Africana</v>
      </c>
      <c r="J16" s="4" t="str">
        <f ca="1">IFERROR(__xludf.DUMMYFUNCTION("""COMPUTED_VALUE"""),"Cultura Digital e Geek")</f>
        <v>Cultura Digital e Geek</v>
      </c>
      <c r="K16" s="4" t="str">
        <f ca="1">IFERROR(__xludf.DUMMYFUNCTION("""COMPUTED_VALUE"""),"12 Regiões de Desenvolvimento")</f>
        <v>12 Regiões de Desenvolvimento</v>
      </c>
      <c r="L16" s="4" t="str">
        <f ca="1">IFERROR(__xludf.DUMMYFUNCTION("""COMPUTED_VALUE"""),"Linguagem Específica")</f>
        <v>Linguagem Específica</v>
      </c>
      <c r="M16" s="4" t="str">
        <f ca="1">IFERROR(__xludf.DUMMYFUNCTION("""COMPUTED_VALUE"""),"Técnicos")</f>
        <v>Técnicos</v>
      </c>
      <c r="N16" s="4" t="str">
        <f ca="1">IFERROR(__xludf.DUMMYFUNCTION("""COMPUTED_VALUE"""),"Circulação e Visibilidade")</f>
        <v>Circulação e Visibilidade</v>
      </c>
      <c r="O16" s="4" t="str">
        <f ca="1">IFERROR(__xludf.DUMMYFUNCTION("""COMPUTED_VALUE"""),"Iniciantes")</f>
        <v>Iniciantes</v>
      </c>
      <c r="P16" s="4" t="str">
        <f ca="1">IFERROR(__xludf.DUMMYFUNCTION("""COMPUTED_VALUE"""),"CEUs e Pontos(ões) de Cultura")</f>
        <v>CEUs e Pontos(ões) de Cultura</v>
      </c>
      <c r="Q16" s="4" t="str">
        <f ca="1">IFERROR(__xludf.DUMMYFUNCTION("""COMPUTED_VALUE"""),"Outros")</f>
        <v>Outros</v>
      </c>
    </row>
    <row r="17" spans="1:17" x14ac:dyDescent="0.25">
      <c r="A17" s="4" t="str">
        <f ca="1">IFERROR(__xludf.DUMMYFUNCTION("TRANSPOSE(FILTER(Filtro1!B:B,Filtro1!A:A=Caio!C17))"),"Aquisição de Bens e Serviços")</f>
        <v>Aquisição de Bens e Serviços</v>
      </c>
      <c r="B17" s="4" t="str">
        <f ca="1">IFERROR(__xludf.DUMMYFUNCTION("""COMPUTED_VALUE"""),"Cultura Periférica")</f>
        <v>Cultura Periférica</v>
      </c>
      <c r="C17" s="4" t="str">
        <f ca="1">IFERROR(__xludf.DUMMYFUNCTION("""COMPUTED_VALUE"""),"Comunidades Tradicionais ou Rurais")</f>
        <v>Comunidades Tradicionais ou Rurais</v>
      </c>
      <c r="D17" s="4" t="str">
        <f ca="1">IFERROR(__xludf.DUMMYFUNCTION("""COMPUTED_VALUE"""),"Equipamentos e Acervos")</f>
        <v>Equipamentos e Acervos</v>
      </c>
      <c r="E17" s="4" t="str">
        <f ca="1">IFERROR(__xludf.DUMMYFUNCTION("""COMPUTED_VALUE"""),"Premiação")</f>
        <v>Premiação</v>
      </c>
      <c r="F17" s="4" t="str">
        <f ca="1">IFERROR(__xludf.DUMMYFUNCTION("""COMPUTED_VALUE"""),"Bolsas e Intercâmbio")</f>
        <v>Bolsas e Intercâmbio</v>
      </c>
      <c r="G17" s="4" t="str">
        <f ca="1">IFERROR(__xludf.DUMMYFUNCTION("""COMPUTED_VALUE"""),"Formação de Público e Educação")</f>
        <v>Formação de Público e Educação</v>
      </c>
      <c r="H17" s="4" t="str">
        <f ca="1">IFERROR(__xludf.DUMMYFUNCTION("""COMPUTED_VALUE"""),"Cultura Popular")</f>
        <v>Cultura Popular</v>
      </c>
      <c r="I17" s="4" t="str">
        <f ca="1">IFERROR(__xludf.DUMMYFUNCTION("""COMPUTED_VALUE"""),"Cultura Popular de Matriz Africana")</f>
        <v>Cultura Popular de Matriz Africana</v>
      </c>
      <c r="J17" s="4" t="str">
        <f ca="1">IFERROR(__xludf.DUMMYFUNCTION("""COMPUTED_VALUE"""),"Cultura Digital e Geek")</f>
        <v>Cultura Digital e Geek</v>
      </c>
      <c r="K17" s="4" t="str">
        <f ca="1">IFERROR(__xludf.DUMMYFUNCTION("""COMPUTED_VALUE"""),"12 Regiões de Desenvolvimento")</f>
        <v>12 Regiões de Desenvolvimento</v>
      </c>
      <c r="L17" s="4" t="str">
        <f ca="1">IFERROR(__xludf.DUMMYFUNCTION("""COMPUTED_VALUE"""),"Linguagem Específica")</f>
        <v>Linguagem Específica</v>
      </c>
      <c r="M17" s="4" t="str">
        <f ca="1">IFERROR(__xludf.DUMMYFUNCTION("""COMPUTED_VALUE"""),"Técnicos")</f>
        <v>Técnicos</v>
      </c>
      <c r="N17" s="4" t="str">
        <f ca="1">IFERROR(__xludf.DUMMYFUNCTION("""COMPUTED_VALUE"""),"Circulação e Visibilidade")</f>
        <v>Circulação e Visibilidade</v>
      </c>
      <c r="O17" s="4" t="str">
        <f ca="1">IFERROR(__xludf.DUMMYFUNCTION("""COMPUTED_VALUE"""),"Iniciantes")</f>
        <v>Iniciantes</v>
      </c>
      <c r="P17" s="4" t="str">
        <f ca="1">IFERROR(__xludf.DUMMYFUNCTION("""COMPUTED_VALUE"""),"CEUs e Pontos(ões) de Cultura")</f>
        <v>CEUs e Pontos(ões) de Cultura</v>
      </c>
      <c r="Q17" s="4" t="str">
        <f ca="1">IFERROR(__xludf.DUMMYFUNCTION("""COMPUTED_VALUE"""),"Outros")</f>
        <v>Outros</v>
      </c>
    </row>
    <row r="18" spans="1:17" x14ac:dyDescent="0.25">
      <c r="A18" s="4" t="str">
        <f ca="1">IFERROR(__xludf.DUMMYFUNCTION("TRANSPOSE(FILTER(Filtro1!B:B,Filtro1!A:A=Caio!C18))"),"Treinamento - Agente")</f>
        <v>Treinamento - Agente</v>
      </c>
      <c r="B18" s="4" t="str">
        <f ca="1">IFERROR(__xludf.DUMMYFUNCTION("""COMPUTED_VALUE"""),"Treinamento - Gestor")</f>
        <v>Treinamento - Gestor</v>
      </c>
    </row>
    <row r="19" spans="1:17" x14ac:dyDescent="0.25">
      <c r="A19" s="4" t="str">
        <f ca="1">IFERROR(__xludf.DUMMYFUNCTION("TRANSPOSE(FILTER(Filtro1!B:B,Filtro1!A:A=Caio!C19))"),"Comunicacional")</f>
        <v>Comunicacional</v>
      </c>
      <c r="B19" s="4" t="str">
        <f ca="1">IFERROR(__xludf.DUMMYFUNCTION("""COMPUTED_VALUE"""),"Desburocratização")</f>
        <v>Desburocratização</v>
      </c>
      <c r="C19" s="4" t="str">
        <f ca="1">IFERROR(__xludf.DUMMYFUNCTION("""COMPUTED_VALUE"""),"Mapa Cultural")</f>
        <v>Mapa Cultural</v>
      </c>
      <c r="D19" s="4" t="str">
        <f ca="1">IFERROR(__xludf.DUMMYFUNCTION("""COMPUTED_VALUE"""),"Políticas Afirmativas")</f>
        <v>Políticas Afirmativas</v>
      </c>
    </row>
    <row r="20" spans="1:17" x14ac:dyDescent="0.25">
      <c r="A20" s="4" t="str">
        <f ca="1">IFERROR(__xludf.DUMMYFUNCTION("TRANSPOSE(FILTER(Filtro1!B:B,Filtro1!A:A=Caio!C20))"),"Comunicacional")</f>
        <v>Comunicacional</v>
      </c>
      <c r="B20" s="4" t="str">
        <f ca="1">IFERROR(__xludf.DUMMYFUNCTION("""COMPUTED_VALUE"""),"Desburocratização")</f>
        <v>Desburocratização</v>
      </c>
      <c r="C20" s="4" t="str">
        <f ca="1">IFERROR(__xludf.DUMMYFUNCTION("""COMPUTED_VALUE"""),"Mapa Cultural")</f>
        <v>Mapa Cultural</v>
      </c>
      <c r="D20" s="4" t="str">
        <f ca="1">IFERROR(__xludf.DUMMYFUNCTION("""COMPUTED_VALUE"""),"Políticas Afirmativas")</f>
        <v>Políticas Afirmativas</v>
      </c>
    </row>
    <row r="21" spans="1:17" x14ac:dyDescent="0.25">
      <c r="A21" s="4" t="str">
        <f ca="1">IFERROR(__xludf.DUMMYFUNCTION("TRANSPOSE(FILTER(Filtro1!B:B,Filtro1!A:A=Caio!C21))"),"Transparência e Fiscalização")</f>
        <v>Transparência e Fiscalização</v>
      </c>
      <c r="B21" s="4" t="str">
        <f ca="1">IFERROR(__xludf.DUMMYFUNCTION("""COMPUTED_VALUE"""),"Pareceristas")</f>
        <v>Pareceristas</v>
      </c>
    </row>
    <row r="22" spans="1:17" x14ac:dyDescent="0.25">
      <c r="A22" s="4" t="str">
        <f ca="1">IFERROR(__xludf.DUMMYFUNCTION("TRANSPOSE(FILTER(Filtro1!B:B,Filtro1!A:A=Caio!C22))"),"Comunicacional")</f>
        <v>Comunicacional</v>
      </c>
      <c r="B22" s="4" t="str">
        <f ca="1">IFERROR(__xludf.DUMMYFUNCTION("""COMPUTED_VALUE"""),"Desburocratização")</f>
        <v>Desburocratização</v>
      </c>
      <c r="C22" s="4" t="str">
        <f ca="1">IFERROR(__xludf.DUMMYFUNCTION("""COMPUTED_VALUE"""),"Mapa Cultural")</f>
        <v>Mapa Cultural</v>
      </c>
      <c r="D22" s="4" t="str">
        <f ca="1">IFERROR(__xludf.DUMMYFUNCTION("""COMPUTED_VALUE"""),"Políticas Afirmativas")</f>
        <v>Políticas Afirmativas</v>
      </c>
    </row>
    <row r="23" spans="1:17" x14ac:dyDescent="0.25">
      <c r="A23" s="4" t="str">
        <f ca="1">IFERROR(__xludf.DUMMYFUNCTION("TRANSPOSE(FILTER(Filtro1!B:B,Filtro1!A:A=Caio!C23))"),"")</f>
        <v/>
      </c>
    </row>
    <row r="24" spans="1:17" x14ac:dyDescent="0.25">
      <c r="A24" s="4" t="str">
        <f ca="1">IFERROR(__xludf.DUMMYFUNCTION("TRANSPOSE(FILTER(Filtro1!B:B,Filtro1!A:A=Caio!C24))"),"Aquisição de Bens e Serviços")</f>
        <v>Aquisição de Bens e Serviços</v>
      </c>
      <c r="B24" s="4" t="str">
        <f ca="1">IFERROR(__xludf.DUMMYFUNCTION("""COMPUTED_VALUE"""),"Cultura Periférica")</f>
        <v>Cultura Periférica</v>
      </c>
      <c r="C24" s="4" t="str">
        <f ca="1">IFERROR(__xludf.DUMMYFUNCTION("""COMPUTED_VALUE"""),"Comunidades Tradicionais ou Rurais")</f>
        <v>Comunidades Tradicionais ou Rurais</v>
      </c>
      <c r="D24" s="4" t="str">
        <f ca="1">IFERROR(__xludf.DUMMYFUNCTION("""COMPUTED_VALUE"""),"Equipamentos e Acervos")</f>
        <v>Equipamentos e Acervos</v>
      </c>
      <c r="E24" s="4" t="str">
        <f ca="1">IFERROR(__xludf.DUMMYFUNCTION("""COMPUTED_VALUE"""),"Premiação")</f>
        <v>Premiação</v>
      </c>
      <c r="F24" s="4" t="str">
        <f ca="1">IFERROR(__xludf.DUMMYFUNCTION("""COMPUTED_VALUE"""),"Bolsas e Intercâmbio")</f>
        <v>Bolsas e Intercâmbio</v>
      </c>
      <c r="G24" s="4" t="str">
        <f ca="1">IFERROR(__xludf.DUMMYFUNCTION("""COMPUTED_VALUE"""),"Formação de Público e Educação")</f>
        <v>Formação de Público e Educação</v>
      </c>
      <c r="H24" s="4" t="str">
        <f ca="1">IFERROR(__xludf.DUMMYFUNCTION("""COMPUTED_VALUE"""),"Cultura Popular")</f>
        <v>Cultura Popular</v>
      </c>
      <c r="I24" s="4" t="str">
        <f ca="1">IFERROR(__xludf.DUMMYFUNCTION("""COMPUTED_VALUE"""),"Cultura Popular de Matriz Africana")</f>
        <v>Cultura Popular de Matriz Africana</v>
      </c>
      <c r="J24" s="4" t="str">
        <f ca="1">IFERROR(__xludf.DUMMYFUNCTION("""COMPUTED_VALUE"""),"Cultura Digital e Geek")</f>
        <v>Cultura Digital e Geek</v>
      </c>
      <c r="K24" s="4" t="str">
        <f ca="1">IFERROR(__xludf.DUMMYFUNCTION("""COMPUTED_VALUE"""),"12 Regiões de Desenvolvimento")</f>
        <v>12 Regiões de Desenvolvimento</v>
      </c>
      <c r="L24" s="4" t="str">
        <f ca="1">IFERROR(__xludf.DUMMYFUNCTION("""COMPUTED_VALUE"""),"Linguagem Específica")</f>
        <v>Linguagem Específica</v>
      </c>
      <c r="M24" s="4" t="str">
        <f ca="1">IFERROR(__xludf.DUMMYFUNCTION("""COMPUTED_VALUE"""),"Técnicos")</f>
        <v>Técnicos</v>
      </c>
      <c r="N24" s="4" t="str">
        <f ca="1">IFERROR(__xludf.DUMMYFUNCTION("""COMPUTED_VALUE"""),"Circulação e Visibilidade")</f>
        <v>Circulação e Visibilidade</v>
      </c>
      <c r="O24" s="4" t="str">
        <f ca="1">IFERROR(__xludf.DUMMYFUNCTION("""COMPUTED_VALUE"""),"Iniciantes")</f>
        <v>Iniciantes</v>
      </c>
      <c r="P24" s="4" t="str">
        <f ca="1">IFERROR(__xludf.DUMMYFUNCTION("""COMPUTED_VALUE"""),"CEUs e Pontos(ões) de Cultura")</f>
        <v>CEUs e Pontos(ões) de Cultura</v>
      </c>
      <c r="Q24" s="4" t="str">
        <f ca="1">IFERROR(__xludf.DUMMYFUNCTION("""COMPUTED_VALUE"""),"Outros")</f>
        <v>Outros</v>
      </c>
    </row>
    <row r="25" spans="1:17" x14ac:dyDescent="0.25">
      <c r="A25" s="4" t="str">
        <f ca="1">IFERROR(__xludf.DUMMYFUNCTION("TRANSPOSE(FILTER(Filtro1!B:B,Filtro1!A:A=Caio!C25))"),"Aquisição de Bens e Serviços")</f>
        <v>Aquisição de Bens e Serviços</v>
      </c>
      <c r="B25" s="4" t="str">
        <f ca="1">IFERROR(__xludf.DUMMYFUNCTION("""COMPUTED_VALUE"""),"Cultura Periférica")</f>
        <v>Cultura Periférica</v>
      </c>
      <c r="C25" s="4" t="str">
        <f ca="1">IFERROR(__xludf.DUMMYFUNCTION("""COMPUTED_VALUE"""),"Comunidades Tradicionais ou Rurais")</f>
        <v>Comunidades Tradicionais ou Rurais</v>
      </c>
      <c r="D25" s="4" t="str">
        <f ca="1">IFERROR(__xludf.DUMMYFUNCTION("""COMPUTED_VALUE"""),"Equipamentos e Acervos")</f>
        <v>Equipamentos e Acervos</v>
      </c>
      <c r="E25" s="4" t="str">
        <f ca="1">IFERROR(__xludf.DUMMYFUNCTION("""COMPUTED_VALUE"""),"Premiação")</f>
        <v>Premiação</v>
      </c>
      <c r="F25" s="4" t="str">
        <f ca="1">IFERROR(__xludf.DUMMYFUNCTION("""COMPUTED_VALUE"""),"Bolsas e Intercâmbio")</f>
        <v>Bolsas e Intercâmbio</v>
      </c>
      <c r="G25" s="4" t="str">
        <f ca="1">IFERROR(__xludf.DUMMYFUNCTION("""COMPUTED_VALUE"""),"Formação de Público e Educação")</f>
        <v>Formação de Público e Educação</v>
      </c>
      <c r="H25" s="4" t="str">
        <f ca="1">IFERROR(__xludf.DUMMYFUNCTION("""COMPUTED_VALUE"""),"Cultura Popular")</f>
        <v>Cultura Popular</v>
      </c>
      <c r="I25" s="4" t="str">
        <f ca="1">IFERROR(__xludf.DUMMYFUNCTION("""COMPUTED_VALUE"""),"Cultura Popular de Matriz Africana")</f>
        <v>Cultura Popular de Matriz Africana</v>
      </c>
      <c r="J25" s="4" t="str">
        <f ca="1">IFERROR(__xludf.DUMMYFUNCTION("""COMPUTED_VALUE"""),"Cultura Digital e Geek")</f>
        <v>Cultura Digital e Geek</v>
      </c>
      <c r="K25" s="4" t="str">
        <f ca="1">IFERROR(__xludf.DUMMYFUNCTION("""COMPUTED_VALUE"""),"12 Regiões de Desenvolvimento")</f>
        <v>12 Regiões de Desenvolvimento</v>
      </c>
      <c r="L25" s="4" t="str">
        <f ca="1">IFERROR(__xludf.DUMMYFUNCTION("""COMPUTED_VALUE"""),"Linguagem Específica")</f>
        <v>Linguagem Específica</v>
      </c>
      <c r="M25" s="4" t="str">
        <f ca="1">IFERROR(__xludf.DUMMYFUNCTION("""COMPUTED_VALUE"""),"Técnicos")</f>
        <v>Técnicos</v>
      </c>
      <c r="N25" s="4" t="str">
        <f ca="1">IFERROR(__xludf.DUMMYFUNCTION("""COMPUTED_VALUE"""),"Circulação e Visibilidade")</f>
        <v>Circulação e Visibilidade</v>
      </c>
      <c r="O25" s="4" t="str">
        <f ca="1">IFERROR(__xludf.DUMMYFUNCTION("""COMPUTED_VALUE"""),"Iniciantes")</f>
        <v>Iniciantes</v>
      </c>
      <c r="P25" s="4" t="str">
        <f ca="1">IFERROR(__xludf.DUMMYFUNCTION("""COMPUTED_VALUE"""),"CEUs e Pontos(ões) de Cultura")</f>
        <v>CEUs e Pontos(ões) de Cultura</v>
      </c>
      <c r="Q25" s="4" t="str">
        <f ca="1">IFERROR(__xludf.DUMMYFUNCTION("""COMPUTED_VALUE"""),"Outros")</f>
        <v>Outros</v>
      </c>
    </row>
    <row r="26" spans="1:17" x14ac:dyDescent="0.25">
      <c r="A26" s="4" t="str">
        <f ca="1">IFERROR(__xludf.DUMMYFUNCTION("TRANSPOSE(FILTER(Filtro1!B:B,Filtro1!A:A=Caio!C26))"),"Aquisição de Bens e Serviços")</f>
        <v>Aquisição de Bens e Serviços</v>
      </c>
      <c r="B26" s="4" t="str">
        <f ca="1">IFERROR(__xludf.DUMMYFUNCTION("""COMPUTED_VALUE"""),"Cultura Periférica")</f>
        <v>Cultura Periférica</v>
      </c>
      <c r="C26" s="4" t="str">
        <f ca="1">IFERROR(__xludf.DUMMYFUNCTION("""COMPUTED_VALUE"""),"Comunidades Tradicionais ou Rurais")</f>
        <v>Comunidades Tradicionais ou Rurais</v>
      </c>
      <c r="D26" s="4" t="str">
        <f ca="1">IFERROR(__xludf.DUMMYFUNCTION("""COMPUTED_VALUE"""),"Equipamentos e Acervos")</f>
        <v>Equipamentos e Acervos</v>
      </c>
      <c r="E26" s="4" t="str">
        <f ca="1">IFERROR(__xludf.DUMMYFUNCTION("""COMPUTED_VALUE"""),"Premiação")</f>
        <v>Premiação</v>
      </c>
      <c r="F26" s="4" t="str">
        <f ca="1">IFERROR(__xludf.DUMMYFUNCTION("""COMPUTED_VALUE"""),"Bolsas e Intercâmbio")</f>
        <v>Bolsas e Intercâmbio</v>
      </c>
      <c r="G26" s="4" t="str">
        <f ca="1">IFERROR(__xludf.DUMMYFUNCTION("""COMPUTED_VALUE"""),"Formação de Público e Educação")</f>
        <v>Formação de Público e Educação</v>
      </c>
      <c r="H26" s="4" t="str">
        <f ca="1">IFERROR(__xludf.DUMMYFUNCTION("""COMPUTED_VALUE"""),"Cultura Popular")</f>
        <v>Cultura Popular</v>
      </c>
      <c r="I26" s="4" t="str">
        <f ca="1">IFERROR(__xludf.DUMMYFUNCTION("""COMPUTED_VALUE"""),"Cultura Popular de Matriz Africana")</f>
        <v>Cultura Popular de Matriz Africana</v>
      </c>
      <c r="J26" s="4" t="str">
        <f ca="1">IFERROR(__xludf.DUMMYFUNCTION("""COMPUTED_VALUE"""),"Cultura Digital e Geek")</f>
        <v>Cultura Digital e Geek</v>
      </c>
      <c r="K26" s="4" t="str">
        <f ca="1">IFERROR(__xludf.DUMMYFUNCTION("""COMPUTED_VALUE"""),"12 Regiões de Desenvolvimento")</f>
        <v>12 Regiões de Desenvolvimento</v>
      </c>
      <c r="L26" s="4" t="str">
        <f ca="1">IFERROR(__xludf.DUMMYFUNCTION("""COMPUTED_VALUE"""),"Linguagem Específica")</f>
        <v>Linguagem Específica</v>
      </c>
      <c r="M26" s="4" t="str">
        <f ca="1">IFERROR(__xludf.DUMMYFUNCTION("""COMPUTED_VALUE"""),"Técnicos")</f>
        <v>Técnicos</v>
      </c>
      <c r="N26" s="4" t="str">
        <f ca="1">IFERROR(__xludf.DUMMYFUNCTION("""COMPUTED_VALUE"""),"Circulação e Visibilidade")</f>
        <v>Circulação e Visibilidade</v>
      </c>
      <c r="O26" s="4" t="str">
        <f ca="1">IFERROR(__xludf.DUMMYFUNCTION("""COMPUTED_VALUE"""),"Iniciantes")</f>
        <v>Iniciantes</v>
      </c>
      <c r="P26" s="4" t="str">
        <f ca="1">IFERROR(__xludf.DUMMYFUNCTION("""COMPUTED_VALUE"""),"CEUs e Pontos(ões) de Cultura")</f>
        <v>CEUs e Pontos(ões) de Cultura</v>
      </c>
      <c r="Q26" s="4" t="str">
        <f ca="1">IFERROR(__xludf.DUMMYFUNCTION("""COMPUTED_VALUE"""),"Outros")</f>
        <v>Outros</v>
      </c>
    </row>
    <row r="27" spans="1:17" x14ac:dyDescent="0.25">
      <c r="A27" s="4" t="str">
        <f ca="1">IFERROR(__xludf.DUMMYFUNCTION("TRANSPOSE(FILTER(Filtro1!B:B,Filtro1!A:A=Caio!C27))"),"Aquisição de Bens e Serviços")</f>
        <v>Aquisição de Bens e Serviços</v>
      </c>
      <c r="B27" s="4" t="str">
        <f ca="1">IFERROR(__xludf.DUMMYFUNCTION("""COMPUTED_VALUE"""),"Cultura Periférica")</f>
        <v>Cultura Periférica</v>
      </c>
      <c r="C27" s="4" t="str">
        <f ca="1">IFERROR(__xludf.DUMMYFUNCTION("""COMPUTED_VALUE"""),"Comunidades Tradicionais ou Rurais")</f>
        <v>Comunidades Tradicionais ou Rurais</v>
      </c>
      <c r="D27" s="4" t="str">
        <f ca="1">IFERROR(__xludf.DUMMYFUNCTION("""COMPUTED_VALUE"""),"Equipamentos e Acervos")</f>
        <v>Equipamentos e Acervos</v>
      </c>
      <c r="E27" s="4" t="str">
        <f ca="1">IFERROR(__xludf.DUMMYFUNCTION("""COMPUTED_VALUE"""),"Premiação")</f>
        <v>Premiação</v>
      </c>
      <c r="F27" s="4" t="str">
        <f ca="1">IFERROR(__xludf.DUMMYFUNCTION("""COMPUTED_VALUE"""),"Bolsas e Intercâmbio")</f>
        <v>Bolsas e Intercâmbio</v>
      </c>
      <c r="G27" s="4" t="str">
        <f ca="1">IFERROR(__xludf.DUMMYFUNCTION("""COMPUTED_VALUE"""),"Formação de Público e Educação")</f>
        <v>Formação de Público e Educação</v>
      </c>
      <c r="H27" s="4" t="str">
        <f ca="1">IFERROR(__xludf.DUMMYFUNCTION("""COMPUTED_VALUE"""),"Cultura Popular")</f>
        <v>Cultura Popular</v>
      </c>
      <c r="I27" s="4" t="str">
        <f ca="1">IFERROR(__xludf.DUMMYFUNCTION("""COMPUTED_VALUE"""),"Cultura Popular de Matriz Africana")</f>
        <v>Cultura Popular de Matriz Africana</v>
      </c>
      <c r="J27" s="4" t="str">
        <f ca="1">IFERROR(__xludf.DUMMYFUNCTION("""COMPUTED_VALUE"""),"Cultura Digital e Geek")</f>
        <v>Cultura Digital e Geek</v>
      </c>
      <c r="K27" s="4" t="str">
        <f ca="1">IFERROR(__xludf.DUMMYFUNCTION("""COMPUTED_VALUE"""),"12 Regiões de Desenvolvimento")</f>
        <v>12 Regiões de Desenvolvimento</v>
      </c>
      <c r="L27" s="4" t="str">
        <f ca="1">IFERROR(__xludf.DUMMYFUNCTION("""COMPUTED_VALUE"""),"Linguagem Específica")</f>
        <v>Linguagem Específica</v>
      </c>
      <c r="M27" s="4" t="str">
        <f ca="1">IFERROR(__xludf.DUMMYFUNCTION("""COMPUTED_VALUE"""),"Técnicos")</f>
        <v>Técnicos</v>
      </c>
      <c r="N27" s="4" t="str">
        <f ca="1">IFERROR(__xludf.DUMMYFUNCTION("""COMPUTED_VALUE"""),"Circulação e Visibilidade")</f>
        <v>Circulação e Visibilidade</v>
      </c>
      <c r="O27" s="4" t="str">
        <f ca="1">IFERROR(__xludf.DUMMYFUNCTION("""COMPUTED_VALUE"""),"Iniciantes")</f>
        <v>Iniciantes</v>
      </c>
      <c r="P27" s="4" t="str">
        <f ca="1">IFERROR(__xludf.DUMMYFUNCTION("""COMPUTED_VALUE"""),"CEUs e Pontos(ões) de Cultura")</f>
        <v>CEUs e Pontos(ões) de Cultura</v>
      </c>
      <c r="Q27" s="4" t="str">
        <f ca="1">IFERROR(__xludf.DUMMYFUNCTION("""COMPUTED_VALUE"""),"Outros")</f>
        <v>Outros</v>
      </c>
    </row>
    <row r="28" spans="1:17" x14ac:dyDescent="0.25">
      <c r="A28" s="4" t="str">
        <f ca="1">IFERROR(__xludf.DUMMYFUNCTION("TRANSPOSE(FILTER(Filtro1!B:B,Filtro1!A:A=Caio!C28))"),"Aquisição de Bens e Serviços")</f>
        <v>Aquisição de Bens e Serviços</v>
      </c>
      <c r="B28" s="4" t="str">
        <f ca="1">IFERROR(__xludf.DUMMYFUNCTION("""COMPUTED_VALUE"""),"Cultura Periférica")</f>
        <v>Cultura Periférica</v>
      </c>
      <c r="C28" s="4" t="str">
        <f ca="1">IFERROR(__xludf.DUMMYFUNCTION("""COMPUTED_VALUE"""),"Comunidades Tradicionais ou Rurais")</f>
        <v>Comunidades Tradicionais ou Rurais</v>
      </c>
      <c r="D28" s="4" t="str">
        <f ca="1">IFERROR(__xludf.DUMMYFUNCTION("""COMPUTED_VALUE"""),"Equipamentos e Acervos")</f>
        <v>Equipamentos e Acervos</v>
      </c>
      <c r="E28" s="4" t="str">
        <f ca="1">IFERROR(__xludf.DUMMYFUNCTION("""COMPUTED_VALUE"""),"Premiação")</f>
        <v>Premiação</v>
      </c>
      <c r="F28" s="4" t="str">
        <f ca="1">IFERROR(__xludf.DUMMYFUNCTION("""COMPUTED_VALUE"""),"Bolsas e Intercâmbio")</f>
        <v>Bolsas e Intercâmbio</v>
      </c>
      <c r="G28" s="4" t="str">
        <f ca="1">IFERROR(__xludf.DUMMYFUNCTION("""COMPUTED_VALUE"""),"Formação de Público e Educação")</f>
        <v>Formação de Público e Educação</v>
      </c>
      <c r="H28" s="4" t="str">
        <f ca="1">IFERROR(__xludf.DUMMYFUNCTION("""COMPUTED_VALUE"""),"Cultura Popular")</f>
        <v>Cultura Popular</v>
      </c>
      <c r="I28" s="4" t="str">
        <f ca="1">IFERROR(__xludf.DUMMYFUNCTION("""COMPUTED_VALUE"""),"Cultura Popular de Matriz Africana")</f>
        <v>Cultura Popular de Matriz Africana</v>
      </c>
      <c r="J28" s="4" t="str">
        <f ca="1">IFERROR(__xludf.DUMMYFUNCTION("""COMPUTED_VALUE"""),"Cultura Digital e Geek")</f>
        <v>Cultura Digital e Geek</v>
      </c>
      <c r="K28" s="4" t="str">
        <f ca="1">IFERROR(__xludf.DUMMYFUNCTION("""COMPUTED_VALUE"""),"12 Regiões de Desenvolvimento")</f>
        <v>12 Regiões de Desenvolvimento</v>
      </c>
      <c r="L28" s="4" t="str">
        <f ca="1">IFERROR(__xludf.DUMMYFUNCTION("""COMPUTED_VALUE"""),"Linguagem Específica")</f>
        <v>Linguagem Específica</v>
      </c>
      <c r="M28" s="4" t="str">
        <f ca="1">IFERROR(__xludf.DUMMYFUNCTION("""COMPUTED_VALUE"""),"Técnicos")</f>
        <v>Técnicos</v>
      </c>
      <c r="N28" s="4" t="str">
        <f ca="1">IFERROR(__xludf.DUMMYFUNCTION("""COMPUTED_VALUE"""),"Circulação e Visibilidade")</f>
        <v>Circulação e Visibilidade</v>
      </c>
      <c r="O28" s="4" t="str">
        <f ca="1">IFERROR(__xludf.DUMMYFUNCTION("""COMPUTED_VALUE"""),"Iniciantes")</f>
        <v>Iniciantes</v>
      </c>
      <c r="P28" s="4" t="str">
        <f ca="1">IFERROR(__xludf.DUMMYFUNCTION("""COMPUTED_VALUE"""),"CEUs e Pontos(ões) de Cultura")</f>
        <v>CEUs e Pontos(ões) de Cultura</v>
      </c>
      <c r="Q28" s="4" t="str">
        <f ca="1">IFERROR(__xludf.DUMMYFUNCTION("""COMPUTED_VALUE"""),"Outros")</f>
        <v>Outros</v>
      </c>
    </row>
    <row r="29" spans="1:17" x14ac:dyDescent="0.25">
      <c r="A29" s="4" t="str">
        <f ca="1">IFERROR(__xludf.DUMMYFUNCTION("TRANSPOSE(FILTER(Filtro1!B:B,Filtro1!A:A=Caio!C29))"),"Aquisição de Bens e Serviços")</f>
        <v>Aquisição de Bens e Serviços</v>
      </c>
      <c r="B29" s="4" t="str">
        <f ca="1">IFERROR(__xludf.DUMMYFUNCTION("""COMPUTED_VALUE"""),"Cultura Periférica")</f>
        <v>Cultura Periférica</v>
      </c>
      <c r="C29" s="4" t="str">
        <f ca="1">IFERROR(__xludf.DUMMYFUNCTION("""COMPUTED_VALUE"""),"Comunidades Tradicionais ou Rurais")</f>
        <v>Comunidades Tradicionais ou Rurais</v>
      </c>
      <c r="D29" s="4" t="str">
        <f ca="1">IFERROR(__xludf.DUMMYFUNCTION("""COMPUTED_VALUE"""),"Equipamentos e Acervos")</f>
        <v>Equipamentos e Acervos</v>
      </c>
      <c r="E29" s="4" t="str">
        <f ca="1">IFERROR(__xludf.DUMMYFUNCTION("""COMPUTED_VALUE"""),"Premiação")</f>
        <v>Premiação</v>
      </c>
      <c r="F29" s="4" t="str">
        <f ca="1">IFERROR(__xludf.DUMMYFUNCTION("""COMPUTED_VALUE"""),"Bolsas e Intercâmbio")</f>
        <v>Bolsas e Intercâmbio</v>
      </c>
      <c r="G29" s="4" t="str">
        <f ca="1">IFERROR(__xludf.DUMMYFUNCTION("""COMPUTED_VALUE"""),"Formação de Público e Educação")</f>
        <v>Formação de Público e Educação</v>
      </c>
      <c r="H29" s="4" t="str">
        <f ca="1">IFERROR(__xludf.DUMMYFUNCTION("""COMPUTED_VALUE"""),"Cultura Popular")</f>
        <v>Cultura Popular</v>
      </c>
      <c r="I29" s="4" t="str">
        <f ca="1">IFERROR(__xludf.DUMMYFUNCTION("""COMPUTED_VALUE"""),"Cultura Popular de Matriz Africana")</f>
        <v>Cultura Popular de Matriz Africana</v>
      </c>
      <c r="J29" s="4" t="str">
        <f ca="1">IFERROR(__xludf.DUMMYFUNCTION("""COMPUTED_VALUE"""),"Cultura Digital e Geek")</f>
        <v>Cultura Digital e Geek</v>
      </c>
      <c r="K29" s="4" t="str">
        <f ca="1">IFERROR(__xludf.DUMMYFUNCTION("""COMPUTED_VALUE"""),"12 Regiões de Desenvolvimento")</f>
        <v>12 Regiões de Desenvolvimento</v>
      </c>
      <c r="L29" s="4" t="str">
        <f ca="1">IFERROR(__xludf.DUMMYFUNCTION("""COMPUTED_VALUE"""),"Linguagem Específica")</f>
        <v>Linguagem Específica</v>
      </c>
      <c r="M29" s="4" t="str">
        <f ca="1">IFERROR(__xludf.DUMMYFUNCTION("""COMPUTED_VALUE"""),"Técnicos")</f>
        <v>Técnicos</v>
      </c>
      <c r="N29" s="4" t="str">
        <f ca="1">IFERROR(__xludf.DUMMYFUNCTION("""COMPUTED_VALUE"""),"Circulação e Visibilidade")</f>
        <v>Circulação e Visibilidade</v>
      </c>
      <c r="O29" s="4" t="str">
        <f ca="1">IFERROR(__xludf.DUMMYFUNCTION("""COMPUTED_VALUE"""),"Iniciantes")</f>
        <v>Iniciantes</v>
      </c>
      <c r="P29" s="4" t="str">
        <f ca="1">IFERROR(__xludf.DUMMYFUNCTION("""COMPUTED_VALUE"""),"CEUs e Pontos(ões) de Cultura")</f>
        <v>CEUs e Pontos(ões) de Cultura</v>
      </c>
      <c r="Q29" s="4" t="str">
        <f ca="1">IFERROR(__xludf.DUMMYFUNCTION("""COMPUTED_VALUE"""),"Outros")</f>
        <v>Outros</v>
      </c>
    </row>
    <row r="30" spans="1:17" x14ac:dyDescent="0.25">
      <c r="A30" s="4" t="str">
        <f ca="1">IFERROR(__xludf.DUMMYFUNCTION("TRANSPOSE(FILTER(Filtro1!B:B,Filtro1!A:A=Caio!C30))"),"Aquisição de Bens e Serviços")</f>
        <v>Aquisição de Bens e Serviços</v>
      </c>
      <c r="B30" s="4" t="str">
        <f ca="1">IFERROR(__xludf.DUMMYFUNCTION("""COMPUTED_VALUE"""),"Cultura Periférica")</f>
        <v>Cultura Periférica</v>
      </c>
      <c r="C30" s="4" t="str">
        <f ca="1">IFERROR(__xludf.DUMMYFUNCTION("""COMPUTED_VALUE"""),"Comunidades Tradicionais ou Rurais")</f>
        <v>Comunidades Tradicionais ou Rurais</v>
      </c>
      <c r="D30" s="4" t="str">
        <f ca="1">IFERROR(__xludf.DUMMYFUNCTION("""COMPUTED_VALUE"""),"Equipamentos e Acervos")</f>
        <v>Equipamentos e Acervos</v>
      </c>
      <c r="E30" s="4" t="str">
        <f ca="1">IFERROR(__xludf.DUMMYFUNCTION("""COMPUTED_VALUE"""),"Premiação")</f>
        <v>Premiação</v>
      </c>
      <c r="F30" s="4" t="str">
        <f ca="1">IFERROR(__xludf.DUMMYFUNCTION("""COMPUTED_VALUE"""),"Bolsas e Intercâmbio")</f>
        <v>Bolsas e Intercâmbio</v>
      </c>
      <c r="G30" s="4" t="str">
        <f ca="1">IFERROR(__xludf.DUMMYFUNCTION("""COMPUTED_VALUE"""),"Formação de Público e Educação")</f>
        <v>Formação de Público e Educação</v>
      </c>
      <c r="H30" s="4" t="str">
        <f ca="1">IFERROR(__xludf.DUMMYFUNCTION("""COMPUTED_VALUE"""),"Cultura Popular")</f>
        <v>Cultura Popular</v>
      </c>
      <c r="I30" s="4" t="str">
        <f ca="1">IFERROR(__xludf.DUMMYFUNCTION("""COMPUTED_VALUE"""),"Cultura Popular de Matriz Africana")</f>
        <v>Cultura Popular de Matriz Africana</v>
      </c>
      <c r="J30" s="4" t="str">
        <f ca="1">IFERROR(__xludf.DUMMYFUNCTION("""COMPUTED_VALUE"""),"Cultura Digital e Geek")</f>
        <v>Cultura Digital e Geek</v>
      </c>
      <c r="K30" s="4" t="str">
        <f ca="1">IFERROR(__xludf.DUMMYFUNCTION("""COMPUTED_VALUE"""),"12 Regiões de Desenvolvimento")</f>
        <v>12 Regiões de Desenvolvimento</v>
      </c>
      <c r="L30" s="4" t="str">
        <f ca="1">IFERROR(__xludf.DUMMYFUNCTION("""COMPUTED_VALUE"""),"Linguagem Específica")</f>
        <v>Linguagem Específica</v>
      </c>
      <c r="M30" s="4" t="str">
        <f ca="1">IFERROR(__xludf.DUMMYFUNCTION("""COMPUTED_VALUE"""),"Técnicos")</f>
        <v>Técnicos</v>
      </c>
      <c r="N30" s="4" t="str">
        <f ca="1">IFERROR(__xludf.DUMMYFUNCTION("""COMPUTED_VALUE"""),"Circulação e Visibilidade")</f>
        <v>Circulação e Visibilidade</v>
      </c>
      <c r="O30" s="4" t="str">
        <f ca="1">IFERROR(__xludf.DUMMYFUNCTION("""COMPUTED_VALUE"""),"Iniciantes")</f>
        <v>Iniciantes</v>
      </c>
      <c r="P30" s="4" t="str">
        <f ca="1">IFERROR(__xludf.DUMMYFUNCTION("""COMPUTED_VALUE"""),"CEUs e Pontos(ões) de Cultura")</f>
        <v>CEUs e Pontos(ões) de Cultura</v>
      </c>
      <c r="Q30" s="4" t="str">
        <f ca="1">IFERROR(__xludf.DUMMYFUNCTION("""COMPUTED_VALUE"""),"Outros")</f>
        <v>Outros</v>
      </c>
    </row>
    <row r="31" spans="1:17" x14ac:dyDescent="0.25">
      <c r="A31" s="4" t="str">
        <f ca="1">IFERROR(__xludf.DUMMYFUNCTION("TRANSPOSE(FILTER(Filtro1!B:B,Filtro1!A:A=Caio!C31))"),"")</f>
        <v/>
      </c>
    </row>
    <row r="32" spans="1:17" x14ac:dyDescent="0.25">
      <c r="A32" s="4" t="str">
        <f ca="1">IFERROR(__xludf.DUMMYFUNCTION("TRANSPOSE(FILTER(Filtro1!B:B,Filtro1!A:A=Caio!C32))"),"Treinamento - Agente")</f>
        <v>Treinamento - Agente</v>
      </c>
      <c r="B32" s="4" t="str">
        <f ca="1">IFERROR(__xludf.DUMMYFUNCTION("""COMPUTED_VALUE"""),"Treinamento - Gestor")</f>
        <v>Treinamento - Gestor</v>
      </c>
    </row>
    <row r="33" spans="1:17" x14ac:dyDescent="0.25">
      <c r="A33" s="4" t="str">
        <f ca="1">IFERROR(__xludf.DUMMYFUNCTION("TRANSPOSE(FILTER(Filtro1!B:B,Filtro1!A:A=Caio!C33))"),"Aquisição de Bens e Serviços")</f>
        <v>Aquisição de Bens e Serviços</v>
      </c>
      <c r="B33" s="4" t="str">
        <f ca="1">IFERROR(__xludf.DUMMYFUNCTION("""COMPUTED_VALUE"""),"Cultura Periférica")</f>
        <v>Cultura Periférica</v>
      </c>
      <c r="C33" s="4" t="str">
        <f ca="1">IFERROR(__xludf.DUMMYFUNCTION("""COMPUTED_VALUE"""),"Comunidades Tradicionais ou Rurais")</f>
        <v>Comunidades Tradicionais ou Rurais</v>
      </c>
      <c r="D33" s="4" t="str">
        <f ca="1">IFERROR(__xludf.DUMMYFUNCTION("""COMPUTED_VALUE"""),"Equipamentos e Acervos")</f>
        <v>Equipamentos e Acervos</v>
      </c>
      <c r="E33" s="4" t="str">
        <f ca="1">IFERROR(__xludf.DUMMYFUNCTION("""COMPUTED_VALUE"""),"Premiação")</f>
        <v>Premiação</v>
      </c>
      <c r="F33" s="4" t="str">
        <f ca="1">IFERROR(__xludf.DUMMYFUNCTION("""COMPUTED_VALUE"""),"Bolsas e Intercâmbio")</f>
        <v>Bolsas e Intercâmbio</v>
      </c>
      <c r="G33" s="4" t="str">
        <f ca="1">IFERROR(__xludf.DUMMYFUNCTION("""COMPUTED_VALUE"""),"Formação de Público e Educação")</f>
        <v>Formação de Público e Educação</v>
      </c>
      <c r="H33" s="4" t="str">
        <f ca="1">IFERROR(__xludf.DUMMYFUNCTION("""COMPUTED_VALUE"""),"Cultura Popular")</f>
        <v>Cultura Popular</v>
      </c>
      <c r="I33" s="4" t="str">
        <f ca="1">IFERROR(__xludf.DUMMYFUNCTION("""COMPUTED_VALUE"""),"Cultura Popular de Matriz Africana")</f>
        <v>Cultura Popular de Matriz Africana</v>
      </c>
      <c r="J33" s="4" t="str">
        <f ca="1">IFERROR(__xludf.DUMMYFUNCTION("""COMPUTED_VALUE"""),"Cultura Digital e Geek")</f>
        <v>Cultura Digital e Geek</v>
      </c>
      <c r="K33" s="4" t="str">
        <f ca="1">IFERROR(__xludf.DUMMYFUNCTION("""COMPUTED_VALUE"""),"12 Regiões de Desenvolvimento")</f>
        <v>12 Regiões de Desenvolvimento</v>
      </c>
      <c r="L33" s="4" t="str">
        <f ca="1">IFERROR(__xludf.DUMMYFUNCTION("""COMPUTED_VALUE"""),"Linguagem Específica")</f>
        <v>Linguagem Específica</v>
      </c>
      <c r="M33" s="4" t="str">
        <f ca="1">IFERROR(__xludf.DUMMYFUNCTION("""COMPUTED_VALUE"""),"Técnicos")</f>
        <v>Técnicos</v>
      </c>
      <c r="N33" s="4" t="str">
        <f ca="1">IFERROR(__xludf.DUMMYFUNCTION("""COMPUTED_VALUE"""),"Circulação e Visibilidade")</f>
        <v>Circulação e Visibilidade</v>
      </c>
      <c r="O33" s="4" t="str">
        <f ca="1">IFERROR(__xludf.DUMMYFUNCTION("""COMPUTED_VALUE"""),"Iniciantes")</f>
        <v>Iniciantes</v>
      </c>
      <c r="P33" s="4" t="str">
        <f ca="1">IFERROR(__xludf.DUMMYFUNCTION("""COMPUTED_VALUE"""),"CEUs e Pontos(ões) de Cultura")</f>
        <v>CEUs e Pontos(ões) de Cultura</v>
      </c>
      <c r="Q33" s="4" t="str">
        <f ca="1">IFERROR(__xludf.DUMMYFUNCTION("""COMPUTED_VALUE"""),"Outros")</f>
        <v>Outros</v>
      </c>
    </row>
    <row r="34" spans="1:17" x14ac:dyDescent="0.25">
      <c r="A34" s="4" t="str">
        <f ca="1">IFERROR(__xludf.DUMMYFUNCTION("TRANSPOSE(FILTER(Filtro1!B:B,Filtro1!A:A=Caio!C34))"),"Aquisição de Bens e Serviços")</f>
        <v>Aquisição de Bens e Serviços</v>
      </c>
      <c r="B34" s="4" t="str">
        <f ca="1">IFERROR(__xludf.DUMMYFUNCTION("""COMPUTED_VALUE"""),"Cultura Periférica")</f>
        <v>Cultura Periférica</v>
      </c>
      <c r="C34" s="4" t="str">
        <f ca="1">IFERROR(__xludf.DUMMYFUNCTION("""COMPUTED_VALUE"""),"Comunidades Tradicionais ou Rurais")</f>
        <v>Comunidades Tradicionais ou Rurais</v>
      </c>
      <c r="D34" s="4" t="str">
        <f ca="1">IFERROR(__xludf.DUMMYFUNCTION("""COMPUTED_VALUE"""),"Equipamentos e Acervos")</f>
        <v>Equipamentos e Acervos</v>
      </c>
      <c r="E34" s="4" t="str">
        <f ca="1">IFERROR(__xludf.DUMMYFUNCTION("""COMPUTED_VALUE"""),"Premiação")</f>
        <v>Premiação</v>
      </c>
      <c r="F34" s="4" t="str">
        <f ca="1">IFERROR(__xludf.DUMMYFUNCTION("""COMPUTED_VALUE"""),"Bolsas e Intercâmbio")</f>
        <v>Bolsas e Intercâmbio</v>
      </c>
      <c r="G34" s="4" t="str">
        <f ca="1">IFERROR(__xludf.DUMMYFUNCTION("""COMPUTED_VALUE"""),"Formação de Público e Educação")</f>
        <v>Formação de Público e Educação</v>
      </c>
      <c r="H34" s="4" t="str">
        <f ca="1">IFERROR(__xludf.DUMMYFUNCTION("""COMPUTED_VALUE"""),"Cultura Popular")</f>
        <v>Cultura Popular</v>
      </c>
      <c r="I34" s="4" t="str">
        <f ca="1">IFERROR(__xludf.DUMMYFUNCTION("""COMPUTED_VALUE"""),"Cultura Popular de Matriz Africana")</f>
        <v>Cultura Popular de Matriz Africana</v>
      </c>
      <c r="J34" s="4" t="str">
        <f ca="1">IFERROR(__xludf.DUMMYFUNCTION("""COMPUTED_VALUE"""),"Cultura Digital e Geek")</f>
        <v>Cultura Digital e Geek</v>
      </c>
      <c r="K34" s="4" t="str">
        <f ca="1">IFERROR(__xludf.DUMMYFUNCTION("""COMPUTED_VALUE"""),"12 Regiões de Desenvolvimento")</f>
        <v>12 Regiões de Desenvolvimento</v>
      </c>
      <c r="L34" s="4" t="str">
        <f ca="1">IFERROR(__xludf.DUMMYFUNCTION("""COMPUTED_VALUE"""),"Linguagem Específica")</f>
        <v>Linguagem Específica</v>
      </c>
      <c r="M34" s="4" t="str">
        <f ca="1">IFERROR(__xludf.DUMMYFUNCTION("""COMPUTED_VALUE"""),"Técnicos")</f>
        <v>Técnicos</v>
      </c>
      <c r="N34" s="4" t="str">
        <f ca="1">IFERROR(__xludf.DUMMYFUNCTION("""COMPUTED_VALUE"""),"Circulação e Visibilidade")</f>
        <v>Circulação e Visibilidade</v>
      </c>
      <c r="O34" s="4" t="str">
        <f ca="1">IFERROR(__xludf.DUMMYFUNCTION("""COMPUTED_VALUE"""),"Iniciantes")</f>
        <v>Iniciantes</v>
      </c>
      <c r="P34" s="4" t="str">
        <f ca="1">IFERROR(__xludf.DUMMYFUNCTION("""COMPUTED_VALUE"""),"CEUs e Pontos(ões) de Cultura")</f>
        <v>CEUs e Pontos(ões) de Cultura</v>
      </c>
      <c r="Q34" s="4" t="str">
        <f ca="1">IFERROR(__xludf.DUMMYFUNCTION("""COMPUTED_VALUE"""),"Outros")</f>
        <v>Outros</v>
      </c>
    </row>
    <row r="35" spans="1:17" x14ac:dyDescent="0.25">
      <c r="A35" s="4" t="str">
        <f ca="1">IFERROR(__xludf.DUMMYFUNCTION("TRANSPOSE(FILTER(Filtro1!B:B,Filtro1!A:A=Caio!C35))"),"")</f>
        <v/>
      </c>
    </row>
    <row r="36" spans="1:17" x14ac:dyDescent="0.25">
      <c r="A36" s="4" t="str">
        <f ca="1">IFERROR(__xludf.DUMMYFUNCTION("TRANSPOSE(FILTER(Filtro1!B:B,Filtro1!A:A=Caio!C36))"),"Aquisição de Bens e Serviços")</f>
        <v>Aquisição de Bens e Serviços</v>
      </c>
      <c r="B36" s="4" t="str">
        <f ca="1">IFERROR(__xludf.DUMMYFUNCTION("""COMPUTED_VALUE"""),"Cultura Periférica")</f>
        <v>Cultura Periférica</v>
      </c>
      <c r="C36" s="4" t="str">
        <f ca="1">IFERROR(__xludf.DUMMYFUNCTION("""COMPUTED_VALUE"""),"Comunidades Tradicionais ou Rurais")</f>
        <v>Comunidades Tradicionais ou Rurais</v>
      </c>
      <c r="D36" s="4" t="str">
        <f ca="1">IFERROR(__xludf.DUMMYFUNCTION("""COMPUTED_VALUE"""),"Equipamentos e Acervos")</f>
        <v>Equipamentos e Acervos</v>
      </c>
      <c r="E36" s="4" t="str">
        <f ca="1">IFERROR(__xludf.DUMMYFUNCTION("""COMPUTED_VALUE"""),"Premiação")</f>
        <v>Premiação</v>
      </c>
      <c r="F36" s="4" t="str">
        <f ca="1">IFERROR(__xludf.DUMMYFUNCTION("""COMPUTED_VALUE"""),"Bolsas e Intercâmbio")</f>
        <v>Bolsas e Intercâmbio</v>
      </c>
      <c r="G36" s="4" t="str">
        <f ca="1">IFERROR(__xludf.DUMMYFUNCTION("""COMPUTED_VALUE"""),"Formação de Público e Educação")</f>
        <v>Formação de Público e Educação</v>
      </c>
      <c r="H36" s="4" t="str">
        <f ca="1">IFERROR(__xludf.DUMMYFUNCTION("""COMPUTED_VALUE"""),"Cultura Popular")</f>
        <v>Cultura Popular</v>
      </c>
      <c r="I36" s="4" t="str">
        <f ca="1">IFERROR(__xludf.DUMMYFUNCTION("""COMPUTED_VALUE"""),"Cultura Popular de Matriz Africana")</f>
        <v>Cultura Popular de Matriz Africana</v>
      </c>
      <c r="J36" s="4" t="str">
        <f ca="1">IFERROR(__xludf.DUMMYFUNCTION("""COMPUTED_VALUE"""),"Cultura Digital e Geek")</f>
        <v>Cultura Digital e Geek</v>
      </c>
      <c r="K36" s="4" t="str">
        <f ca="1">IFERROR(__xludf.DUMMYFUNCTION("""COMPUTED_VALUE"""),"12 Regiões de Desenvolvimento")</f>
        <v>12 Regiões de Desenvolvimento</v>
      </c>
      <c r="L36" s="4" t="str">
        <f ca="1">IFERROR(__xludf.DUMMYFUNCTION("""COMPUTED_VALUE"""),"Linguagem Específica")</f>
        <v>Linguagem Específica</v>
      </c>
      <c r="M36" s="4" t="str">
        <f ca="1">IFERROR(__xludf.DUMMYFUNCTION("""COMPUTED_VALUE"""),"Técnicos")</f>
        <v>Técnicos</v>
      </c>
      <c r="N36" s="4" t="str">
        <f ca="1">IFERROR(__xludf.DUMMYFUNCTION("""COMPUTED_VALUE"""),"Circulação e Visibilidade")</f>
        <v>Circulação e Visibilidade</v>
      </c>
      <c r="O36" s="4" t="str">
        <f ca="1">IFERROR(__xludf.DUMMYFUNCTION("""COMPUTED_VALUE"""),"Iniciantes")</f>
        <v>Iniciantes</v>
      </c>
      <c r="P36" s="4" t="str">
        <f ca="1">IFERROR(__xludf.DUMMYFUNCTION("""COMPUTED_VALUE"""),"CEUs e Pontos(ões) de Cultura")</f>
        <v>CEUs e Pontos(ões) de Cultura</v>
      </c>
      <c r="Q36" s="4" t="str">
        <f ca="1">IFERROR(__xludf.DUMMYFUNCTION("""COMPUTED_VALUE"""),"Outros")</f>
        <v>Outros</v>
      </c>
    </row>
    <row r="37" spans="1:17" x14ac:dyDescent="0.25">
      <c r="A37" s="4" t="str">
        <f ca="1">IFERROR(__xludf.DUMMYFUNCTION("TRANSPOSE(FILTER(Filtro1!B:B,Filtro1!A:A=Caio!C37))"),"Aquisição de Bens e Serviços")</f>
        <v>Aquisição de Bens e Serviços</v>
      </c>
      <c r="B37" s="4" t="str">
        <f ca="1">IFERROR(__xludf.DUMMYFUNCTION("""COMPUTED_VALUE"""),"Cultura Periférica")</f>
        <v>Cultura Periférica</v>
      </c>
      <c r="C37" s="4" t="str">
        <f ca="1">IFERROR(__xludf.DUMMYFUNCTION("""COMPUTED_VALUE"""),"Comunidades Tradicionais ou Rurais")</f>
        <v>Comunidades Tradicionais ou Rurais</v>
      </c>
      <c r="D37" s="4" t="str">
        <f ca="1">IFERROR(__xludf.DUMMYFUNCTION("""COMPUTED_VALUE"""),"Equipamentos e Acervos")</f>
        <v>Equipamentos e Acervos</v>
      </c>
      <c r="E37" s="4" t="str">
        <f ca="1">IFERROR(__xludf.DUMMYFUNCTION("""COMPUTED_VALUE"""),"Premiação")</f>
        <v>Premiação</v>
      </c>
      <c r="F37" s="4" t="str">
        <f ca="1">IFERROR(__xludf.DUMMYFUNCTION("""COMPUTED_VALUE"""),"Bolsas e Intercâmbio")</f>
        <v>Bolsas e Intercâmbio</v>
      </c>
      <c r="G37" s="4" t="str">
        <f ca="1">IFERROR(__xludf.DUMMYFUNCTION("""COMPUTED_VALUE"""),"Formação de Público e Educação")</f>
        <v>Formação de Público e Educação</v>
      </c>
      <c r="H37" s="4" t="str">
        <f ca="1">IFERROR(__xludf.DUMMYFUNCTION("""COMPUTED_VALUE"""),"Cultura Popular")</f>
        <v>Cultura Popular</v>
      </c>
      <c r="I37" s="4" t="str">
        <f ca="1">IFERROR(__xludf.DUMMYFUNCTION("""COMPUTED_VALUE"""),"Cultura Popular de Matriz Africana")</f>
        <v>Cultura Popular de Matriz Africana</v>
      </c>
      <c r="J37" s="4" t="str">
        <f ca="1">IFERROR(__xludf.DUMMYFUNCTION("""COMPUTED_VALUE"""),"Cultura Digital e Geek")</f>
        <v>Cultura Digital e Geek</v>
      </c>
      <c r="K37" s="4" t="str">
        <f ca="1">IFERROR(__xludf.DUMMYFUNCTION("""COMPUTED_VALUE"""),"12 Regiões de Desenvolvimento")</f>
        <v>12 Regiões de Desenvolvimento</v>
      </c>
      <c r="L37" s="4" t="str">
        <f ca="1">IFERROR(__xludf.DUMMYFUNCTION("""COMPUTED_VALUE"""),"Linguagem Específica")</f>
        <v>Linguagem Específica</v>
      </c>
      <c r="M37" s="4" t="str">
        <f ca="1">IFERROR(__xludf.DUMMYFUNCTION("""COMPUTED_VALUE"""),"Técnicos")</f>
        <v>Técnicos</v>
      </c>
      <c r="N37" s="4" t="str">
        <f ca="1">IFERROR(__xludf.DUMMYFUNCTION("""COMPUTED_VALUE"""),"Circulação e Visibilidade")</f>
        <v>Circulação e Visibilidade</v>
      </c>
      <c r="O37" s="4" t="str">
        <f ca="1">IFERROR(__xludf.DUMMYFUNCTION("""COMPUTED_VALUE"""),"Iniciantes")</f>
        <v>Iniciantes</v>
      </c>
      <c r="P37" s="4" t="str">
        <f ca="1">IFERROR(__xludf.DUMMYFUNCTION("""COMPUTED_VALUE"""),"CEUs e Pontos(ões) de Cultura")</f>
        <v>CEUs e Pontos(ões) de Cultura</v>
      </c>
      <c r="Q37" s="4" t="str">
        <f ca="1">IFERROR(__xludf.DUMMYFUNCTION("""COMPUTED_VALUE"""),"Outros")</f>
        <v>Outros</v>
      </c>
    </row>
    <row r="38" spans="1:17" x14ac:dyDescent="0.25">
      <c r="A38" s="4" t="str">
        <f ca="1">IFERROR(__xludf.DUMMYFUNCTION("TRANSPOSE(FILTER(Filtro1!B:B,Filtro1!A:A=Caio!C38))"),"Aquisição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IFERROR(__xludf.DUMMYFUNCTION("TRANSPOSE(FILTER(Filtro1!B:B,Filtro1!A:A=Caio!C39))"),"Aquisição de Bens e Serviços")</f>
        <v>Aquisição de Bens e Serviços</v>
      </c>
      <c r="B39" s="4" t="str">
        <f ca="1">IFERROR(__xludf.DUMMYFUNCTION("""COMPUTED_VALUE"""),"Cultura Periférica")</f>
        <v>Cultura Periférica</v>
      </c>
      <c r="C39" s="4" t="str">
        <f ca="1">IFERROR(__xludf.DUMMYFUNCTION("""COMPUTED_VALUE"""),"Comunidades Tradicionais ou Rurais")</f>
        <v>Comunidades Tradicionais ou Rurais</v>
      </c>
      <c r="D39" s="4" t="str">
        <f ca="1">IFERROR(__xludf.DUMMYFUNCTION("""COMPUTED_VALUE"""),"Equipamentos e Acervos")</f>
        <v>Equipamentos e Acervos</v>
      </c>
      <c r="E39" s="4" t="str">
        <f ca="1">IFERROR(__xludf.DUMMYFUNCTION("""COMPUTED_VALUE"""),"Premiação")</f>
        <v>Premiação</v>
      </c>
      <c r="F39" s="4" t="str">
        <f ca="1">IFERROR(__xludf.DUMMYFUNCTION("""COMPUTED_VALUE"""),"Bolsas e Intercâmbio")</f>
        <v>Bolsas e Intercâmbio</v>
      </c>
      <c r="G39" s="4" t="str">
        <f ca="1">IFERROR(__xludf.DUMMYFUNCTION("""COMPUTED_VALUE"""),"Formação de Público e Educação")</f>
        <v>Formação de Público e Educação</v>
      </c>
      <c r="H39" s="4" t="str">
        <f ca="1">IFERROR(__xludf.DUMMYFUNCTION("""COMPUTED_VALUE"""),"Cultura Popular")</f>
        <v>Cultura Popular</v>
      </c>
      <c r="I39" s="4" t="str">
        <f ca="1">IFERROR(__xludf.DUMMYFUNCTION("""COMPUTED_VALUE"""),"Cultura Popular de Matriz Africana")</f>
        <v>Cultura Popular de Matriz Africana</v>
      </c>
      <c r="J39" s="4" t="str">
        <f ca="1">IFERROR(__xludf.DUMMYFUNCTION("""COMPUTED_VALUE"""),"Cultura Digital e Geek")</f>
        <v>Cultura Digital e Geek</v>
      </c>
      <c r="K39" s="4" t="str">
        <f ca="1">IFERROR(__xludf.DUMMYFUNCTION("""COMPUTED_VALUE"""),"12 Regiões de Desenvolvimento")</f>
        <v>12 Regiões de Desenvolvimento</v>
      </c>
      <c r="L39" s="4" t="str">
        <f ca="1">IFERROR(__xludf.DUMMYFUNCTION("""COMPUTED_VALUE"""),"Linguagem Específica")</f>
        <v>Linguagem Específica</v>
      </c>
      <c r="M39" s="4" t="str">
        <f ca="1">IFERROR(__xludf.DUMMYFUNCTION("""COMPUTED_VALUE"""),"Técnicos")</f>
        <v>Técnicos</v>
      </c>
      <c r="N39" s="4" t="str">
        <f ca="1">IFERROR(__xludf.DUMMYFUNCTION("""COMPUTED_VALUE"""),"Circulação e Visibilidade")</f>
        <v>Circulação e Visibilidade</v>
      </c>
      <c r="O39" s="4" t="str">
        <f ca="1">IFERROR(__xludf.DUMMYFUNCTION("""COMPUTED_VALUE"""),"Iniciantes")</f>
        <v>Iniciantes</v>
      </c>
      <c r="P39" s="4" t="str">
        <f ca="1">IFERROR(__xludf.DUMMYFUNCTION("""COMPUTED_VALUE"""),"CEUs e Pontos(ões) de Cultura")</f>
        <v>CEUs e Pontos(ões) de Cultura</v>
      </c>
      <c r="Q39" s="4" t="str">
        <f ca="1">IFERROR(__xludf.DUMMYFUNCTION("""COMPUTED_VALUE"""),"Outros")</f>
        <v>Outros</v>
      </c>
    </row>
    <row r="40" spans="1:17" x14ac:dyDescent="0.25">
      <c r="A40" s="4" t="str">
        <f ca="1">IFERROR(__xludf.DUMMYFUNCTION("TRANSPOSE(FILTER(Filtro1!B:B,Filtro1!A:A=Caio!C40))"),"Aquisição de Bens e Serviços")</f>
        <v>Aquisição de Bens e Serviços</v>
      </c>
      <c r="B40" s="4" t="str">
        <f ca="1">IFERROR(__xludf.DUMMYFUNCTION("""COMPUTED_VALUE"""),"Cultura Periférica")</f>
        <v>Cultura Periférica</v>
      </c>
      <c r="C40" s="4" t="str">
        <f ca="1">IFERROR(__xludf.DUMMYFUNCTION("""COMPUTED_VALUE"""),"Comunidades Tradicionais ou Rurais")</f>
        <v>Comunidades Tradicionais ou Rurais</v>
      </c>
      <c r="D40" s="4" t="str">
        <f ca="1">IFERROR(__xludf.DUMMYFUNCTION("""COMPUTED_VALUE"""),"Equipamentos e Acervos")</f>
        <v>Equipamentos e Acervos</v>
      </c>
      <c r="E40" s="4" t="str">
        <f ca="1">IFERROR(__xludf.DUMMYFUNCTION("""COMPUTED_VALUE"""),"Premiação")</f>
        <v>Premiação</v>
      </c>
      <c r="F40" s="4" t="str">
        <f ca="1">IFERROR(__xludf.DUMMYFUNCTION("""COMPUTED_VALUE"""),"Bolsas e Intercâmbio")</f>
        <v>Bolsas e Intercâmbio</v>
      </c>
      <c r="G40" s="4" t="str">
        <f ca="1">IFERROR(__xludf.DUMMYFUNCTION("""COMPUTED_VALUE"""),"Formação de Público e Educação")</f>
        <v>Formação de Público e Educação</v>
      </c>
      <c r="H40" s="4" t="str">
        <f ca="1">IFERROR(__xludf.DUMMYFUNCTION("""COMPUTED_VALUE"""),"Cultura Popular")</f>
        <v>Cultura Popular</v>
      </c>
      <c r="I40" s="4" t="str">
        <f ca="1">IFERROR(__xludf.DUMMYFUNCTION("""COMPUTED_VALUE"""),"Cultura Popular de Matriz Africana")</f>
        <v>Cultura Popular de Matriz Africana</v>
      </c>
      <c r="J40" s="4" t="str">
        <f ca="1">IFERROR(__xludf.DUMMYFUNCTION("""COMPUTED_VALUE"""),"Cultura Digital e Geek")</f>
        <v>Cultura Digital e Geek</v>
      </c>
      <c r="K40" s="4" t="str">
        <f ca="1">IFERROR(__xludf.DUMMYFUNCTION("""COMPUTED_VALUE"""),"12 Regiões de Desenvolvimento")</f>
        <v>12 Regiões de Desenvolvimento</v>
      </c>
      <c r="L40" s="4" t="str">
        <f ca="1">IFERROR(__xludf.DUMMYFUNCTION("""COMPUTED_VALUE"""),"Linguagem Específica")</f>
        <v>Linguagem Específica</v>
      </c>
      <c r="M40" s="4" t="str">
        <f ca="1">IFERROR(__xludf.DUMMYFUNCTION("""COMPUTED_VALUE"""),"Técnicos")</f>
        <v>Técnicos</v>
      </c>
      <c r="N40" s="4" t="str">
        <f ca="1">IFERROR(__xludf.DUMMYFUNCTION("""COMPUTED_VALUE"""),"Circulação e Visibilidade")</f>
        <v>Circulação e Visibilidade</v>
      </c>
      <c r="O40" s="4" t="str">
        <f ca="1">IFERROR(__xludf.DUMMYFUNCTION("""COMPUTED_VALUE"""),"Iniciantes")</f>
        <v>Iniciantes</v>
      </c>
      <c r="P40" s="4" t="str">
        <f ca="1">IFERROR(__xludf.DUMMYFUNCTION("""COMPUTED_VALUE"""),"CEUs e Pontos(ões) de Cultura")</f>
        <v>CEUs e Pontos(ões) de Cultura</v>
      </c>
      <c r="Q40" s="4" t="str">
        <f ca="1">IFERROR(__xludf.DUMMYFUNCTION("""COMPUTED_VALUE"""),"Outros")</f>
        <v>Outros</v>
      </c>
    </row>
    <row r="41" spans="1:17" x14ac:dyDescent="0.25">
      <c r="A41" s="4" t="str">
        <f ca="1">IFERROR(__xludf.DUMMYFUNCTION("TRANSPOSE(FILTER(Filtro1!B:B,Filtro1!A:A=Caio!C41))"),"Aquisição de Bens e Serviços")</f>
        <v>Aquisição de Bens e Serviços</v>
      </c>
      <c r="B41" s="4" t="str">
        <f ca="1">IFERROR(__xludf.DUMMYFUNCTION("""COMPUTED_VALUE"""),"Cultura Periférica")</f>
        <v>Cultura Periférica</v>
      </c>
      <c r="C41" s="4" t="str">
        <f ca="1">IFERROR(__xludf.DUMMYFUNCTION("""COMPUTED_VALUE"""),"Comunidades Tradicionais ou Rurais")</f>
        <v>Comunidades Tradicionais ou Rurais</v>
      </c>
      <c r="D41" s="4" t="str">
        <f ca="1">IFERROR(__xludf.DUMMYFUNCTION("""COMPUTED_VALUE"""),"Equipamentos e Acervos")</f>
        <v>Equipamentos e Acervos</v>
      </c>
      <c r="E41" s="4" t="str">
        <f ca="1">IFERROR(__xludf.DUMMYFUNCTION("""COMPUTED_VALUE"""),"Premiação")</f>
        <v>Premiação</v>
      </c>
      <c r="F41" s="4" t="str">
        <f ca="1">IFERROR(__xludf.DUMMYFUNCTION("""COMPUTED_VALUE"""),"Bolsas e Intercâmbio")</f>
        <v>Bolsas e Intercâmbio</v>
      </c>
      <c r="G41" s="4" t="str">
        <f ca="1">IFERROR(__xludf.DUMMYFUNCTION("""COMPUTED_VALUE"""),"Formação de Público e Educação")</f>
        <v>Formação de Público e Educação</v>
      </c>
      <c r="H41" s="4" t="str">
        <f ca="1">IFERROR(__xludf.DUMMYFUNCTION("""COMPUTED_VALUE"""),"Cultura Popular")</f>
        <v>Cultura Popular</v>
      </c>
      <c r="I41" s="4" t="str">
        <f ca="1">IFERROR(__xludf.DUMMYFUNCTION("""COMPUTED_VALUE"""),"Cultura Popular de Matriz Africana")</f>
        <v>Cultura Popular de Matriz Africana</v>
      </c>
      <c r="J41" s="4" t="str">
        <f ca="1">IFERROR(__xludf.DUMMYFUNCTION("""COMPUTED_VALUE"""),"Cultura Digital e Geek")</f>
        <v>Cultura Digital e Geek</v>
      </c>
      <c r="K41" s="4" t="str">
        <f ca="1">IFERROR(__xludf.DUMMYFUNCTION("""COMPUTED_VALUE"""),"12 Regiões de Desenvolvimento")</f>
        <v>12 Regiões de Desenvolvimento</v>
      </c>
      <c r="L41" s="4" t="str">
        <f ca="1">IFERROR(__xludf.DUMMYFUNCTION("""COMPUTED_VALUE"""),"Linguagem Específica")</f>
        <v>Linguagem Específica</v>
      </c>
      <c r="M41" s="4" t="str">
        <f ca="1">IFERROR(__xludf.DUMMYFUNCTION("""COMPUTED_VALUE"""),"Técnicos")</f>
        <v>Técnicos</v>
      </c>
      <c r="N41" s="4" t="str">
        <f ca="1">IFERROR(__xludf.DUMMYFUNCTION("""COMPUTED_VALUE"""),"Circulação e Visibilidade")</f>
        <v>Circulação e Visibilidade</v>
      </c>
      <c r="O41" s="4" t="str">
        <f ca="1">IFERROR(__xludf.DUMMYFUNCTION("""COMPUTED_VALUE"""),"Iniciantes")</f>
        <v>Iniciantes</v>
      </c>
      <c r="P41" s="4" t="str">
        <f ca="1">IFERROR(__xludf.DUMMYFUNCTION("""COMPUTED_VALUE"""),"CEUs e Pontos(ões) de Cultura")</f>
        <v>CEUs e Pontos(ões) de Cultura</v>
      </c>
      <c r="Q41" s="4" t="str">
        <f ca="1">IFERROR(__xludf.DUMMYFUNCTION("""COMPUTED_VALUE"""),"Outros")</f>
        <v>Outros</v>
      </c>
    </row>
    <row r="42" spans="1:17" x14ac:dyDescent="0.25">
      <c r="A42" s="4" t="str">
        <f ca="1">IFERROR(__xludf.DUMMYFUNCTION("TRANSPOSE(FILTER(Filtro1!B:B,Filtro1!A:A=Caio!C42))"),"Aquisição de Bens e Serviços")</f>
        <v>Aquisição de Bens e Serviços</v>
      </c>
      <c r="B42" s="4" t="str">
        <f ca="1">IFERROR(__xludf.DUMMYFUNCTION("""COMPUTED_VALUE"""),"Cultura Periférica")</f>
        <v>Cultura Periférica</v>
      </c>
      <c r="C42" s="4" t="str">
        <f ca="1">IFERROR(__xludf.DUMMYFUNCTION("""COMPUTED_VALUE"""),"Comunidades Tradicionais ou Rurais")</f>
        <v>Comunidades Tradicionais ou Rurais</v>
      </c>
      <c r="D42" s="4" t="str">
        <f ca="1">IFERROR(__xludf.DUMMYFUNCTION("""COMPUTED_VALUE"""),"Equipamentos e Acervos")</f>
        <v>Equipamentos e Acervos</v>
      </c>
      <c r="E42" s="4" t="str">
        <f ca="1">IFERROR(__xludf.DUMMYFUNCTION("""COMPUTED_VALUE"""),"Premiação")</f>
        <v>Premiação</v>
      </c>
      <c r="F42" s="4" t="str">
        <f ca="1">IFERROR(__xludf.DUMMYFUNCTION("""COMPUTED_VALUE"""),"Bolsas e Intercâmbio")</f>
        <v>Bolsas e Intercâmbio</v>
      </c>
      <c r="G42" s="4" t="str">
        <f ca="1">IFERROR(__xludf.DUMMYFUNCTION("""COMPUTED_VALUE"""),"Formação de Público e Educação")</f>
        <v>Formação de Público e Educação</v>
      </c>
      <c r="H42" s="4" t="str">
        <f ca="1">IFERROR(__xludf.DUMMYFUNCTION("""COMPUTED_VALUE"""),"Cultura Popular")</f>
        <v>Cultura Popular</v>
      </c>
      <c r="I42" s="4" t="str">
        <f ca="1">IFERROR(__xludf.DUMMYFUNCTION("""COMPUTED_VALUE"""),"Cultura Popular de Matriz Africana")</f>
        <v>Cultura Popular de Matriz Africana</v>
      </c>
      <c r="J42" s="4" t="str">
        <f ca="1">IFERROR(__xludf.DUMMYFUNCTION("""COMPUTED_VALUE"""),"Cultura Digital e Geek")</f>
        <v>Cultura Digital e Geek</v>
      </c>
      <c r="K42" s="4" t="str">
        <f ca="1">IFERROR(__xludf.DUMMYFUNCTION("""COMPUTED_VALUE"""),"12 Regiões de Desenvolvimento")</f>
        <v>12 Regiões de Desenvolvimento</v>
      </c>
      <c r="L42" s="4" t="str">
        <f ca="1">IFERROR(__xludf.DUMMYFUNCTION("""COMPUTED_VALUE"""),"Linguagem Específica")</f>
        <v>Linguagem Específica</v>
      </c>
      <c r="M42" s="4" t="str">
        <f ca="1">IFERROR(__xludf.DUMMYFUNCTION("""COMPUTED_VALUE"""),"Técnicos")</f>
        <v>Técnicos</v>
      </c>
      <c r="N42" s="4" t="str">
        <f ca="1">IFERROR(__xludf.DUMMYFUNCTION("""COMPUTED_VALUE"""),"Circulação e Visibilidade")</f>
        <v>Circulação e Visibilidade</v>
      </c>
      <c r="O42" s="4" t="str">
        <f ca="1">IFERROR(__xludf.DUMMYFUNCTION("""COMPUTED_VALUE"""),"Iniciantes")</f>
        <v>Iniciantes</v>
      </c>
      <c r="P42" s="4" t="str">
        <f ca="1">IFERROR(__xludf.DUMMYFUNCTION("""COMPUTED_VALUE"""),"CEUs e Pontos(ões) de Cultura")</f>
        <v>CEUs e Pontos(ões) de Cultura</v>
      </c>
      <c r="Q42" s="4" t="str">
        <f ca="1">IFERROR(__xludf.DUMMYFUNCTION("""COMPUTED_VALUE"""),"Outros")</f>
        <v>Outros</v>
      </c>
    </row>
    <row r="43" spans="1:17" x14ac:dyDescent="0.25">
      <c r="A43" s="4" t="str">
        <f ca="1">IFERROR(__xludf.DUMMYFUNCTION("TRANSPOSE(FILTER(Filtro1!B:B,Filtro1!A:A=Caio!C43))"),"Aquisição de Bens e Serviços")</f>
        <v>Aquisição de Bens e Serviços</v>
      </c>
      <c r="B43" s="4" t="str">
        <f ca="1">IFERROR(__xludf.DUMMYFUNCTION("""COMPUTED_VALUE"""),"Cultura Periférica")</f>
        <v>Cultura Periférica</v>
      </c>
      <c r="C43" s="4" t="str">
        <f ca="1">IFERROR(__xludf.DUMMYFUNCTION("""COMPUTED_VALUE"""),"Comunidades Tradicionais ou Rurais")</f>
        <v>Comunidades Tradicionais ou Rurais</v>
      </c>
      <c r="D43" s="4" t="str">
        <f ca="1">IFERROR(__xludf.DUMMYFUNCTION("""COMPUTED_VALUE"""),"Equipamentos e Acervos")</f>
        <v>Equipamentos e Acervos</v>
      </c>
      <c r="E43" s="4" t="str">
        <f ca="1">IFERROR(__xludf.DUMMYFUNCTION("""COMPUTED_VALUE"""),"Premiação")</f>
        <v>Premiação</v>
      </c>
      <c r="F43" s="4" t="str">
        <f ca="1">IFERROR(__xludf.DUMMYFUNCTION("""COMPUTED_VALUE"""),"Bolsas e Intercâmbio")</f>
        <v>Bolsas e Intercâmbio</v>
      </c>
      <c r="G43" s="4" t="str">
        <f ca="1">IFERROR(__xludf.DUMMYFUNCTION("""COMPUTED_VALUE"""),"Formação de Público e Educação")</f>
        <v>Formação de Público e Educação</v>
      </c>
      <c r="H43" s="4" t="str">
        <f ca="1">IFERROR(__xludf.DUMMYFUNCTION("""COMPUTED_VALUE"""),"Cultura Popular")</f>
        <v>Cultura Popular</v>
      </c>
      <c r="I43" s="4" t="str">
        <f ca="1">IFERROR(__xludf.DUMMYFUNCTION("""COMPUTED_VALUE"""),"Cultura Popular de Matriz Africana")</f>
        <v>Cultura Popular de Matriz Africana</v>
      </c>
      <c r="J43" s="4" t="str">
        <f ca="1">IFERROR(__xludf.DUMMYFUNCTION("""COMPUTED_VALUE"""),"Cultura Digital e Geek")</f>
        <v>Cultura Digital e Geek</v>
      </c>
      <c r="K43" s="4" t="str">
        <f ca="1">IFERROR(__xludf.DUMMYFUNCTION("""COMPUTED_VALUE"""),"12 Regiões de Desenvolvimento")</f>
        <v>12 Regiões de Desenvolvimento</v>
      </c>
      <c r="L43" s="4" t="str">
        <f ca="1">IFERROR(__xludf.DUMMYFUNCTION("""COMPUTED_VALUE"""),"Linguagem Específica")</f>
        <v>Linguagem Específica</v>
      </c>
      <c r="M43" s="4" t="str">
        <f ca="1">IFERROR(__xludf.DUMMYFUNCTION("""COMPUTED_VALUE"""),"Técnicos")</f>
        <v>Técnicos</v>
      </c>
      <c r="N43" s="4" t="str">
        <f ca="1">IFERROR(__xludf.DUMMYFUNCTION("""COMPUTED_VALUE"""),"Circulação e Visibilidade")</f>
        <v>Circulação e Visibilidade</v>
      </c>
      <c r="O43" s="4" t="str">
        <f ca="1">IFERROR(__xludf.DUMMYFUNCTION("""COMPUTED_VALUE"""),"Iniciantes")</f>
        <v>Iniciantes</v>
      </c>
      <c r="P43" s="4" t="str">
        <f ca="1">IFERROR(__xludf.DUMMYFUNCTION("""COMPUTED_VALUE"""),"CEUs e Pontos(ões) de Cultura")</f>
        <v>CEUs e Pontos(ões) de Cultura</v>
      </c>
      <c r="Q43" s="4" t="str">
        <f ca="1">IFERROR(__xludf.DUMMYFUNCTION("""COMPUTED_VALUE"""),"Outros")</f>
        <v>Outros</v>
      </c>
    </row>
    <row r="44" spans="1:17" x14ac:dyDescent="0.25">
      <c r="A44" s="4" t="str">
        <f ca="1">IFERROR(__xludf.DUMMYFUNCTION("TRANSPOSE(FILTER(Filtro1!B:B,Filtro1!A:A=Caio!C44))"),"Comunicacional")</f>
        <v>Comunicacional</v>
      </c>
      <c r="B44" s="4" t="str">
        <f ca="1">IFERROR(__xludf.DUMMYFUNCTION("""COMPUTED_VALUE"""),"Desburocratização")</f>
        <v>Desburocratização</v>
      </c>
      <c r="C44" s="4" t="str">
        <f ca="1">IFERROR(__xludf.DUMMYFUNCTION("""COMPUTED_VALUE"""),"Mapa Cultural")</f>
        <v>Mapa Cultural</v>
      </c>
      <c r="D44" s="4" t="str">
        <f ca="1">IFERROR(__xludf.DUMMYFUNCTION("""COMPUTED_VALUE"""),"Políticas Afirmativas")</f>
        <v>Políticas Afirmativas</v>
      </c>
    </row>
    <row r="45" spans="1:17" x14ac:dyDescent="0.25">
      <c r="A45" s="4" t="str">
        <f ca="1">IFERROR(__xludf.DUMMYFUNCTION("TRANSPOSE(FILTER(Filtro1!B:B,Filtro1!A:A=Caio!C45))"),"Aquisição de Bens e Serviços")</f>
        <v>Aquisição de Bens e Serviços</v>
      </c>
      <c r="B45" s="4" t="str">
        <f ca="1">IFERROR(__xludf.DUMMYFUNCTION("""COMPUTED_VALUE"""),"Cultura Periférica")</f>
        <v>Cultura Periférica</v>
      </c>
      <c r="C45" s="4" t="str">
        <f ca="1">IFERROR(__xludf.DUMMYFUNCTION("""COMPUTED_VALUE"""),"Comunidades Tradicionais ou Rurais")</f>
        <v>Comunidades Tradicionais ou Rurais</v>
      </c>
      <c r="D45" s="4" t="str">
        <f ca="1">IFERROR(__xludf.DUMMYFUNCTION("""COMPUTED_VALUE"""),"Equipamentos e Acervos")</f>
        <v>Equipamentos e Acervos</v>
      </c>
      <c r="E45" s="4" t="str">
        <f ca="1">IFERROR(__xludf.DUMMYFUNCTION("""COMPUTED_VALUE"""),"Premiação")</f>
        <v>Premiação</v>
      </c>
      <c r="F45" s="4" t="str">
        <f ca="1">IFERROR(__xludf.DUMMYFUNCTION("""COMPUTED_VALUE"""),"Bolsas e Intercâmbio")</f>
        <v>Bolsas e Intercâmbio</v>
      </c>
      <c r="G45" s="4" t="str">
        <f ca="1">IFERROR(__xludf.DUMMYFUNCTION("""COMPUTED_VALUE"""),"Formação de Público e Educação")</f>
        <v>Formação de Público e Educação</v>
      </c>
      <c r="H45" s="4" t="str">
        <f ca="1">IFERROR(__xludf.DUMMYFUNCTION("""COMPUTED_VALUE"""),"Cultura Popular")</f>
        <v>Cultura Popular</v>
      </c>
      <c r="I45" s="4" t="str">
        <f ca="1">IFERROR(__xludf.DUMMYFUNCTION("""COMPUTED_VALUE"""),"Cultura Popular de Matriz Africana")</f>
        <v>Cultura Popular de Matriz Africana</v>
      </c>
      <c r="J45" s="4" t="str">
        <f ca="1">IFERROR(__xludf.DUMMYFUNCTION("""COMPUTED_VALUE"""),"Cultura Digital e Geek")</f>
        <v>Cultura Digital e Geek</v>
      </c>
      <c r="K45" s="4" t="str">
        <f ca="1">IFERROR(__xludf.DUMMYFUNCTION("""COMPUTED_VALUE"""),"12 Regiões de Desenvolvimento")</f>
        <v>12 Regiões de Desenvolvimento</v>
      </c>
      <c r="L45" s="4" t="str">
        <f ca="1">IFERROR(__xludf.DUMMYFUNCTION("""COMPUTED_VALUE"""),"Linguagem Específica")</f>
        <v>Linguagem Específica</v>
      </c>
      <c r="M45" s="4" t="str">
        <f ca="1">IFERROR(__xludf.DUMMYFUNCTION("""COMPUTED_VALUE"""),"Técnicos")</f>
        <v>Técnicos</v>
      </c>
      <c r="N45" s="4" t="str">
        <f ca="1">IFERROR(__xludf.DUMMYFUNCTION("""COMPUTED_VALUE"""),"Circulação e Visibilidade")</f>
        <v>Circulação e Visibilidade</v>
      </c>
      <c r="O45" s="4" t="str">
        <f ca="1">IFERROR(__xludf.DUMMYFUNCTION("""COMPUTED_VALUE"""),"Iniciantes")</f>
        <v>Iniciantes</v>
      </c>
      <c r="P45" s="4" t="str">
        <f ca="1">IFERROR(__xludf.DUMMYFUNCTION("""COMPUTED_VALUE"""),"CEUs e Pontos(ões) de Cultura")</f>
        <v>CEUs e Pontos(ões) de Cultura</v>
      </c>
      <c r="Q45" s="4" t="str">
        <f ca="1">IFERROR(__xludf.DUMMYFUNCTION("""COMPUTED_VALUE"""),"Outros")</f>
        <v>Outros</v>
      </c>
    </row>
    <row r="46" spans="1:17" x14ac:dyDescent="0.25">
      <c r="A46" s="4" t="str">
        <f ca="1">IFERROR(__xludf.DUMMYFUNCTION("TRANSPOSE(FILTER(Filtro1!B:B,Filtro1!A:A=Caio!C46))"),"Cronograma ")</f>
        <v>Cronograma </v>
      </c>
      <c r="B46" s="4" t="str">
        <f ca="1">IFERROR(__xludf.DUMMYFUNCTION("""COMPUTED_VALUE"""),"Inscrições e Impedimentos")</f>
        <v>Inscrições e Impedimentos</v>
      </c>
    </row>
    <row r="47" spans="1:17" x14ac:dyDescent="0.25">
      <c r="A47" s="4" t="str">
        <f ca="1">IFERROR(__xludf.DUMMYFUNCTION("TRANSPOSE(FILTER(Filtro1!B:B,Filtro1!A:A=Caio!C47))"),"Aquisição de Bens e Serviços")</f>
        <v>Aquisição de Bens e Serviços</v>
      </c>
      <c r="B47" s="4" t="str">
        <f ca="1">IFERROR(__xludf.DUMMYFUNCTION("""COMPUTED_VALUE"""),"Cultura Periférica")</f>
        <v>Cultura Periférica</v>
      </c>
      <c r="C47" s="4" t="str">
        <f ca="1">IFERROR(__xludf.DUMMYFUNCTION("""COMPUTED_VALUE"""),"Comunidades Tradicionais ou Rurais")</f>
        <v>Comunidades Tradicionais ou Rurais</v>
      </c>
      <c r="D47" s="4" t="str">
        <f ca="1">IFERROR(__xludf.DUMMYFUNCTION("""COMPUTED_VALUE"""),"Equipamentos e Acervos")</f>
        <v>Equipamentos e Acervos</v>
      </c>
      <c r="E47" s="4" t="str">
        <f ca="1">IFERROR(__xludf.DUMMYFUNCTION("""COMPUTED_VALUE"""),"Premiação")</f>
        <v>Premiação</v>
      </c>
      <c r="F47" s="4" t="str">
        <f ca="1">IFERROR(__xludf.DUMMYFUNCTION("""COMPUTED_VALUE"""),"Bolsas e Intercâmbio")</f>
        <v>Bolsas e Intercâmbio</v>
      </c>
      <c r="G47" s="4" t="str">
        <f ca="1">IFERROR(__xludf.DUMMYFUNCTION("""COMPUTED_VALUE"""),"Formação de Público e Educação")</f>
        <v>Formação de Público e Educação</v>
      </c>
      <c r="H47" s="4" t="str">
        <f ca="1">IFERROR(__xludf.DUMMYFUNCTION("""COMPUTED_VALUE"""),"Cultura Popular")</f>
        <v>Cultura Popular</v>
      </c>
      <c r="I47" s="4" t="str">
        <f ca="1">IFERROR(__xludf.DUMMYFUNCTION("""COMPUTED_VALUE"""),"Cultura Popular de Matriz Africana")</f>
        <v>Cultura Popular de Matriz Africana</v>
      </c>
      <c r="J47" s="4" t="str">
        <f ca="1">IFERROR(__xludf.DUMMYFUNCTION("""COMPUTED_VALUE"""),"Cultura Digital e Geek")</f>
        <v>Cultura Digital e Geek</v>
      </c>
      <c r="K47" s="4" t="str">
        <f ca="1">IFERROR(__xludf.DUMMYFUNCTION("""COMPUTED_VALUE"""),"12 Regiões de Desenvolvimento")</f>
        <v>12 Regiões de Desenvolvimento</v>
      </c>
      <c r="L47" s="4" t="str">
        <f ca="1">IFERROR(__xludf.DUMMYFUNCTION("""COMPUTED_VALUE"""),"Linguagem Específica")</f>
        <v>Linguagem Específica</v>
      </c>
      <c r="M47" s="4" t="str">
        <f ca="1">IFERROR(__xludf.DUMMYFUNCTION("""COMPUTED_VALUE"""),"Técnicos")</f>
        <v>Técnicos</v>
      </c>
      <c r="N47" s="4" t="str">
        <f ca="1">IFERROR(__xludf.DUMMYFUNCTION("""COMPUTED_VALUE"""),"Circulação e Visibilidade")</f>
        <v>Circulação e Visibilidade</v>
      </c>
      <c r="O47" s="4" t="str">
        <f ca="1">IFERROR(__xludf.DUMMYFUNCTION("""COMPUTED_VALUE"""),"Iniciantes")</f>
        <v>Iniciantes</v>
      </c>
      <c r="P47" s="4" t="str">
        <f ca="1">IFERROR(__xludf.DUMMYFUNCTION("""COMPUTED_VALUE"""),"CEUs e Pontos(ões) de Cultura")</f>
        <v>CEUs e Pontos(ões) de Cultura</v>
      </c>
      <c r="Q47" s="4" t="str">
        <f ca="1">IFERROR(__xludf.DUMMYFUNCTION("""COMPUTED_VALUE"""),"Outros")</f>
        <v>Outros</v>
      </c>
    </row>
    <row r="48" spans="1:17" x14ac:dyDescent="0.25">
      <c r="A48" s="4" t="str">
        <f ca="1">IFERROR(__xludf.DUMMYFUNCTION("TRANSPOSE(FILTER(Filtro1!B:B,Filtro1!A:A=Caio!C48))"),"Aquisição de Bens e Serviços")</f>
        <v>Aquisição de Bens e Serviços</v>
      </c>
      <c r="B48" s="4" t="str">
        <f ca="1">IFERROR(__xludf.DUMMYFUNCTION("""COMPUTED_VALUE"""),"Cultura Periférica")</f>
        <v>Cultura Periférica</v>
      </c>
      <c r="C48" s="4" t="str">
        <f ca="1">IFERROR(__xludf.DUMMYFUNCTION("""COMPUTED_VALUE"""),"Comunidades Tradicionais ou Rurais")</f>
        <v>Comunidades Tradicionais ou Rurais</v>
      </c>
      <c r="D48" s="4" t="str">
        <f ca="1">IFERROR(__xludf.DUMMYFUNCTION("""COMPUTED_VALUE"""),"Equipamentos e Acervos")</f>
        <v>Equipamentos e Acervos</v>
      </c>
      <c r="E48" s="4" t="str">
        <f ca="1">IFERROR(__xludf.DUMMYFUNCTION("""COMPUTED_VALUE"""),"Premiação")</f>
        <v>Premiação</v>
      </c>
      <c r="F48" s="4" t="str">
        <f ca="1">IFERROR(__xludf.DUMMYFUNCTION("""COMPUTED_VALUE"""),"Bolsas e Intercâmbio")</f>
        <v>Bolsas e Intercâmbio</v>
      </c>
      <c r="G48" s="4" t="str">
        <f ca="1">IFERROR(__xludf.DUMMYFUNCTION("""COMPUTED_VALUE"""),"Formação de Público e Educação")</f>
        <v>Formação de Público e Educação</v>
      </c>
      <c r="H48" s="4" t="str">
        <f ca="1">IFERROR(__xludf.DUMMYFUNCTION("""COMPUTED_VALUE"""),"Cultura Popular")</f>
        <v>Cultura Popular</v>
      </c>
      <c r="I48" s="4" t="str">
        <f ca="1">IFERROR(__xludf.DUMMYFUNCTION("""COMPUTED_VALUE"""),"Cultura Popular de Matriz Africana")</f>
        <v>Cultura Popular de Matriz Africana</v>
      </c>
      <c r="J48" s="4" t="str">
        <f ca="1">IFERROR(__xludf.DUMMYFUNCTION("""COMPUTED_VALUE"""),"Cultura Digital e Geek")</f>
        <v>Cultura Digital e Geek</v>
      </c>
      <c r="K48" s="4" t="str">
        <f ca="1">IFERROR(__xludf.DUMMYFUNCTION("""COMPUTED_VALUE"""),"12 Regiões de Desenvolvimento")</f>
        <v>12 Regiões de Desenvolvimento</v>
      </c>
      <c r="L48" s="4" t="str">
        <f ca="1">IFERROR(__xludf.DUMMYFUNCTION("""COMPUTED_VALUE"""),"Linguagem Específica")</f>
        <v>Linguagem Específica</v>
      </c>
      <c r="M48" s="4" t="str">
        <f ca="1">IFERROR(__xludf.DUMMYFUNCTION("""COMPUTED_VALUE"""),"Técnicos")</f>
        <v>Técnicos</v>
      </c>
      <c r="N48" s="4" t="str">
        <f ca="1">IFERROR(__xludf.DUMMYFUNCTION("""COMPUTED_VALUE"""),"Circulação e Visibilidade")</f>
        <v>Circulação e Visibilidade</v>
      </c>
      <c r="O48" s="4" t="str">
        <f ca="1">IFERROR(__xludf.DUMMYFUNCTION("""COMPUTED_VALUE"""),"Iniciantes")</f>
        <v>Iniciantes</v>
      </c>
      <c r="P48" s="4" t="str">
        <f ca="1">IFERROR(__xludf.DUMMYFUNCTION("""COMPUTED_VALUE"""),"CEUs e Pontos(ões) de Cultura")</f>
        <v>CEUs e Pontos(ões) de Cultura</v>
      </c>
      <c r="Q48" s="4" t="str">
        <f ca="1">IFERROR(__xludf.DUMMYFUNCTION("""COMPUTED_VALUE"""),"Outros")</f>
        <v>Outros</v>
      </c>
    </row>
    <row r="49" spans="1:17" x14ac:dyDescent="0.25">
      <c r="A49" s="4" t="str">
        <f ca="1">IFERROR(__xludf.DUMMYFUNCTION("TRANSPOSE(FILTER(Filtro1!B:B,Filtro1!A:A=Caio!C49))"),"Aquisição de Bens e Serviços")</f>
        <v>Aquisição de Bens e Serviços</v>
      </c>
      <c r="B49" s="4" t="str">
        <f ca="1">IFERROR(__xludf.DUMMYFUNCTION("""COMPUTED_VALUE"""),"Cultura Periférica")</f>
        <v>Cultura Periférica</v>
      </c>
      <c r="C49" s="4" t="str">
        <f ca="1">IFERROR(__xludf.DUMMYFUNCTION("""COMPUTED_VALUE"""),"Comunidades Tradicionais ou Rurais")</f>
        <v>Comunidades Tradicionais ou Rurais</v>
      </c>
      <c r="D49" s="4" t="str">
        <f ca="1">IFERROR(__xludf.DUMMYFUNCTION("""COMPUTED_VALUE"""),"Equipamentos e Acervos")</f>
        <v>Equipamentos e Acervos</v>
      </c>
      <c r="E49" s="4" t="str">
        <f ca="1">IFERROR(__xludf.DUMMYFUNCTION("""COMPUTED_VALUE"""),"Premiação")</f>
        <v>Premiação</v>
      </c>
      <c r="F49" s="4" t="str">
        <f ca="1">IFERROR(__xludf.DUMMYFUNCTION("""COMPUTED_VALUE"""),"Bolsas e Intercâmbio")</f>
        <v>Bolsas e Intercâmbio</v>
      </c>
      <c r="G49" s="4" t="str">
        <f ca="1">IFERROR(__xludf.DUMMYFUNCTION("""COMPUTED_VALUE"""),"Formação de Público e Educação")</f>
        <v>Formação de Público e Educação</v>
      </c>
      <c r="H49" s="4" t="str">
        <f ca="1">IFERROR(__xludf.DUMMYFUNCTION("""COMPUTED_VALUE"""),"Cultura Popular")</f>
        <v>Cultura Popular</v>
      </c>
      <c r="I49" s="4" t="str">
        <f ca="1">IFERROR(__xludf.DUMMYFUNCTION("""COMPUTED_VALUE"""),"Cultura Popular de Matriz Africana")</f>
        <v>Cultura Popular de Matriz Africana</v>
      </c>
      <c r="J49" s="4" t="str">
        <f ca="1">IFERROR(__xludf.DUMMYFUNCTION("""COMPUTED_VALUE"""),"Cultura Digital e Geek")</f>
        <v>Cultura Digital e Geek</v>
      </c>
      <c r="K49" s="4" t="str">
        <f ca="1">IFERROR(__xludf.DUMMYFUNCTION("""COMPUTED_VALUE"""),"12 Regiões de Desenvolvimento")</f>
        <v>12 Regiões de Desenvolvimento</v>
      </c>
      <c r="L49" s="4" t="str">
        <f ca="1">IFERROR(__xludf.DUMMYFUNCTION("""COMPUTED_VALUE"""),"Linguagem Específica")</f>
        <v>Linguagem Específica</v>
      </c>
      <c r="M49" s="4" t="str">
        <f ca="1">IFERROR(__xludf.DUMMYFUNCTION("""COMPUTED_VALUE"""),"Técnicos")</f>
        <v>Técnicos</v>
      </c>
      <c r="N49" s="4" t="str">
        <f ca="1">IFERROR(__xludf.DUMMYFUNCTION("""COMPUTED_VALUE"""),"Circulação e Visibilidade")</f>
        <v>Circulação e Visibilidade</v>
      </c>
      <c r="O49" s="4" t="str">
        <f ca="1">IFERROR(__xludf.DUMMYFUNCTION("""COMPUTED_VALUE"""),"Iniciantes")</f>
        <v>Iniciantes</v>
      </c>
      <c r="P49" s="4" t="str">
        <f ca="1">IFERROR(__xludf.DUMMYFUNCTION("""COMPUTED_VALUE"""),"CEUs e Pontos(ões) de Cultura")</f>
        <v>CEUs e Pontos(ões) de Cultura</v>
      </c>
      <c r="Q49" s="4" t="str">
        <f ca="1">IFERROR(__xludf.DUMMYFUNCTION("""COMPUTED_VALUE"""),"Outros")</f>
        <v>Outros</v>
      </c>
    </row>
    <row r="50" spans="1:17" x14ac:dyDescent="0.25">
      <c r="A50" s="4" t="str">
        <f ca="1">IFERROR(__xludf.DUMMYFUNCTION("TRANSPOSE(FILTER(Filtro1!B:B,Filtro1!A:A=Caio!C50))"),"Aquisição de Bens e Serviços")</f>
        <v>Aquisição de Bens e Serviços</v>
      </c>
      <c r="B50" s="4" t="str">
        <f ca="1">IFERROR(__xludf.DUMMYFUNCTION("""COMPUTED_VALUE"""),"Cultura Periférica")</f>
        <v>Cultura Periférica</v>
      </c>
      <c r="C50" s="4" t="str">
        <f ca="1">IFERROR(__xludf.DUMMYFUNCTION("""COMPUTED_VALUE"""),"Comunidades Tradicionais ou Rurais")</f>
        <v>Comunidades Tradicionais ou Rurais</v>
      </c>
      <c r="D50" s="4" t="str">
        <f ca="1">IFERROR(__xludf.DUMMYFUNCTION("""COMPUTED_VALUE"""),"Equipamentos e Acervos")</f>
        <v>Equipamentos e Acervos</v>
      </c>
      <c r="E50" s="4" t="str">
        <f ca="1">IFERROR(__xludf.DUMMYFUNCTION("""COMPUTED_VALUE"""),"Premiação")</f>
        <v>Premiação</v>
      </c>
      <c r="F50" s="4" t="str">
        <f ca="1">IFERROR(__xludf.DUMMYFUNCTION("""COMPUTED_VALUE"""),"Bolsas e Intercâmbio")</f>
        <v>Bolsas e Intercâmbio</v>
      </c>
      <c r="G50" s="4" t="str">
        <f ca="1">IFERROR(__xludf.DUMMYFUNCTION("""COMPUTED_VALUE"""),"Formação de Público e Educação")</f>
        <v>Formação de Público e Educação</v>
      </c>
      <c r="H50" s="4" t="str">
        <f ca="1">IFERROR(__xludf.DUMMYFUNCTION("""COMPUTED_VALUE"""),"Cultura Popular")</f>
        <v>Cultura Popular</v>
      </c>
      <c r="I50" s="4" t="str">
        <f ca="1">IFERROR(__xludf.DUMMYFUNCTION("""COMPUTED_VALUE"""),"Cultura Popular de Matriz Africana")</f>
        <v>Cultura Popular de Matriz Africana</v>
      </c>
      <c r="J50" s="4" t="str">
        <f ca="1">IFERROR(__xludf.DUMMYFUNCTION("""COMPUTED_VALUE"""),"Cultura Digital e Geek")</f>
        <v>Cultura Digital e Geek</v>
      </c>
      <c r="K50" s="4" t="str">
        <f ca="1">IFERROR(__xludf.DUMMYFUNCTION("""COMPUTED_VALUE"""),"12 Regiões de Desenvolvimento")</f>
        <v>12 Regiões de Desenvolvimento</v>
      </c>
      <c r="L50" s="4" t="str">
        <f ca="1">IFERROR(__xludf.DUMMYFUNCTION("""COMPUTED_VALUE"""),"Linguagem Específica")</f>
        <v>Linguagem Específica</v>
      </c>
      <c r="M50" s="4" t="str">
        <f ca="1">IFERROR(__xludf.DUMMYFUNCTION("""COMPUTED_VALUE"""),"Técnicos")</f>
        <v>Técnicos</v>
      </c>
      <c r="N50" s="4" t="str">
        <f ca="1">IFERROR(__xludf.DUMMYFUNCTION("""COMPUTED_VALUE"""),"Circulação e Visibilidade")</f>
        <v>Circulação e Visibilidade</v>
      </c>
      <c r="O50" s="4" t="str">
        <f ca="1">IFERROR(__xludf.DUMMYFUNCTION("""COMPUTED_VALUE"""),"Iniciantes")</f>
        <v>Iniciantes</v>
      </c>
      <c r="P50" s="4" t="str">
        <f ca="1">IFERROR(__xludf.DUMMYFUNCTION("""COMPUTED_VALUE"""),"CEUs e Pontos(ões) de Cultura")</f>
        <v>CEUs e Pontos(ões) de Cultura</v>
      </c>
      <c r="Q50" s="4" t="str">
        <f ca="1">IFERROR(__xludf.DUMMYFUNCTION("""COMPUTED_VALUE"""),"Outros")</f>
        <v>Outros</v>
      </c>
    </row>
    <row r="51" spans="1:17" x14ac:dyDescent="0.25">
      <c r="A51" s="4" t="str">
        <f ca="1">IFERROR(__xludf.DUMMYFUNCTION("TRANSPOSE(FILTER(Filtro1!B:B,Filtro1!A:A=Caio!C51))"),"Aquisição de Bens e Serviços")</f>
        <v>Aquisição de Bens e Serviços</v>
      </c>
      <c r="B51" s="4" t="str">
        <f ca="1">IFERROR(__xludf.DUMMYFUNCTION("""COMPUTED_VALUE"""),"Cultura Periférica")</f>
        <v>Cultura Periférica</v>
      </c>
      <c r="C51" s="4" t="str">
        <f ca="1">IFERROR(__xludf.DUMMYFUNCTION("""COMPUTED_VALUE"""),"Comunidades Tradicionais ou Rurais")</f>
        <v>Comunidades Tradicionais ou Rurais</v>
      </c>
      <c r="D51" s="4" t="str">
        <f ca="1">IFERROR(__xludf.DUMMYFUNCTION("""COMPUTED_VALUE"""),"Equipamentos e Acervos")</f>
        <v>Equipamentos e Acervos</v>
      </c>
      <c r="E51" s="4" t="str">
        <f ca="1">IFERROR(__xludf.DUMMYFUNCTION("""COMPUTED_VALUE"""),"Premiação")</f>
        <v>Premiação</v>
      </c>
      <c r="F51" s="4" t="str">
        <f ca="1">IFERROR(__xludf.DUMMYFUNCTION("""COMPUTED_VALUE"""),"Bolsas e Intercâmbio")</f>
        <v>Bolsas e Intercâmbio</v>
      </c>
      <c r="G51" s="4" t="str">
        <f ca="1">IFERROR(__xludf.DUMMYFUNCTION("""COMPUTED_VALUE"""),"Formação de Público e Educação")</f>
        <v>Formação de Público e Educação</v>
      </c>
      <c r="H51" s="4" t="str">
        <f ca="1">IFERROR(__xludf.DUMMYFUNCTION("""COMPUTED_VALUE"""),"Cultura Popular")</f>
        <v>Cultura Popular</v>
      </c>
      <c r="I51" s="4" t="str">
        <f ca="1">IFERROR(__xludf.DUMMYFUNCTION("""COMPUTED_VALUE"""),"Cultura Popular de Matriz Africana")</f>
        <v>Cultura Popular de Matriz Africana</v>
      </c>
      <c r="J51" s="4" t="str">
        <f ca="1">IFERROR(__xludf.DUMMYFUNCTION("""COMPUTED_VALUE"""),"Cultura Digital e Geek")</f>
        <v>Cultura Digital e Geek</v>
      </c>
      <c r="K51" s="4" t="str">
        <f ca="1">IFERROR(__xludf.DUMMYFUNCTION("""COMPUTED_VALUE"""),"12 Regiões de Desenvolvimento")</f>
        <v>12 Regiões de Desenvolvimento</v>
      </c>
      <c r="L51" s="4" t="str">
        <f ca="1">IFERROR(__xludf.DUMMYFUNCTION("""COMPUTED_VALUE"""),"Linguagem Específica")</f>
        <v>Linguagem Específica</v>
      </c>
      <c r="M51" s="4" t="str">
        <f ca="1">IFERROR(__xludf.DUMMYFUNCTION("""COMPUTED_VALUE"""),"Técnicos")</f>
        <v>Técnicos</v>
      </c>
      <c r="N51" s="4" t="str">
        <f ca="1">IFERROR(__xludf.DUMMYFUNCTION("""COMPUTED_VALUE"""),"Circulação e Visibilidade")</f>
        <v>Circulação e Visibilidade</v>
      </c>
      <c r="O51" s="4" t="str">
        <f ca="1">IFERROR(__xludf.DUMMYFUNCTION("""COMPUTED_VALUE"""),"Iniciantes")</f>
        <v>Iniciantes</v>
      </c>
      <c r="P51" s="4" t="str">
        <f ca="1">IFERROR(__xludf.DUMMYFUNCTION("""COMPUTED_VALUE"""),"CEUs e Pontos(ões) de Cultura")</f>
        <v>CEUs e Pontos(ões) de Cultura</v>
      </c>
      <c r="Q51" s="4" t="str">
        <f ca="1">IFERROR(__xludf.DUMMYFUNCTION("""COMPUTED_VALUE"""),"Outros")</f>
        <v>Outros</v>
      </c>
    </row>
    <row r="52" spans="1:17" x14ac:dyDescent="0.25">
      <c r="A52" s="4" t="str">
        <f ca="1">IFERROR(__xludf.DUMMYFUNCTION("TRANSPOSE(FILTER(Filtro1!B:B,Filtro1!A:A=Caio!C52))"),"Aquisição de Bens e Serviços")</f>
        <v>Aquisição de Bens e Serviços</v>
      </c>
      <c r="B52" s="4" t="str">
        <f ca="1">IFERROR(__xludf.DUMMYFUNCTION("""COMPUTED_VALUE"""),"Cultura Periférica")</f>
        <v>Cultura Periférica</v>
      </c>
      <c r="C52" s="4" t="str">
        <f ca="1">IFERROR(__xludf.DUMMYFUNCTION("""COMPUTED_VALUE"""),"Comunidades Tradicionais ou Rurais")</f>
        <v>Comunidades Tradicionais ou Rurais</v>
      </c>
      <c r="D52" s="4" t="str">
        <f ca="1">IFERROR(__xludf.DUMMYFUNCTION("""COMPUTED_VALUE"""),"Equipamentos e Acervos")</f>
        <v>Equipamentos e Acervos</v>
      </c>
      <c r="E52" s="4" t="str">
        <f ca="1">IFERROR(__xludf.DUMMYFUNCTION("""COMPUTED_VALUE"""),"Premiação")</f>
        <v>Premiação</v>
      </c>
      <c r="F52" s="4" t="str">
        <f ca="1">IFERROR(__xludf.DUMMYFUNCTION("""COMPUTED_VALUE"""),"Bolsas e Intercâmbio")</f>
        <v>Bolsas e Intercâmbio</v>
      </c>
      <c r="G52" s="4" t="str">
        <f ca="1">IFERROR(__xludf.DUMMYFUNCTION("""COMPUTED_VALUE"""),"Formação de Público e Educação")</f>
        <v>Formação de Público e Educação</v>
      </c>
      <c r="H52" s="4" t="str">
        <f ca="1">IFERROR(__xludf.DUMMYFUNCTION("""COMPUTED_VALUE"""),"Cultura Popular")</f>
        <v>Cultura Popular</v>
      </c>
      <c r="I52" s="4" t="str">
        <f ca="1">IFERROR(__xludf.DUMMYFUNCTION("""COMPUTED_VALUE"""),"Cultura Popular de Matriz Africana")</f>
        <v>Cultura Popular de Matriz Africana</v>
      </c>
      <c r="J52" s="4" t="str">
        <f ca="1">IFERROR(__xludf.DUMMYFUNCTION("""COMPUTED_VALUE"""),"Cultura Digital e Geek")</f>
        <v>Cultura Digital e Geek</v>
      </c>
      <c r="K52" s="4" t="str">
        <f ca="1">IFERROR(__xludf.DUMMYFUNCTION("""COMPUTED_VALUE"""),"12 Regiões de Desenvolvimento")</f>
        <v>12 Regiões de Desenvolvimento</v>
      </c>
      <c r="L52" s="4" t="str">
        <f ca="1">IFERROR(__xludf.DUMMYFUNCTION("""COMPUTED_VALUE"""),"Linguagem Específica")</f>
        <v>Linguagem Específica</v>
      </c>
      <c r="M52" s="4" t="str">
        <f ca="1">IFERROR(__xludf.DUMMYFUNCTION("""COMPUTED_VALUE"""),"Técnicos")</f>
        <v>Técnicos</v>
      </c>
      <c r="N52" s="4" t="str">
        <f ca="1">IFERROR(__xludf.DUMMYFUNCTION("""COMPUTED_VALUE"""),"Circulação e Visibilidade")</f>
        <v>Circulação e Visibilidade</v>
      </c>
      <c r="O52" s="4" t="str">
        <f ca="1">IFERROR(__xludf.DUMMYFUNCTION("""COMPUTED_VALUE"""),"Iniciantes")</f>
        <v>Iniciantes</v>
      </c>
      <c r="P52" s="4" t="str">
        <f ca="1">IFERROR(__xludf.DUMMYFUNCTION("""COMPUTED_VALUE"""),"CEUs e Pontos(ões) de Cultura")</f>
        <v>CEUs e Pontos(ões) de Cultura</v>
      </c>
      <c r="Q52" s="4" t="str">
        <f ca="1">IFERROR(__xludf.DUMMYFUNCTION("""COMPUTED_VALUE"""),"Outros")</f>
        <v>Outros</v>
      </c>
    </row>
    <row r="53" spans="1:17" x14ac:dyDescent="0.25">
      <c r="A53" s="4" t="str">
        <f ca="1">IFERROR(__xludf.DUMMYFUNCTION("TRANSPOSE(FILTER(Filtro1!B:B,Filtro1!A:A=Caio!C53))"),"Aquisição de Bens e Serviços")</f>
        <v>Aquisição de Bens e Serviços</v>
      </c>
      <c r="B53" s="4" t="str">
        <f ca="1">IFERROR(__xludf.DUMMYFUNCTION("""COMPUTED_VALUE"""),"Cultura Periférica")</f>
        <v>Cultura Periférica</v>
      </c>
      <c r="C53" s="4" t="str">
        <f ca="1">IFERROR(__xludf.DUMMYFUNCTION("""COMPUTED_VALUE"""),"Comunidades Tradicionais ou Rurais")</f>
        <v>Comunidades Tradicionais ou Rurais</v>
      </c>
      <c r="D53" s="4" t="str">
        <f ca="1">IFERROR(__xludf.DUMMYFUNCTION("""COMPUTED_VALUE"""),"Equipamentos e Acervos")</f>
        <v>Equipamentos e Acervos</v>
      </c>
      <c r="E53" s="4" t="str">
        <f ca="1">IFERROR(__xludf.DUMMYFUNCTION("""COMPUTED_VALUE"""),"Premiação")</f>
        <v>Premiação</v>
      </c>
      <c r="F53" s="4" t="str">
        <f ca="1">IFERROR(__xludf.DUMMYFUNCTION("""COMPUTED_VALUE"""),"Bolsas e Intercâmbio")</f>
        <v>Bolsas e Intercâmbio</v>
      </c>
      <c r="G53" s="4" t="str">
        <f ca="1">IFERROR(__xludf.DUMMYFUNCTION("""COMPUTED_VALUE"""),"Formação de Público e Educação")</f>
        <v>Formação de Público e Educação</v>
      </c>
      <c r="H53" s="4" t="str">
        <f ca="1">IFERROR(__xludf.DUMMYFUNCTION("""COMPUTED_VALUE"""),"Cultura Popular")</f>
        <v>Cultura Popular</v>
      </c>
      <c r="I53" s="4" t="str">
        <f ca="1">IFERROR(__xludf.DUMMYFUNCTION("""COMPUTED_VALUE"""),"Cultura Popular de Matriz Africana")</f>
        <v>Cultura Popular de Matriz Africana</v>
      </c>
      <c r="J53" s="4" t="str">
        <f ca="1">IFERROR(__xludf.DUMMYFUNCTION("""COMPUTED_VALUE"""),"Cultura Digital e Geek")</f>
        <v>Cultura Digital e Geek</v>
      </c>
      <c r="K53" s="4" t="str">
        <f ca="1">IFERROR(__xludf.DUMMYFUNCTION("""COMPUTED_VALUE"""),"12 Regiões de Desenvolvimento")</f>
        <v>12 Regiões de Desenvolvimento</v>
      </c>
      <c r="L53" s="4" t="str">
        <f ca="1">IFERROR(__xludf.DUMMYFUNCTION("""COMPUTED_VALUE"""),"Linguagem Específica")</f>
        <v>Linguagem Específica</v>
      </c>
      <c r="M53" s="4" t="str">
        <f ca="1">IFERROR(__xludf.DUMMYFUNCTION("""COMPUTED_VALUE"""),"Técnicos")</f>
        <v>Técnicos</v>
      </c>
      <c r="N53" s="4" t="str">
        <f ca="1">IFERROR(__xludf.DUMMYFUNCTION("""COMPUTED_VALUE"""),"Circulação e Visibilidade")</f>
        <v>Circulação e Visibilidade</v>
      </c>
      <c r="O53" s="4" t="str">
        <f ca="1">IFERROR(__xludf.DUMMYFUNCTION("""COMPUTED_VALUE"""),"Iniciantes")</f>
        <v>Iniciantes</v>
      </c>
      <c r="P53" s="4" t="str">
        <f ca="1">IFERROR(__xludf.DUMMYFUNCTION("""COMPUTED_VALUE"""),"CEUs e Pontos(ões) de Cultura")</f>
        <v>CEUs e Pontos(ões) de Cultura</v>
      </c>
      <c r="Q53" s="4" t="str">
        <f ca="1">IFERROR(__xludf.DUMMYFUNCTION("""COMPUTED_VALUE"""),"Outros")</f>
        <v>Outros</v>
      </c>
    </row>
    <row r="54" spans="1:17" x14ac:dyDescent="0.25">
      <c r="A54" s="4" t="str">
        <f ca="1">IFERROR(__xludf.DUMMYFUNCTION("TRANSPOSE(FILTER(Filtro1!B:B,Filtro1!A:A=Caio!C54))"),"Aquisição de Bens e Serviços")</f>
        <v>Aquisição de Bens e Serviços</v>
      </c>
      <c r="B54" s="4" t="str">
        <f ca="1">IFERROR(__xludf.DUMMYFUNCTION("""COMPUTED_VALUE"""),"Cultura Periférica")</f>
        <v>Cultura Periférica</v>
      </c>
      <c r="C54" s="4" t="str">
        <f ca="1">IFERROR(__xludf.DUMMYFUNCTION("""COMPUTED_VALUE"""),"Comunidades Tradicionais ou Rurais")</f>
        <v>Comunidades Tradicionais ou Rurais</v>
      </c>
      <c r="D54" s="4" t="str">
        <f ca="1">IFERROR(__xludf.DUMMYFUNCTION("""COMPUTED_VALUE"""),"Equipamentos e Acervos")</f>
        <v>Equipamentos e Acervos</v>
      </c>
      <c r="E54" s="4" t="str">
        <f ca="1">IFERROR(__xludf.DUMMYFUNCTION("""COMPUTED_VALUE"""),"Premiação")</f>
        <v>Premiação</v>
      </c>
      <c r="F54" s="4" t="str">
        <f ca="1">IFERROR(__xludf.DUMMYFUNCTION("""COMPUTED_VALUE"""),"Bolsas e Intercâmbio")</f>
        <v>Bolsas e Intercâmbio</v>
      </c>
      <c r="G54" s="4" t="str">
        <f ca="1">IFERROR(__xludf.DUMMYFUNCTION("""COMPUTED_VALUE"""),"Formação de Público e Educação")</f>
        <v>Formação de Público e Educação</v>
      </c>
      <c r="H54" s="4" t="str">
        <f ca="1">IFERROR(__xludf.DUMMYFUNCTION("""COMPUTED_VALUE"""),"Cultura Popular")</f>
        <v>Cultura Popular</v>
      </c>
      <c r="I54" s="4" t="str">
        <f ca="1">IFERROR(__xludf.DUMMYFUNCTION("""COMPUTED_VALUE"""),"Cultura Popular de Matriz Africana")</f>
        <v>Cultura Popular de Matriz Africana</v>
      </c>
      <c r="J54" s="4" t="str">
        <f ca="1">IFERROR(__xludf.DUMMYFUNCTION("""COMPUTED_VALUE"""),"Cultura Digital e Geek")</f>
        <v>Cultura Digital e Geek</v>
      </c>
      <c r="K54" s="4" t="str">
        <f ca="1">IFERROR(__xludf.DUMMYFUNCTION("""COMPUTED_VALUE"""),"12 Regiões de Desenvolvimento")</f>
        <v>12 Regiões de Desenvolvimento</v>
      </c>
      <c r="L54" s="4" t="str">
        <f ca="1">IFERROR(__xludf.DUMMYFUNCTION("""COMPUTED_VALUE"""),"Linguagem Específica")</f>
        <v>Linguagem Específica</v>
      </c>
      <c r="M54" s="4" t="str">
        <f ca="1">IFERROR(__xludf.DUMMYFUNCTION("""COMPUTED_VALUE"""),"Técnicos")</f>
        <v>Técnicos</v>
      </c>
      <c r="N54" s="4" t="str">
        <f ca="1">IFERROR(__xludf.DUMMYFUNCTION("""COMPUTED_VALUE"""),"Circulação e Visibilidade")</f>
        <v>Circulação e Visibilidade</v>
      </c>
      <c r="O54" s="4" t="str">
        <f ca="1">IFERROR(__xludf.DUMMYFUNCTION("""COMPUTED_VALUE"""),"Iniciantes")</f>
        <v>Iniciantes</v>
      </c>
      <c r="P54" s="4" t="str">
        <f ca="1">IFERROR(__xludf.DUMMYFUNCTION("""COMPUTED_VALUE"""),"CEUs e Pontos(ões) de Cultura")</f>
        <v>CEUs e Pontos(ões) de Cultura</v>
      </c>
      <c r="Q54" s="4" t="str">
        <f ca="1">IFERROR(__xludf.DUMMYFUNCTION("""COMPUTED_VALUE"""),"Outros")</f>
        <v>Outros</v>
      </c>
    </row>
    <row r="55" spans="1:17" x14ac:dyDescent="0.25">
      <c r="A55" s="4" t="str">
        <f ca="1">IFERROR(__xludf.DUMMYFUNCTION("TRANSPOSE(FILTER(Filtro1!B:B,Filtro1!A:A=Caio!C55))"),"")</f>
        <v/>
      </c>
      <c r="B55" s="4"/>
      <c r="C55" s="4"/>
      <c r="D55" s="4"/>
      <c r="E55" s="4"/>
      <c r="F55" s="4"/>
      <c r="G55" s="4"/>
      <c r="H55" s="4"/>
      <c r="I55" s="4"/>
      <c r="J55" s="4"/>
      <c r="K55" s="4"/>
      <c r="L55" s="4"/>
      <c r="M55" s="4"/>
      <c r="N55" s="4"/>
      <c r="O55" s="4"/>
      <c r="P55" s="4"/>
      <c r="Q55" s="4"/>
    </row>
    <row r="56" spans="1:17" x14ac:dyDescent="0.25">
      <c r="A56" s="4" t="str">
        <f ca="1">IFERROR(__xludf.DUMMYFUNCTION("TRANSPOSE(FILTER(Filtro1!B:B,Filtro1!A:A=Caio!C56))"),"Aquisição de Bens e Serviços")</f>
        <v>Aquisição de Bens e Serviços</v>
      </c>
      <c r="B56" s="4" t="str">
        <f ca="1">IFERROR(__xludf.DUMMYFUNCTION("""COMPUTED_VALUE"""),"Cultura Periférica")</f>
        <v>Cultura Periférica</v>
      </c>
      <c r="C56" s="4" t="str">
        <f ca="1">IFERROR(__xludf.DUMMYFUNCTION("""COMPUTED_VALUE"""),"Comunidades Tradicionais ou Rurais")</f>
        <v>Comunidades Tradicionais ou Rurais</v>
      </c>
      <c r="D56" s="4" t="str">
        <f ca="1">IFERROR(__xludf.DUMMYFUNCTION("""COMPUTED_VALUE"""),"Equipamentos e Acervos")</f>
        <v>Equipamentos e Acervos</v>
      </c>
      <c r="E56" s="4" t="str">
        <f ca="1">IFERROR(__xludf.DUMMYFUNCTION("""COMPUTED_VALUE"""),"Premiação")</f>
        <v>Premiação</v>
      </c>
      <c r="F56" s="4" t="str">
        <f ca="1">IFERROR(__xludf.DUMMYFUNCTION("""COMPUTED_VALUE"""),"Bolsas e Intercâmbio")</f>
        <v>Bolsas e Intercâmbio</v>
      </c>
      <c r="G56" s="4" t="str">
        <f ca="1">IFERROR(__xludf.DUMMYFUNCTION("""COMPUTED_VALUE"""),"Formação de Público e Educação")</f>
        <v>Formação de Público e Educação</v>
      </c>
      <c r="H56" s="4" t="str">
        <f ca="1">IFERROR(__xludf.DUMMYFUNCTION("""COMPUTED_VALUE"""),"Cultura Popular")</f>
        <v>Cultura Popular</v>
      </c>
      <c r="I56" s="4" t="str">
        <f ca="1">IFERROR(__xludf.DUMMYFUNCTION("""COMPUTED_VALUE"""),"Cultura Popular de Matriz Africana")</f>
        <v>Cultura Popular de Matriz Africana</v>
      </c>
      <c r="J56" s="4" t="str">
        <f ca="1">IFERROR(__xludf.DUMMYFUNCTION("""COMPUTED_VALUE"""),"Cultura Digital e Geek")</f>
        <v>Cultura Digital e Geek</v>
      </c>
      <c r="K56" s="4" t="str">
        <f ca="1">IFERROR(__xludf.DUMMYFUNCTION("""COMPUTED_VALUE"""),"12 Regiões de Desenvolvimento")</f>
        <v>12 Regiões de Desenvolvimento</v>
      </c>
      <c r="L56" s="4" t="str">
        <f ca="1">IFERROR(__xludf.DUMMYFUNCTION("""COMPUTED_VALUE"""),"Linguagem Específica")</f>
        <v>Linguagem Específica</v>
      </c>
      <c r="M56" s="4" t="str">
        <f ca="1">IFERROR(__xludf.DUMMYFUNCTION("""COMPUTED_VALUE"""),"Técnicos")</f>
        <v>Técnicos</v>
      </c>
      <c r="N56" s="4" t="str">
        <f ca="1">IFERROR(__xludf.DUMMYFUNCTION("""COMPUTED_VALUE"""),"Circulação e Visibilidade")</f>
        <v>Circulação e Visibilidade</v>
      </c>
      <c r="O56" s="4" t="str">
        <f ca="1">IFERROR(__xludf.DUMMYFUNCTION("""COMPUTED_VALUE"""),"Iniciantes")</f>
        <v>Iniciantes</v>
      </c>
      <c r="P56" s="4" t="str">
        <f ca="1">IFERROR(__xludf.DUMMYFUNCTION("""COMPUTED_VALUE"""),"CEUs e Pontos(ões) de Cultura")</f>
        <v>CEUs e Pontos(ões) de Cultura</v>
      </c>
      <c r="Q56" s="4" t="str">
        <f ca="1">IFERROR(__xludf.DUMMYFUNCTION("""COMPUTED_VALUE"""),"Outros")</f>
        <v>Outros</v>
      </c>
    </row>
    <row r="57" spans="1:17" x14ac:dyDescent="0.25">
      <c r="A57" s="4" t="str">
        <f ca="1">IFERROR(__xludf.DUMMYFUNCTION("TRANSPOSE(FILTER(Filtro1!B:B,Filtro1!A:A=Caio!C57))"),"Aquisição de Bens e Serviços")</f>
        <v>Aquisição de Bens e Serviços</v>
      </c>
      <c r="B57" s="4" t="str">
        <f ca="1">IFERROR(__xludf.DUMMYFUNCTION("""COMPUTED_VALUE"""),"Cultura Periférica")</f>
        <v>Cultura Periférica</v>
      </c>
      <c r="C57" s="4" t="str">
        <f ca="1">IFERROR(__xludf.DUMMYFUNCTION("""COMPUTED_VALUE"""),"Comunidades Tradicionais ou Rurais")</f>
        <v>Comunidades Tradicionais ou Rurais</v>
      </c>
      <c r="D57" s="4" t="str">
        <f ca="1">IFERROR(__xludf.DUMMYFUNCTION("""COMPUTED_VALUE"""),"Equipamentos e Acervos")</f>
        <v>Equipamentos e Acervos</v>
      </c>
      <c r="E57" s="4" t="str">
        <f ca="1">IFERROR(__xludf.DUMMYFUNCTION("""COMPUTED_VALUE"""),"Premiação")</f>
        <v>Premiação</v>
      </c>
      <c r="F57" s="4" t="str">
        <f ca="1">IFERROR(__xludf.DUMMYFUNCTION("""COMPUTED_VALUE"""),"Bolsas e Intercâmbio")</f>
        <v>Bolsas e Intercâmbio</v>
      </c>
      <c r="G57" s="4" t="str">
        <f ca="1">IFERROR(__xludf.DUMMYFUNCTION("""COMPUTED_VALUE"""),"Formação de Público e Educação")</f>
        <v>Formação de Público e Educação</v>
      </c>
      <c r="H57" s="4" t="str">
        <f ca="1">IFERROR(__xludf.DUMMYFUNCTION("""COMPUTED_VALUE"""),"Cultura Popular")</f>
        <v>Cultura Popular</v>
      </c>
      <c r="I57" s="4" t="str">
        <f ca="1">IFERROR(__xludf.DUMMYFUNCTION("""COMPUTED_VALUE"""),"Cultura Popular de Matriz Africana")</f>
        <v>Cultura Popular de Matriz Africana</v>
      </c>
      <c r="J57" s="4" t="str">
        <f ca="1">IFERROR(__xludf.DUMMYFUNCTION("""COMPUTED_VALUE"""),"Cultura Digital e Geek")</f>
        <v>Cultura Digital e Geek</v>
      </c>
      <c r="K57" s="4" t="str">
        <f ca="1">IFERROR(__xludf.DUMMYFUNCTION("""COMPUTED_VALUE"""),"12 Regiões de Desenvolvimento")</f>
        <v>12 Regiões de Desenvolvimento</v>
      </c>
      <c r="L57" s="4" t="str">
        <f ca="1">IFERROR(__xludf.DUMMYFUNCTION("""COMPUTED_VALUE"""),"Linguagem Específica")</f>
        <v>Linguagem Específica</v>
      </c>
      <c r="M57" s="4" t="str">
        <f ca="1">IFERROR(__xludf.DUMMYFUNCTION("""COMPUTED_VALUE"""),"Técnicos")</f>
        <v>Técnicos</v>
      </c>
      <c r="N57" s="4" t="str">
        <f ca="1">IFERROR(__xludf.DUMMYFUNCTION("""COMPUTED_VALUE"""),"Circulação e Visibilidade")</f>
        <v>Circulação e Visibilidade</v>
      </c>
      <c r="O57" s="4" t="str">
        <f ca="1">IFERROR(__xludf.DUMMYFUNCTION("""COMPUTED_VALUE"""),"Iniciantes")</f>
        <v>Iniciantes</v>
      </c>
      <c r="P57" s="4" t="str">
        <f ca="1">IFERROR(__xludf.DUMMYFUNCTION("""COMPUTED_VALUE"""),"CEUs e Pontos(ões) de Cultura")</f>
        <v>CEUs e Pontos(ões) de Cultura</v>
      </c>
      <c r="Q57" s="4" t="str">
        <f ca="1">IFERROR(__xludf.DUMMYFUNCTION("""COMPUTED_VALUE"""),"Outros")</f>
        <v>Outros</v>
      </c>
    </row>
    <row r="58" spans="1:17" x14ac:dyDescent="0.25">
      <c r="A58" s="4" t="str">
        <f ca="1">IFERROR(__xludf.DUMMYFUNCTION("TRANSPOSE(FILTER(Filtro1!B:B,Filtro1!A:A=Caio!C58))"),"Aquisição de Bens e Serviços")</f>
        <v>Aquisição de Bens e Serviços</v>
      </c>
      <c r="B58" s="4" t="str">
        <f ca="1">IFERROR(__xludf.DUMMYFUNCTION("""COMPUTED_VALUE"""),"Cultura Periférica")</f>
        <v>Cultura Periférica</v>
      </c>
      <c r="C58" s="4" t="str">
        <f ca="1">IFERROR(__xludf.DUMMYFUNCTION("""COMPUTED_VALUE"""),"Comunidades Tradicionais ou Rurais")</f>
        <v>Comunidades Tradicionais ou Rurais</v>
      </c>
      <c r="D58" s="4" t="str">
        <f ca="1">IFERROR(__xludf.DUMMYFUNCTION("""COMPUTED_VALUE"""),"Equipamentos e Acervos")</f>
        <v>Equipamentos e Acervos</v>
      </c>
      <c r="E58" s="4" t="str">
        <f ca="1">IFERROR(__xludf.DUMMYFUNCTION("""COMPUTED_VALUE"""),"Premiação")</f>
        <v>Premiação</v>
      </c>
      <c r="F58" s="4" t="str">
        <f ca="1">IFERROR(__xludf.DUMMYFUNCTION("""COMPUTED_VALUE"""),"Bolsas e Intercâmbio")</f>
        <v>Bolsas e Intercâmbio</v>
      </c>
      <c r="G58" s="4" t="str">
        <f ca="1">IFERROR(__xludf.DUMMYFUNCTION("""COMPUTED_VALUE"""),"Formação de Público e Educação")</f>
        <v>Formação de Público e Educação</v>
      </c>
      <c r="H58" s="4" t="str">
        <f ca="1">IFERROR(__xludf.DUMMYFUNCTION("""COMPUTED_VALUE"""),"Cultura Popular")</f>
        <v>Cultura Popular</v>
      </c>
      <c r="I58" s="4" t="str">
        <f ca="1">IFERROR(__xludf.DUMMYFUNCTION("""COMPUTED_VALUE"""),"Cultura Popular de Matriz Africana")</f>
        <v>Cultura Popular de Matriz Africana</v>
      </c>
      <c r="J58" s="4" t="str">
        <f ca="1">IFERROR(__xludf.DUMMYFUNCTION("""COMPUTED_VALUE"""),"Cultura Digital e Geek")</f>
        <v>Cultura Digital e Geek</v>
      </c>
      <c r="K58" s="4" t="str">
        <f ca="1">IFERROR(__xludf.DUMMYFUNCTION("""COMPUTED_VALUE"""),"12 Regiões de Desenvolvimento")</f>
        <v>12 Regiões de Desenvolvimento</v>
      </c>
      <c r="L58" s="4" t="str">
        <f ca="1">IFERROR(__xludf.DUMMYFUNCTION("""COMPUTED_VALUE"""),"Linguagem Específica")</f>
        <v>Linguagem Específica</v>
      </c>
      <c r="M58" s="4" t="str">
        <f ca="1">IFERROR(__xludf.DUMMYFUNCTION("""COMPUTED_VALUE"""),"Técnicos")</f>
        <v>Técnicos</v>
      </c>
      <c r="N58" s="4" t="str">
        <f ca="1">IFERROR(__xludf.DUMMYFUNCTION("""COMPUTED_VALUE"""),"Circulação e Visibilidade")</f>
        <v>Circulação e Visibilidade</v>
      </c>
      <c r="O58" s="4" t="str">
        <f ca="1">IFERROR(__xludf.DUMMYFUNCTION("""COMPUTED_VALUE"""),"Iniciantes")</f>
        <v>Iniciantes</v>
      </c>
      <c r="P58" s="4" t="str">
        <f ca="1">IFERROR(__xludf.DUMMYFUNCTION("""COMPUTED_VALUE"""),"CEUs e Pontos(ões) de Cultura")</f>
        <v>CEUs e Pontos(ões) de Cultura</v>
      </c>
      <c r="Q58" s="4" t="str">
        <f ca="1">IFERROR(__xludf.DUMMYFUNCTION("""COMPUTED_VALUE"""),"Outros")</f>
        <v>Outros</v>
      </c>
    </row>
    <row r="59" spans="1:17" x14ac:dyDescent="0.25">
      <c r="A59" s="4" t="str">
        <f ca="1">IFERROR(__xludf.DUMMYFUNCTION("TRANSPOSE(FILTER(Filtro1!B:B,Filtro1!A:A=Caio!C59))"),"Aquisição de Bens e Serviços")</f>
        <v>Aquisição de Bens e Serviços</v>
      </c>
      <c r="B59" s="4" t="str">
        <f ca="1">IFERROR(__xludf.DUMMYFUNCTION("""COMPUTED_VALUE"""),"Cultura Periférica")</f>
        <v>Cultura Periférica</v>
      </c>
      <c r="C59" s="4" t="str">
        <f ca="1">IFERROR(__xludf.DUMMYFUNCTION("""COMPUTED_VALUE"""),"Comunidades Tradicionais ou Rurais")</f>
        <v>Comunidades Tradicionais ou Rurais</v>
      </c>
      <c r="D59" s="4" t="str">
        <f ca="1">IFERROR(__xludf.DUMMYFUNCTION("""COMPUTED_VALUE"""),"Equipamentos e Acervos")</f>
        <v>Equipamentos e Acervos</v>
      </c>
      <c r="E59" s="4" t="str">
        <f ca="1">IFERROR(__xludf.DUMMYFUNCTION("""COMPUTED_VALUE"""),"Premiação")</f>
        <v>Premiação</v>
      </c>
      <c r="F59" s="4" t="str">
        <f ca="1">IFERROR(__xludf.DUMMYFUNCTION("""COMPUTED_VALUE"""),"Bolsas e Intercâmbio")</f>
        <v>Bolsas e Intercâmbio</v>
      </c>
      <c r="G59" s="4" t="str">
        <f ca="1">IFERROR(__xludf.DUMMYFUNCTION("""COMPUTED_VALUE"""),"Formação de Público e Educação")</f>
        <v>Formação de Público e Educação</v>
      </c>
      <c r="H59" s="4" t="str">
        <f ca="1">IFERROR(__xludf.DUMMYFUNCTION("""COMPUTED_VALUE"""),"Cultura Popular")</f>
        <v>Cultura Popular</v>
      </c>
      <c r="I59" s="4" t="str">
        <f ca="1">IFERROR(__xludf.DUMMYFUNCTION("""COMPUTED_VALUE"""),"Cultura Popular de Matriz Africana")</f>
        <v>Cultura Popular de Matriz Africana</v>
      </c>
      <c r="J59" s="4" t="str">
        <f ca="1">IFERROR(__xludf.DUMMYFUNCTION("""COMPUTED_VALUE"""),"Cultura Digital e Geek")</f>
        <v>Cultura Digital e Geek</v>
      </c>
      <c r="K59" s="4" t="str">
        <f ca="1">IFERROR(__xludf.DUMMYFUNCTION("""COMPUTED_VALUE"""),"12 Regiões de Desenvolvimento")</f>
        <v>12 Regiões de Desenvolvimento</v>
      </c>
      <c r="L59" s="4" t="str">
        <f ca="1">IFERROR(__xludf.DUMMYFUNCTION("""COMPUTED_VALUE"""),"Linguagem Específica")</f>
        <v>Linguagem Específica</v>
      </c>
      <c r="M59" s="4" t="str">
        <f ca="1">IFERROR(__xludf.DUMMYFUNCTION("""COMPUTED_VALUE"""),"Técnicos")</f>
        <v>Técnicos</v>
      </c>
      <c r="N59" s="4" t="str">
        <f ca="1">IFERROR(__xludf.DUMMYFUNCTION("""COMPUTED_VALUE"""),"Circulação e Visibilidade")</f>
        <v>Circulação e Visibilidade</v>
      </c>
      <c r="O59" s="4" t="str">
        <f ca="1">IFERROR(__xludf.DUMMYFUNCTION("""COMPUTED_VALUE"""),"Iniciantes")</f>
        <v>Iniciantes</v>
      </c>
      <c r="P59" s="4" t="str">
        <f ca="1">IFERROR(__xludf.DUMMYFUNCTION("""COMPUTED_VALUE"""),"CEUs e Pontos(ões) de Cultura")</f>
        <v>CEUs e Pontos(ões) de Cultura</v>
      </c>
      <c r="Q59" s="4" t="str">
        <f ca="1">IFERROR(__xludf.DUMMYFUNCTION("""COMPUTED_VALUE"""),"Outros")</f>
        <v>Outros</v>
      </c>
    </row>
    <row r="60" spans="1:17" x14ac:dyDescent="0.25">
      <c r="A60" s="4" t="str">
        <f ca="1">IFERROR(__xludf.DUMMYFUNCTION("TRANSPOSE(FILTER(Filtro1!B:B,Filtro1!A:A=Caio!C60))"),"Aquisição de Bens e Serviços")</f>
        <v>Aquisição de Bens e Serviços</v>
      </c>
      <c r="B60" s="4" t="str">
        <f ca="1">IFERROR(__xludf.DUMMYFUNCTION("""COMPUTED_VALUE"""),"Cultura Periférica")</f>
        <v>Cultura Periférica</v>
      </c>
      <c r="C60" s="4" t="str">
        <f ca="1">IFERROR(__xludf.DUMMYFUNCTION("""COMPUTED_VALUE"""),"Comunidades Tradicionais ou Rurais")</f>
        <v>Comunidades Tradicionais ou Rurais</v>
      </c>
      <c r="D60" s="4" t="str">
        <f ca="1">IFERROR(__xludf.DUMMYFUNCTION("""COMPUTED_VALUE"""),"Equipamentos e Acervos")</f>
        <v>Equipamentos e Acervos</v>
      </c>
      <c r="E60" s="4" t="str">
        <f ca="1">IFERROR(__xludf.DUMMYFUNCTION("""COMPUTED_VALUE"""),"Premiação")</f>
        <v>Premiação</v>
      </c>
      <c r="F60" s="4" t="str">
        <f ca="1">IFERROR(__xludf.DUMMYFUNCTION("""COMPUTED_VALUE"""),"Bolsas e Intercâmbio")</f>
        <v>Bolsas e Intercâmbio</v>
      </c>
      <c r="G60" s="4" t="str">
        <f ca="1">IFERROR(__xludf.DUMMYFUNCTION("""COMPUTED_VALUE"""),"Formação de Público e Educação")</f>
        <v>Formação de Público e Educação</v>
      </c>
      <c r="H60" s="4" t="str">
        <f ca="1">IFERROR(__xludf.DUMMYFUNCTION("""COMPUTED_VALUE"""),"Cultura Popular")</f>
        <v>Cultura Popular</v>
      </c>
      <c r="I60" s="4" t="str">
        <f ca="1">IFERROR(__xludf.DUMMYFUNCTION("""COMPUTED_VALUE"""),"Cultura Popular de Matriz Africana")</f>
        <v>Cultura Popular de Matriz Africana</v>
      </c>
      <c r="J60" s="4" t="str">
        <f ca="1">IFERROR(__xludf.DUMMYFUNCTION("""COMPUTED_VALUE"""),"Cultura Digital e Geek")</f>
        <v>Cultura Digital e Geek</v>
      </c>
      <c r="K60" s="4" t="str">
        <f ca="1">IFERROR(__xludf.DUMMYFUNCTION("""COMPUTED_VALUE"""),"12 Regiões de Desenvolvimento")</f>
        <v>12 Regiões de Desenvolvimento</v>
      </c>
      <c r="L60" s="4" t="str">
        <f ca="1">IFERROR(__xludf.DUMMYFUNCTION("""COMPUTED_VALUE"""),"Linguagem Específica")</f>
        <v>Linguagem Específica</v>
      </c>
      <c r="M60" s="4" t="str">
        <f ca="1">IFERROR(__xludf.DUMMYFUNCTION("""COMPUTED_VALUE"""),"Técnicos")</f>
        <v>Técnicos</v>
      </c>
      <c r="N60" s="4" t="str">
        <f ca="1">IFERROR(__xludf.DUMMYFUNCTION("""COMPUTED_VALUE"""),"Circulação e Visibilidade")</f>
        <v>Circulação e Visibilidade</v>
      </c>
      <c r="O60" s="4" t="str">
        <f ca="1">IFERROR(__xludf.DUMMYFUNCTION("""COMPUTED_VALUE"""),"Iniciantes")</f>
        <v>Iniciantes</v>
      </c>
      <c r="P60" s="4" t="str">
        <f ca="1">IFERROR(__xludf.DUMMYFUNCTION("""COMPUTED_VALUE"""),"CEUs e Pontos(ões) de Cultura")</f>
        <v>CEUs e Pontos(ões) de Cultura</v>
      </c>
      <c r="Q60" s="4" t="str">
        <f ca="1">IFERROR(__xludf.DUMMYFUNCTION("""COMPUTED_VALUE"""),"Outros")</f>
        <v>Outros</v>
      </c>
    </row>
    <row r="61" spans="1:17" x14ac:dyDescent="0.25">
      <c r="A61" s="4" t="str">
        <f ca="1">IFERROR(__xludf.DUMMYFUNCTION("TRANSPOSE(FILTER(Filtro1!B:B,Filtro1!A:A=Caio!C61))"),"Aquisição de Bens e Serviços")</f>
        <v>Aquisição de Bens e Serviços</v>
      </c>
      <c r="B61" s="4" t="str">
        <f ca="1">IFERROR(__xludf.DUMMYFUNCTION("""COMPUTED_VALUE"""),"Cultura Periférica")</f>
        <v>Cultura Periférica</v>
      </c>
      <c r="C61" s="4" t="str">
        <f ca="1">IFERROR(__xludf.DUMMYFUNCTION("""COMPUTED_VALUE"""),"Comunidades Tradicionais ou Rurais")</f>
        <v>Comunidades Tradicionais ou Rurais</v>
      </c>
      <c r="D61" s="4" t="str">
        <f ca="1">IFERROR(__xludf.DUMMYFUNCTION("""COMPUTED_VALUE"""),"Equipamentos e Acervos")</f>
        <v>Equipamentos e Acervos</v>
      </c>
      <c r="E61" s="4" t="str">
        <f ca="1">IFERROR(__xludf.DUMMYFUNCTION("""COMPUTED_VALUE"""),"Premiação")</f>
        <v>Premiação</v>
      </c>
      <c r="F61" s="4" t="str">
        <f ca="1">IFERROR(__xludf.DUMMYFUNCTION("""COMPUTED_VALUE"""),"Bolsas e Intercâmbio")</f>
        <v>Bolsas e Intercâmbio</v>
      </c>
      <c r="G61" s="4" t="str">
        <f ca="1">IFERROR(__xludf.DUMMYFUNCTION("""COMPUTED_VALUE"""),"Formação de Público e Educação")</f>
        <v>Formação de Público e Educação</v>
      </c>
      <c r="H61" s="4" t="str">
        <f ca="1">IFERROR(__xludf.DUMMYFUNCTION("""COMPUTED_VALUE"""),"Cultura Popular")</f>
        <v>Cultura Popular</v>
      </c>
      <c r="I61" s="4" t="str">
        <f ca="1">IFERROR(__xludf.DUMMYFUNCTION("""COMPUTED_VALUE"""),"Cultura Popular de Matriz Africana")</f>
        <v>Cultura Popular de Matriz Africana</v>
      </c>
      <c r="J61" s="4" t="str">
        <f ca="1">IFERROR(__xludf.DUMMYFUNCTION("""COMPUTED_VALUE"""),"Cultura Digital e Geek")</f>
        <v>Cultura Digital e Geek</v>
      </c>
      <c r="K61" s="4" t="str">
        <f ca="1">IFERROR(__xludf.DUMMYFUNCTION("""COMPUTED_VALUE"""),"12 Regiões de Desenvolvimento")</f>
        <v>12 Regiões de Desenvolvimento</v>
      </c>
      <c r="L61" s="4" t="str">
        <f ca="1">IFERROR(__xludf.DUMMYFUNCTION("""COMPUTED_VALUE"""),"Linguagem Específica")</f>
        <v>Linguagem Específica</v>
      </c>
      <c r="M61" s="4" t="str">
        <f ca="1">IFERROR(__xludf.DUMMYFUNCTION("""COMPUTED_VALUE"""),"Técnicos")</f>
        <v>Técnicos</v>
      </c>
      <c r="N61" s="4" t="str">
        <f ca="1">IFERROR(__xludf.DUMMYFUNCTION("""COMPUTED_VALUE"""),"Circulação e Visibilidade")</f>
        <v>Circulação e Visibilidade</v>
      </c>
      <c r="O61" s="4" t="str">
        <f ca="1">IFERROR(__xludf.DUMMYFUNCTION("""COMPUTED_VALUE"""),"Iniciantes")</f>
        <v>Iniciantes</v>
      </c>
      <c r="P61" s="4" t="str">
        <f ca="1">IFERROR(__xludf.DUMMYFUNCTION("""COMPUTED_VALUE"""),"CEUs e Pontos(ões) de Cultura")</f>
        <v>CEUs e Pontos(ões) de Cultura</v>
      </c>
      <c r="Q61" s="4" t="str">
        <f ca="1">IFERROR(__xludf.DUMMYFUNCTION("""COMPUTED_VALUE"""),"Outros")</f>
        <v>Outros</v>
      </c>
    </row>
    <row r="62" spans="1:17" x14ac:dyDescent="0.25">
      <c r="A62" s="4" t="str">
        <f ca="1">IFERROR(__xludf.DUMMYFUNCTION("TRANSPOSE(FILTER(Filtro1!B:B,Filtro1!A:A=Caio!C62))"),"Aquisição de Bens e Serviços")</f>
        <v>Aquisição de Bens e Serviços</v>
      </c>
      <c r="B62" s="4" t="str">
        <f ca="1">IFERROR(__xludf.DUMMYFUNCTION("""COMPUTED_VALUE"""),"Cultura Periférica")</f>
        <v>Cultura Periférica</v>
      </c>
      <c r="C62" s="4" t="str">
        <f ca="1">IFERROR(__xludf.DUMMYFUNCTION("""COMPUTED_VALUE"""),"Comunidades Tradicionais ou Rurais")</f>
        <v>Comunidades Tradicionais ou Rurais</v>
      </c>
      <c r="D62" s="4" t="str">
        <f ca="1">IFERROR(__xludf.DUMMYFUNCTION("""COMPUTED_VALUE"""),"Equipamentos e Acervos")</f>
        <v>Equipamentos e Acervos</v>
      </c>
      <c r="E62" s="4" t="str">
        <f ca="1">IFERROR(__xludf.DUMMYFUNCTION("""COMPUTED_VALUE"""),"Premiação")</f>
        <v>Premiação</v>
      </c>
      <c r="F62" s="4" t="str">
        <f ca="1">IFERROR(__xludf.DUMMYFUNCTION("""COMPUTED_VALUE"""),"Bolsas e Intercâmbio")</f>
        <v>Bolsas e Intercâmbio</v>
      </c>
      <c r="G62" s="4" t="str">
        <f ca="1">IFERROR(__xludf.DUMMYFUNCTION("""COMPUTED_VALUE"""),"Formação de Público e Educação")</f>
        <v>Formação de Público e Educação</v>
      </c>
      <c r="H62" s="4" t="str">
        <f ca="1">IFERROR(__xludf.DUMMYFUNCTION("""COMPUTED_VALUE"""),"Cultura Popular")</f>
        <v>Cultura Popular</v>
      </c>
      <c r="I62" s="4" t="str">
        <f ca="1">IFERROR(__xludf.DUMMYFUNCTION("""COMPUTED_VALUE"""),"Cultura Popular de Matriz Africana")</f>
        <v>Cultura Popular de Matriz Africana</v>
      </c>
      <c r="J62" s="4" t="str">
        <f ca="1">IFERROR(__xludf.DUMMYFUNCTION("""COMPUTED_VALUE"""),"Cultura Digital e Geek")</f>
        <v>Cultura Digital e Geek</v>
      </c>
      <c r="K62" s="4" t="str">
        <f ca="1">IFERROR(__xludf.DUMMYFUNCTION("""COMPUTED_VALUE"""),"12 Regiões de Desenvolvimento")</f>
        <v>12 Regiões de Desenvolvimento</v>
      </c>
      <c r="L62" s="4" t="str">
        <f ca="1">IFERROR(__xludf.DUMMYFUNCTION("""COMPUTED_VALUE"""),"Linguagem Específica")</f>
        <v>Linguagem Específica</v>
      </c>
      <c r="M62" s="4" t="str">
        <f ca="1">IFERROR(__xludf.DUMMYFUNCTION("""COMPUTED_VALUE"""),"Técnicos")</f>
        <v>Técnicos</v>
      </c>
      <c r="N62" s="4" t="str">
        <f ca="1">IFERROR(__xludf.DUMMYFUNCTION("""COMPUTED_VALUE"""),"Circulação e Visibilidade")</f>
        <v>Circulação e Visibilidade</v>
      </c>
      <c r="O62" s="4" t="str">
        <f ca="1">IFERROR(__xludf.DUMMYFUNCTION("""COMPUTED_VALUE"""),"Iniciantes")</f>
        <v>Iniciantes</v>
      </c>
      <c r="P62" s="4" t="str">
        <f ca="1">IFERROR(__xludf.DUMMYFUNCTION("""COMPUTED_VALUE"""),"CEUs e Pontos(ões) de Cultura")</f>
        <v>CEUs e Pontos(ões) de Cultura</v>
      </c>
      <c r="Q62" s="4" t="str">
        <f ca="1">IFERROR(__xludf.DUMMYFUNCTION("""COMPUTED_VALUE"""),"Outros")</f>
        <v>Outros</v>
      </c>
    </row>
    <row r="63" spans="1:17" x14ac:dyDescent="0.25">
      <c r="A63" s="4" t="str">
        <f ca="1">IFERROR(__xludf.DUMMYFUNCTION("TRANSPOSE(FILTER(Filtro1!B:B,Filtro1!A:A=Caio!C63))"),"Aquisição de Bens e Serviços")</f>
        <v>Aquisição de Bens e Serviços</v>
      </c>
      <c r="B63" s="4" t="str">
        <f ca="1">IFERROR(__xludf.DUMMYFUNCTION("""COMPUTED_VALUE"""),"Cultura Periférica")</f>
        <v>Cultura Periférica</v>
      </c>
      <c r="C63" s="4" t="str">
        <f ca="1">IFERROR(__xludf.DUMMYFUNCTION("""COMPUTED_VALUE"""),"Comunidades Tradicionais ou Rurais")</f>
        <v>Comunidades Tradicionais ou Rurais</v>
      </c>
      <c r="D63" s="4" t="str">
        <f ca="1">IFERROR(__xludf.DUMMYFUNCTION("""COMPUTED_VALUE"""),"Equipamentos e Acervos")</f>
        <v>Equipamentos e Acervos</v>
      </c>
      <c r="E63" s="4" t="str">
        <f ca="1">IFERROR(__xludf.DUMMYFUNCTION("""COMPUTED_VALUE"""),"Premiação")</f>
        <v>Premiação</v>
      </c>
      <c r="F63" s="4" t="str">
        <f ca="1">IFERROR(__xludf.DUMMYFUNCTION("""COMPUTED_VALUE"""),"Bolsas e Intercâmbio")</f>
        <v>Bolsas e Intercâmbio</v>
      </c>
      <c r="G63" s="4" t="str">
        <f ca="1">IFERROR(__xludf.DUMMYFUNCTION("""COMPUTED_VALUE"""),"Formação de Público e Educação")</f>
        <v>Formação de Público e Educação</v>
      </c>
      <c r="H63" s="4" t="str">
        <f ca="1">IFERROR(__xludf.DUMMYFUNCTION("""COMPUTED_VALUE"""),"Cultura Popular")</f>
        <v>Cultura Popular</v>
      </c>
      <c r="I63" s="4" t="str">
        <f ca="1">IFERROR(__xludf.DUMMYFUNCTION("""COMPUTED_VALUE"""),"Cultura Popular de Matriz Africana")</f>
        <v>Cultura Popular de Matriz Africana</v>
      </c>
      <c r="J63" s="4" t="str">
        <f ca="1">IFERROR(__xludf.DUMMYFUNCTION("""COMPUTED_VALUE"""),"Cultura Digital e Geek")</f>
        <v>Cultura Digital e Geek</v>
      </c>
      <c r="K63" s="4" t="str">
        <f ca="1">IFERROR(__xludf.DUMMYFUNCTION("""COMPUTED_VALUE"""),"12 Regiões de Desenvolvimento")</f>
        <v>12 Regiões de Desenvolvimento</v>
      </c>
      <c r="L63" s="4" t="str">
        <f ca="1">IFERROR(__xludf.DUMMYFUNCTION("""COMPUTED_VALUE"""),"Linguagem Específica")</f>
        <v>Linguagem Específica</v>
      </c>
      <c r="M63" s="4" t="str">
        <f ca="1">IFERROR(__xludf.DUMMYFUNCTION("""COMPUTED_VALUE"""),"Técnicos")</f>
        <v>Técnicos</v>
      </c>
      <c r="N63" s="4" t="str">
        <f ca="1">IFERROR(__xludf.DUMMYFUNCTION("""COMPUTED_VALUE"""),"Circulação e Visibilidade")</f>
        <v>Circulação e Visibilidade</v>
      </c>
      <c r="O63" s="4" t="str">
        <f ca="1">IFERROR(__xludf.DUMMYFUNCTION("""COMPUTED_VALUE"""),"Iniciantes")</f>
        <v>Iniciantes</v>
      </c>
      <c r="P63" s="4" t="str">
        <f ca="1">IFERROR(__xludf.DUMMYFUNCTION("""COMPUTED_VALUE"""),"CEUs e Pontos(ões) de Cultura")</f>
        <v>CEUs e Pontos(ões) de Cultura</v>
      </c>
      <c r="Q63" s="4" t="str">
        <f ca="1">IFERROR(__xludf.DUMMYFUNCTION("""COMPUTED_VALUE"""),"Outros")</f>
        <v>Outros</v>
      </c>
    </row>
    <row r="64" spans="1:17" x14ac:dyDescent="0.25">
      <c r="A64" s="4" t="str">
        <f ca="1">IFERROR(__xludf.DUMMYFUNCTION("TRANSPOSE(FILTER(Filtro1!B:B,Filtro1!A:A=Caio!C64))"),"Aquisição de Bens e Serviços")</f>
        <v>Aquisição de Bens e Serviços</v>
      </c>
      <c r="B64" s="4" t="str">
        <f ca="1">IFERROR(__xludf.DUMMYFUNCTION("""COMPUTED_VALUE"""),"Cultura Periférica")</f>
        <v>Cultura Periférica</v>
      </c>
      <c r="C64" s="4" t="str">
        <f ca="1">IFERROR(__xludf.DUMMYFUNCTION("""COMPUTED_VALUE"""),"Comunidades Tradicionais ou Rurais")</f>
        <v>Comunidades Tradicionais ou Rurais</v>
      </c>
      <c r="D64" s="4" t="str">
        <f ca="1">IFERROR(__xludf.DUMMYFUNCTION("""COMPUTED_VALUE"""),"Equipamentos e Acervos")</f>
        <v>Equipamentos e Acervos</v>
      </c>
      <c r="E64" s="4" t="str">
        <f ca="1">IFERROR(__xludf.DUMMYFUNCTION("""COMPUTED_VALUE"""),"Premiação")</f>
        <v>Premiação</v>
      </c>
      <c r="F64" s="4" t="str">
        <f ca="1">IFERROR(__xludf.DUMMYFUNCTION("""COMPUTED_VALUE"""),"Bolsas e Intercâmbio")</f>
        <v>Bolsas e Intercâmbio</v>
      </c>
      <c r="G64" s="4" t="str">
        <f ca="1">IFERROR(__xludf.DUMMYFUNCTION("""COMPUTED_VALUE"""),"Formação de Público e Educação")</f>
        <v>Formação de Público e Educação</v>
      </c>
      <c r="H64" s="4" t="str">
        <f ca="1">IFERROR(__xludf.DUMMYFUNCTION("""COMPUTED_VALUE"""),"Cultura Popular")</f>
        <v>Cultura Popular</v>
      </c>
      <c r="I64" s="4" t="str">
        <f ca="1">IFERROR(__xludf.DUMMYFUNCTION("""COMPUTED_VALUE"""),"Cultura Popular de Matriz Africana")</f>
        <v>Cultura Popular de Matriz Africana</v>
      </c>
      <c r="J64" s="4" t="str">
        <f ca="1">IFERROR(__xludf.DUMMYFUNCTION("""COMPUTED_VALUE"""),"Cultura Digital e Geek")</f>
        <v>Cultura Digital e Geek</v>
      </c>
      <c r="K64" s="4" t="str">
        <f ca="1">IFERROR(__xludf.DUMMYFUNCTION("""COMPUTED_VALUE"""),"12 Regiões de Desenvolvimento")</f>
        <v>12 Regiões de Desenvolvimento</v>
      </c>
      <c r="L64" s="4" t="str">
        <f ca="1">IFERROR(__xludf.DUMMYFUNCTION("""COMPUTED_VALUE"""),"Linguagem Específica")</f>
        <v>Linguagem Específica</v>
      </c>
      <c r="M64" s="4" t="str">
        <f ca="1">IFERROR(__xludf.DUMMYFUNCTION("""COMPUTED_VALUE"""),"Técnicos")</f>
        <v>Técnicos</v>
      </c>
      <c r="N64" s="4" t="str">
        <f ca="1">IFERROR(__xludf.DUMMYFUNCTION("""COMPUTED_VALUE"""),"Circulação e Visibilidade")</f>
        <v>Circulação e Visibilidade</v>
      </c>
      <c r="O64" s="4" t="str">
        <f ca="1">IFERROR(__xludf.DUMMYFUNCTION("""COMPUTED_VALUE"""),"Iniciantes")</f>
        <v>Iniciantes</v>
      </c>
      <c r="P64" s="4" t="str">
        <f ca="1">IFERROR(__xludf.DUMMYFUNCTION("""COMPUTED_VALUE"""),"CEUs e Pontos(ões) de Cultura")</f>
        <v>CEUs e Pontos(ões) de Cultura</v>
      </c>
      <c r="Q64" s="4" t="str">
        <f ca="1">IFERROR(__xludf.DUMMYFUNCTION("""COMPUTED_VALUE"""),"Outros")</f>
        <v>Outros</v>
      </c>
    </row>
    <row r="65" spans="1:26" x14ac:dyDescent="0.25">
      <c r="A65" s="4" t="str">
        <f ca="1">IFERROR(__xludf.DUMMYFUNCTION("TRANSPOSE(FILTER(Filtro1!B:B,Filtro1!A:A=Caio!C65))"),"Aquisição de Bens e Serviços")</f>
        <v>Aquisição de Bens e Serviços</v>
      </c>
      <c r="B65" s="4" t="str">
        <f ca="1">IFERROR(__xludf.DUMMYFUNCTION("""COMPUTED_VALUE"""),"Cultura Periférica")</f>
        <v>Cultura Periférica</v>
      </c>
      <c r="C65" s="4" t="str">
        <f ca="1">IFERROR(__xludf.DUMMYFUNCTION("""COMPUTED_VALUE"""),"Comunidades Tradicionais ou Rurais")</f>
        <v>Comunidades Tradicionais ou Rurais</v>
      </c>
      <c r="D65" s="4" t="str">
        <f ca="1">IFERROR(__xludf.DUMMYFUNCTION("""COMPUTED_VALUE"""),"Equipamentos e Acervos")</f>
        <v>Equipamentos e Acervos</v>
      </c>
      <c r="E65" s="4" t="str">
        <f ca="1">IFERROR(__xludf.DUMMYFUNCTION("""COMPUTED_VALUE"""),"Premiação")</f>
        <v>Premiação</v>
      </c>
      <c r="F65" s="4" t="str">
        <f ca="1">IFERROR(__xludf.DUMMYFUNCTION("""COMPUTED_VALUE"""),"Bolsas e Intercâmbio")</f>
        <v>Bolsas e Intercâmbio</v>
      </c>
      <c r="G65" s="4" t="str">
        <f ca="1">IFERROR(__xludf.DUMMYFUNCTION("""COMPUTED_VALUE"""),"Formação de Público e Educação")</f>
        <v>Formação de Público e Educação</v>
      </c>
      <c r="H65" s="4" t="str">
        <f ca="1">IFERROR(__xludf.DUMMYFUNCTION("""COMPUTED_VALUE"""),"Cultura Popular")</f>
        <v>Cultura Popular</v>
      </c>
      <c r="I65" s="4" t="str">
        <f ca="1">IFERROR(__xludf.DUMMYFUNCTION("""COMPUTED_VALUE"""),"Cultura Popular de Matriz Africana")</f>
        <v>Cultura Popular de Matriz Africana</v>
      </c>
      <c r="J65" s="4" t="str">
        <f ca="1">IFERROR(__xludf.DUMMYFUNCTION("""COMPUTED_VALUE"""),"Cultura Digital e Geek")</f>
        <v>Cultura Digital e Geek</v>
      </c>
      <c r="K65" s="4" t="str">
        <f ca="1">IFERROR(__xludf.DUMMYFUNCTION("""COMPUTED_VALUE"""),"12 Regiões de Desenvolvimento")</f>
        <v>12 Regiões de Desenvolvimento</v>
      </c>
      <c r="L65" s="4" t="str">
        <f ca="1">IFERROR(__xludf.DUMMYFUNCTION("""COMPUTED_VALUE"""),"Linguagem Específica")</f>
        <v>Linguagem Específica</v>
      </c>
      <c r="M65" s="4" t="str">
        <f ca="1">IFERROR(__xludf.DUMMYFUNCTION("""COMPUTED_VALUE"""),"Técnicos")</f>
        <v>Técnicos</v>
      </c>
      <c r="N65" s="4" t="str">
        <f ca="1">IFERROR(__xludf.DUMMYFUNCTION("""COMPUTED_VALUE"""),"Circulação e Visibilidade")</f>
        <v>Circulação e Visibilidade</v>
      </c>
      <c r="O65" s="4" t="str">
        <f ca="1">IFERROR(__xludf.DUMMYFUNCTION("""COMPUTED_VALUE"""),"Iniciantes")</f>
        <v>Iniciantes</v>
      </c>
      <c r="P65" s="4" t="str">
        <f ca="1">IFERROR(__xludf.DUMMYFUNCTION("""COMPUTED_VALUE"""),"CEUs e Pontos(ões) de Cultura")</f>
        <v>CEUs e Pontos(ões) de Cultura</v>
      </c>
      <c r="Q65" s="4" t="str">
        <f ca="1">IFERROR(__xludf.DUMMYFUNCTION("""COMPUTED_VALUE"""),"Outros")</f>
        <v>Outros</v>
      </c>
    </row>
    <row r="66" spans="1:26" x14ac:dyDescent="0.25">
      <c r="A66" s="4" t="str">
        <f ca="1">IFERROR(__xludf.DUMMYFUNCTION("TRANSPOSE(FILTER(Filtro1!B:B,Filtro1!A:A=Caio!C66))"),"Aquisição de Bens e Serviços")</f>
        <v>Aquisição de Bens e Serviços</v>
      </c>
      <c r="B66" s="4" t="str">
        <f ca="1">IFERROR(__xludf.DUMMYFUNCTION("""COMPUTED_VALUE"""),"Cultura Periférica")</f>
        <v>Cultura Periférica</v>
      </c>
      <c r="C66" s="4" t="str">
        <f ca="1">IFERROR(__xludf.DUMMYFUNCTION("""COMPUTED_VALUE"""),"Comunidades Tradicionais ou Rurais")</f>
        <v>Comunidades Tradicionais ou Rurais</v>
      </c>
      <c r="D66" s="4" t="str">
        <f ca="1">IFERROR(__xludf.DUMMYFUNCTION("""COMPUTED_VALUE"""),"Equipamentos e Acervos")</f>
        <v>Equipamentos e Acervos</v>
      </c>
      <c r="E66" s="4" t="str">
        <f ca="1">IFERROR(__xludf.DUMMYFUNCTION("""COMPUTED_VALUE"""),"Premiação")</f>
        <v>Premiação</v>
      </c>
      <c r="F66" s="4" t="str">
        <f ca="1">IFERROR(__xludf.DUMMYFUNCTION("""COMPUTED_VALUE"""),"Bolsas e Intercâmbio")</f>
        <v>Bolsas e Intercâmbio</v>
      </c>
      <c r="G66" s="4" t="str">
        <f ca="1">IFERROR(__xludf.DUMMYFUNCTION("""COMPUTED_VALUE"""),"Formação de Público e Educação")</f>
        <v>Formação de Público e Educação</v>
      </c>
      <c r="H66" s="4" t="str">
        <f ca="1">IFERROR(__xludf.DUMMYFUNCTION("""COMPUTED_VALUE"""),"Cultura Popular")</f>
        <v>Cultura Popular</v>
      </c>
      <c r="I66" s="4" t="str">
        <f ca="1">IFERROR(__xludf.DUMMYFUNCTION("""COMPUTED_VALUE"""),"Cultura Popular de Matriz Africana")</f>
        <v>Cultura Popular de Matriz Africana</v>
      </c>
      <c r="J66" s="4" t="str">
        <f ca="1">IFERROR(__xludf.DUMMYFUNCTION("""COMPUTED_VALUE"""),"Cultura Digital e Geek")</f>
        <v>Cultura Digital e Geek</v>
      </c>
      <c r="K66" s="4" t="str">
        <f ca="1">IFERROR(__xludf.DUMMYFUNCTION("""COMPUTED_VALUE"""),"12 Regiões de Desenvolvimento")</f>
        <v>12 Regiões de Desenvolvimento</v>
      </c>
      <c r="L66" s="4" t="str">
        <f ca="1">IFERROR(__xludf.DUMMYFUNCTION("""COMPUTED_VALUE"""),"Linguagem Específica")</f>
        <v>Linguagem Específica</v>
      </c>
      <c r="M66" s="4" t="str">
        <f ca="1">IFERROR(__xludf.DUMMYFUNCTION("""COMPUTED_VALUE"""),"Técnicos")</f>
        <v>Técnicos</v>
      </c>
      <c r="N66" s="4" t="str">
        <f ca="1">IFERROR(__xludf.DUMMYFUNCTION("""COMPUTED_VALUE"""),"Circulação e Visibilidade")</f>
        <v>Circulação e Visibilidade</v>
      </c>
      <c r="O66" s="4" t="str">
        <f ca="1">IFERROR(__xludf.DUMMYFUNCTION("""COMPUTED_VALUE"""),"Iniciantes")</f>
        <v>Iniciantes</v>
      </c>
      <c r="P66" s="4" t="str">
        <f ca="1">IFERROR(__xludf.DUMMYFUNCTION("""COMPUTED_VALUE"""),"CEUs e Pontos(ões) de Cultura")</f>
        <v>CEUs e Pontos(ões) de Cultura</v>
      </c>
      <c r="Q66" s="4" t="str">
        <f ca="1">IFERROR(__xludf.DUMMYFUNCTION("""COMPUTED_VALUE"""),"Outros")</f>
        <v>Outros</v>
      </c>
    </row>
    <row r="67" spans="1:26" x14ac:dyDescent="0.25">
      <c r="A67" s="4" t="str">
        <f ca="1">IFERROR(__xludf.DUMMYFUNCTION("TRANSPOSE(FILTER(Filtro1!B:B,Filtro1!A:A=Caio!C67))"),"")</f>
        <v/>
      </c>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25">
      <c r="A68" s="4" t="str">
        <f ca="1">IFERROR(__xludf.DUMMYFUNCTION("TRANSPOSE(FILTER(Filtro1!B:B,Filtro1!A:A=Caio!C68))"),"Aquisição de Bens e Serviços")</f>
        <v>Aquisição de Bens e Serviços</v>
      </c>
      <c r="B68" s="4" t="str">
        <f ca="1">IFERROR(__xludf.DUMMYFUNCTION("""COMPUTED_VALUE"""),"Cultura Periférica")</f>
        <v>Cultura Periférica</v>
      </c>
      <c r="C68" s="4" t="str">
        <f ca="1">IFERROR(__xludf.DUMMYFUNCTION("""COMPUTED_VALUE"""),"Comunidades Tradicionais ou Rurais")</f>
        <v>Comunidades Tradicionais ou Rurais</v>
      </c>
      <c r="D68" s="4" t="str">
        <f ca="1">IFERROR(__xludf.DUMMYFUNCTION("""COMPUTED_VALUE"""),"Equipamentos e Acervos")</f>
        <v>Equipamentos e Acervos</v>
      </c>
      <c r="E68" s="4" t="str">
        <f ca="1">IFERROR(__xludf.DUMMYFUNCTION("""COMPUTED_VALUE"""),"Premiação")</f>
        <v>Premiação</v>
      </c>
      <c r="F68" s="4" t="str">
        <f ca="1">IFERROR(__xludf.DUMMYFUNCTION("""COMPUTED_VALUE"""),"Bolsas e Intercâmbio")</f>
        <v>Bolsas e Intercâmbio</v>
      </c>
      <c r="G68" s="4" t="str">
        <f ca="1">IFERROR(__xludf.DUMMYFUNCTION("""COMPUTED_VALUE"""),"Formação de Público e Educação")</f>
        <v>Formação de Público e Educação</v>
      </c>
      <c r="H68" s="4" t="str">
        <f ca="1">IFERROR(__xludf.DUMMYFUNCTION("""COMPUTED_VALUE"""),"Cultura Popular")</f>
        <v>Cultura Popular</v>
      </c>
      <c r="I68" s="4" t="str">
        <f ca="1">IFERROR(__xludf.DUMMYFUNCTION("""COMPUTED_VALUE"""),"Cultura Popular de Matriz Africana")</f>
        <v>Cultura Popular de Matriz Africana</v>
      </c>
      <c r="J68" s="4" t="str">
        <f ca="1">IFERROR(__xludf.DUMMYFUNCTION("""COMPUTED_VALUE"""),"Cultura Digital e Geek")</f>
        <v>Cultura Digital e Geek</v>
      </c>
      <c r="K68" s="4" t="str">
        <f ca="1">IFERROR(__xludf.DUMMYFUNCTION("""COMPUTED_VALUE"""),"12 Regiões de Desenvolvimento")</f>
        <v>12 Regiões de Desenvolvimento</v>
      </c>
      <c r="L68" s="4" t="str">
        <f ca="1">IFERROR(__xludf.DUMMYFUNCTION("""COMPUTED_VALUE"""),"Linguagem Específica")</f>
        <v>Linguagem Específica</v>
      </c>
      <c r="M68" s="4" t="str">
        <f ca="1">IFERROR(__xludf.DUMMYFUNCTION("""COMPUTED_VALUE"""),"Técnicos")</f>
        <v>Técnicos</v>
      </c>
      <c r="N68" s="4" t="str">
        <f ca="1">IFERROR(__xludf.DUMMYFUNCTION("""COMPUTED_VALUE"""),"Circulação e Visibilidade")</f>
        <v>Circulação e Visibilidade</v>
      </c>
      <c r="O68" s="4" t="str">
        <f ca="1">IFERROR(__xludf.DUMMYFUNCTION("""COMPUTED_VALUE"""),"Iniciantes")</f>
        <v>Iniciantes</v>
      </c>
      <c r="P68" s="4" t="str">
        <f ca="1">IFERROR(__xludf.DUMMYFUNCTION("""COMPUTED_VALUE"""),"CEUs e Pontos(ões) de Cultura")</f>
        <v>CEUs e Pontos(ões) de Cultura</v>
      </c>
      <c r="Q68" s="4" t="str">
        <f ca="1">IFERROR(__xludf.DUMMYFUNCTION("""COMPUTED_VALUE"""),"Outros")</f>
        <v>Outros</v>
      </c>
    </row>
    <row r="69" spans="1:26" x14ac:dyDescent="0.25">
      <c r="A69" s="4" t="str">
        <f ca="1">IFERROR(__xludf.DUMMYFUNCTION("TRANSPOSE(FILTER(Filtro1!B:B,Filtro1!A:A=Caio!C69))"),"Cronograma ")</f>
        <v>Cronograma </v>
      </c>
      <c r="B69" s="4" t="str">
        <f ca="1">IFERROR(__xludf.DUMMYFUNCTION("""COMPUTED_VALUE"""),"Inscrições e Impedimentos")</f>
        <v>Inscrições e Impedimentos</v>
      </c>
    </row>
    <row r="70" spans="1:26" x14ac:dyDescent="0.25">
      <c r="A70" s="4" t="str">
        <f ca="1">IFERROR(__xludf.DUMMYFUNCTION("TRANSPOSE(FILTER(Filtro1!B:B,Filtro1!A:A=Caio!C70))"),"Aquisição de Bens e Serviços")</f>
        <v>Aquisição de Bens e Serviços</v>
      </c>
      <c r="B70" s="4" t="str">
        <f ca="1">IFERROR(__xludf.DUMMYFUNCTION("""COMPUTED_VALUE"""),"Cultura Periférica")</f>
        <v>Cultura Periférica</v>
      </c>
      <c r="C70" s="4" t="str">
        <f ca="1">IFERROR(__xludf.DUMMYFUNCTION("""COMPUTED_VALUE"""),"Comunidades Tradicionais ou Rurais")</f>
        <v>Comunidades Tradicionais ou Rurais</v>
      </c>
      <c r="D70" s="4" t="str">
        <f ca="1">IFERROR(__xludf.DUMMYFUNCTION("""COMPUTED_VALUE"""),"Equipamentos e Acervos")</f>
        <v>Equipamentos e Acervos</v>
      </c>
      <c r="E70" s="4" t="str">
        <f ca="1">IFERROR(__xludf.DUMMYFUNCTION("""COMPUTED_VALUE"""),"Premiação")</f>
        <v>Premiação</v>
      </c>
      <c r="F70" s="4" t="str">
        <f ca="1">IFERROR(__xludf.DUMMYFUNCTION("""COMPUTED_VALUE"""),"Bolsas e Intercâmbio")</f>
        <v>Bolsas e Intercâmbio</v>
      </c>
      <c r="G70" s="4" t="str">
        <f ca="1">IFERROR(__xludf.DUMMYFUNCTION("""COMPUTED_VALUE"""),"Formação de Público e Educação")</f>
        <v>Formação de Público e Educação</v>
      </c>
      <c r="H70" s="4" t="str">
        <f ca="1">IFERROR(__xludf.DUMMYFUNCTION("""COMPUTED_VALUE"""),"Cultura Popular")</f>
        <v>Cultura Popular</v>
      </c>
      <c r="I70" s="4" t="str">
        <f ca="1">IFERROR(__xludf.DUMMYFUNCTION("""COMPUTED_VALUE"""),"Cultura Popular de Matriz Africana")</f>
        <v>Cultura Popular de Matriz Africana</v>
      </c>
      <c r="J70" s="4" t="str">
        <f ca="1">IFERROR(__xludf.DUMMYFUNCTION("""COMPUTED_VALUE"""),"Cultura Digital e Geek")</f>
        <v>Cultura Digital e Geek</v>
      </c>
      <c r="K70" s="4" t="str">
        <f ca="1">IFERROR(__xludf.DUMMYFUNCTION("""COMPUTED_VALUE"""),"12 Regiões de Desenvolvimento")</f>
        <v>12 Regiões de Desenvolvimento</v>
      </c>
      <c r="L70" s="4" t="str">
        <f ca="1">IFERROR(__xludf.DUMMYFUNCTION("""COMPUTED_VALUE"""),"Linguagem Específica")</f>
        <v>Linguagem Específica</v>
      </c>
      <c r="M70" s="4" t="str">
        <f ca="1">IFERROR(__xludf.DUMMYFUNCTION("""COMPUTED_VALUE"""),"Técnicos")</f>
        <v>Técnicos</v>
      </c>
      <c r="N70" s="4" t="str">
        <f ca="1">IFERROR(__xludf.DUMMYFUNCTION("""COMPUTED_VALUE"""),"Circulação e Visibilidade")</f>
        <v>Circulação e Visibilidade</v>
      </c>
      <c r="O70" s="4" t="str">
        <f ca="1">IFERROR(__xludf.DUMMYFUNCTION("""COMPUTED_VALUE"""),"Iniciantes")</f>
        <v>Iniciantes</v>
      </c>
      <c r="P70" s="4" t="str">
        <f ca="1">IFERROR(__xludf.DUMMYFUNCTION("""COMPUTED_VALUE"""),"CEUs e Pontos(ões) de Cultura")</f>
        <v>CEUs e Pontos(ões) de Cultura</v>
      </c>
      <c r="Q70" s="4" t="str">
        <f ca="1">IFERROR(__xludf.DUMMYFUNCTION("""COMPUTED_VALUE"""),"Outros")</f>
        <v>Outros</v>
      </c>
    </row>
    <row r="71" spans="1:26" x14ac:dyDescent="0.25">
      <c r="A71" s="4" t="str">
        <f ca="1">IFERROR(__xludf.DUMMYFUNCTION("TRANSPOSE(FILTER(Filtro1!B:B,Filtro1!A:A=Caio!C71))"),"Aquisição de Bens e Serviços")</f>
        <v>Aquisição de Bens e Serviços</v>
      </c>
      <c r="B71" s="4" t="str">
        <f ca="1">IFERROR(__xludf.DUMMYFUNCTION("""COMPUTED_VALUE"""),"Cultura Periférica")</f>
        <v>Cultura Periférica</v>
      </c>
      <c r="C71" s="4" t="str">
        <f ca="1">IFERROR(__xludf.DUMMYFUNCTION("""COMPUTED_VALUE"""),"Comunidades Tradicionais ou Rurais")</f>
        <v>Comunidades Tradicionais ou Rurais</v>
      </c>
      <c r="D71" s="4" t="str">
        <f ca="1">IFERROR(__xludf.DUMMYFUNCTION("""COMPUTED_VALUE"""),"Equipamentos e Acervos")</f>
        <v>Equipamentos e Acervos</v>
      </c>
      <c r="E71" s="4" t="str">
        <f ca="1">IFERROR(__xludf.DUMMYFUNCTION("""COMPUTED_VALUE"""),"Premiação")</f>
        <v>Premiação</v>
      </c>
      <c r="F71" s="4" t="str">
        <f ca="1">IFERROR(__xludf.DUMMYFUNCTION("""COMPUTED_VALUE"""),"Bolsas e Intercâmbio")</f>
        <v>Bolsas e Intercâmbio</v>
      </c>
      <c r="G71" s="4" t="str">
        <f ca="1">IFERROR(__xludf.DUMMYFUNCTION("""COMPUTED_VALUE"""),"Formação de Público e Educação")</f>
        <v>Formação de Público e Educação</v>
      </c>
      <c r="H71" s="4" t="str">
        <f ca="1">IFERROR(__xludf.DUMMYFUNCTION("""COMPUTED_VALUE"""),"Cultura Popular")</f>
        <v>Cultura Popular</v>
      </c>
      <c r="I71" s="4" t="str">
        <f ca="1">IFERROR(__xludf.DUMMYFUNCTION("""COMPUTED_VALUE"""),"Cultura Popular de Matriz Africana")</f>
        <v>Cultura Popular de Matriz Africana</v>
      </c>
      <c r="J71" s="4" t="str">
        <f ca="1">IFERROR(__xludf.DUMMYFUNCTION("""COMPUTED_VALUE"""),"Cultura Digital e Geek")</f>
        <v>Cultura Digital e Geek</v>
      </c>
      <c r="K71" s="4" t="str">
        <f ca="1">IFERROR(__xludf.DUMMYFUNCTION("""COMPUTED_VALUE"""),"12 Regiões de Desenvolvimento")</f>
        <v>12 Regiões de Desenvolvimento</v>
      </c>
      <c r="L71" s="4" t="str">
        <f ca="1">IFERROR(__xludf.DUMMYFUNCTION("""COMPUTED_VALUE"""),"Linguagem Específica")</f>
        <v>Linguagem Específica</v>
      </c>
      <c r="M71" s="4" t="str">
        <f ca="1">IFERROR(__xludf.DUMMYFUNCTION("""COMPUTED_VALUE"""),"Técnicos")</f>
        <v>Técnicos</v>
      </c>
      <c r="N71" s="4" t="str">
        <f ca="1">IFERROR(__xludf.DUMMYFUNCTION("""COMPUTED_VALUE"""),"Circulação e Visibilidade")</f>
        <v>Circulação e Visibilidade</v>
      </c>
      <c r="O71" s="4" t="str">
        <f ca="1">IFERROR(__xludf.DUMMYFUNCTION("""COMPUTED_VALUE"""),"Iniciantes")</f>
        <v>Iniciantes</v>
      </c>
      <c r="P71" s="4" t="str">
        <f ca="1">IFERROR(__xludf.DUMMYFUNCTION("""COMPUTED_VALUE"""),"CEUs e Pontos(ões) de Cultura")</f>
        <v>CEUs e Pontos(ões) de Cultura</v>
      </c>
      <c r="Q71" s="4" t="str">
        <f ca="1">IFERROR(__xludf.DUMMYFUNCTION("""COMPUTED_VALUE"""),"Outros")</f>
        <v>Outros</v>
      </c>
    </row>
    <row r="72" spans="1:26" x14ac:dyDescent="0.25">
      <c r="A72" s="4" t="str">
        <f ca="1">IFERROR(__xludf.DUMMYFUNCTION("TRANSPOSE(FILTER(Filtro1!B:B,Filtro1!A:A=Caio!C72))"),"Aquisição de Bens e Serviços")</f>
        <v>Aquisição de Bens e Serviços</v>
      </c>
      <c r="B72" s="4" t="str">
        <f ca="1">IFERROR(__xludf.DUMMYFUNCTION("""COMPUTED_VALUE"""),"Cultura Periférica")</f>
        <v>Cultura Periférica</v>
      </c>
      <c r="C72" s="4" t="str">
        <f ca="1">IFERROR(__xludf.DUMMYFUNCTION("""COMPUTED_VALUE"""),"Comunidades Tradicionais ou Rurais")</f>
        <v>Comunidades Tradicionais ou Rurais</v>
      </c>
      <c r="D72" s="4" t="str">
        <f ca="1">IFERROR(__xludf.DUMMYFUNCTION("""COMPUTED_VALUE"""),"Equipamentos e Acervos")</f>
        <v>Equipamentos e Acervos</v>
      </c>
      <c r="E72" s="4" t="str">
        <f ca="1">IFERROR(__xludf.DUMMYFUNCTION("""COMPUTED_VALUE"""),"Premiação")</f>
        <v>Premiação</v>
      </c>
      <c r="F72" s="4" t="str">
        <f ca="1">IFERROR(__xludf.DUMMYFUNCTION("""COMPUTED_VALUE"""),"Bolsas e Intercâmbio")</f>
        <v>Bolsas e Intercâmbio</v>
      </c>
      <c r="G72" s="4" t="str">
        <f ca="1">IFERROR(__xludf.DUMMYFUNCTION("""COMPUTED_VALUE"""),"Formação de Público e Educação")</f>
        <v>Formação de Público e Educação</v>
      </c>
      <c r="H72" s="4" t="str">
        <f ca="1">IFERROR(__xludf.DUMMYFUNCTION("""COMPUTED_VALUE"""),"Cultura Popular")</f>
        <v>Cultura Popular</v>
      </c>
      <c r="I72" s="4" t="str">
        <f ca="1">IFERROR(__xludf.DUMMYFUNCTION("""COMPUTED_VALUE"""),"Cultura Popular de Matriz Africana")</f>
        <v>Cultura Popular de Matriz Africana</v>
      </c>
      <c r="J72" s="4" t="str">
        <f ca="1">IFERROR(__xludf.DUMMYFUNCTION("""COMPUTED_VALUE"""),"Cultura Digital e Geek")</f>
        <v>Cultura Digital e Geek</v>
      </c>
      <c r="K72" s="4" t="str">
        <f ca="1">IFERROR(__xludf.DUMMYFUNCTION("""COMPUTED_VALUE"""),"12 Regiões de Desenvolvimento")</f>
        <v>12 Regiões de Desenvolvimento</v>
      </c>
      <c r="L72" s="4" t="str">
        <f ca="1">IFERROR(__xludf.DUMMYFUNCTION("""COMPUTED_VALUE"""),"Linguagem Específica")</f>
        <v>Linguagem Específica</v>
      </c>
      <c r="M72" s="4" t="str">
        <f ca="1">IFERROR(__xludf.DUMMYFUNCTION("""COMPUTED_VALUE"""),"Técnicos")</f>
        <v>Técnicos</v>
      </c>
      <c r="N72" s="4" t="str">
        <f ca="1">IFERROR(__xludf.DUMMYFUNCTION("""COMPUTED_VALUE"""),"Circulação e Visibilidade")</f>
        <v>Circulação e Visibilidade</v>
      </c>
      <c r="O72" s="4" t="str">
        <f ca="1">IFERROR(__xludf.DUMMYFUNCTION("""COMPUTED_VALUE"""),"Iniciantes")</f>
        <v>Iniciantes</v>
      </c>
      <c r="P72" s="4" t="str">
        <f ca="1">IFERROR(__xludf.DUMMYFUNCTION("""COMPUTED_VALUE"""),"CEUs e Pontos(ões) de Cultura")</f>
        <v>CEUs e Pontos(ões) de Cultura</v>
      </c>
      <c r="Q72" s="4" t="str">
        <f ca="1">IFERROR(__xludf.DUMMYFUNCTION("""COMPUTED_VALUE"""),"Outros")</f>
        <v>Outros</v>
      </c>
    </row>
    <row r="73" spans="1:26" x14ac:dyDescent="0.25">
      <c r="A73" s="4" t="str">
        <f ca="1">IFERROR(__xludf.DUMMYFUNCTION("TRANSPOSE(FILTER(Filtro1!B:B,Filtro1!A:A=Caio!C73))"),"Aquisição de Bens e Serviços")</f>
        <v>Aquisição de Bens e Serviços</v>
      </c>
      <c r="B73" s="4" t="str">
        <f ca="1">IFERROR(__xludf.DUMMYFUNCTION("""COMPUTED_VALUE"""),"Cultura Periférica")</f>
        <v>Cultura Periférica</v>
      </c>
      <c r="C73" s="4" t="str">
        <f ca="1">IFERROR(__xludf.DUMMYFUNCTION("""COMPUTED_VALUE"""),"Comunidades Tradicionais ou Rurais")</f>
        <v>Comunidades Tradicionais ou Rurais</v>
      </c>
      <c r="D73" s="4" t="str">
        <f ca="1">IFERROR(__xludf.DUMMYFUNCTION("""COMPUTED_VALUE"""),"Equipamentos e Acervos")</f>
        <v>Equipamentos e Acervos</v>
      </c>
      <c r="E73" s="4" t="str">
        <f ca="1">IFERROR(__xludf.DUMMYFUNCTION("""COMPUTED_VALUE"""),"Premiação")</f>
        <v>Premiação</v>
      </c>
      <c r="F73" s="4" t="str">
        <f ca="1">IFERROR(__xludf.DUMMYFUNCTION("""COMPUTED_VALUE"""),"Bolsas e Intercâmbio")</f>
        <v>Bolsas e Intercâmbio</v>
      </c>
      <c r="G73" s="4" t="str">
        <f ca="1">IFERROR(__xludf.DUMMYFUNCTION("""COMPUTED_VALUE"""),"Formação de Público e Educação")</f>
        <v>Formação de Público e Educação</v>
      </c>
      <c r="H73" s="4" t="str">
        <f ca="1">IFERROR(__xludf.DUMMYFUNCTION("""COMPUTED_VALUE"""),"Cultura Popular")</f>
        <v>Cultura Popular</v>
      </c>
      <c r="I73" s="4" t="str">
        <f ca="1">IFERROR(__xludf.DUMMYFUNCTION("""COMPUTED_VALUE"""),"Cultura Popular de Matriz Africana")</f>
        <v>Cultura Popular de Matriz Africana</v>
      </c>
      <c r="J73" s="4" t="str">
        <f ca="1">IFERROR(__xludf.DUMMYFUNCTION("""COMPUTED_VALUE"""),"Cultura Digital e Geek")</f>
        <v>Cultura Digital e Geek</v>
      </c>
      <c r="K73" s="4" t="str">
        <f ca="1">IFERROR(__xludf.DUMMYFUNCTION("""COMPUTED_VALUE"""),"12 Regiões de Desenvolvimento")</f>
        <v>12 Regiões de Desenvolvimento</v>
      </c>
      <c r="L73" s="4" t="str">
        <f ca="1">IFERROR(__xludf.DUMMYFUNCTION("""COMPUTED_VALUE"""),"Linguagem Específica")</f>
        <v>Linguagem Específica</v>
      </c>
      <c r="M73" s="4" t="str">
        <f ca="1">IFERROR(__xludf.DUMMYFUNCTION("""COMPUTED_VALUE"""),"Técnicos")</f>
        <v>Técnicos</v>
      </c>
      <c r="N73" s="4" t="str">
        <f ca="1">IFERROR(__xludf.DUMMYFUNCTION("""COMPUTED_VALUE"""),"Circulação e Visibilidade")</f>
        <v>Circulação e Visibilidade</v>
      </c>
      <c r="O73" s="4" t="str">
        <f ca="1">IFERROR(__xludf.DUMMYFUNCTION("""COMPUTED_VALUE"""),"Iniciantes")</f>
        <v>Iniciantes</v>
      </c>
      <c r="P73" s="4" t="str">
        <f ca="1">IFERROR(__xludf.DUMMYFUNCTION("""COMPUTED_VALUE"""),"CEUs e Pontos(ões) de Cultura")</f>
        <v>CEUs e Pontos(ões) de Cultura</v>
      </c>
      <c r="Q73" s="4" t="str">
        <f ca="1">IFERROR(__xludf.DUMMYFUNCTION("""COMPUTED_VALUE"""),"Outros")</f>
        <v>Outros</v>
      </c>
    </row>
    <row r="74" spans="1:26" x14ac:dyDescent="0.25">
      <c r="A74" s="4" t="str">
        <f ca="1">IFERROR(__xludf.DUMMYFUNCTION("TRANSPOSE(FILTER(Filtro1!B:B,Filtro1!A:A=Caio!C74))"),"Aquisição de Bens e Serviços")</f>
        <v>Aquisição de Bens e Serviços</v>
      </c>
      <c r="B74" s="4" t="str">
        <f ca="1">IFERROR(__xludf.DUMMYFUNCTION("""COMPUTED_VALUE"""),"Cultura Periférica")</f>
        <v>Cultura Periférica</v>
      </c>
      <c r="C74" s="4" t="str">
        <f ca="1">IFERROR(__xludf.DUMMYFUNCTION("""COMPUTED_VALUE"""),"Comunidades Tradicionais ou Rurais")</f>
        <v>Comunidades Tradicionais ou Rurais</v>
      </c>
      <c r="D74" s="4" t="str">
        <f ca="1">IFERROR(__xludf.DUMMYFUNCTION("""COMPUTED_VALUE"""),"Equipamentos e Acervos")</f>
        <v>Equipamentos e Acervos</v>
      </c>
      <c r="E74" s="4" t="str">
        <f ca="1">IFERROR(__xludf.DUMMYFUNCTION("""COMPUTED_VALUE"""),"Premiação")</f>
        <v>Premiação</v>
      </c>
      <c r="F74" s="4" t="str">
        <f ca="1">IFERROR(__xludf.DUMMYFUNCTION("""COMPUTED_VALUE"""),"Bolsas e Intercâmbio")</f>
        <v>Bolsas e Intercâmbio</v>
      </c>
      <c r="G74" s="4" t="str">
        <f ca="1">IFERROR(__xludf.DUMMYFUNCTION("""COMPUTED_VALUE"""),"Formação de Público e Educação")</f>
        <v>Formação de Público e Educação</v>
      </c>
      <c r="H74" s="4" t="str">
        <f ca="1">IFERROR(__xludf.DUMMYFUNCTION("""COMPUTED_VALUE"""),"Cultura Popular")</f>
        <v>Cultura Popular</v>
      </c>
      <c r="I74" s="4" t="str">
        <f ca="1">IFERROR(__xludf.DUMMYFUNCTION("""COMPUTED_VALUE"""),"Cultura Popular de Matriz Africana")</f>
        <v>Cultura Popular de Matriz Africana</v>
      </c>
      <c r="J74" s="4" t="str">
        <f ca="1">IFERROR(__xludf.DUMMYFUNCTION("""COMPUTED_VALUE"""),"Cultura Digital e Geek")</f>
        <v>Cultura Digital e Geek</v>
      </c>
      <c r="K74" s="4" t="str">
        <f ca="1">IFERROR(__xludf.DUMMYFUNCTION("""COMPUTED_VALUE"""),"12 Regiões de Desenvolvimento")</f>
        <v>12 Regiões de Desenvolvimento</v>
      </c>
      <c r="L74" s="4" t="str">
        <f ca="1">IFERROR(__xludf.DUMMYFUNCTION("""COMPUTED_VALUE"""),"Linguagem Específica")</f>
        <v>Linguagem Específica</v>
      </c>
      <c r="M74" s="4" t="str">
        <f ca="1">IFERROR(__xludf.DUMMYFUNCTION("""COMPUTED_VALUE"""),"Técnicos")</f>
        <v>Técnicos</v>
      </c>
      <c r="N74" s="4" t="str">
        <f ca="1">IFERROR(__xludf.DUMMYFUNCTION("""COMPUTED_VALUE"""),"Circulação e Visibilidade")</f>
        <v>Circulação e Visibilidade</v>
      </c>
      <c r="O74" s="4" t="str">
        <f ca="1">IFERROR(__xludf.DUMMYFUNCTION("""COMPUTED_VALUE"""),"Iniciantes")</f>
        <v>Iniciantes</v>
      </c>
      <c r="P74" s="4" t="str">
        <f ca="1">IFERROR(__xludf.DUMMYFUNCTION("""COMPUTED_VALUE"""),"CEUs e Pontos(ões) de Cultura")</f>
        <v>CEUs e Pontos(ões) de Cultura</v>
      </c>
      <c r="Q74" s="4" t="str">
        <f ca="1">IFERROR(__xludf.DUMMYFUNCTION("""COMPUTED_VALUE"""),"Outros")</f>
        <v>Outros</v>
      </c>
    </row>
    <row r="75" spans="1:26" x14ac:dyDescent="0.25">
      <c r="A75" s="4" t="str">
        <f ca="1">IFERROR(__xludf.DUMMYFUNCTION("TRANSPOSE(FILTER(Filtro1!B:B,Filtro1!A:A=Caio!C75))"),"Transparência e Fiscalização")</f>
        <v>Transparência e Fiscalização</v>
      </c>
      <c r="B75" s="4" t="str">
        <f ca="1">IFERROR(__xludf.DUMMYFUNCTION("""COMPUTED_VALUE"""),"Pareceristas")</f>
        <v>Pareceristas</v>
      </c>
    </row>
    <row r="76" spans="1:26" x14ac:dyDescent="0.25">
      <c r="A76" s="4" t="str">
        <f ca="1">IFERROR(__xludf.DUMMYFUNCTION("TRANSPOSE(FILTER(Filtro1!B:B,Filtro1!A:A=Caio!C76))"),"Comunicacional")</f>
        <v>Comunicacional</v>
      </c>
      <c r="B76" s="4" t="str">
        <f ca="1">IFERROR(__xludf.DUMMYFUNCTION("""COMPUTED_VALUE"""),"Desburocratização")</f>
        <v>Desburocratização</v>
      </c>
      <c r="C76" s="4" t="str">
        <f ca="1">IFERROR(__xludf.DUMMYFUNCTION("""COMPUTED_VALUE"""),"Mapa Cultural")</f>
        <v>Mapa Cultural</v>
      </c>
      <c r="D76" s="4" t="str">
        <f ca="1">IFERROR(__xludf.DUMMYFUNCTION("""COMPUTED_VALUE"""),"Políticas Afirmativas")</f>
        <v>Políticas Afirmativas</v>
      </c>
    </row>
    <row r="77" spans="1:26" x14ac:dyDescent="0.25">
      <c r="A77" s="4" t="str">
        <f ca="1">IFERROR(__xludf.DUMMYFUNCTION("TRANSPOSE(FILTER(Filtro1!B:B,Filtro1!A:A=Caio!C77))"),"Comunicacional")</f>
        <v>Comunicacional</v>
      </c>
      <c r="B77" s="4" t="str">
        <f ca="1">IFERROR(__xludf.DUMMYFUNCTION("""COMPUTED_VALUE"""),"Desburocratização")</f>
        <v>Desburocratização</v>
      </c>
      <c r="C77" s="4" t="str">
        <f ca="1">IFERROR(__xludf.DUMMYFUNCTION("""COMPUTED_VALUE"""),"Mapa Cultural")</f>
        <v>Mapa Cultural</v>
      </c>
      <c r="D77" s="4" t="str">
        <f ca="1">IFERROR(__xludf.DUMMYFUNCTION("""COMPUTED_VALUE"""),"Políticas Afirmativas")</f>
        <v>Políticas Afirmativas</v>
      </c>
    </row>
    <row r="78" spans="1:26" x14ac:dyDescent="0.25">
      <c r="A78" s="4" t="str">
        <f ca="1">IFERROR(__xludf.DUMMYFUNCTION("TRANSPOSE(FILTER(Filtro1!B:B,Filtro1!A:A=Caio!C78))"),"Comunicacional")</f>
        <v>Comunicacional</v>
      </c>
      <c r="B78" s="4" t="str">
        <f ca="1">IFERROR(__xludf.DUMMYFUNCTION("""COMPUTED_VALUE"""),"Desburocratização")</f>
        <v>Desburocratização</v>
      </c>
      <c r="C78" s="4" t="str">
        <f ca="1">IFERROR(__xludf.DUMMYFUNCTION("""COMPUTED_VALUE"""),"Mapa Cultural")</f>
        <v>Mapa Cultural</v>
      </c>
      <c r="D78" s="4" t="str">
        <f ca="1">IFERROR(__xludf.DUMMYFUNCTION("""COMPUTED_VALUE"""),"Políticas Afirmativas")</f>
        <v>Políticas Afirmativas</v>
      </c>
    </row>
    <row r="79" spans="1:26" x14ac:dyDescent="0.25">
      <c r="A79" s="4" t="str">
        <f ca="1">IFERROR(__xludf.DUMMYFUNCTION("TRANSPOSE(FILTER(Filtro1!B:B,Filtro1!A:A=Caio!C79))"),"Cronograma ")</f>
        <v>Cronograma </v>
      </c>
      <c r="B79" s="4" t="str">
        <f ca="1">IFERROR(__xludf.DUMMYFUNCTION("""COMPUTED_VALUE"""),"Inscrições e Impedimentos")</f>
        <v>Inscrições e Impedimentos</v>
      </c>
    </row>
    <row r="80" spans="1:26" x14ac:dyDescent="0.25">
      <c r="A80" s="4" t="str">
        <f ca="1">IFERROR(__xludf.DUMMYFUNCTION("TRANSPOSE(FILTER(Filtro1!B:B,Filtro1!A:A=Caio!C80))"),"Treinamento - Agente")</f>
        <v>Treinamento - Agente</v>
      </c>
      <c r="B80" s="4" t="str">
        <f ca="1">IFERROR(__xludf.DUMMYFUNCTION("""COMPUTED_VALUE"""),"Treinamento - Gestor")</f>
        <v>Treinamento - Gestor</v>
      </c>
    </row>
    <row r="81" spans="1:17" x14ac:dyDescent="0.25">
      <c r="A81" s="4" t="str">
        <f ca="1">IFERROR(__xludf.DUMMYFUNCTION("TRANSPOSE(FILTER(Filtro1!B:B,Filtro1!A:A=Caio!C81))"),"Aquisição de Bens e Serviços")</f>
        <v>Aquisição de Bens e Serviços</v>
      </c>
      <c r="B81" s="4" t="str">
        <f ca="1">IFERROR(__xludf.DUMMYFUNCTION("""COMPUTED_VALUE"""),"Cultura Periférica")</f>
        <v>Cultura Periférica</v>
      </c>
      <c r="C81" s="4" t="str">
        <f ca="1">IFERROR(__xludf.DUMMYFUNCTION("""COMPUTED_VALUE"""),"Comunidades Tradicionais ou Rurais")</f>
        <v>Comunidades Tradicionais ou Rurais</v>
      </c>
      <c r="D81" s="4" t="str">
        <f ca="1">IFERROR(__xludf.DUMMYFUNCTION("""COMPUTED_VALUE"""),"Equipamentos e Acervos")</f>
        <v>Equipamentos e Acervos</v>
      </c>
      <c r="E81" s="4" t="str">
        <f ca="1">IFERROR(__xludf.DUMMYFUNCTION("""COMPUTED_VALUE"""),"Premiação")</f>
        <v>Premiação</v>
      </c>
      <c r="F81" s="4" t="str">
        <f ca="1">IFERROR(__xludf.DUMMYFUNCTION("""COMPUTED_VALUE"""),"Bolsas e Intercâmbio")</f>
        <v>Bolsas e Intercâmbio</v>
      </c>
      <c r="G81" s="4" t="str">
        <f ca="1">IFERROR(__xludf.DUMMYFUNCTION("""COMPUTED_VALUE"""),"Formação de Público e Educação")</f>
        <v>Formação de Público e Educação</v>
      </c>
      <c r="H81" s="4" t="str">
        <f ca="1">IFERROR(__xludf.DUMMYFUNCTION("""COMPUTED_VALUE"""),"Cultura Popular")</f>
        <v>Cultura Popular</v>
      </c>
      <c r="I81" s="4" t="str">
        <f ca="1">IFERROR(__xludf.DUMMYFUNCTION("""COMPUTED_VALUE"""),"Cultura Popular de Matriz Africana")</f>
        <v>Cultura Popular de Matriz Africana</v>
      </c>
      <c r="J81" s="4" t="str">
        <f ca="1">IFERROR(__xludf.DUMMYFUNCTION("""COMPUTED_VALUE"""),"Cultura Digital e Geek")</f>
        <v>Cultura Digital e Geek</v>
      </c>
      <c r="K81" s="4" t="str">
        <f ca="1">IFERROR(__xludf.DUMMYFUNCTION("""COMPUTED_VALUE"""),"12 Regiões de Desenvolvimento")</f>
        <v>12 Regiões de Desenvolvimento</v>
      </c>
      <c r="L81" s="4" t="str">
        <f ca="1">IFERROR(__xludf.DUMMYFUNCTION("""COMPUTED_VALUE"""),"Linguagem Específica")</f>
        <v>Linguagem Específica</v>
      </c>
      <c r="M81" s="4" t="str">
        <f ca="1">IFERROR(__xludf.DUMMYFUNCTION("""COMPUTED_VALUE"""),"Técnicos")</f>
        <v>Técnicos</v>
      </c>
      <c r="N81" s="4" t="str">
        <f ca="1">IFERROR(__xludf.DUMMYFUNCTION("""COMPUTED_VALUE"""),"Circulação e Visibilidade")</f>
        <v>Circulação e Visibilidade</v>
      </c>
      <c r="O81" s="4" t="str">
        <f ca="1">IFERROR(__xludf.DUMMYFUNCTION("""COMPUTED_VALUE"""),"Iniciantes")</f>
        <v>Iniciantes</v>
      </c>
      <c r="P81" s="4" t="str">
        <f ca="1">IFERROR(__xludf.DUMMYFUNCTION("""COMPUTED_VALUE"""),"CEUs e Pontos(ões) de Cultura")</f>
        <v>CEUs e Pontos(ões) de Cultura</v>
      </c>
      <c r="Q81" s="4" t="str">
        <f ca="1">IFERROR(__xludf.DUMMYFUNCTION("""COMPUTED_VALUE"""),"Outros")</f>
        <v>Outros</v>
      </c>
    </row>
    <row r="82" spans="1:17" x14ac:dyDescent="0.25">
      <c r="A82" s="4" t="str">
        <f ca="1">IFERROR(__xludf.DUMMYFUNCTION("TRANSPOSE(FILTER(Filtro1!B:B,Filtro1!A:A=Caio!C82))"),"")</f>
        <v/>
      </c>
      <c r="B82" s="4"/>
      <c r="C82" s="4"/>
      <c r="D82" s="4"/>
    </row>
    <row r="83" spans="1:17" x14ac:dyDescent="0.25">
      <c r="A83" s="4" t="str">
        <f ca="1">IFERROR(__xludf.DUMMYFUNCTION("TRANSPOSE(FILTER(Filtro1!B:B,Filtro1!A:A=Caio!C83))"),"Comunicacional")</f>
        <v>Comunicacional</v>
      </c>
      <c r="B83" s="4" t="str">
        <f ca="1">IFERROR(__xludf.DUMMYFUNCTION("""COMPUTED_VALUE"""),"Desburocratização")</f>
        <v>Desburocratização</v>
      </c>
      <c r="C83" s="4" t="str">
        <f ca="1">IFERROR(__xludf.DUMMYFUNCTION("""COMPUTED_VALUE"""),"Mapa Cultural")</f>
        <v>Mapa Cultural</v>
      </c>
      <c r="D83" s="4" t="str">
        <f ca="1">IFERROR(__xludf.DUMMYFUNCTION("""COMPUTED_VALUE"""),"Políticas Afirmativas")</f>
        <v>Políticas Afirmativas</v>
      </c>
    </row>
    <row r="84" spans="1:17" x14ac:dyDescent="0.25">
      <c r="A84" s="4" t="str">
        <f ca="1">IFERROR(__xludf.DUMMYFUNCTION("TRANSPOSE(FILTER(Filtro1!B:B,Filtro1!A:A=Caio!C84))"),"Aquisição de Bens e Serviços")</f>
        <v>Aquisição de Bens e Serviços</v>
      </c>
      <c r="B84" s="4" t="str">
        <f ca="1">IFERROR(__xludf.DUMMYFUNCTION("""COMPUTED_VALUE"""),"Cultura Periférica")</f>
        <v>Cultura Periférica</v>
      </c>
      <c r="C84" s="4" t="str">
        <f ca="1">IFERROR(__xludf.DUMMYFUNCTION("""COMPUTED_VALUE"""),"Comunidades Tradicionais ou Rurais")</f>
        <v>Comunidades Tradicionais ou Rurais</v>
      </c>
      <c r="D84" s="4" t="str">
        <f ca="1">IFERROR(__xludf.DUMMYFUNCTION("""COMPUTED_VALUE"""),"Equipamentos e Acervos")</f>
        <v>Equipamentos e Acervos</v>
      </c>
      <c r="E84" s="4" t="str">
        <f ca="1">IFERROR(__xludf.DUMMYFUNCTION("""COMPUTED_VALUE"""),"Premiação")</f>
        <v>Premiação</v>
      </c>
      <c r="F84" s="4" t="str">
        <f ca="1">IFERROR(__xludf.DUMMYFUNCTION("""COMPUTED_VALUE"""),"Bolsas e Intercâmbio")</f>
        <v>Bolsas e Intercâmbio</v>
      </c>
      <c r="G84" s="4" t="str">
        <f ca="1">IFERROR(__xludf.DUMMYFUNCTION("""COMPUTED_VALUE"""),"Formação de Público e Educação")</f>
        <v>Formação de Público e Educação</v>
      </c>
      <c r="H84" s="4" t="str">
        <f ca="1">IFERROR(__xludf.DUMMYFUNCTION("""COMPUTED_VALUE"""),"Cultura Popular")</f>
        <v>Cultura Popular</v>
      </c>
      <c r="I84" s="4" t="str">
        <f ca="1">IFERROR(__xludf.DUMMYFUNCTION("""COMPUTED_VALUE"""),"Cultura Popular de Matriz Africana")</f>
        <v>Cultura Popular de Matriz Africana</v>
      </c>
      <c r="J84" s="4" t="str">
        <f ca="1">IFERROR(__xludf.DUMMYFUNCTION("""COMPUTED_VALUE"""),"Cultura Digital e Geek")</f>
        <v>Cultura Digital e Geek</v>
      </c>
      <c r="K84" s="4" t="str">
        <f ca="1">IFERROR(__xludf.DUMMYFUNCTION("""COMPUTED_VALUE"""),"12 Regiões de Desenvolvimento")</f>
        <v>12 Regiões de Desenvolvimento</v>
      </c>
      <c r="L84" s="4" t="str">
        <f ca="1">IFERROR(__xludf.DUMMYFUNCTION("""COMPUTED_VALUE"""),"Linguagem Específica")</f>
        <v>Linguagem Específica</v>
      </c>
      <c r="M84" s="4" t="str">
        <f ca="1">IFERROR(__xludf.DUMMYFUNCTION("""COMPUTED_VALUE"""),"Técnicos")</f>
        <v>Técnicos</v>
      </c>
      <c r="N84" s="4" t="str">
        <f ca="1">IFERROR(__xludf.DUMMYFUNCTION("""COMPUTED_VALUE"""),"Circulação e Visibilidade")</f>
        <v>Circulação e Visibilidade</v>
      </c>
      <c r="O84" s="4" t="str">
        <f ca="1">IFERROR(__xludf.DUMMYFUNCTION("""COMPUTED_VALUE"""),"Iniciantes")</f>
        <v>Iniciantes</v>
      </c>
      <c r="P84" s="4" t="str">
        <f ca="1">IFERROR(__xludf.DUMMYFUNCTION("""COMPUTED_VALUE"""),"CEUs e Pontos(ões) de Cultura")</f>
        <v>CEUs e Pontos(ões) de Cultura</v>
      </c>
      <c r="Q84" s="4" t="str">
        <f ca="1">IFERROR(__xludf.DUMMYFUNCTION("""COMPUTED_VALUE"""),"Outros")</f>
        <v>Outros</v>
      </c>
    </row>
    <row r="85" spans="1:17" x14ac:dyDescent="0.25">
      <c r="A85" s="4" t="str">
        <f ca="1">IFERROR(__xludf.DUMMYFUNCTION("TRANSPOSE(FILTER(Filtro1!B:B,Filtro1!A:A=Caio!C85))"),"Cronograma ")</f>
        <v>Cronograma </v>
      </c>
      <c r="B85" s="4" t="str">
        <f ca="1">IFERROR(__xludf.DUMMYFUNCTION("""COMPUTED_VALUE"""),"Inscrições e Impedimentos")</f>
        <v>Inscrições e Impedimentos</v>
      </c>
    </row>
    <row r="86" spans="1:17" x14ac:dyDescent="0.25">
      <c r="A86" s="4" t="str">
        <f ca="1">IFERROR(__xludf.DUMMYFUNCTION("TRANSPOSE(FILTER(Filtro1!B:B,Filtro1!A:A=Caio!C86))"),"Cronograma ")</f>
        <v>Cronograma </v>
      </c>
      <c r="B86" s="4" t="str">
        <f ca="1">IFERROR(__xludf.DUMMYFUNCTION("""COMPUTED_VALUE"""),"Inscrições e Impedimentos")</f>
        <v>Inscrições e Impedimentos</v>
      </c>
    </row>
    <row r="87" spans="1:17" x14ac:dyDescent="0.25">
      <c r="A87" s="4" t="str">
        <f ca="1">IFERROR(__xludf.DUMMYFUNCTION("TRANSPOSE(FILTER(Filtro1!B:B,Filtro1!A:A=Caio!C87))"),"Transparência e Fiscalização")</f>
        <v>Transparência e Fiscalização</v>
      </c>
      <c r="B87" s="4" t="str">
        <f ca="1">IFERROR(__xludf.DUMMYFUNCTION("""COMPUTED_VALUE"""),"Pareceristas")</f>
        <v>Pareceristas</v>
      </c>
    </row>
    <row r="88" spans="1:17" x14ac:dyDescent="0.25">
      <c r="A88" s="4" t="str">
        <f ca="1">IFERROR(__xludf.DUMMYFUNCTION("TRANSPOSE(FILTER(Filtro1!B:B,Filtro1!A:A=Caio!C88))"),"Aquisição de Bens e Serviços")</f>
        <v>Aquisição de Bens e Serviços</v>
      </c>
      <c r="B88" s="4" t="str">
        <f ca="1">IFERROR(__xludf.DUMMYFUNCTION("""COMPUTED_VALUE"""),"Cultura Periférica")</f>
        <v>Cultura Periférica</v>
      </c>
      <c r="C88" s="4" t="str">
        <f ca="1">IFERROR(__xludf.DUMMYFUNCTION("""COMPUTED_VALUE"""),"Comunidades Tradicionais ou Rurais")</f>
        <v>Comunidades Tradicionais ou Rurais</v>
      </c>
      <c r="D88" s="4" t="str">
        <f ca="1">IFERROR(__xludf.DUMMYFUNCTION("""COMPUTED_VALUE"""),"Equipamentos e Acervos")</f>
        <v>Equipamentos e Acervos</v>
      </c>
      <c r="E88" s="4" t="str">
        <f ca="1">IFERROR(__xludf.DUMMYFUNCTION("""COMPUTED_VALUE"""),"Premiação")</f>
        <v>Premiação</v>
      </c>
      <c r="F88" s="4" t="str">
        <f ca="1">IFERROR(__xludf.DUMMYFUNCTION("""COMPUTED_VALUE"""),"Bolsas e Intercâmbio")</f>
        <v>Bolsas e Intercâmbio</v>
      </c>
      <c r="G88" s="4" t="str">
        <f ca="1">IFERROR(__xludf.DUMMYFUNCTION("""COMPUTED_VALUE"""),"Formação de Público e Educação")</f>
        <v>Formação de Público e Educação</v>
      </c>
      <c r="H88" s="4" t="str">
        <f ca="1">IFERROR(__xludf.DUMMYFUNCTION("""COMPUTED_VALUE"""),"Cultura Popular")</f>
        <v>Cultura Popular</v>
      </c>
      <c r="I88" s="4" t="str">
        <f ca="1">IFERROR(__xludf.DUMMYFUNCTION("""COMPUTED_VALUE"""),"Cultura Popular de Matriz Africana")</f>
        <v>Cultura Popular de Matriz Africana</v>
      </c>
      <c r="J88" s="4" t="str">
        <f ca="1">IFERROR(__xludf.DUMMYFUNCTION("""COMPUTED_VALUE"""),"Cultura Digital e Geek")</f>
        <v>Cultura Digital e Geek</v>
      </c>
      <c r="K88" s="4" t="str">
        <f ca="1">IFERROR(__xludf.DUMMYFUNCTION("""COMPUTED_VALUE"""),"12 Regiões de Desenvolvimento")</f>
        <v>12 Regiões de Desenvolvimento</v>
      </c>
      <c r="L88" s="4" t="str">
        <f ca="1">IFERROR(__xludf.DUMMYFUNCTION("""COMPUTED_VALUE"""),"Linguagem Específica")</f>
        <v>Linguagem Específica</v>
      </c>
      <c r="M88" s="4" t="str">
        <f ca="1">IFERROR(__xludf.DUMMYFUNCTION("""COMPUTED_VALUE"""),"Técnicos")</f>
        <v>Técnicos</v>
      </c>
      <c r="N88" s="4" t="str">
        <f ca="1">IFERROR(__xludf.DUMMYFUNCTION("""COMPUTED_VALUE"""),"Circulação e Visibilidade")</f>
        <v>Circulação e Visibilidade</v>
      </c>
      <c r="O88" s="4" t="str">
        <f ca="1">IFERROR(__xludf.DUMMYFUNCTION("""COMPUTED_VALUE"""),"Iniciantes")</f>
        <v>Iniciantes</v>
      </c>
      <c r="P88" s="4" t="str">
        <f ca="1">IFERROR(__xludf.DUMMYFUNCTION("""COMPUTED_VALUE"""),"CEUs e Pontos(ões) de Cultura")</f>
        <v>CEUs e Pontos(ões) de Cultura</v>
      </c>
      <c r="Q88" s="4" t="str">
        <f ca="1">IFERROR(__xludf.DUMMYFUNCTION("""COMPUTED_VALUE"""),"Outros")</f>
        <v>Outros</v>
      </c>
    </row>
    <row r="89" spans="1:17" x14ac:dyDescent="0.25">
      <c r="A89" s="4" t="str">
        <f ca="1">IFERROR(__xludf.DUMMYFUNCTION("TRANSPOSE(FILTER(Filtro1!B:B,Filtro1!A:A=Caio!C89))"),"")</f>
        <v/>
      </c>
      <c r="B89" s="4"/>
    </row>
    <row r="90" spans="1:17" x14ac:dyDescent="0.25">
      <c r="A90" s="4" t="str">
        <f ca="1">IFERROR(__xludf.DUMMYFUNCTION("TRANSPOSE(FILTER(Filtro1!B:B,Filtro1!A:A=Caio!C90))"),"")</f>
        <v/>
      </c>
      <c r="B90" s="4"/>
    </row>
    <row r="91" spans="1:17" x14ac:dyDescent="0.25">
      <c r="A91" s="4" t="str">
        <f ca="1">IFERROR(__xludf.DUMMYFUNCTION("TRANSPOSE(FILTER(Filtro1!B:B,Filtro1!A:A=Caio!C91))"),"Treinamento - Agente")</f>
        <v>Treinamento - Agente</v>
      </c>
      <c r="B91" s="4" t="str">
        <f ca="1">IFERROR(__xludf.DUMMYFUNCTION("""COMPUTED_VALUE"""),"Treinamento - Gestor")</f>
        <v>Treinamento - Gestor</v>
      </c>
    </row>
    <row r="92" spans="1:17" x14ac:dyDescent="0.25">
      <c r="A92" s="4" t="str">
        <f ca="1">IFERROR(__xludf.DUMMYFUNCTION("TRANSPOSE(FILTER(Filtro1!B:B,Filtro1!A:A=Caio!C92))"),"Aquisição de Bens e Serviços")</f>
        <v>Aquisição de Bens e Serviços</v>
      </c>
      <c r="B92" s="4" t="str">
        <f ca="1">IFERROR(__xludf.DUMMYFUNCTION("""COMPUTED_VALUE"""),"Cultura Periférica")</f>
        <v>Cultura Periférica</v>
      </c>
      <c r="C92" s="4" t="str">
        <f ca="1">IFERROR(__xludf.DUMMYFUNCTION("""COMPUTED_VALUE"""),"Comunidades Tradicionais ou Rurais")</f>
        <v>Comunidades Tradicionais ou Rurais</v>
      </c>
      <c r="D92" s="4" t="str">
        <f ca="1">IFERROR(__xludf.DUMMYFUNCTION("""COMPUTED_VALUE"""),"Equipamentos e Acervos")</f>
        <v>Equipamentos e Acervos</v>
      </c>
      <c r="E92" s="4" t="str">
        <f ca="1">IFERROR(__xludf.DUMMYFUNCTION("""COMPUTED_VALUE"""),"Premiação")</f>
        <v>Premiação</v>
      </c>
      <c r="F92" s="4" t="str">
        <f ca="1">IFERROR(__xludf.DUMMYFUNCTION("""COMPUTED_VALUE"""),"Bolsas e Intercâmbio")</f>
        <v>Bolsas e Intercâmbio</v>
      </c>
      <c r="G92" s="4" t="str">
        <f ca="1">IFERROR(__xludf.DUMMYFUNCTION("""COMPUTED_VALUE"""),"Formação de Público e Educação")</f>
        <v>Formação de Público e Educação</v>
      </c>
      <c r="H92" s="4" t="str">
        <f ca="1">IFERROR(__xludf.DUMMYFUNCTION("""COMPUTED_VALUE"""),"Cultura Popular")</f>
        <v>Cultura Popular</v>
      </c>
      <c r="I92" s="4" t="str">
        <f ca="1">IFERROR(__xludf.DUMMYFUNCTION("""COMPUTED_VALUE"""),"Cultura Popular de Matriz Africana")</f>
        <v>Cultura Popular de Matriz Africana</v>
      </c>
      <c r="J92" s="4" t="str">
        <f ca="1">IFERROR(__xludf.DUMMYFUNCTION("""COMPUTED_VALUE"""),"Cultura Digital e Geek")</f>
        <v>Cultura Digital e Geek</v>
      </c>
      <c r="K92" s="4" t="str">
        <f ca="1">IFERROR(__xludf.DUMMYFUNCTION("""COMPUTED_VALUE"""),"12 Regiões de Desenvolvimento")</f>
        <v>12 Regiões de Desenvolvimento</v>
      </c>
      <c r="L92" s="4" t="str">
        <f ca="1">IFERROR(__xludf.DUMMYFUNCTION("""COMPUTED_VALUE"""),"Linguagem Específica")</f>
        <v>Linguagem Específica</v>
      </c>
      <c r="M92" s="4" t="str">
        <f ca="1">IFERROR(__xludf.DUMMYFUNCTION("""COMPUTED_VALUE"""),"Técnicos")</f>
        <v>Técnicos</v>
      </c>
      <c r="N92" s="4" t="str">
        <f ca="1">IFERROR(__xludf.DUMMYFUNCTION("""COMPUTED_VALUE"""),"Circulação e Visibilidade")</f>
        <v>Circulação e Visibilidade</v>
      </c>
      <c r="O92" s="4" t="str">
        <f ca="1">IFERROR(__xludf.DUMMYFUNCTION("""COMPUTED_VALUE"""),"Iniciantes")</f>
        <v>Iniciantes</v>
      </c>
      <c r="P92" s="4" t="str">
        <f ca="1">IFERROR(__xludf.DUMMYFUNCTION("""COMPUTED_VALUE"""),"CEUs e Pontos(ões) de Cultura")</f>
        <v>CEUs e Pontos(ões) de Cultura</v>
      </c>
      <c r="Q92" s="4" t="str">
        <f ca="1">IFERROR(__xludf.DUMMYFUNCTION("""COMPUTED_VALUE"""),"Outros")</f>
        <v>Outros</v>
      </c>
    </row>
    <row r="93" spans="1:17" x14ac:dyDescent="0.25">
      <c r="A93" s="4" t="str">
        <f ca="1">IFERROR(__xludf.DUMMYFUNCTION("TRANSPOSE(FILTER(Filtro1!B:B,Filtro1!A:A=Caio!C93))"),"Aquisição de Bens e Serviços")</f>
        <v>Aquisição de Bens e Serviços</v>
      </c>
      <c r="B93" s="4" t="str">
        <f ca="1">IFERROR(__xludf.DUMMYFUNCTION("""COMPUTED_VALUE"""),"Cultura Periférica")</f>
        <v>Cultura Periférica</v>
      </c>
      <c r="C93" s="4" t="str">
        <f ca="1">IFERROR(__xludf.DUMMYFUNCTION("""COMPUTED_VALUE"""),"Comunidades Tradicionais ou Rurais")</f>
        <v>Comunidades Tradicionais ou Rurais</v>
      </c>
      <c r="D93" s="4" t="str">
        <f ca="1">IFERROR(__xludf.DUMMYFUNCTION("""COMPUTED_VALUE"""),"Equipamentos e Acervos")</f>
        <v>Equipamentos e Acervos</v>
      </c>
      <c r="E93" s="4" t="str">
        <f ca="1">IFERROR(__xludf.DUMMYFUNCTION("""COMPUTED_VALUE"""),"Premiação")</f>
        <v>Premiação</v>
      </c>
      <c r="F93" s="4" t="str">
        <f ca="1">IFERROR(__xludf.DUMMYFUNCTION("""COMPUTED_VALUE"""),"Bolsas e Intercâmbio")</f>
        <v>Bolsas e Intercâmbio</v>
      </c>
      <c r="G93" s="4" t="str">
        <f ca="1">IFERROR(__xludf.DUMMYFUNCTION("""COMPUTED_VALUE"""),"Formação de Público e Educação")</f>
        <v>Formação de Público e Educação</v>
      </c>
      <c r="H93" s="4" t="str">
        <f ca="1">IFERROR(__xludf.DUMMYFUNCTION("""COMPUTED_VALUE"""),"Cultura Popular")</f>
        <v>Cultura Popular</v>
      </c>
      <c r="I93" s="4" t="str">
        <f ca="1">IFERROR(__xludf.DUMMYFUNCTION("""COMPUTED_VALUE"""),"Cultura Popular de Matriz Africana")</f>
        <v>Cultura Popular de Matriz Africana</v>
      </c>
      <c r="J93" s="4" t="str">
        <f ca="1">IFERROR(__xludf.DUMMYFUNCTION("""COMPUTED_VALUE"""),"Cultura Digital e Geek")</f>
        <v>Cultura Digital e Geek</v>
      </c>
      <c r="K93" s="4" t="str">
        <f ca="1">IFERROR(__xludf.DUMMYFUNCTION("""COMPUTED_VALUE"""),"12 Regiões de Desenvolvimento")</f>
        <v>12 Regiões de Desenvolvimento</v>
      </c>
      <c r="L93" s="4" t="str">
        <f ca="1">IFERROR(__xludf.DUMMYFUNCTION("""COMPUTED_VALUE"""),"Linguagem Específica")</f>
        <v>Linguagem Específica</v>
      </c>
      <c r="M93" s="4" t="str">
        <f ca="1">IFERROR(__xludf.DUMMYFUNCTION("""COMPUTED_VALUE"""),"Técnicos")</f>
        <v>Técnicos</v>
      </c>
      <c r="N93" s="4" t="str">
        <f ca="1">IFERROR(__xludf.DUMMYFUNCTION("""COMPUTED_VALUE"""),"Circulação e Visibilidade")</f>
        <v>Circulação e Visibilidade</v>
      </c>
      <c r="O93" s="4" t="str">
        <f ca="1">IFERROR(__xludf.DUMMYFUNCTION("""COMPUTED_VALUE"""),"Iniciantes")</f>
        <v>Iniciantes</v>
      </c>
      <c r="P93" s="4" t="str">
        <f ca="1">IFERROR(__xludf.DUMMYFUNCTION("""COMPUTED_VALUE"""),"CEUs e Pontos(ões) de Cultura")</f>
        <v>CEUs e Pontos(ões) de Cultura</v>
      </c>
      <c r="Q93" s="4" t="str">
        <f ca="1">IFERROR(__xludf.DUMMYFUNCTION("""COMPUTED_VALUE"""),"Outros")</f>
        <v>Outros</v>
      </c>
    </row>
    <row r="94" spans="1:17" x14ac:dyDescent="0.25">
      <c r="A94" s="4" t="str">
        <f ca="1">IFERROR(__xludf.DUMMYFUNCTION("TRANSPOSE(FILTER(Filtro1!B:B,Filtro1!A:A=Caio!C94))"),"Aquisição de Bens e Serviços")</f>
        <v>Aquisição de Bens e Serviços</v>
      </c>
      <c r="B94" s="4" t="str">
        <f ca="1">IFERROR(__xludf.DUMMYFUNCTION("""COMPUTED_VALUE"""),"Cultura Periférica")</f>
        <v>Cultura Periférica</v>
      </c>
      <c r="C94" s="4" t="str">
        <f ca="1">IFERROR(__xludf.DUMMYFUNCTION("""COMPUTED_VALUE"""),"Comunidades Tradicionais ou Rurais")</f>
        <v>Comunidades Tradicionais ou Rurais</v>
      </c>
      <c r="D94" s="4" t="str">
        <f ca="1">IFERROR(__xludf.DUMMYFUNCTION("""COMPUTED_VALUE"""),"Equipamentos e Acervos")</f>
        <v>Equipamentos e Acervos</v>
      </c>
      <c r="E94" s="4" t="str">
        <f ca="1">IFERROR(__xludf.DUMMYFUNCTION("""COMPUTED_VALUE"""),"Premiação")</f>
        <v>Premiação</v>
      </c>
      <c r="F94" s="4" t="str">
        <f ca="1">IFERROR(__xludf.DUMMYFUNCTION("""COMPUTED_VALUE"""),"Bolsas e Intercâmbio")</f>
        <v>Bolsas e Intercâmbio</v>
      </c>
      <c r="G94" s="4" t="str">
        <f ca="1">IFERROR(__xludf.DUMMYFUNCTION("""COMPUTED_VALUE"""),"Formação de Público e Educação")</f>
        <v>Formação de Público e Educação</v>
      </c>
      <c r="H94" s="4" t="str">
        <f ca="1">IFERROR(__xludf.DUMMYFUNCTION("""COMPUTED_VALUE"""),"Cultura Popular")</f>
        <v>Cultura Popular</v>
      </c>
      <c r="I94" s="4" t="str">
        <f ca="1">IFERROR(__xludf.DUMMYFUNCTION("""COMPUTED_VALUE"""),"Cultura Popular de Matriz Africana")</f>
        <v>Cultura Popular de Matriz Africana</v>
      </c>
      <c r="J94" s="4" t="str">
        <f ca="1">IFERROR(__xludf.DUMMYFUNCTION("""COMPUTED_VALUE"""),"Cultura Digital e Geek")</f>
        <v>Cultura Digital e Geek</v>
      </c>
      <c r="K94" s="4" t="str">
        <f ca="1">IFERROR(__xludf.DUMMYFUNCTION("""COMPUTED_VALUE"""),"12 Regiões de Desenvolvimento")</f>
        <v>12 Regiões de Desenvolvimento</v>
      </c>
      <c r="L94" s="4" t="str">
        <f ca="1">IFERROR(__xludf.DUMMYFUNCTION("""COMPUTED_VALUE"""),"Linguagem Específica")</f>
        <v>Linguagem Específica</v>
      </c>
      <c r="M94" s="4" t="str">
        <f ca="1">IFERROR(__xludf.DUMMYFUNCTION("""COMPUTED_VALUE"""),"Técnicos")</f>
        <v>Técnicos</v>
      </c>
      <c r="N94" s="4" t="str">
        <f ca="1">IFERROR(__xludf.DUMMYFUNCTION("""COMPUTED_VALUE"""),"Circulação e Visibilidade")</f>
        <v>Circulação e Visibilidade</v>
      </c>
      <c r="O94" s="4" t="str">
        <f ca="1">IFERROR(__xludf.DUMMYFUNCTION("""COMPUTED_VALUE"""),"Iniciantes")</f>
        <v>Iniciantes</v>
      </c>
      <c r="P94" s="4" t="str">
        <f ca="1">IFERROR(__xludf.DUMMYFUNCTION("""COMPUTED_VALUE"""),"CEUs e Pontos(ões) de Cultura")</f>
        <v>CEUs e Pontos(ões) de Cultura</v>
      </c>
      <c r="Q94" s="4" t="str">
        <f ca="1">IFERROR(__xludf.DUMMYFUNCTION("""COMPUTED_VALUE"""),"Outros")</f>
        <v>Outros</v>
      </c>
    </row>
    <row r="95" spans="1:17" x14ac:dyDescent="0.25">
      <c r="A95" s="4" t="str">
        <f ca="1">IFERROR(__xludf.DUMMYFUNCTION("TRANSPOSE(FILTER(Filtro1!B:B,Filtro1!A:A=Caio!C95))"),"Transparência e Fiscalização")</f>
        <v>Transparência e Fiscalização</v>
      </c>
      <c r="B95" s="4" t="str">
        <f ca="1">IFERROR(__xludf.DUMMYFUNCTION("""COMPUTED_VALUE"""),"Pareceristas")</f>
        <v>Pareceristas</v>
      </c>
    </row>
    <row r="96" spans="1:17" x14ac:dyDescent="0.25">
      <c r="A96" s="4" t="str">
        <f ca="1">IFERROR(__xludf.DUMMYFUNCTION("TRANSPOSE(FILTER(Filtro1!B:B,Filtro1!A:A=Caio!C96))"),"Linguagem")</f>
        <v>Linguagem</v>
      </c>
      <c r="B96" s="4" t="str">
        <f ca="1">IFERROR(__xludf.DUMMYFUNCTION("""COMPUTED_VALUE"""),"Regionalização")</f>
        <v>Regionalização</v>
      </c>
      <c r="C96" s="4" t="str">
        <f ca="1">IFERROR(__xludf.DUMMYFUNCTION("""COMPUTED_VALUE"""),"Remanejamento de Recursos e Rendimentos")</f>
        <v>Remanejamento de Recursos e Rendimentos</v>
      </c>
    </row>
    <row r="97" spans="1:17" x14ac:dyDescent="0.25">
      <c r="A97" s="4" t="str">
        <f ca="1">IFERROR(__xludf.DUMMYFUNCTION("TRANSPOSE(FILTER(Filtro1!B:B,Filtro1!A:A=Caio!C97))"),"Cronograma ")</f>
        <v>Cronograma </v>
      </c>
      <c r="B97" s="4" t="str">
        <f ca="1">IFERROR(__xludf.DUMMYFUNCTION("""COMPUTED_VALUE"""),"Inscrições e Impedimentos")</f>
        <v>Inscrições e Impedimentos</v>
      </c>
    </row>
    <row r="98" spans="1:17" x14ac:dyDescent="0.25">
      <c r="A98" s="4" t="str">
        <f ca="1">IFERROR(__xludf.DUMMYFUNCTION("TRANSPOSE(FILTER(Filtro1!B:B,Filtro1!A:A=Caio!C98))"),"Aquisição de Bens e Serviços")</f>
        <v>Aquisição de Bens e Serviços</v>
      </c>
      <c r="B98" s="4" t="str">
        <f ca="1">IFERROR(__xludf.DUMMYFUNCTION("""COMPUTED_VALUE"""),"Cultura Periférica")</f>
        <v>Cultura Periférica</v>
      </c>
      <c r="C98" s="4" t="str">
        <f ca="1">IFERROR(__xludf.DUMMYFUNCTION("""COMPUTED_VALUE"""),"Comunidades Tradicionais ou Rurais")</f>
        <v>Comunidades Tradicionais ou Rurais</v>
      </c>
      <c r="D98" s="4" t="str">
        <f ca="1">IFERROR(__xludf.DUMMYFUNCTION("""COMPUTED_VALUE"""),"Equipamentos e Acervos")</f>
        <v>Equipamentos e Acervos</v>
      </c>
      <c r="E98" s="4" t="str">
        <f ca="1">IFERROR(__xludf.DUMMYFUNCTION("""COMPUTED_VALUE"""),"Premiação")</f>
        <v>Premiação</v>
      </c>
      <c r="F98" s="4" t="str">
        <f ca="1">IFERROR(__xludf.DUMMYFUNCTION("""COMPUTED_VALUE"""),"Bolsas e Intercâmbio")</f>
        <v>Bolsas e Intercâmbio</v>
      </c>
      <c r="G98" s="4" t="str">
        <f ca="1">IFERROR(__xludf.DUMMYFUNCTION("""COMPUTED_VALUE"""),"Formação de Público e Educação")</f>
        <v>Formação de Público e Educação</v>
      </c>
      <c r="H98" s="4" t="str">
        <f ca="1">IFERROR(__xludf.DUMMYFUNCTION("""COMPUTED_VALUE"""),"Cultura Popular")</f>
        <v>Cultura Popular</v>
      </c>
      <c r="I98" s="4" t="str">
        <f ca="1">IFERROR(__xludf.DUMMYFUNCTION("""COMPUTED_VALUE"""),"Cultura Popular de Matriz Africana")</f>
        <v>Cultura Popular de Matriz Africana</v>
      </c>
      <c r="J98" s="4" t="str">
        <f ca="1">IFERROR(__xludf.DUMMYFUNCTION("""COMPUTED_VALUE"""),"Cultura Digital e Geek")</f>
        <v>Cultura Digital e Geek</v>
      </c>
      <c r="K98" s="4" t="str">
        <f ca="1">IFERROR(__xludf.DUMMYFUNCTION("""COMPUTED_VALUE"""),"12 Regiões de Desenvolvimento")</f>
        <v>12 Regiões de Desenvolvimento</v>
      </c>
      <c r="L98" s="4" t="str">
        <f ca="1">IFERROR(__xludf.DUMMYFUNCTION("""COMPUTED_VALUE"""),"Linguagem Específica")</f>
        <v>Linguagem Específica</v>
      </c>
      <c r="M98" s="4" t="str">
        <f ca="1">IFERROR(__xludf.DUMMYFUNCTION("""COMPUTED_VALUE"""),"Técnicos")</f>
        <v>Técnicos</v>
      </c>
      <c r="N98" s="4" t="str">
        <f ca="1">IFERROR(__xludf.DUMMYFUNCTION("""COMPUTED_VALUE"""),"Circulação e Visibilidade")</f>
        <v>Circulação e Visibilidade</v>
      </c>
      <c r="O98" s="4" t="str">
        <f ca="1">IFERROR(__xludf.DUMMYFUNCTION("""COMPUTED_VALUE"""),"Iniciantes")</f>
        <v>Iniciantes</v>
      </c>
      <c r="P98" s="4" t="str">
        <f ca="1">IFERROR(__xludf.DUMMYFUNCTION("""COMPUTED_VALUE"""),"CEUs e Pontos(ões) de Cultura")</f>
        <v>CEUs e Pontos(ões) de Cultura</v>
      </c>
      <c r="Q98" s="4" t="str">
        <f ca="1">IFERROR(__xludf.DUMMYFUNCTION("""COMPUTED_VALUE"""),"Outros")</f>
        <v>Outros</v>
      </c>
    </row>
    <row r="99" spans="1:17" x14ac:dyDescent="0.25">
      <c r="A99" s="4" t="str">
        <f ca="1">IFERROR(__xludf.DUMMYFUNCTION("TRANSPOSE(FILTER(Filtro1!B:B,Filtro1!A:A=Caio!C99))"),"")</f>
        <v/>
      </c>
      <c r="B99" s="4"/>
    </row>
    <row r="100" spans="1:17" x14ac:dyDescent="0.25">
      <c r="A100" s="4" t="str">
        <f ca="1">IFERROR(__xludf.DUMMYFUNCTION("TRANSPOSE(FILTER(Filtro1!B:B,Filtro1!A:A=Caio!C100))"),"Cronograma ")</f>
        <v>Cronograma </v>
      </c>
      <c r="B100" s="4" t="str">
        <f ca="1">IFERROR(__xludf.DUMMYFUNCTION("""COMPUTED_VALUE"""),"Inscrições e Impedimentos")</f>
        <v>Inscrições e Impedimentos</v>
      </c>
    </row>
    <row r="101" spans="1:17" x14ac:dyDescent="0.25">
      <c r="A101" s="4" t="str">
        <f ca="1">IFERROR(__xludf.DUMMYFUNCTION("TRANSPOSE(FILTER(Filtro1!B:B,Filtro1!A:A=Caio!C101))"),"Aquisição de Bens e Serviços")</f>
        <v>Aquisição de Bens e Serviços</v>
      </c>
      <c r="B101" s="4" t="str">
        <f ca="1">IFERROR(__xludf.DUMMYFUNCTION("""COMPUTED_VALUE"""),"Cultura Periférica")</f>
        <v>Cultura Periférica</v>
      </c>
      <c r="C101" s="4" t="str">
        <f ca="1">IFERROR(__xludf.DUMMYFUNCTION("""COMPUTED_VALUE"""),"Comunidades Tradicionais ou Rurais")</f>
        <v>Comunidades Tradicionais ou Rurais</v>
      </c>
      <c r="D101" s="4" t="str">
        <f ca="1">IFERROR(__xludf.DUMMYFUNCTION("""COMPUTED_VALUE"""),"Equipamentos e Acervos")</f>
        <v>Equipamentos e Acervos</v>
      </c>
      <c r="E101" s="4" t="str">
        <f ca="1">IFERROR(__xludf.DUMMYFUNCTION("""COMPUTED_VALUE"""),"Premiação")</f>
        <v>Premiação</v>
      </c>
      <c r="F101" s="4" t="str">
        <f ca="1">IFERROR(__xludf.DUMMYFUNCTION("""COMPUTED_VALUE"""),"Bolsas e Intercâmbio")</f>
        <v>Bolsas e Intercâmbio</v>
      </c>
      <c r="G101" s="4" t="str">
        <f ca="1">IFERROR(__xludf.DUMMYFUNCTION("""COMPUTED_VALUE"""),"Formação de Público e Educação")</f>
        <v>Formação de Público e Educação</v>
      </c>
      <c r="H101" s="4" t="str">
        <f ca="1">IFERROR(__xludf.DUMMYFUNCTION("""COMPUTED_VALUE"""),"Cultura Popular")</f>
        <v>Cultura Popular</v>
      </c>
      <c r="I101" s="4" t="str">
        <f ca="1">IFERROR(__xludf.DUMMYFUNCTION("""COMPUTED_VALUE"""),"Cultura Popular de Matriz Africana")</f>
        <v>Cultura Popular de Matriz Africana</v>
      </c>
      <c r="J101" s="4" t="str">
        <f ca="1">IFERROR(__xludf.DUMMYFUNCTION("""COMPUTED_VALUE"""),"Cultura Digital e Geek")</f>
        <v>Cultura Digital e Geek</v>
      </c>
      <c r="K101" s="4" t="str">
        <f ca="1">IFERROR(__xludf.DUMMYFUNCTION("""COMPUTED_VALUE"""),"12 Regiões de Desenvolvimento")</f>
        <v>12 Regiões de Desenvolvimento</v>
      </c>
      <c r="L101" s="4" t="str">
        <f ca="1">IFERROR(__xludf.DUMMYFUNCTION("""COMPUTED_VALUE"""),"Linguagem Específica")</f>
        <v>Linguagem Específica</v>
      </c>
      <c r="M101" s="4" t="str">
        <f ca="1">IFERROR(__xludf.DUMMYFUNCTION("""COMPUTED_VALUE"""),"Técnicos")</f>
        <v>Técnicos</v>
      </c>
      <c r="N101" s="4" t="str">
        <f ca="1">IFERROR(__xludf.DUMMYFUNCTION("""COMPUTED_VALUE"""),"Circulação e Visibilidade")</f>
        <v>Circulação e Visibilidade</v>
      </c>
      <c r="O101" s="4" t="str">
        <f ca="1">IFERROR(__xludf.DUMMYFUNCTION("""COMPUTED_VALUE"""),"Iniciantes")</f>
        <v>Iniciantes</v>
      </c>
      <c r="P101" s="4" t="str">
        <f ca="1">IFERROR(__xludf.DUMMYFUNCTION("""COMPUTED_VALUE"""),"CEUs e Pontos(ões) de Cultura")</f>
        <v>CEUs e Pontos(ões) de Cultura</v>
      </c>
      <c r="Q101" s="4" t="str">
        <f ca="1">IFERROR(__xludf.DUMMYFUNCTION("""COMPUTED_VALUE"""),"Outros")</f>
        <v>Outros</v>
      </c>
    </row>
    <row r="102" spans="1:17" x14ac:dyDescent="0.25">
      <c r="A102" s="4" t="str">
        <f ca="1">IFERROR(__xludf.DUMMYFUNCTION("TRANSPOSE(FILTER(Filtro1!B:B,Filtro1!A:A=Caio!C102))"),"Comunicacional")</f>
        <v>Comunicacional</v>
      </c>
      <c r="B102" s="4" t="str">
        <f ca="1">IFERROR(__xludf.DUMMYFUNCTION("""COMPUTED_VALUE"""),"Desburocratização")</f>
        <v>Desburocratização</v>
      </c>
      <c r="C102" s="4" t="str">
        <f ca="1">IFERROR(__xludf.DUMMYFUNCTION("""COMPUTED_VALUE"""),"Mapa Cultural")</f>
        <v>Mapa Cultural</v>
      </c>
      <c r="D102" s="4" t="str">
        <f ca="1">IFERROR(__xludf.DUMMYFUNCTION("""COMPUTED_VALUE"""),"Políticas Afirmativas")</f>
        <v>Políticas Afirmativas</v>
      </c>
    </row>
    <row r="103" spans="1:17" x14ac:dyDescent="0.25">
      <c r="A103" s="4" t="str">
        <f ca="1">IFERROR(__xludf.DUMMYFUNCTION("TRANSPOSE(FILTER(Filtro1!B:B,Filtro1!A:A=Caio!C103))"),"Comunicacional")</f>
        <v>Comunicacional</v>
      </c>
      <c r="B103" s="4" t="str">
        <f ca="1">IFERROR(__xludf.DUMMYFUNCTION("""COMPUTED_VALUE"""),"Desburocratização")</f>
        <v>Desburocratização</v>
      </c>
      <c r="C103" s="4" t="str">
        <f ca="1">IFERROR(__xludf.DUMMYFUNCTION("""COMPUTED_VALUE"""),"Mapa Cultural")</f>
        <v>Mapa Cultural</v>
      </c>
      <c r="D103" s="4" t="str">
        <f ca="1">IFERROR(__xludf.DUMMYFUNCTION("""COMPUTED_VALUE"""),"Políticas Afirmativas")</f>
        <v>Políticas Afirmativas</v>
      </c>
    </row>
    <row r="104" spans="1:17" x14ac:dyDescent="0.25">
      <c r="A104" s="4" t="str">
        <f ca="1">IFERROR(__xludf.DUMMYFUNCTION("TRANSPOSE(FILTER(Filtro1!B:B,Filtro1!A:A=Caio!C104))"),"Comunicacional")</f>
        <v>Comunicacional</v>
      </c>
      <c r="B104" s="4" t="str">
        <f ca="1">IFERROR(__xludf.DUMMYFUNCTION("""COMPUTED_VALUE"""),"Desburocratização")</f>
        <v>Desburocratização</v>
      </c>
      <c r="C104" s="4" t="str">
        <f ca="1">IFERROR(__xludf.DUMMYFUNCTION("""COMPUTED_VALUE"""),"Mapa Cultural")</f>
        <v>Mapa Cultural</v>
      </c>
      <c r="D104" s="4" t="str">
        <f ca="1">IFERROR(__xludf.DUMMYFUNCTION("""COMPUTED_VALUE"""),"Políticas Afirmativas")</f>
        <v>Políticas Afirmativas</v>
      </c>
    </row>
    <row r="105" spans="1:17" x14ac:dyDescent="0.25">
      <c r="A105" s="4" t="str">
        <f ca="1">IFERROR(__xludf.DUMMYFUNCTION("TRANSPOSE(FILTER(Filtro1!B:B,Filtro1!A:A=Caio!C105))"),"Cronograma ")</f>
        <v>Cronograma </v>
      </c>
      <c r="B105" s="4" t="str">
        <f ca="1">IFERROR(__xludf.DUMMYFUNCTION("""COMPUTED_VALUE"""),"Inscrições e Impedimentos")</f>
        <v>Inscrições e Impedimentos</v>
      </c>
    </row>
    <row r="106" spans="1:17" x14ac:dyDescent="0.25">
      <c r="A106" s="4" t="str">
        <f ca="1">IFERROR(__xludf.DUMMYFUNCTION("TRANSPOSE(FILTER(Filtro1!B:B,Filtro1!A:A=Caio!C106))"),"Aquisição de Bens e Serviços")</f>
        <v>Aquisição de Bens e Serviços</v>
      </c>
      <c r="B106" s="4" t="str">
        <f ca="1">IFERROR(__xludf.DUMMYFUNCTION("""COMPUTED_VALUE"""),"Cultura Periférica")</f>
        <v>Cultura Periférica</v>
      </c>
      <c r="C106" s="4" t="str">
        <f ca="1">IFERROR(__xludf.DUMMYFUNCTION("""COMPUTED_VALUE"""),"Comunidades Tradicionais ou Rurais")</f>
        <v>Comunidades Tradicionais ou Rurais</v>
      </c>
      <c r="D106" s="4" t="str">
        <f ca="1">IFERROR(__xludf.DUMMYFUNCTION("""COMPUTED_VALUE"""),"Equipamentos e Acervos")</f>
        <v>Equipamentos e Acervos</v>
      </c>
      <c r="E106" s="4" t="str">
        <f ca="1">IFERROR(__xludf.DUMMYFUNCTION("""COMPUTED_VALUE"""),"Premiação")</f>
        <v>Premiação</v>
      </c>
      <c r="F106" s="4" t="str">
        <f ca="1">IFERROR(__xludf.DUMMYFUNCTION("""COMPUTED_VALUE"""),"Bolsas e Intercâmbio")</f>
        <v>Bolsas e Intercâmbio</v>
      </c>
      <c r="G106" s="4" t="str">
        <f ca="1">IFERROR(__xludf.DUMMYFUNCTION("""COMPUTED_VALUE"""),"Formação de Público e Educação")</f>
        <v>Formação de Público e Educação</v>
      </c>
      <c r="H106" s="4" t="str">
        <f ca="1">IFERROR(__xludf.DUMMYFUNCTION("""COMPUTED_VALUE"""),"Cultura Popular")</f>
        <v>Cultura Popular</v>
      </c>
      <c r="I106" s="4" t="str">
        <f ca="1">IFERROR(__xludf.DUMMYFUNCTION("""COMPUTED_VALUE"""),"Cultura Popular de Matriz Africana")</f>
        <v>Cultura Popular de Matriz Africana</v>
      </c>
      <c r="J106" s="4" t="str">
        <f ca="1">IFERROR(__xludf.DUMMYFUNCTION("""COMPUTED_VALUE"""),"Cultura Digital e Geek")</f>
        <v>Cultura Digital e Geek</v>
      </c>
      <c r="K106" s="4" t="str">
        <f ca="1">IFERROR(__xludf.DUMMYFUNCTION("""COMPUTED_VALUE"""),"12 Regiões de Desenvolvimento")</f>
        <v>12 Regiões de Desenvolvimento</v>
      </c>
      <c r="L106" s="4" t="str">
        <f ca="1">IFERROR(__xludf.DUMMYFUNCTION("""COMPUTED_VALUE"""),"Linguagem Específica")</f>
        <v>Linguagem Específica</v>
      </c>
      <c r="M106" s="4" t="str">
        <f ca="1">IFERROR(__xludf.DUMMYFUNCTION("""COMPUTED_VALUE"""),"Técnicos")</f>
        <v>Técnicos</v>
      </c>
      <c r="N106" s="4" t="str">
        <f ca="1">IFERROR(__xludf.DUMMYFUNCTION("""COMPUTED_VALUE"""),"Circulação e Visibilidade")</f>
        <v>Circulação e Visibilidade</v>
      </c>
      <c r="O106" s="4" t="str">
        <f ca="1">IFERROR(__xludf.DUMMYFUNCTION("""COMPUTED_VALUE"""),"Iniciantes")</f>
        <v>Iniciantes</v>
      </c>
      <c r="P106" s="4" t="str">
        <f ca="1">IFERROR(__xludf.DUMMYFUNCTION("""COMPUTED_VALUE"""),"CEUs e Pontos(ões) de Cultura")</f>
        <v>CEUs e Pontos(ões) de Cultura</v>
      </c>
      <c r="Q106" s="4" t="str">
        <f ca="1">IFERROR(__xludf.DUMMYFUNCTION("""COMPUTED_VALUE"""),"Outros")</f>
        <v>Outros</v>
      </c>
    </row>
    <row r="107" spans="1:17" x14ac:dyDescent="0.25">
      <c r="A107" s="4" t="str">
        <f ca="1">IFERROR(__xludf.DUMMYFUNCTION("TRANSPOSE(FILTER(Filtro1!B:B,Filtro1!A:A=Caio!C107))"),"Aquisição de Bens e Serviços")</f>
        <v>Aquisição de Bens e Serviços</v>
      </c>
      <c r="B107" s="4" t="str">
        <f ca="1">IFERROR(__xludf.DUMMYFUNCTION("""COMPUTED_VALUE"""),"Cultura Periférica")</f>
        <v>Cultura Periférica</v>
      </c>
      <c r="C107" s="4" t="str">
        <f ca="1">IFERROR(__xludf.DUMMYFUNCTION("""COMPUTED_VALUE"""),"Comunidades Tradicionais ou Rurais")</f>
        <v>Comunidades Tradicionais ou Rurais</v>
      </c>
      <c r="D107" s="4" t="str">
        <f ca="1">IFERROR(__xludf.DUMMYFUNCTION("""COMPUTED_VALUE"""),"Equipamentos e Acervos")</f>
        <v>Equipamentos e Acervos</v>
      </c>
      <c r="E107" s="4" t="str">
        <f ca="1">IFERROR(__xludf.DUMMYFUNCTION("""COMPUTED_VALUE"""),"Premiação")</f>
        <v>Premiação</v>
      </c>
      <c r="F107" s="4" t="str">
        <f ca="1">IFERROR(__xludf.DUMMYFUNCTION("""COMPUTED_VALUE"""),"Bolsas e Intercâmbio")</f>
        <v>Bolsas e Intercâmbio</v>
      </c>
      <c r="G107" s="4" t="str">
        <f ca="1">IFERROR(__xludf.DUMMYFUNCTION("""COMPUTED_VALUE"""),"Formação de Público e Educação")</f>
        <v>Formação de Público e Educação</v>
      </c>
      <c r="H107" s="4" t="str">
        <f ca="1">IFERROR(__xludf.DUMMYFUNCTION("""COMPUTED_VALUE"""),"Cultura Popular")</f>
        <v>Cultura Popular</v>
      </c>
      <c r="I107" s="4" t="str">
        <f ca="1">IFERROR(__xludf.DUMMYFUNCTION("""COMPUTED_VALUE"""),"Cultura Popular de Matriz Africana")</f>
        <v>Cultura Popular de Matriz Africana</v>
      </c>
      <c r="J107" s="4" t="str">
        <f ca="1">IFERROR(__xludf.DUMMYFUNCTION("""COMPUTED_VALUE"""),"Cultura Digital e Geek")</f>
        <v>Cultura Digital e Geek</v>
      </c>
      <c r="K107" s="4" t="str">
        <f ca="1">IFERROR(__xludf.DUMMYFUNCTION("""COMPUTED_VALUE"""),"12 Regiões de Desenvolvimento")</f>
        <v>12 Regiões de Desenvolvimento</v>
      </c>
      <c r="L107" s="4" t="str">
        <f ca="1">IFERROR(__xludf.DUMMYFUNCTION("""COMPUTED_VALUE"""),"Linguagem Específica")</f>
        <v>Linguagem Específica</v>
      </c>
      <c r="M107" s="4" t="str">
        <f ca="1">IFERROR(__xludf.DUMMYFUNCTION("""COMPUTED_VALUE"""),"Técnicos")</f>
        <v>Técnicos</v>
      </c>
      <c r="N107" s="4" t="str">
        <f ca="1">IFERROR(__xludf.DUMMYFUNCTION("""COMPUTED_VALUE"""),"Circulação e Visibilidade")</f>
        <v>Circulação e Visibilidade</v>
      </c>
      <c r="O107" s="4" t="str">
        <f ca="1">IFERROR(__xludf.DUMMYFUNCTION("""COMPUTED_VALUE"""),"Iniciantes")</f>
        <v>Iniciantes</v>
      </c>
      <c r="P107" s="4" t="str">
        <f ca="1">IFERROR(__xludf.DUMMYFUNCTION("""COMPUTED_VALUE"""),"CEUs e Pontos(ões) de Cultura")</f>
        <v>CEUs e Pontos(ões) de Cultura</v>
      </c>
      <c r="Q107" s="4" t="str">
        <f ca="1">IFERROR(__xludf.DUMMYFUNCTION("""COMPUTED_VALUE"""),"Outros")</f>
        <v>Outros</v>
      </c>
    </row>
    <row r="108" spans="1:17" x14ac:dyDescent="0.25">
      <c r="A108" s="4" t="str">
        <f ca="1">IFERROR(__xludf.DUMMYFUNCTION("TRANSPOSE(FILTER(Filtro1!B:B,Filtro1!A:A=Caio!C108))"),"")</f>
        <v/>
      </c>
      <c r="B108" s="4"/>
      <c r="C108" s="4"/>
      <c r="D108" s="4"/>
    </row>
    <row r="109" spans="1:17" x14ac:dyDescent="0.25">
      <c r="A109" s="4" t="str">
        <f ca="1">IFERROR(__xludf.DUMMYFUNCTION("TRANSPOSE(FILTER(Filtro1!B:B,Filtro1!A:A=Caio!C109))"),"")</f>
        <v/>
      </c>
      <c r="B109" s="4"/>
    </row>
    <row r="110" spans="1:17" x14ac:dyDescent="0.25">
      <c r="A110" s="4" t="str">
        <f ca="1">IFERROR(__xludf.DUMMYFUNCTION("TRANSPOSE(FILTER(Filtro1!B:B,Filtro1!A:A=Caio!C110))"),"")</f>
        <v/>
      </c>
      <c r="B110" s="4"/>
      <c r="C110" s="4"/>
      <c r="D110" s="4"/>
      <c r="E110" s="4"/>
      <c r="F110" s="4"/>
      <c r="G110" s="4"/>
      <c r="H110" s="4"/>
      <c r="I110" s="4"/>
      <c r="J110" s="4"/>
      <c r="K110" s="4"/>
      <c r="L110" s="4"/>
      <c r="M110" s="4"/>
      <c r="N110" s="4"/>
      <c r="O110" s="4"/>
      <c r="P110" s="4"/>
      <c r="Q110" s="4"/>
    </row>
    <row r="111" spans="1:17" x14ac:dyDescent="0.25">
      <c r="A111" s="4" t="str">
        <f ca="1">IFERROR(__xludf.DUMMYFUNCTION("TRANSPOSE(FILTER(Filtro1!B:B,Filtro1!A:A=Caio!C111))"),"Linguagem")</f>
        <v>Linguagem</v>
      </c>
      <c r="B111" s="4" t="str">
        <f ca="1">IFERROR(__xludf.DUMMYFUNCTION("""COMPUTED_VALUE"""),"Regionalização")</f>
        <v>Regionalização</v>
      </c>
      <c r="C111" s="4" t="str">
        <f ca="1">IFERROR(__xludf.DUMMYFUNCTION("""COMPUTED_VALUE"""),"Remanejamento de Recursos e Rendimentos")</f>
        <v>Remanejamento de Recursos e Rendimentos</v>
      </c>
    </row>
    <row r="112" spans="1:17" x14ac:dyDescent="0.25">
      <c r="A112" s="4" t="str">
        <f ca="1">IFERROR(__xludf.DUMMYFUNCTION("TRANSPOSE(FILTER(Filtro1!B:B,Filtro1!A:A=Caio!C112))"),"Linguagem")</f>
        <v>Linguagem</v>
      </c>
      <c r="B112" s="4" t="str">
        <f ca="1">IFERROR(__xludf.DUMMYFUNCTION("""COMPUTED_VALUE"""),"Regionalização")</f>
        <v>Regionalização</v>
      </c>
      <c r="C112" s="4" t="str">
        <f ca="1">IFERROR(__xludf.DUMMYFUNCTION("""COMPUTED_VALUE"""),"Remanejamento de Recursos e Rendimentos")</f>
        <v>Remanejamento de Recursos e Rendimentos</v>
      </c>
    </row>
    <row r="113" spans="1:4" x14ac:dyDescent="0.25">
      <c r="A113" s="4" t="str">
        <f ca="1">IFERROR(__xludf.DUMMYFUNCTION("TRANSPOSE(FILTER(Filtro1!B:B,Filtro1!A:A=Caio!C113))"),"Transparência e Fiscalização")</f>
        <v>Transparência e Fiscalização</v>
      </c>
      <c r="B113" s="4" t="str">
        <f ca="1">IFERROR(__xludf.DUMMYFUNCTION("""COMPUTED_VALUE"""),"Pareceristas")</f>
        <v>Pareceristas</v>
      </c>
    </row>
    <row r="114" spans="1:4" x14ac:dyDescent="0.25">
      <c r="A114" s="4" t="str">
        <f ca="1">IFERROR(__xludf.DUMMYFUNCTION("TRANSPOSE(FILTER(Filtro1!B:B,Filtro1!A:A=Caio!C114))"),"Comunicacional")</f>
        <v>Comunicacional</v>
      </c>
      <c r="B114" s="4" t="str">
        <f ca="1">IFERROR(__xludf.DUMMYFUNCTION("""COMPUTED_VALUE"""),"Desburocratização")</f>
        <v>Desburocratização</v>
      </c>
      <c r="C114" s="4" t="str">
        <f ca="1">IFERROR(__xludf.DUMMYFUNCTION("""COMPUTED_VALUE"""),"Mapa Cultural")</f>
        <v>Mapa Cultural</v>
      </c>
      <c r="D114" s="4" t="str">
        <f ca="1">IFERROR(__xludf.DUMMYFUNCTION("""COMPUTED_VALUE"""),"Políticas Afirmativas")</f>
        <v>Políticas Afirmativas</v>
      </c>
    </row>
    <row r="115" spans="1:4" x14ac:dyDescent="0.25">
      <c r="A115" s="4" t="str">
        <f ca="1">IFERROR(__xludf.DUMMYFUNCTION("TRANSPOSE(FILTER(Filtro1!B:B,Filtro1!A:A=Caio!C115))"),"Comunicacional")</f>
        <v>Comunicacional</v>
      </c>
      <c r="B115" s="4" t="str">
        <f ca="1">IFERROR(__xludf.DUMMYFUNCTION("""COMPUTED_VALUE"""),"Desburocratização")</f>
        <v>Desburocratização</v>
      </c>
      <c r="C115" s="4" t="str">
        <f ca="1">IFERROR(__xludf.DUMMYFUNCTION("""COMPUTED_VALUE"""),"Mapa Cultural")</f>
        <v>Mapa Cultural</v>
      </c>
      <c r="D115" s="4" t="str">
        <f ca="1">IFERROR(__xludf.DUMMYFUNCTION("""COMPUTED_VALUE"""),"Políticas Afirmativas")</f>
        <v>Políticas Afirmativas</v>
      </c>
    </row>
    <row r="116" spans="1:4" x14ac:dyDescent="0.25">
      <c r="A116" s="4" t="str">
        <f ca="1">IFERROR(__xludf.DUMMYFUNCTION("TRANSPOSE(FILTER(Filtro1!B:B,Filtro1!A:A=Caio!C116))"),"Comunicacional")</f>
        <v>Comunicacional</v>
      </c>
      <c r="B116" s="4" t="str">
        <f ca="1">IFERROR(__xludf.DUMMYFUNCTION("""COMPUTED_VALUE"""),"Desburocratização")</f>
        <v>Desburocratização</v>
      </c>
      <c r="C116" s="4" t="str">
        <f ca="1">IFERROR(__xludf.DUMMYFUNCTION("""COMPUTED_VALUE"""),"Mapa Cultural")</f>
        <v>Mapa Cultural</v>
      </c>
      <c r="D116" s="4" t="str">
        <f ca="1">IFERROR(__xludf.DUMMYFUNCTION("""COMPUTED_VALUE"""),"Políticas Afirmativas")</f>
        <v>Políticas Afirmativas</v>
      </c>
    </row>
    <row r="117" spans="1:4" x14ac:dyDescent="0.25">
      <c r="A117" s="4" t="str">
        <f ca="1">IFERROR(__xludf.DUMMYFUNCTION("TRANSPOSE(FILTER(Filtro1!B:B,Filtro1!A:A=Caio!C117))"),"Comunicacional")</f>
        <v>Comunicacional</v>
      </c>
      <c r="B117" s="4" t="str">
        <f ca="1">IFERROR(__xludf.DUMMYFUNCTION("""COMPUTED_VALUE"""),"Desburocratização")</f>
        <v>Desburocratização</v>
      </c>
      <c r="C117" s="4" t="str">
        <f ca="1">IFERROR(__xludf.DUMMYFUNCTION("""COMPUTED_VALUE"""),"Mapa Cultural")</f>
        <v>Mapa Cultural</v>
      </c>
      <c r="D117" s="4" t="str">
        <f ca="1">IFERROR(__xludf.DUMMYFUNCTION("""COMPUTED_VALUE"""),"Políticas Afirmativas")</f>
        <v>Políticas Afirmativas</v>
      </c>
    </row>
    <row r="118" spans="1:4" x14ac:dyDescent="0.25">
      <c r="A118" s="4" t="str">
        <f ca="1">IFERROR(__xludf.DUMMYFUNCTION("TRANSPOSE(FILTER(Filtro1!B:B,Filtro1!A:A=Caio!C118))"),"Comunicacional")</f>
        <v>Comunicacional</v>
      </c>
      <c r="B118" s="4" t="str">
        <f ca="1">IFERROR(__xludf.DUMMYFUNCTION("""COMPUTED_VALUE"""),"Desburocratização")</f>
        <v>Desburocratização</v>
      </c>
      <c r="C118" s="4" t="str">
        <f ca="1">IFERROR(__xludf.DUMMYFUNCTION("""COMPUTED_VALUE"""),"Mapa Cultural")</f>
        <v>Mapa Cultural</v>
      </c>
      <c r="D118" s="4" t="str">
        <f ca="1">IFERROR(__xludf.DUMMYFUNCTION("""COMPUTED_VALUE"""),"Políticas Afirmativas")</f>
        <v>Políticas Afirmativas</v>
      </c>
    </row>
    <row r="119" spans="1:4" x14ac:dyDescent="0.25">
      <c r="A119" s="4" t="str">
        <f ca="1">IFERROR(__xludf.DUMMYFUNCTION("TRANSPOSE(FILTER(Filtro1!B:B,Filtro1!A:A=Caio!C119))"),"Comunicacional")</f>
        <v>Comunicacional</v>
      </c>
      <c r="B119" s="4" t="str">
        <f ca="1">IFERROR(__xludf.DUMMYFUNCTION("""COMPUTED_VALUE"""),"Desburocratização")</f>
        <v>Desburocratização</v>
      </c>
      <c r="C119" s="4" t="str">
        <f ca="1">IFERROR(__xludf.DUMMYFUNCTION("""COMPUTED_VALUE"""),"Mapa Cultural")</f>
        <v>Mapa Cultural</v>
      </c>
      <c r="D119" s="4" t="str">
        <f ca="1">IFERROR(__xludf.DUMMYFUNCTION("""COMPUTED_VALUE"""),"Políticas Afirmativas")</f>
        <v>Políticas Afirmativas</v>
      </c>
    </row>
    <row r="120" spans="1:4" x14ac:dyDescent="0.25">
      <c r="A120" s="4" t="str">
        <f ca="1">IFERROR(__xludf.DUMMYFUNCTION("TRANSPOSE(FILTER(Filtro1!B:B,Filtro1!A:A=Caio!C120))"),"Cronograma ")</f>
        <v>Cronograma </v>
      </c>
      <c r="B120" s="4" t="str">
        <f ca="1">IFERROR(__xludf.DUMMYFUNCTION("""COMPUTED_VALUE"""),"Inscrições e Impedimentos")</f>
        <v>Inscrições e Impedimentos</v>
      </c>
    </row>
    <row r="121" spans="1:4" x14ac:dyDescent="0.25">
      <c r="A121" s="4" t="str">
        <f ca="1">IFERROR(__xludf.DUMMYFUNCTION("TRANSPOSE(FILTER(Filtro1!B:B,Filtro1!A:A=Caio!C121))"),"Comunicacional")</f>
        <v>Comunicacional</v>
      </c>
      <c r="B121" s="4" t="str">
        <f ca="1">IFERROR(__xludf.DUMMYFUNCTION("""COMPUTED_VALUE"""),"Desburocratização")</f>
        <v>Desburocratização</v>
      </c>
      <c r="C121" s="4" t="str">
        <f ca="1">IFERROR(__xludf.DUMMYFUNCTION("""COMPUTED_VALUE"""),"Mapa Cultural")</f>
        <v>Mapa Cultural</v>
      </c>
      <c r="D121" s="4" t="str">
        <f ca="1">IFERROR(__xludf.DUMMYFUNCTION("""COMPUTED_VALUE"""),"Políticas Afirmativas")</f>
        <v>Políticas Afirmativas</v>
      </c>
    </row>
    <row r="122" spans="1:4" x14ac:dyDescent="0.25">
      <c r="A122" s="4" t="str">
        <f ca="1">IFERROR(__xludf.DUMMYFUNCTION("TRANSPOSE(FILTER(Filtro1!B:B,Filtro1!A:A=Caio!C122))"),"Comunicacional")</f>
        <v>Comunicacional</v>
      </c>
      <c r="B122" s="4" t="str">
        <f ca="1">IFERROR(__xludf.DUMMYFUNCTION("""COMPUTED_VALUE"""),"Desburocratização")</f>
        <v>Desburocratização</v>
      </c>
      <c r="C122" s="4" t="str">
        <f ca="1">IFERROR(__xludf.DUMMYFUNCTION("""COMPUTED_VALUE"""),"Mapa Cultural")</f>
        <v>Mapa Cultural</v>
      </c>
      <c r="D122" s="4" t="str">
        <f ca="1">IFERROR(__xludf.DUMMYFUNCTION("""COMPUTED_VALUE"""),"Políticas Afirmativas")</f>
        <v>Políticas Afirmativas</v>
      </c>
    </row>
    <row r="123" spans="1:4" x14ac:dyDescent="0.25">
      <c r="A123" s="4" t="str">
        <f ca="1">IFERROR(__xludf.DUMMYFUNCTION("TRANSPOSE(FILTER(Filtro1!B:B,Filtro1!A:A=Caio!C123))"),"Comunicacional")</f>
        <v>Comunicacional</v>
      </c>
      <c r="B123" s="4" t="str">
        <f ca="1">IFERROR(__xludf.DUMMYFUNCTION("""COMPUTED_VALUE"""),"Desburocratização")</f>
        <v>Desburocratização</v>
      </c>
      <c r="C123" s="4" t="str">
        <f ca="1">IFERROR(__xludf.DUMMYFUNCTION("""COMPUTED_VALUE"""),"Mapa Cultural")</f>
        <v>Mapa Cultural</v>
      </c>
      <c r="D123" s="4" t="str">
        <f ca="1">IFERROR(__xludf.DUMMYFUNCTION("""COMPUTED_VALUE"""),"Políticas Afirmativas")</f>
        <v>Políticas Afirmativas</v>
      </c>
    </row>
    <row r="124" spans="1:4" x14ac:dyDescent="0.25">
      <c r="A124" s="4" t="str">
        <f ca="1">IFERROR(__xludf.DUMMYFUNCTION("TRANSPOSE(FILTER(Filtro1!B:B,Filtro1!A:A=Caio!C124))"),"Comunicacional")</f>
        <v>Comunicacional</v>
      </c>
      <c r="B124" s="4" t="str">
        <f ca="1">IFERROR(__xludf.DUMMYFUNCTION("""COMPUTED_VALUE"""),"Desburocratização")</f>
        <v>Desburocratização</v>
      </c>
      <c r="C124" s="4" t="str">
        <f ca="1">IFERROR(__xludf.DUMMYFUNCTION("""COMPUTED_VALUE"""),"Mapa Cultural")</f>
        <v>Mapa Cultural</v>
      </c>
      <c r="D124" s="4" t="str">
        <f ca="1">IFERROR(__xludf.DUMMYFUNCTION("""COMPUTED_VALUE"""),"Políticas Afirmativas")</f>
        <v>Políticas Afirmativas</v>
      </c>
    </row>
    <row r="125" spans="1:4" x14ac:dyDescent="0.25">
      <c r="A125" s="4" t="str">
        <f ca="1">IFERROR(__xludf.DUMMYFUNCTION("TRANSPOSE(FILTER(Filtro1!B:B,Filtro1!A:A=Caio!C125))"),"Comunicacional")</f>
        <v>Comunicacional</v>
      </c>
      <c r="B125" s="4" t="str">
        <f ca="1">IFERROR(__xludf.DUMMYFUNCTION("""COMPUTED_VALUE"""),"Desburocratização")</f>
        <v>Desburocratização</v>
      </c>
      <c r="C125" s="4" t="str">
        <f ca="1">IFERROR(__xludf.DUMMYFUNCTION("""COMPUTED_VALUE"""),"Mapa Cultural")</f>
        <v>Mapa Cultural</v>
      </c>
      <c r="D125" s="4" t="str">
        <f ca="1">IFERROR(__xludf.DUMMYFUNCTION("""COMPUTED_VALUE"""),"Políticas Afirmativas")</f>
        <v>Políticas Afirmativas</v>
      </c>
    </row>
    <row r="126" spans="1:4" x14ac:dyDescent="0.25">
      <c r="A126" s="4" t="str">
        <f ca="1">IFERROR(__xludf.DUMMYFUNCTION("TRANSPOSE(FILTER(Filtro1!B:B,Filtro1!A:A=Caio!C126))"),"Comunicacional")</f>
        <v>Comunicacional</v>
      </c>
      <c r="B126" s="4" t="str">
        <f ca="1">IFERROR(__xludf.DUMMYFUNCTION("""COMPUTED_VALUE"""),"Desburocratização")</f>
        <v>Desburocratização</v>
      </c>
      <c r="C126" s="4" t="str">
        <f ca="1">IFERROR(__xludf.DUMMYFUNCTION("""COMPUTED_VALUE"""),"Mapa Cultural")</f>
        <v>Mapa Cultural</v>
      </c>
      <c r="D126" s="4" t="str">
        <f ca="1">IFERROR(__xludf.DUMMYFUNCTION("""COMPUTED_VALUE"""),"Políticas Afirmativas")</f>
        <v>Políticas Afirmativas</v>
      </c>
    </row>
    <row r="127" spans="1:4" x14ac:dyDescent="0.25">
      <c r="A127" s="4" t="str">
        <f ca="1">IFERROR(__xludf.DUMMYFUNCTION("TRANSPOSE(FILTER(Filtro1!B:B,Filtro1!A:A=Caio!C127))"),"Comunicacional")</f>
        <v>Comunicacional</v>
      </c>
      <c r="B127" s="4" t="str">
        <f ca="1">IFERROR(__xludf.DUMMYFUNCTION("""COMPUTED_VALUE"""),"Desburocratização")</f>
        <v>Desburocratização</v>
      </c>
      <c r="C127" s="4" t="str">
        <f ca="1">IFERROR(__xludf.DUMMYFUNCTION("""COMPUTED_VALUE"""),"Mapa Cultural")</f>
        <v>Mapa Cultural</v>
      </c>
      <c r="D127" s="4" t="str">
        <f ca="1">IFERROR(__xludf.DUMMYFUNCTION("""COMPUTED_VALUE"""),"Políticas Afirmativas")</f>
        <v>Políticas Afirmativas</v>
      </c>
    </row>
    <row r="128" spans="1:4" x14ac:dyDescent="0.25">
      <c r="A128" s="4" t="str">
        <f ca="1">IFERROR(__xludf.DUMMYFUNCTION("TRANSPOSE(FILTER(Filtro1!B:B,Filtro1!A:A=Caio!C128))"),"Comunicacional")</f>
        <v>Comunicacional</v>
      </c>
      <c r="B128" s="4" t="str">
        <f ca="1">IFERROR(__xludf.DUMMYFUNCTION("""COMPUTED_VALUE"""),"Desburocratização")</f>
        <v>Desburocratização</v>
      </c>
      <c r="C128" s="4" t="str">
        <f ca="1">IFERROR(__xludf.DUMMYFUNCTION("""COMPUTED_VALUE"""),"Mapa Cultural")</f>
        <v>Mapa Cultural</v>
      </c>
      <c r="D128" s="4" t="str">
        <f ca="1">IFERROR(__xludf.DUMMYFUNCTION("""COMPUTED_VALUE"""),"Políticas Afirmativas")</f>
        <v>Políticas Afirmativas</v>
      </c>
    </row>
    <row r="129" spans="1:4" x14ac:dyDescent="0.25">
      <c r="A129" s="4" t="str">
        <f ca="1">IFERROR(__xludf.DUMMYFUNCTION("TRANSPOSE(FILTER(Filtro1!B:B,Filtro1!A:A=Caio!C129))"),"Comunicacional")</f>
        <v>Comunicacional</v>
      </c>
      <c r="B129" s="4" t="str">
        <f ca="1">IFERROR(__xludf.DUMMYFUNCTION("""COMPUTED_VALUE"""),"Desburocratização")</f>
        <v>Desburocratização</v>
      </c>
      <c r="C129" s="4" t="str">
        <f ca="1">IFERROR(__xludf.DUMMYFUNCTION("""COMPUTED_VALUE"""),"Mapa Cultural")</f>
        <v>Mapa Cultural</v>
      </c>
      <c r="D129" s="4" t="str">
        <f ca="1">IFERROR(__xludf.DUMMYFUNCTION("""COMPUTED_VALUE"""),"Políticas Afirmativas")</f>
        <v>Políticas Afirmativas</v>
      </c>
    </row>
    <row r="130" spans="1:4" x14ac:dyDescent="0.25">
      <c r="A130" s="4" t="str">
        <f ca="1">IFERROR(__xludf.DUMMYFUNCTION("TRANSPOSE(FILTER(Filtro1!B:B,Filtro1!A:A=Caio!C130))"),"Comunicacional")</f>
        <v>Comunicacional</v>
      </c>
      <c r="B130" s="4" t="str">
        <f ca="1">IFERROR(__xludf.DUMMYFUNCTION("""COMPUTED_VALUE"""),"Desburocratização")</f>
        <v>Desburocratização</v>
      </c>
      <c r="C130" s="4" t="str">
        <f ca="1">IFERROR(__xludf.DUMMYFUNCTION("""COMPUTED_VALUE"""),"Mapa Cultural")</f>
        <v>Mapa Cultural</v>
      </c>
      <c r="D130" s="4" t="str">
        <f ca="1">IFERROR(__xludf.DUMMYFUNCTION("""COMPUTED_VALUE"""),"Políticas Afirmativas")</f>
        <v>Políticas Afirmativas</v>
      </c>
    </row>
    <row r="131" spans="1:4" x14ac:dyDescent="0.25">
      <c r="A131" s="4" t="str">
        <f ca="1">IFERROR(__xludf.DUMMYFUNCTION("TRANSPOSE(FILTER(Filtro1!B:B,Filtro1!A:A=Caio!C131))"),"Comunicacional")</f>
        <v>Comunicacional</v>
      </c>
      <c r="B131" s="4" t="str">
        <f ca="1">IFERROR(__xludf.DUMMYFUNCTION("""COMPUTED_VALUE"""),"Desburocratização")</f>
        <v>Desburocratização</v>
      </c>
      <c r="C131" s="4" t="str">
        <f ca="1">IFERROR(__xludf.DUMMYFUNCTION("""COMPUTED_VALUE"""),"Mapa Cultural")</f>
        <v>Mapa Cultural</v>
      </c>
      <c r="D131" s="4" t="str">
        <f ca="1">IFERROR(__xludf.DUMMYFUNCTION("""COMPUTED_VALUE"""),"Políticas Afirmativas")</f>
        <v>Políticas Afirmativas</v>
      </c>
    </row>
    <row r="132" spans="1:4" x14ac:dyDescent="0.25">
      <c r="A132" s="4" t="str">
        <f ca="1">IFERROR(__xludf.DUMMYFUNCTION("TRANSPOSE(FILTER(Filtro1!B:B,Filtro1!A:A=Caio!C132))"),"Comunicacional")</f>
        <v>Comunicacional</v>
      </c>
      <c r="B132" s="4" t="str">
        <f ca="1">IFERROR(__xludf.DUMMYFUNCTION("""COMPUTED_VALUE"""),"Desburocratização")</f>
        <v>Desburocratização</v>
      </c>
      <c r="C132" s="4" t="str">
        <f ca="1">IFERROR(__xludf.DUMMYFUNCTION("""COMPUTED_VALUE"""),"Mapa Cultural")</f>
        <v>Mapa Cultural</v>
      </c>
      <c r="D132" s="4" t="str">
        <f ca="1">IFERROR(__xludf.DUMMYFUNCTION("""COMPUTED_VALUE"""),"Políticas Afirmativas")</f>
        <v>Políticas Afirmativas</v>
      </c>
    </row>
    <row r="133" spans="1:4" x14ac:dyDescent="0.25">
      <c r="A133" s="4" t="str">
        <f ca="1">IFERROR(__xludf.DUMMYFUNCTION("TRANSPOSE(FILTER(Filtro1!B:B,Filtro1!A:A=Caio!C133))"),"Comunicacional")</f>
        <v>Comunicacional</v>
      </c>
      <c r="B133" s="4" t="str">
        <f ca="1">IFERROR(__xludf.DUMMYFUNCTION("""COMPUTED_VALUE"""),"Desburocratização")</f>
        <v>Desburocratização</v>
      </c>
      <c r="C133" s="4" t="str">
        <f ca="1">IFERROR(__xludf.DUMMYFUNCTION("""COMPUTED_VALUE"""),"Mapa Cultural")</f>
        <v>Mapa Cultural</v>
      </c>
      <c r="D133" s="4" t="str">
        <f ca="1">IFERROR(__xludf.DUMMYFUNCTION("""COMPUTED_VALUE"""),"Políticas Afirmativas")</f>
        <v>Políticas Afirmativas</v>
      </c>
    </row>
    <row r="134" spans="1:4" x14ac:dyDescent="0.25">
      <c r="A134" s="4" t="str">
        <f ca="1">IFERROR(__xludf.DUMMYFUNCTION("TRANSPOSE(FILTER(Filtro1!B:B,Filtro1!A:A=Caio!C134))"),"Comunicacional")</f>
        <v>Comunicacional</v>
      </c>
      <c r="B134" s="4" t="str">
        <f ca="1">IFERROR(__xludf.DUMMYFUNCTION("""COMPUTED_VALUE"""),"Desburocratização")</f>
        <v>Desburocratização</v>
      </c>
      <c r="C134" s="4" t="str">
        <f ca="1">IFERROR(__xludf.DUMMYFUNCTION("""COMPUTED_VALUE"""),"Mapa Cultural")</f>
        <v>Mapa Cultural</v>
      </c>
      <c r="D134" s="4" t="str">
        <f ca="1">IFERROR(__xludf.DUMMYFUNCTION("""COMPUTED_VALUE"""),"Políticas Afirmativas")</f>
        <v>Políticas Afirmativas</v>
      </c>
    </row>
    <row r="135" spans="1:4" x14ac:dyDescent="0.25">
      <c r="A135" s="4" t="str">
        <f ca="1">IFERROR(__xludf.DUMMYFUNCTION("TRANSPOSE(FILTER(Filtro1!B:B,Filtro1!A:A=Caio!C135))"),"Comunicacional")</f>
        <v>Comunicacional</v>
      </c>
      <c r="B135" s="4" t="str">
        <f ca="1">IFERROR(__xludf.DUMMYFUNCTION("""COMPUTED_VALUE"""),"Desburocratização")</f>
        <v>Desburocratização</v>
      </c>
      <c r="C135" s="4" t="str">
        <f ca="1">IFERROR(__xludf.DUMMYFUNCTION("""COMPUTED_VALUE"""),"Mapa Cultural")</f>
        <v>Mapa Cultural</v>
      </c>
      <c r="D135" s="4" t="str">
        <f ca="1">IFERROR(__xludf.DUMMYFUNCTION("""COMPUTED_VALUE"""),"Políticas Afirmativas")</f>
        <v>Políticas Afirmativas</v>
      </c>
    </row>
    <row r="136" spans="1:4" x14ac:dyDescent="0.25">
      <c r="A136" s="4" t="str">
        <f ca="1">IFERROR(__xludf.DUMMYFUNCTION("TRANSPOSE(FILTER(Filtro1!B:B,Filtro1!A:A=Caio!C136))"),"Comunicacional")</f>
        <v>Comunicacional</v>
      </c>
      <c r="B136" s="4" t="str">
        <f ca="1">IFERROR(__xludf.DUMMYFUNCTION("""COMPUTED_VALUE"""),"Desburocratização")</f>
        <v>Desburocratização</v>
      </c>
      <c r="C136" s="4" t="str">
        <f ca="1">IFERROR(__xludf.DUMMYFUNCTION("""COMPUTED_VALUE"""),"Mapa Cultural")</f>
        <v>Mapa Cultural</v>
      </c>
      <c r="D136" s="4" t="str">
        <f ca="1">IFERROR(__xludf.DUMMYFUNCTION("""COMPUTED_VALUE"""),"Políticas Afirmativas")</f>
        <v>Políticas Afirmativas</v>
      </c>
    </row>
    <row r="137" spans="1:4" x14ac:dyDescent="0.25">
      <c r="A137" s="4" t="str">
        <f ca="1">IFERROR(__xludf.DUMMYFUNCTION("TRANSPOSE(FILTER(Filtro1!B:B,Filtro1!A:A=Caio!C137))"),"Comunicacional")</f>
        <v>Comunicacional</v>
      </c>
      <c r="B137" s="4" t="str">
        <f ca="1">IFERROR(__xludf.DUMMYFUNCTION("""COMPUTED_VALUE"""),"Desburocratização")</f>
        <v>Desburocratização</v>
      </c>
      <c r="C137" s="4" t="str">
        <f ca="1">IFERROR(__xludf.DUMMYFUNCTION("""COMPUTED_VALUE"""),"Mapa Cultural")</f>
        <v>Mapa Cultural</v>
      </c>
      <c r="D137" s="4" t="str">
        <f ca="1">IFERROR(__xludf.DUMMYFUNCTION("""COMPUTED_VALUE"""),"Políticas Afirmativas")</f>
        <v>Políticas Afirmativas</v>
      </c>
    </row>
    <row r="138" spans="1:4" x14ac:dyDescent="0.25">
      <c r="A138" s="4" t="str">
        <f ca="1">IFERROR(__xludf.DUMMYFUNCTION("TRANSPOSE(FILTER(Filtro1!B:B,Filtro1!A:A=Caio!C138))"),"")</f>
        <v/>
      </c>
      <c r="B138" s="4"/>
      <c r="C138" s="4"/>
      <c r="D138" s="4"/>
    </row>
    <row r="139" spans="1:4" x14ac:dyDescent="0.25">
      <c r="A139" s="4" t="str">
        <f ca="1">IFERROR(__xludf.DUMMYFUNCTION("TRANSPOSE(FILTER(Filtro1!B:B,Filtro1!A:A=Caio!C139))"),"")</f>
        <v/>
      </c>
      <c r="B139" s="4"/>
      <c r="C139" s="4"/>
      <c r="D139" s="4"/>
    </row>
    <row r="140" spans="1:4" x14ac:dyDescent="0.25">
      <c r="A140" s="4" t="str">
        <f ca="1">IFERROR(__xludf.DUMMYFUNCTION("TRANSPOSE(FILTER(Filtro1!B:B,Filtro1!A:A=Caio!C140))"),"")</f>
        <v/>
      </c>
      <c r="B140" s="4"/>
      <c r="C140" s="4"/>
      <c r="D140" s="4"/>
    </row>
    <row r="141" spans="1:4" x14ac:dyDescent="0.25">
      <c r="A141" s="4" t="str">
        <f ca="1">IFERROR(__xludf.DUMMYFUNCTION("TRANSPOSE(FILTER(Filtro1!B:B,Filtro1!A:A=Caio!C141))"),"Comunicacional")</f>
        <v>Comunicacional</v>
      </c>
      <c r="B141" s="4" t="str">
        <f ca="1">IFERROR(__xludf.DUMMYFUNCTION("""COMPUTED_VALUE"""),"Desburocratização")</f>
        <v>Desburocratização</v>
      </c>
      <c r="C141" s="4" t="str">
        <f ca="1">IFERROR(__xludf.DUMMYFUNCTION("""COMPUTED_VALUE"""),"Mapa Cultural")</f>
        <v>Mapa Cultural</v>
      </c>
      <c r="D141" s="4" t="str">
        <f ca="1">IFERROR(__xludf.DUMMYFUNCTION("""COMPUTED_VALUE"""),"Políticas Afirmativas")</f>
        <v>Políticas Afirmativas</v>
      </c>
    </row>
    <row r="142" spans="1:4" x14ac:dyDescent="0.25">
      <c r="A142" s="4" t="str">
        <f ca="1">IFERROR(__xludf.DUMMYFUNCTION("TRANSPOSE(FILTER(Filtro1!B:B,Filtro1!A:A=Caio!C142))"),"")</f>
        <v/>
      </c>
    </row>
    <row r="143" spans="1:4" x14ac:dyDescent="0.25">
      <c r="A143" s="4" t="str">
        <f ca="1">IFERROR(__xludf.DUMMYFUNCTION("TRANSPOSE(FILTER(Filtro1!B:B,Filtro1!A:A=Caio!C143))"),"Comunicacional")</f>
        <v>Comunicacional</v>
      </c>
      <c r="B143" s="4" t="str">
        <f ca="1">IFERROR(__xludf.DUMMYFUNCTION("""COMPUTED_VALUE"""),"Desburocratização")</f>
        <v>Desburocratização</v>
      </c>
      <c r="C143" s="4" t="str">
        <f ca="1">IFERROR(__xludf.DUMMYFUNCTION("""COMPUTED_VALUE"""),"Mapa Cultural")</f>
        <v>Mapa Cultural</v>
      </c>
      <c r="D143" s="4" t="str">
        <f ca="1">IFERROR(__xludf.DUMMYFUNCTION("""COMPUTED_VALUE"""),"Políticas Afirmativas")</f>
        <v>Políticas Afirmativas</v>
      </c>
    </row>
    <row r="144" spans="1:4" x14ac:dyDescent="0.25">
      <c r="A144" s="4" t="str">
        <f ca="1">IFERROR(__xludf.DUMMYFUNCTION("TRANSPOSE(FILTER(Filtro1!B:B,Filtro1!A:A=Caio!C144))"),"Linguagem")</f>
        <v>Linguagem</v>
      </c>
      <c r="B144" s="4" t="str">
        <f ca="1">IFERROR(__xludf.DUMMYFUNCTION("""COMPUTED_VALUE"""),"Regionalização")</f>
        <v>Regionalização</v>
      </c>
      <c r="C144" s="4" t="str">
        <f ca="1">IFERROR(__xludf.DUMMYFUNCTION("""COMPUTED_VALUE"""),"Remanejamento de Recursos e Rendimentos")</f>
        <v>Remanejamento de Recursos e Rendimentos</v>
      </c>
    </row>
    <row r="145" spans="1:17" x14ac:dyDescent="0.25">
      <c r="A145" s="4" t="str">
        <f ca="1">IFERROR(__xludf.DUMMYFUNCTION("TRANSPOSE(FILTER(Filtro1!B:B,Filtro1!A:A=Caio!C145))"),"Aquisição de Bens e Serviços")</f>
        <v>Aquisição de Bens e Serviços</v>
      </c>
      <c r="B145" s="4" t="str">
        <f ca="1">IFERROR(__xludf.DUMMYFUNCTION("""COMPUTED_VALUE"""),"Cultura Periférica")</f>
        <v>Cultura Periférica</v>
      </c>
      <c r="C145" s="4" t="str">
        <f ca="1">IFERROR(__xludf.DUMMYFUNCTION("""COMPUTED_VALUE"""),"Comunidades Tradicionais ou Rurais")</f>
        <v>Comunidades Tradicionais ou Rurais</v>
      </c>
      <c r="D145" s="4" t="str">
        <f ca="1">IFERROR(__xludf.DUMMYFUNCTION("""COMPUTED_VALUE"""),"Equipamentos e Acervos")</f>
        <v>Equipamentos e Acervos</v>
      </c>
      <c r="E145" s="4" t="str">
        <f ca="1">IFERROR(__xludf.DUMMYFUNCTION("""COMPUTED_VALUE"""),"Premiação")</f>
        <v>Premiação</v>
      </c>
      <c r="F145" s="4" t="str">
        <f ca="1">IFERROR(__xludf.DUMMYFUNCTION("""COMPUTED_VALUE"""),"Bolsas e Intercâmbio")</f>
        <v>Bolsas e Intercâmbio</v>
      </c>
      <c r="G145" s="4" t="str">
        <f ca="1">IFERROR(__xludf.DUMMYFUNCTION("""COMPUTED_VALUE"""),"Formação de Público e Educação")</f>
        <v>Formação de Público e Educação</v>
      </c>
      <c r="H145" s="4" t="str">
        <f ca="1">IFERROR(__xludf.DUMMYFUNCTION("""COMPUTED_VALUE"""),"Cultura Popular")</f>
        <v>Cultura Popular</v>
      </c>
      <c r="I145" s="4" t="str">
        <f ca="1">IFERROR(__xludf.DUMMYFUNCTION("""COMPUTED_VALUE"""),"Cultura Popular de Matriz Africana")</f>
        <v>Cultura Popular de Matriz Africana</v>
      </c>
      <c r="J145" s="4" t="str">
        <f ca="1">IFERROR(__xludf.DUMMYFUNCTION("""COMPUTED_VALUE"""),"Cultura Digital e Geek")</f>
        <v>Cultura Digital e Geek</v>
      </c>
      <c r="K145" s="4" t="str">
        <f ca="1">IFERROR(__xludf.DUMMYFUNCTION("""COMPUTED_VALUE"""),"12 Regiões de Desenvolvimento")</f>
        <v>12 Regiões de Desenvolvimento</v>
      </c>
      <c r="L145" s="4" t="str">
        <f ca="1">IFERROR(__xludf.DUMMYFUNCTION("""COMPUTED_VALUE"""),"Linguagem Específica")</f>
        <v>Linguagem Específica</v>
      </c>
      <c r="M145" s="4" t="str">
        <f ca="1">IFERROR(__xludf.DUMMYFUNCTION("""COMPUTED_VALUE"""),"Técnicos")</f>
        <v>Técnicos</v>
      </c>
      <c r="N145" s="4" t="str">
        <f ca="1">IFERROR(__xludf.DUMMYFUNCTION("""COMPUTED_VALUE"""),"Circulação e Visibilidade")</f>
        <v>Circulação e Visibilidade</v>
      </c>
      <c r="O145" s="4" t="str">
        <f ca="1">IFERROR(__xludf.DUMMYFUNCTION("""COMPUTED_VALUE"""),"Iniciantes")</f>
        <v>Iniciantes</v>
      </c>
      <c r="P145" s="4" t="str">
        <f ca="1">IFERROR(__xludf.DUMMYFUNCTION("""COMPUTED_VALUE"""),"CEUs e Pontos(ões) de Cultura")</f>
        <v>CEUs e Pontos(ões) de Cultura</v>
      </c>
      <c r="Q145" s="4" t="str">
        <f ca="1">IFERROR(__xludf.DUMMYFUNCTION("""COMPUTED_VALUE"""),"Outros")</f>
        <v>Outros</v>
      </c>
    </row>
    <row r="146" spans="1:17" x14ac:dyDescent="0.25">
      <c r="A146" s="4" t="str">
        <f ca="1">IFERROR(__xludf.DUMMYFUNCTION("TRANSPOSE(FILTER(Filtro1!B:B,Filtro1!A:A=Caio!C146))"),"Cronograma ")</f>
        <v>Cronograma </v>
      </c>
      <c r="B146" s="4" t="str">
        <f ca="1">IFERROR(__xludf.DUMMYFUNCTION("""COMPUTED_VALUE"""),"Inscrições e Impedimentos")</f>
        <v>Inscrições e Impedimentos</v>
      </c>
    </row>
    <row r="147" spans="1:17" x14ac:dyDescent="0.25">
      <c r="A147" s="4" t="str">
        <f ca="1">IFERROR(__xludf.DUMMYFUNCTION("TRANSPOSE(FILTER(Filtro1!B:B,Filtro1!A:A=Caio!C147))"),"Cronograma ")</f>
        <v>Cronograma </v>
      </c>
      <c r="B147" s="4" t="str">
        <f ca="1">IFERROR(__xludf.DUMMYFUNCTION("""COMPUTED_VALUE"""),"Inscrições e Impedimentos")</f>
        <v>Inscrições e Impedimentos</v>
      </c>
    </row>
    <row r="148" spans="1:17" x14ac:dyDescent="0.25">
      <c r="A148" s="4" t="str">
        <f ca="1">IFERROR(__xludf.DUMMYFUNCTION("TRANSPOSE(FILTER(Filtro1!B:B,Filtro1!A:A=Caio!C148))"),"Linguagem")</f>
        <v>Linguagem</v>
      </c>
      <c r="B148" s="4" t="str">
        <f ca="1">IFERROR(__xludf.DUMMYFUNCTION("""COMPUTED_VALUE"""),"Regionalização")</f>
        <v>Regionalização</v>
      </c>
      <c r="C148" s="4" t="str">
        <f ca="1">IFERROR(__xludf.DUMMYFUNCTION("""COMPUTED_VALUE"""),"Remanejamento de Recursos e Rendimentos")</f>
        <v>Remanejamento de Recursos e Rendimentos</v>
      </c>
    </row>
    <row r="149" spans="1:17" x14ac:dyDescent="0.25">
      <c r="A149" s="4" t="str">
        <f ca="1">IFERROR(__xludf.DUMMYFUNCTION("TRANSPOSE(FILTER(Filtro1!B:B,Filtro1!A:A=Caio!C149))"),"Aquisição de Bens e Serviços")</f>
        <v>Aquisição de Bens e Serviços</v>
      </c>
      <c r="B149" s="4" t="str">
        <f ca="1">IFERROR(__xludf.DUMMYFUNCTION("""COMPUTED_VALUE"""),"Cultura Periférica")</f>
        <v>Cultura Periférica</v>
      </c>
      <c r="C149" s="4" t="str">
        <f ca="1">IFERROR(__xludf.DUMMYFUNCTION("""COMPUTED_VALUE"""),"Comunidades Tradicionais ou Rurais")</f>
        <v>Comunidades Tradicionais ou Rurais</v>
      </c>
      <c r="D149" s="4" t="str">
        <f ca="1">IFERROR(__xludf.DUMMYFUNCTION("""COMPUTED_VALUE"""),"Equipamentos e Acervos")</f>
        <v>Equipamentos e Acervos</v>
      </c>
      <c r="E149" s="4" t="str">
        <f ca="1">IFERROR(__xludf.DUMMYFUNCTION("""COMPUTED_VALUE"""),"Premiação")</f>
        <v>Premiação</v>
      </c>
      <c r="F149" s="4" t="str">
        <f ca="1">IFERROR(__xludf.DUMMYFUNCTION("""COMPUTED_VALUE"""),"Bolsas e Intercâmbio")</f>
        <v>Bolsas e Intercâmbio</v>
      </c>
      <c r="G149" s="4" t="str">
        <f ca="1">IFERROR(__xludf.DUMMYFUNCTION("""COMPUTED_VALUE"""),"Formação de Público e Educação")</f>
        <v>Formação de Público e Educação</v>
      </c>
      <c r="H149" s="4" t="str">
        <f ca="1">IFERROR(__xludf.DUMMYFUNCTION("""COMPUTED_VALUE"""),"Cultura Popular")</f>
        <v>Cultura Popular</v>
      </c>
      <c r="I149" s="4" t="str">
        <f ca="1">IFERROR(__xludf.DUMMYFUNCTION("""COMPUTED_VALUE"""),"Cultura Popular de Matriz Africana")</f>
        <v>Cultura Popular de Matriz Africana</v>
      </c>
      <c r="J149" s="4" t="str">
        <f ca="1">IFERROR(__xludf.DUMMYFUNCTION("""COMPUTED_VALUE"""),"Cultura Digital e Geek")</f>
        <v>Cultura Digital e Geek</v>
      </c>
      <c r="K149" s="4" t="str">
        <f ca="1">IFERROR(__xludf.DUMMYFUNCTION("""COMPUTED_VALUE"""),"12 Regiões de Desenvolvimento")</f>
        <v>12 Regiões de Desenvolvimento</v>
      </c>
      <c r="L149" s="4" t="str">
        <f ca="1">IFERROR(__xludf.DUMMYFUNCTION("""COMPUTED_VALUE"""),"Linguagem Específica")</f>
        <v>Linguagem Específica</v>
      </c>
      <c r="M149" s="4" t="str">
        <f ca="1">IFERROR(__xludf.DUMMYFUNCTION("""COMPUTED_VALUE"""),"Técnicos")</f>
        <v>Técnicos</v>
      </c>
      <c r="N149" s="4" t="str">
        <f ca="1">IFERROR(__xludf.DUMMYFUNCTION("""COMPUTED_VALUE"""),"Circulação e Visibilidade")</f>
        <v>Circulação e Visibilidade</v>
      </c>
      <c r="O149" s="4" t="str">
        <f ca="1">IFERROR(__xludf.DUMMYFUNCTION("""COMPUTED_VALUE"""),"Iniciantes")</f>
        <v>Iniciantes</v>
      </c>
      <c r="P149" s="4" t="str">
        <f ca="1">IFERROR(__xludf.DUMMYFUNCTION("""COMPUTED_VALUE"""),"CEUs e Pontos(ões) de Cultura")</f>
        <v>CEUs e Pontos(ões) de Cultura</v>
      </c>
      <c r="Q149" s="4" t="str">
        <f ca="1">IFERROR(__xludf.DUMMYFUNCTION("""COMPUTED_VALUE"""),"Outros")</f>
        <v>Outros</v>
      </c>
    </row>
    <row r="150" spans="1:17" x14ac:dyDescent="0.25">
      <c r="A150" s="4" t="str">
        <f ca="1">IFERROR(__xludf.DUMMYFUNCTION("TRANSPOSE(FILTER(Filtro1!B:B,Filtro1!A:A=Caio!C150))"),"Linguagem")</f>
        <v>Linguagem</v>
      </c>
      <c r="B150" s="4" t="str">
        <f ca="1">IFERROR(__xludf.DUMMYFUNCTION("""COMPUTED_VALUE"""),"Regionalização")</f>
        <v>Regionalização</v>
      </c>
      <c r="C150" s="4" t="str">
        <f ca="1">IFERROR(__xludf.DUMMYFUNCTION("""COMPUTED_VALUE"""),"Remanejamento de Recursos e Rendimentos")</f>
        <v>Remanejamento de Recursos e Rendimentos</v>
      </c>
    </row>
    <row r="151" spans="1:17" x14ac:dyDescent="0.25">
      <c r="A151" s="4" t="str">
        <f ca="1">IFERROR(__xludf.DUMMYFUNCTION("TRANSPOSE(FILTER(Filtro1!B:B,Filtro1!A:A=Caio!C151))"),"")</f>
        <v/>
      </c>
      <c r="B151" s="4"/>
      <c r="C151" s="4"/>
    </row>
    <row r="152" spans="1:17" x14ac:dyDescent="0.25">
      <c r="A152" s="4" t="str">
        <f ca="1">IFERROR(__xludf.DUMMYFUNCTION("TRANSPOSE(FILTER(Filtro1!B:B,Filtro1!A:A=Caio!C152))"),"Transparência e Fiscalização")</f>
        <v>Transparência e Fiscalização</v>
      </c>
      <c r="B152" s="4" t="str">
        <f ca="1">IFERROR(__xludf.DUMMYFUNCTION("""COMPUTED_VALUE"""),"Pareceristas")</f>
        <v>Pareceristas</v>
      </c>
    </row>
    <row r="153" spans="1:17" x14ac:dyDescent="0.25">
      <c r="A153" s="4" t="str">
        <f ca="1">IFERROR(__xludf.DUMMYFUNCTION("TRANSPOSE(FILTER(Filtro1!B:B,Filtro1!A:A=Caio!C153))"),"Linguagem")</f>
        <v>Linguagem</v>
      </c>
      <c r="B153" s="4" t="str">
        <f ca="1">IFERROR(__xludf.DUMMYFUNCTION("""COMPUTED_VALUE"""),"Regionalização")</f>
        <v>Regionalização</v>
      </c>
      <c r="C153" s="4" t="str">
        <f ca="1">IFERROR(__xludf.DUMMYFUNCTION("""COMPUTED_VALUE"""),"Remanejamento de Recursos e Rendimentos")</f>
        <v>Remanejamento de Recursos e Rendimentos</v>
      </c>
    </row>
    <row r="154" spans="1:17" x14ac:dyDescent="0.25">
      <c r="A154" s="4" t="str">
        <f ca="1">IFERROR(__xludf.DUMMYFUNCTION("TRANSPOSE(FILTER(Filtro1!B:B,Filtro1!A:A=Caio!C154))"),"Cronograma ")</f>
        <v>Cronograma </v>
      </c>
      <c r="B154" s="4" t="str">
        <f ca="1">IFERROR(__xludf.DUMMYFUNCTION("""COMPUTED_VALUE"""),"Inscrições e Impedimentos")</f>
        <v>Inscrições e Impedimentos</v>
      </c>
    </row>
    <row r="155" spans="1:17" x14ac:dyDescent="0.25">
      <c r="A155" s="4" t="str">
        <f ca="1">IFERROR(__xludf.DUMMYFUNCTION("TRANSPOSE(FILTER(Filtro1!B:B,Filtro1!A:A=Caio!C155))"),"Aquisição de Bens e Serviços")</f>
        <v>Aquisição de Bens e Serviços</v>
      </c>
      <c r="B155" s="4" t="str">
        <f ca="1">IFERROR(__xludf.DUMMYFUNCTION("""COMPUTED_VALUE"""),"Cultura Periférica")</f>
        <v>Cultura Periférica</v>
      </c>
      <c r="C155" s="4" t="str">
        <f ca="1">IFERROR(__xludf.DUMMYFUNCTION("""COMPUTED_VALUE"""),"Comunidades Tradicionais ou Rurais")</f>
        <v>Comunidades Tradicionais ou Rurais</v>
      </c>
      <c r="D155" s="4" t="str">
        <f ca="1">IFERROR(__xludf.DUMMYFUNCTION("""COMPUTED_VALUE"""),"Equipamentos e Acervos")</f>
        <v>Equipamentos e Acervos</v>
      </c>
      <c r="E155" s="4" t="str">
        <f ca="1">IFERROR(__xludf.DUMMYFUNCTION("""COMPUTED_VALUE"""),"Premiação")</f>
        <v>Premiação</v>
      </c>
      <c r="F155" s="4" t="str">
        <f ca="1">IFERROR(__xludf.DUMMYFUNCTION("""COMPUTED_VALUE"""),"Bolsas e Intercâmbio")</f>
        <v>Bolsas e Intercâmbio</v>
      </c>
      <c r="G155" s="4" t="str">
        <f ca="1">IFERROR(__xludf.DUMMYFUNCTION("""COMPUTED_VALUE"""),"Formação de Público e Educação")</f>
        <v>Formação de Público e Educação</v>
      </c>
      <c r="H155" s="4" t="str">
        <f ca="1">IFERROR(__xludf.DUMMYFUNCTION("""COMPUTED_VALUE"""),"Cultura Popular")</f>
        <v>Cultura Popular</v>
      </c>
      <c r="I155" s="4" t="str">
        <f ca="1">IFERROR(__xludf.DUMMYFUNCTION("""COMPUTED_VALUE"""),"Cultura Popular de Matriz Africana")</f>
        <v>Cultura Popular de Matriz Africana</v>
      </c>
      <c r="J155" s="4" t="str">
        <f ca="1">IFERROR(__xludf.DUMMYFUNCTION("""COMPUTED_VALUE"""),"Cultura Digital e Geek")</f>
        <v>Cultura Digital e Geek</v>
      </c>
      <c r="K155" s="4" t="str">
        <f ca="1">IFERROR(__xludf.DUMMYFUNCTION("""COMPUTED_VALUE"""),"12 Regiões de Desenvolvimento")</f>
        <v>12 Regiões de Desenvolvimento</v>
      </c>
      <c r="L155" s="4" t="str">
        <f ca="1">IFERROR(__xludf.DUMMYFUNCTION("""COMPUTED_VALUE"""),"Linguagem Específica")</f>
        <v>Linguagem Específica</v>
      </c>
      <c r="M155" s="4" t="str">
        <f ca="1">IFERROR(__xludf.DUMMYFUNCTION("""COMPUTED_VALUE"""),"Técnicos")</f>
        <v>Técnicos</v>
      </c>
      <c r="N155" s="4" t="str">
        <f ca="1">IFERROR(__xludf.DUMMYFUNCTION("""COMPUTED_VALUE"""),"Circulação e Visibilidade")</f>
        <v>Circulação e Visibilidade</v>
      </c>
      <c r="O155" s="4" t="str">
        <f ca="1">IFERROR(__xludf.DUMMYFUNCTION("""COMPUTED_VALUE"""),"Iniciantes")</f>
        <v>Iniciantes</v>
      </c>
      <c r="P155" s="4" t="str">
        <f ca="1">IFERROR(__xludf.DUMMYFUNCTION("""COMPUTED_VALUE"""),"CEUs e Pontos(ões) de Cultura")</f>
        <v>CEUs e Pontos(ões) de Cultura</v>
      </c>
      <c r="Q155" s="4" t="str">
        <f ca="1">IFERROR(__xludf.DUMMYFUNCTION("""COMPUTED_VALUE"""),"Outros")</f>
        <v>Outros</v>
      </c>
    </row>
    <row r="156" spans="1:17" x14ac:dyDescent="0.25">
      <c r="A156" s="4" t="str">
        <f ca="1">IFERROR(__xludf.DUMMYFUNCTION("TRANSPOSE(FILTER(Filtro1!B:B,Filtro1!A:A=Caio!C156))"),"Comunicacional")</f>
        <v>Comunicacional</v>
      </c>
      <c r="B156" s="4" t="str">
        <f ca="1">IFERROR(__xludf.DUMMYFUNCTION("""COMPUTED_VALUE"""),"Desburocratização")</f>
        <v>Desburocratização</v>
      </c>
      <c r="C156" s="4" t="str">
        <f ca="1">IFERROR(__xludf.DUMMYFUNCTION("""COMPUTED_VALUE"""),"Mapa Cultural")</f>
        <v>Mapa Cultural</v>
      </c>
      <c r="D156" s="4" t="str">
        <f ca="1">IFERROR(__xludf.DUMMYFUNCTION("""COMPUTED_VALUE"""),"Políticas Afirmativas")</f>
        <v>Políticas Afirmativas</v>
      </c>
    </row>
    <row r="157" spans="1:17" x14ac:dyDescent="0.25">
      <c r="A157" s="4" t="str">
        <f ca="1">IFERROR(__xludf.DUMMYFUNCTION("TRANSPOSE(FILTER(Filtro1!B:B,Filtro1!A:A=Caio!C157))"),"Transparência e Fiscalização")</f>
        <v>Transparência e Fiscalização</v>
      </c>
      <c r="B157" s="4" t="str">
        <f ca="1">IFERROR(__xludf.DUMMYFUNCTION("""COMPUTED_VALUE"""),"Pareceristas")</f>
        <v>Pareceristas</v>
      </c>
    </row>
    <row r="158" spans="1:17" x14ac:dyDescent="0.25">
      <c r="A158" s="4" t="str">
        <f ca="1">IFERROR(__xludf.DUMMYFUNCTION("TRANSPOSE(FILTER(Filtro1!B:B,Filtro1!A:A=Caio!C158))"),"Aquisição de Bens e Serviços")</f>
        <v>Aquisição de Bens e Serviços</v>
      </c>
      <c r="B158" s="4" t="str">
        <f ca="1">IFERROR(__xludf.DUMMYFUNCTION("""COMPUTED_VALUE"""),"Cultura Periférica")</f>
        <v>Cultura Periférica</v>
      </c>
      <c r="C158" s="4" t="str">
        <f ca="1">IFERROR(__xludf.DUMMYFUNCTION("""COMPUTED_VALUE"""),"Comunidades Tradicionais ou Rurais")</f>
        <v>Comunidades Tradicionais ou Rurais</v>
      </c>
      <c r="D158" s="4" t="str">
        <f ca="1">IFERROR(__xludf.DUMMYFUNCTION("""COMPUTED_VALUE"""),"Equipamentos e Acervos")</f>
        <v>Equipamentos e Acervos</v>
      </c>
      <c r="E158" s="4" t="str">
        <f ca="1">IFERROR(__xludf.DUMMYFUNCTION("""COMPUTED_VALUE"""),"Premiação")</f>
        <v>Premiação</v>
      </c>
      <c r="F158" s="4" t="str">
        <f ca="1">IFERROR(__xludf.DUMMYFUNCTION("""COMPUTED_VALUE"""),"Bolsas e Intercâmbio")</f>
        <v>Bolsas e Intercâmbio</v>
      </c>
      <c r="G158" s="4" t="str">
        <f ca="1">IFERROR(__xludf.DUMMYFUNCTION("""COMPUTED_VALUE"""),"Formação de Público e Educação")</f>
        <v>Formação de Público e Educação</v>
      </c>
      <c r="H158" s="4" t="str">
        <f ca="1">IFERROR(__xludf.DUMMYFUNCTION("""COMPUTED_VALUE"""),"Cultura Popular")</f>
        <v>Cultura Popular</v>
      </c>
      <c r="I158" s="4" t="str">
        <f ca="1">IFERROR(__xludf.DUMMYFUNCTION("""COMPUTED_VALUE"""),"Cultura Popular de Matriz Africana")</f>
        <v>Cultura Popular de Matriz Africana</v>
      </c>
      <c r="J158" s="4" t="str">
        <f ca="1">IFERROR(__xludf.DUMMYFUNCTION("""COMPUTED_VALUE"""),"Cultura Digital e Geek")</f>
        <v>Cultura Digital e Geek</v>
      </c>
      <c r="K158" s="4" t="str">
        <f ca="1">IFERROR(__xludf.DUMMYFUNCTION("""COMPUTED_VALUE"""),"12 Regiões de Desenvolvimento")</f>
        <v>12 Regiões de Desenvolvimento</v>
      </c>
      <c r="L158" s="4" t="str">
        <f ca="1">IFERROR(__xludf.DUMMYFUNCTION("""COMPUTED_VALUE"""),"Linguagem Específica")</f>
        <v>Linguagem Específica</v>
      </c>
      <c r="M158" s="4" t="str">
        <f ca="1">IFERROR(__xludf.DUMMYFUNCTION("""COMPUTED_VALUE"""),"Técnicos")</f>
        <v>Técnicos</v>
      </c>
      <c r="N158" s="4" t="str">
        <f ca="1">IFERROR(__xludf.DUMMYFUNCTION("""COMPUTED_VALUE"""),"Circulação e Visibilidade")</f>
        <v>Circulação e Visibilidade</v>
      </c>
      <c r="O158" s="4" t="str">
        <f ca="1">IFERROR(__xludf.DUMMYFUNCTION("""COMPUTED_VALUE"""),"Iniciantes")</f>
        <v>Iniciantes</v>
      </c>
      <c r="P158" s="4" t="str">
        <f ca="1">IFERROR(__xludf.DUMMYFUNCTION("""COMPUTED_VALUE"""),"CEUs e Pontos(ões) de Cultura")</f>
        <v>CEUs e Pontos(ões) de Cultura</v>
      </c>
      <c r="Q158" s="4" t="str">
        <f ca="1">IFERROR(__xludf.DUMMYFUNCTION("""COMPUTED_VALUE"""),"Outros")</f>
        <v>Outros</v>
      </c>
    </row>
    <row r="159" spans="1:17" x14ac:dyDescent="0.25">
      <c r="A159" s="4" t="str">
        <f ca="1">IFERROR(__xludf.DUMMYFUNCTION("TRANSPOSE(FILTER(Filtro1!B:B,Filtro1!A:A=Caio!C159))"),"")</f>
        <v/>
      </c>
      <c r="B159" s="4"/>
      <c r="C159" s="4"/>
      <c r="D159" s="4"/>
    </row>
    <row r="160" spans="1:17" x14ac:dyDescent="0.25">
      <c r="A160" s="4" t="str">
        <f ca="1">IFERROR(__xludf.DUMMYFUNCTION("TRANSPOSE(FILTER(Filtro1!B:B,Filtro1!A:A=Caio!C160))"),"Aquisição de Bens e Serviços")</f>
        <v>Aquisição de Bens e Serviços</v>
      </c>
      <c r="B160" s="4" t="str">
        <f ca="1">IFERROR(__xludf.DUMMYFUNCTION("""COMPUTED_VALUE"""),"Cultura Periférica")</f>
        <v>Cultura Periférica</v>
      </c>
      <c r="C160" s="4" t="str">
        <f ca="1">IFERROR(__xludf.DUMMYFUNCTION("""COMPUTED_VALUE"""),"Comunidades Tradicionais ou Rurais")</f>
        <v>Comunidades Tradicionais ou Rurais</v>
      </c>
      <c r="D160" s="4" t="str">
        <f ca="1">IFERROR(__xludf.DUMMYFUNCTION("""COMPUTED_VALUE"""),"Equipamentos e Acervos")</f>
        <v>Equipamentos e Acervos</v>
      </c>
      <c r="E160" s="4" t="str">
        <f ca="1">IFERROR(__xludf.DUMMYFUNCTION("""COMPUTED_VALUE"""),"Premiação")</f>
        <v>Premiação</v>
      </c>
      <c r="F160" s="4" t="str">
        <f ca="1">IFERROR(__xludf.DUMMYFUNCTION("""COMPUTED_VALUE"""),"Bolsas e Intercâmbio")</f>
        <v>Bolsas e Intercâmbio</v>
      </c>
      <c r="G160" s="4" t="str">
        <f ca="1">IFERROR(__xludf.DUMMYFUNCTION("""COMPUTED_VALUE"""),"Formação de Público e Educação")</f>
        <v>Formação de Público e Educação</v>
      </c>
      <c r="H160" s="4" t="str">
        <f ca="1">IFERROR(__xludf.DUMMYFUNCTION("""COMPUTED_VALUE"""),"Cultura Popular")</f>
        <v>Cultura Popular</v>
      </c>
      <c r="I160" s="4" t="str">
        <f ca="1">IFERROR(__xludf.DUMMYFUNCTION("""COMPUTED_VALUE"""),"Cultura Popular de Matriz Africana")</f>
        <v>Cultura Popular de Matriz Africana</v>
      </c>
      <c r="J160" s="4" t="str">
        <f ca="1">IFERROR(__xludf.DUMMYFUNCTION("""COMPUTED_VALUE"""),"Cultura Digital e Geek")</f>
        <v>Cultura Digital e Geek</v>
      </c>
      <c r="K160" s="4" t="str">
        <f ca="1">IFERROR(__xludf.DUMMYFUNCTION("""COMPUTED_VALUE"""),"12 Regiões de Desenvolvimento")</f>
        <v>12 Regiões de Desenvolvimento</v>
      </c>
      <c r="L160" s="4" t="str">
        <f ca="1">IFERROR(__xludf.DUMMYFUNCTION("""COMPUTED_VALUE"""),"Linguagem Específica")</f>
        <v>Linguagem Específica</v>
      </c>
      <c r="M160" s="4" t="str">
        <f ca="1">IFERROR(__xludf.DUMMYFUNCTION("""COMPUTED_VALUE"""),"Técnicos")</f>
        <v>Técnicos</v>
      </c>
      <c r="N160" s="4" t="str">
        <f ca="1">IFERROR(__xludf.DUMMYFUNCTION("""COMPUTED_VALUE"""),"Circulação e Visibilidade")</f>
        <v>Circulação e Visibilidade</v>
      </c>
      <c r="O160" s="4" t="str">
        <f ca="1">IFERROR(__xludf.DUMMYFUNCTION("""COMPUTED_VALUE"""),"Iniciantes")</f>
        <v>Iniciantes</v>
      </c>
      <c r="P160" s="4" t="str">
        <f ca="1">IFERROR(__xludf.DUMMYFUNCTION("""COMPUTED_VALUE"""),"CEUs e Pontos(ões) de Cultura")</f>
        <v>CEUs e Pontos(ões) de Cultura</v>
      </c>
      <c r="Q160" s="4" t="str">
        <f ca="1">IFERROR(__xludf.DUMMYFUNCTION("""COMPUTED_VALUE"""),"Outros")</f>
        <v>Outros</v>
      </c>
    </row>
    <row r="161" spans="1:17" x14ac:dyDescent="0.25">
      <c r="A161" s="4" t="str">
        <f ca="1">IFERROR(__xludf.DUMMYFUNCTION("TRANSPOSE(FILTER(Filtro1!B:B,Filtro1!A:A=Caio!C161))"),"Transparência e Fiscalização")</f>
        <v>Transparência e Fiscalização</v>
      </c>
      <c r="B161" s="4" t="str">
        <f ca="1">IFERROR(__xludf.DUMMYFUNCTION("""COMPUTED_VALUE"""),"Pareceristas")</f>
        <v>Pareceristas</v>
      </c>
    </row>
    <row r="162" spans="1:17" x14ac:dyDescent="0.25">
      <c r="A162" s="4" t="str">
        <f ca="1">IFERROR(__xludf.DUMMYFUNCTION("TRANSPOSE(FILTER(Filtro1!B:B,Filtro1!A:A=Caio!C162))"),"Transparência e Fiscalização")</f>
        <v>Transparência e Fiscalização</v>
      </c>
      <c r="B162" s="4" t="str">
        <f ca="1">IFERROR(__xludf.DUMMYFUNCTION("""COMPUTED_VALUE"""),"Pareceristas")</f>
        <v>Pareceristas</v>
      </c>
    </row>
    <row r="163" spans="1:17" x14ac:dyDescent="0.25">
      <c r="A163" s="4" t="str">
        <f ca="1">IFERROR(__xludf.DUMMYFUNCTION("TRANSPOSE(FILTER(Filtro1!B:B,Filtro1!A:A=Caio!C163))"),"Aquisição de Bens e Serviços")</f>
        <v>Aquisição de Bens e Serviços</v>
      </c>
      <c r="B163" s="4" t="str">
        <f ca="1">IFERROR(__xludf.DUMMYFUNCTION("""COMPUTED_VALUE"""),"Cultura Periférica")</f>
        <v>Cultura Periférica</v>
      </c>
      <c r="C163" s="4" t="str">
        <f ca="1">IFERROR(__xludf.DUMMYFUNCTION("""COMPUTED_VALUE"""),"Comunidades Tradicionais ou Rurais")</f>
        <v>Comunidades Tradicionais ou Rurais</v>
      </c>
      <c r="D163" s="4" t="str">
        <f ca="1">IFERROR(__xludf.DUMMYFUNCTION("""COMPUTED_VALUE"""),"Equipamentos e Acervos")</f>
        <v>Equipamentos e Acervos</v>
      </c>
      <c r="E163" s="4" t="str">
        <f ca="1">IFERROR(__xludf.DUMMYFUNCTION("""COMPUTED_VALUE"""),"Premiação")</f>
        <v>Premiação</v>
      </c>
      <c r="F163" s="4" t="str">
        <f ca="1">IFERROR(__xludf.DUMMYFUNCTION("""COMPUTED_VALUE"""),"Bolsas e Intercâmbio")</f>
        <v>Bolsas e Intercâmbio</v>
      </c>
      <c r="G163" s="4" t="str">
        <f ca="1">IFERROR(__xludf.DUMMYFUNCTION("""COMPUTED_VALUE"""),"Formação de Público e Educação")</f>
        <v>Formação de Público e Educação</v>
      </c>
      <c r="H163" s="4" t="str">
        <f ca="1">IFERROR(__xludf.DUMMYFUNCTION("""COMPUTED_VALUE"""),"Cultura Popular")</f>
        <v>Cultura Popular</v>
      </c>
      <c r="I163" s="4" t="str">
        <f ca="1">IFERROR(__xludf.DUMMYFUNCTION("""COMPUTED_VALUE"""),"Cultura Popular de Matriz Africana")</f>
        <v>Cultura Popular de Matriz Africana</v>
      </c>
      <c r="J163" s="4" t="str">
        <f ca="1">IFERROR(__xludf.DUMMYFUNCTION("""COMPUTED_VALUE"""),"Cultura Digital e Geek")</f>
        <v>Cultura Digital e Geek</v>
      </c>
      <c r="K163" s="4" t="str">
        <f ca="1">IFERROR(__xludf.DUMMYFUNCTION("""COMPUTED_VALUE"""),"12 Regiões de Desenvolvimento")</f>
        <v>12 Regiões de Desenvolvimento</v>
      </c>
      <c r="L163" s="4" t="str">
        <f ca="1">IFERROR(__xludf.DUMMYFUNCTION("""COMPUTED_VALUE"""),"Linguagem Específica")</f>
        <v>Linguagem Específica</v>
      </c>
      <c r="M163" s="4" t="str">
        <f ca="1">IFERROR(__xludf.DUMMYFUNCTION("""COMPUTED_VALUE"""),"Técnicos")</f>
        <v>Técnicos</v>
      </c>
      <c r="N163" s="4" t="str">
        <f ca="1">IFERROR(__xludf.DUMMYFUNCTION("""COMPUTED_VALUE"""),"Circulação e Visibilidade")</f>
        <v>Circulação e Visibilidade</v>
      </c>
      <c r="O163" s="4" t="str">
        <f ca="1">IFERROR(__xludf.DUMMYFUNCTION("""COMPUTED_VALUE"""),"Iniciantes")</f>
        <v>Iniciantes</v>
      </c>
      <c r="P163" s="4" t="str">
        <f ca="1">IFERROR(__xludf.DUMMYFUNCTION("""COMPUTED_VALUE"""),"CEUs e Pontos(ões) de Cultura")</f>
        <v>CEUs e Pontos(ões) de Cultura</v>
      </c>
      <c r="Q163" s="4" t="str">
        <f ca="1">IFERROR(__xludf.DUMMYFUNCTION("""COMPUTED_VALUE"""),"Outros")</f>
        <v>Outros</v>
      </c>
    </row>
    <row r="164" spans="1:17" x14ac:dyDescent="0.25">
      <c r="A164" s="4" t="str">
        <f ca="1">IFERROR(__xludf.DUMMYFUNCTION("TRANSPOSE(FILTER(Filtro1!B:B,Filtro1!A:A=Caio!C164))"),"Aquisição de Bens e Serviços")</f>
        <v>Aquisição de Bens e Serviços</v>
      </c>
      <c r="B164" s="4" t="str">
        <f ca="1">IFERROR(__xludf.DUMMYFUNCTION("""COMPUTED_VALUE"""),"Cultura Periférica")</f>
        <v>Cultura Periférica</v>
      </c>
      <c r="C164" s="4" t="str">
        <f ca="1">IFERROR(__xludf.DUMMYFUNCTION("""COMPUTED_VALUE"""),"Comunidades Tradicionais ou Rurais")</f>
        <v>Comunidades Tradicionais ou Rurais</v>
      </c>
      <c r="D164" s="4" t="str">
        <f ca="1">IFERROR(__xludf.DUMMYFUNCTION("""COMPUTED_VALUE"""),"Equipamentos e Acervos")</f>
        <v>Equipamentos e Acervos</v>
      </c>
      <c r="E164" s="4" t="str">
        <f ca="1">IFERROR(__xludf.DUMMYFUNCTION("""COMPUTED_VALUE"""),"Premiação")</f>
        <v>Premiação</v>
      </c>
      <c r="F164" s="4" t="str">
        <f ca="1">IFERROR(__xludf.DUMMYFUNCTION("""COMPUTED_VALUE"""),"Bolsas e Intercâmbio")</f>
        <v>Bolsas e Intercâmbio</v>
      </c>
      <c r="G164" s="4" t="str">
        <f ca="1">IFERROR(__xludf.DUMMYFUNCTION("""COMPUTED_VALUE"""),"Formação de Público e Educação")</f>
        <v>Formação de Público e Educação</v>
      </c>
      <c r="H164" s="4" t="str">
        <f ca="1">IFERROR(__xludf.DUMMYFUNCTION("""COMPUTED_VALUE"""),"Cultura Popular")</f>
        <v>Cultura Popular</v>
      </c>
      <c r="I164" s="4" t="str">
        <f ca="1">IFERROR(__xludf.DUMMYFUNCTION("""COMPUTED_VALUE"""),"Cultura Popular de Matriz Africana")</f>
        <v>Cultura Popular de Matriz Africana</v>
      </c>
      <c r="J164" s="4" t="str">
        <f ca="1">IFERROR(__xludf.DUMMYFUNCTION("""COMPUTED_VALUE"""),"Cultura Digital e Geek")</f>
        <v>Cultura Digital e Geek</v>
      </c>
      <c r="K164" s="4" t="str">
        <f ca="1">IFERROR(__xludf.DUMMYFUNCTION("""COMPUTED_VALUE"""),"12 Regiões de Desenvolvimento")</f>
        <v>12 Regiões de Desenvolvimento</v>
      </c>
      <c r="L164" s="4" t="str">
        <f ca="1">IFERROR(__xludf.DUMMYFUNCTION("""COMPUTED_VALUE"""),"Linguagem Específica")</f>
        <v>Linguagem Específica</v>
      </c>
      <c r="M164" s="4" t="str">
        <f ca="1">IFERROR(__xludf.DUMMYFUNCTION("""COMPUTED_VALUE"""),"Técnicos")</f>
        <v>Técnicos</v>
      </c>
      <c r="N164" s="4" t="str">
        <f ca="1">IFERROR(__xludf.DUMMYFUNCTION("""COMPUTED_VALUE"""),"Circulação e Visibilidade")</f>
        <v>Circulação e Visibilidade</v>
      </c>
      <c r="O164" s="4" t="str">
        <f ca="1">IFERROR(__xludf.DUMMYFUNCTION("""COMPUTED_VALUE"""),"Iniciantes")</f>
        <v>Iniciantes</v>
      </c>
      <c r="P164" s="4" t="str">
        <f ca="1">IFERROR(__xludf.DUMMYFUNCTION("""COMPUTED_VALUE"""),"CEUs e Pontos(ões) de Cultura")</f>
        <v>CEUs e Pontos(ões) de Cultura</v>
      </c>
      <c r="Q164" s="4" t="str">
        <f ca="1">IFERROR(__xludf.DUMMYFUNCTION("""COMPUTED_VALUE"""),"Outros")</f>
        <v>Outros</v>
      </c>
    </row>
    <row r="165" spans="1:17" x14ac:dyDescent="0.25">
      <c r="A165" s="4" t="str">
        <f ca="1">IFERROR(__xludf.DUMMYFUNCTION("TRANSPOSE(FILTER(Filtro1!B:B,Filtro1!A:A=Caio!C165))"),"Aquisição de Bens e Serviços")</f>
        <v>Aquisição de Bens e Serviços</v>
      </c>
      <c r="B165" s="4" t="str">
        <f ca="1">IFERROR(__xludf.DUMMYFUNCTION("""COMPUTED_VALUE"""),"Cultura Periférica")</f>
        <v>Cultura Periférica</v>
      </c>
      <c r="C165" s="4" t="str">
        <f ca="1">IFERROR(__xludf.DUMMYFUNCTION("""COMPUTED_VALUE"""),"Comunidades Tradicionais ou Rurais")</f>
        <v>Comunidades Tradicionais ou Rurais</v>
      </c>
      <c r="D165" s="4" t="str">
        <f ca="1">IFERROR(__xludf.DUMMYFUNCTION("""COMPUTED_VALUE"""),"Equipamentos e Acervos")</f>
        <v>Equipamentos e Acervos</v>
      </c>
      <c r="E165" s="4" t="str">
        <f ca="1">IFERROR(__xludf.DUMMYFUNCTION("""COMPUTED_VALUE"""),"Premiação")</f>
        <v>Premiação</v>
      </c>
      <c r="F165" s="4" t="str">
        <f ca="1">IFERROR(__xludf.DUMMYFUNCTION("""COMPUTED_VALUE"""),"Bolsas e Intercâmbio")</f>
        <v>Bolsas e Intercâmbio</v>
      </c>
      <c r="G165" s="4" t="str">
        <f ca="1">IFERROR(__xludf.DUMMYFUNCTION("""COMPUTED_VALUE"""),"Formação de Público e Educação")</f>
        <v>Formação de Público e Educação</v>
      </c>
      <c r="H165" s="4" t="str">
        <f ca="1">IFERROR(__xludf.DUMMYFUNCTION("""COMPUTED_VALUE"""),"Cultura Popular")</f>
        <v>Cultura Popular</v>
      </c>
      <c r="I165" s="4" t="str">
        <f ca="1">IFERROR(__xludf.DUMMYFUNCTION("""COMPUTED_VALUE"""),"Cultura Popular de Matriz Africana")</f>
        <v>Cultura Popular de Matriz Africana</v>
      </c>
      <c r="J165" s="4" t="str">
        <f ca="1">IFERROR(__xludf.DUMMYFUNCTION("""COMPUTED_VALUE"""),"Cultura Digital e Geek")</f>
        <v>Cultura Digital e Geek</v>
      </c>
      <c r="K165" s="4" t="str">
        <f ca="1">IFERROR(__xludf.DUMMYFUNCTION("""COMPUTED_VALUE"""),"12 Regiões de Desenvolvimento")</f>
        <v>12 Regiões de Desenvolvimento</v>
      </c>
      <c r="L165" s="4" t="str">
        <f ca="1">IFERROR(__xludf.DUMMYFUNCTION("""COMPUTED_VALUE"""),"Linguagem Específica")</f>
        <v>Linguagem Específica</v>
      </c>
      <c r="M165" s="4" t="str">
        <f ca="1">IFERROR(__xludf.DUMMYFUNCTION("""COMPUTED_VALUE"""),"Técnicos")</f>
        <v>Técnicos</v>
      </c>
      <c r="N165" s="4" t="str">
        <f ca="1">IFERROR(__xludf.DUMMYFUNCTION("""COMPUTED_VALUE"""),"Circulação e Visibilidade")</f>
        <v>Circulação e Visibilidade</v>
      </c>
      <c r="O165" s="4" t="str">
        <f ca="1">IFERROR(__xludf.DUMMYFUNCTION("""COMPUTED_VALUE"""),"Iniciantes")</f>
        <v>Iniciantes</v>
      </c>
      <c r="P165" s="4" t="str">
        <f ca="1">IFERROR(__xludf.DUMMYFUNCTION("""COMPUTED_VALUE"""),"CEUs e Pontos(ões) de Cultura")</f>
        <v>CEUs e Pontos(ões) de Cultura</v>
      </c>
      <c r="Q165" s="4" t="str">
        <f ca="1">IFERROR(__xludf.DUMMYFUNCTION("""COMPUTED_VALUE"""),"Outros")</f>
        <v>Outros</v>
      </c>
    </row>
    <row r="166" spans="1:17" x14ac:dyDescent="0.25">
      <c r="A166" s="4" t="str">
        <f ca="1">IFERROR(__xludf.DUMMYFUNCTION("TRANSPOSE(FILTER(Filtro1!B:B,Filtro1!A:A=Caio!C166))"),"Aquisição de Bens e Serviços")</f>
        <v>Aquisição de Bens e Serviços</v>
      </c>
      <c r="B166" s="4" t="str">
        <f ca="1">IFERROR(__xludf.DUMMYFUNCTION("""COMPUTED_VALUE"""),"Cultura Periférica")</f>
        <v>Cultura Periférica</v>
      </c>
      <c r="C166" s="4" t="str">
        <f ca="1">IFERROR(__xludf.DUMMYFUNCTION("""COMPUTED_VALUE"""),"Comunidades Tradicionais ou Rurais")</f>
        <v>Comunidades Tradicionais ou Rurais</v>
      </c>
      <c r="D166" s="4" t="str">
        <f ca="1">IFERROR(__xludf.DUMMYFUNCTION("""COMPUTED_VALUE"""),"Equipamentos e Acervos")</f>
        <v>Equipamentos e Acervos</v>
      </c>
      <c r="E166" s="4" t="str">
        <f ca="1">IFERROR(__xludf.DUMMYFUNCTION("""COMPUTED_VALUE"""),"Premiação")</f>
        <v>Premiação</v>
      </c>
      <c r="F166" s="4" t="str">
        <f ca="1">IFERROR(__xludf.DUMMYFUNCTION("""COMPUTED_VALUE"""),"Bolsas e Intercâmbio")</f>
        <v>Bolsas e Intercâmbio</v>
      </c>
      <c r="G166" s="4" t="str">
        <f ca="1">IFERROR(__xludf.DUMMYFUNCTION("""COMPUTED_VALUE"""),"Formação de Público e Educação")</f>
        <v>Formação de Público e Educação</v>
      </c>
      <c r="H166" s="4" t="str">
        <f ca="1">IFERROR(__xludf.DUMMYFUNCTION("""COMPUTED_VALUE"""),"Cultura Popular")</f>
        <v>Cultura Popular</v>
      </c>
      <c r="I166" s="4" t="str">
        <f ca="1">IFERROR(__xludf.DUMMYFUNCTION("""COMPUTED_VALUE"""),"Cultura Popular de Matriz Africana")</f>
        <v>Cultura Popular de Matriz Africana</v>
      </c>
      <c r="J166" s="4" t="str">
        <f ca="1">IFERROR(__xludf.DUMMYFUNCTION("""COMPUTED_VALUE"""),"Cultura Digital e Geek")</f>
        <v>Cultura Digital e Geek</v>
      </c>
      <c r="K166" s="4" t="str">
        <f ca="1">IFERROR(__xludf.DUMMYFUNCTION("""COMPUTED_VALUE"""),"12 Regiões de Desenvolvimento")</f>
        <v>12 Regiões de Desenvolvimento</v>
      </c>
      <c r="L166" s="4" t="str">
        <f ca="1">IFERROR(__xludf.DUMMYFUNCTION("""COMPUTED_VALUE"""),"Linguagem Específica")</f>
        <v>Linguagem Específica</v>
      </c>
      <c r="M166" s="4" t="str">
        <f ca="1">IFERROR(__xludf.DUMMYFUNCTION("""COMPUTED_VALUE"""),"Técnicos")</f>
        <v>Técnicos</v>
      </c>
      <c r="N166" s="4" t="str">
        <f ca="1">IFERROR(__xludf.DUMMYFUNCTION("""COMPUTED_VALUE"""),"Circulação e Visibilidade")</f>
        <v>Circulação e Visibilidade</v>
      </c>
      <c r="O166" s="4" t="str">
        <f ca="1">IFERROR(__xludf.DUMMYFUNCTION("""COMPUTED_VALUE"""),"Iniciantes")</f>
        <v>Iniciantes</v>
      </c>
      <c r="P166" s="4" t="str">
        <f ca="1">IFERROR(__xludf.DUMMYFUNCTION("""COMPUTED_VALUE"""),"CEUs e Pontos(ões) de Cultura")</f>
        <v>CEUs e Pontos(ões) de Cultura</v>
      </c>
      <c r="Q166" s="4" t="str">
        <f ca="1">IFERROR(__xludf.DUMMYFUNCTION("""COMPUTED_VALUE"""),"Outros")</f>
        <v>Outros</v>
      </c>
    </row>
    <row r="167" spans="1:17" x14ac:dyDescent="0.25">
      <c r="A167" s="4" t="str">
        <f ca="1">IFERROR(__xludf.DUMMYFUNCTION("TRANSPOSE(FILTER(Filtro1!B:B,Filtro1!A:A=Caio!C167))"),"Linguagem")</f>
        <v>Linguagem</v>
      </c>
      <c r="B167" s="4" t="str">
        <f ca="1">IFERROR(__xludf.DUMMYFUNCTION("""COMPUTED_VALUE"""),"Regionalização")</f>
        <v>Regionalização</v>
      </c>
      <c r="C167" s="4" t="str">
        <f ca="1">IFERROR(__xludf.DUMMYFUNCTION("""COMPUTED_VALUE"""),"Remanejamento de Recursos e Rendimentos")</f>
        <v>Remanejamento de Recursos e Rendimentos</v>
      </c>
    </row>
    <row r="168" spans="1:17" x14ac:dyDescent="0.25">
      <c r="A168" s="4" t="str">
        <f ca="1">IFERROR(__xludf.DUMMYFUNCTION("TRANSPOSE(FILTER(Filtro1!B:B,Filtro1!A:A=Caio!C168))"),"Transparência e Fiscalização")</f>
        <v>Transparência e Fiscalização</v>
      </c>
      <c r="B168" s="4" t="str">
        <f ca="1">IFERROR(__xludf.DUMMYFUNCTION("""COMPUTED_VALUE"""),"Pareceristas")</f>
        <v>Pareceristas</v>
      </c>
    </row>
    <row r="169" spans="1:17" x14ac:dyDescent="0.25">
      <c r="A169" s="4" t="str">
        <f ca="1">IFERROR(__xludf.DUMMYFUNCTION("TRANSPOSE(FILTER(Filtro1!B:B,Filtro1!A:A=Caio!C169))"),"Cronograma ")</f>
        <v>Cronograma </v>
      </c>
      <c r="B169" s="4" t="str">
        <f ca="1">IFERROR(__xludf.DUMMYFUNCTION("""COMPUTED_VALUE"""),"Inscrições e Impedimentos")</f>
        <v>Inscrições e Impedimentos</v>
      </c>
    </row>
    <row r="170" spans="1:17" x14ac:dyDescent="0.25">
      <c r="A170" s="4" t="str">
        <f ca="1">IFERROR(__xludf.DUMMYFUNCTION("TRANSPOSE(FILTER(Filtro1!B:B,Filtro1!A:A=Caio!C170))"),"Comunicacional")</f>
        <v>Comunicacional</v>
      </c>
      <c r="B170" s="4" t="str">
        <f ca="1">IFERROR(__xludf.DUMMYFUNCTION("""COMPUTED_VALUE"""),"Desburocratização")</f>
        <v>Desburocratização</v>
      </c>
      <c r="C170" s="4" t="str">
        <f ca="1">IFERROR(__xludf.DUMMYFUNCTION("""COMPUTED_VALUE"""),"Mapa Cultural")</f>
        <v>Mapa Cultural</v>
      </c>
      <c r="D170" s="4" t="str">
        <f ca="1">IFERROR(__xludf.DUMMYFUNCTION("""COMPUTED_VALUE"""),"Políticas Afirmativas")</f>
        <v>Políticas Afirmativas</v>
      </c>
    </row>
    <row r="171" spans="1:17" x14ac:dyDescent="0.25">
      <c r="A171" s="4" t="str">
        <f ca="1">IFERROR(__xludf.DUMMYFUNCTION("TRANSPOSE(FILTER(Filtro1!B:B,Filtro1!A:A=Caio!C171))"),"Comunicacional")</f>
        <v>Comunicacional</v>
      </c>
      <c r="B171" s="4" t="str">
        <f ca="1">IFERROR(__xludf.DUMMYFUNCTION("""COMPUTED_VALUE"""),"Desburocratização")</f>
        <v>Desburocratização</v>
      </c>
      <c r="C171" s="4" t="str">
        <f ca="1">IFERROR(__xludf.DUMMYFUNCTION("""COMPUTED_VALUE"""),"Mapa Cultural")</f>
        <v>Mapa Cultural</v>
      </c>
      <c r="D171" s="4" t="str">
        <f ca="1">IFERROR(__xludf.DUMMYFUNCTION("""COMPUTED_VALUE"""),"Políticas Afirmativas")</f>
        <v>Políticas Afirmativas</v>
      </c>
    </row>
    <row r="172" spans="1:17" x14ac:dyDescent="0.25">
      <c r="A172" s="4" t="str">
        <f ca="1">IFERROR(__xludf.DUMMYFUNCTION("TRANSPOSE(FILTER(Filtro1!B:B,Filtro1!A:A=Caio!C172))"),"Aquisição de Bens e Serviços")</f>
        <v>Aquisição de Bens e Serviços</v>
      </c>
      <c r="B172" s="4" t="str">
        <f ca="1">IFERROR(__xludf.DUMMYFUNCTION("""COMPUTED_VALUE"""),"Cultura Periférica")</f>
        <v>Cultura Periférica</v>
      </c>
      <c r="C172" s="4" t="str">
        <f ca="1">IFERROR(__xludf.DUMMYFUNCTION("""COMPUTED_VALUE"""),"Comunidades Tradicionais ou Rurais")</f>
        <v>Comunidades Tradicionais ou Rurais</v>
      </c>
      <c r="D172" s="4" t="str">
        <f ca="1">IFERROR(__xludf.DUMMYFUNCTION("""COMPUTED_VALUE"""),"Equipamentos e Acervos")</f>
        <v>Equipamentos e Acervos</v>
      </c>
      <c r="E172" s="4" t="str">
        <f ca="1">IFERROR(__xludf.DUMMYFUNCTION("""COMPUTED_VALUE"""),"Premiação")</f>
        <v>Premiação</v>
      </c>
      <c r="F172" s="4" t="str">
        <f ca="1">IFERROR(__xludf.DUMMYFUNCTION("""COMPUTED_VALUE"""),"Bolsas e Intercâmbio")</f>
        <v>Bolsas e Intercâmbio</v>
      </c>
      <c r="G172" s="4" t="str">
        <f ca="1">IFERROR(__xludf.DUMMYFUNCTION("""COMPUTED_VALUE"""),"Formação de Público e Educação")</f>
        <v>Formação de Público e Educação</v>
      </c>
      <c r="H172" s="4" t="str">
        <f ca="1">IFERROR(__xludf.DUMMYFUNCTION("""COMPUTED_VALUE"""),"Cultura Popular")</f>
        <v>Cultura Popular</v>
      </c>
      <c r="I172" s="4" t="str">
        <f ca="1">IFERROR(__xludf.DUMMYFUNCTION("""COMPUTED_VALUE"""),"Cultura Popular de Matriz Africana")</f>
        <v>Cultura Popular de Matriz Africana</v>
      </c>
      <c r="J172" s="4" t="str">
        <f ca="1">IFERROR(__xludf.DUMMYFUNCTION("""COMPUTED_VALUE"""),"Cultura Digital e Geek")</f>
        <v>Cultura Digital e Geek</v>
      </c>
      <c r="K172" s="4" t="str">
        <f ca="1">IFERROR(__xludf.DUMMYFUNCTION("""COMPUTED_VALUE"""),"12 Regiões de Desenvolvimento")</f>
        <v>12 Regiões de Desenvolvimento</v>
      </c>
      <c r="L172" s="4" t="str">
        <f ca="1">IFERROR(__xludf.DUMMYFUNCTION("""COMPUTED_VALUE"""),"Linguagem Específica")</f>
        <v>Linguagem Específica</v>
      </c>
      <c r="M172" s="4" t="str">
        <f ca="1">IFERROR(__xludf.DUMMYFUNCTION("""COMPUTED_VALUE"""),"Técnicos")</f>
        <v>Técnicos</v>
      </c>
      <c r="N172" s="4" t="str">
        <f ca="1">IFERROR(__xludf.DUMMYFUNCTION("""COMPUTED_VALUE"""),"Circulação e Visibilidade")</f>
        <v>Circulação e Visibilidade</v>
      </c>
      <c r="O172" s="4" t="str">
        <f ca="1">IFERROR(__xludf.DUMMYFUNCTION("""COMPUTED_VALUE"""),"Iniciantes")</f>
        <v>Iniciantes</v>
      </c>
      <c r="P172" s="4" t="str">
        <f ca="1">IFERROR(__xludf.DUMMYFUNCTION("""COMPUTED_VALUE"""),"CEUs e Pontos(ões) de Cultura")</f>
        <v>CEUs e Pontos(ões) de Cultura</v>
      </c>
      <c r="Q172" s="4" t="str">
        <f ca="1">IFERROR(__xludf.DUMMYFUNCTION("""COMPUTED_VALUE"""),"Outros")</f>
        <v>Outros</v>
      </c>
    </row>
    <row r="173" spans="1:17" x14ac:dyDescent="0.25">
      <c r="A173" s="4" t="str">
        <f ca="1">IFERROR(__xludf.DUMMYFUNCTION("TRANSPOSE(FILTER(Filtro1!B:B,Filtro1!A:A=Caio!C173))"),"Aquisição de Bens e Serviços")</f>
        <v>Aquisição de Bens e Serviços</v>
      </c>
      <c r="B173" s="4" t="str">
        <f ca="1">IFERROR(__xludf.DUMMYFUNCTION("""COMPUTED_VALUE"""),"Cultura Periférica")</f>
        <v>Cultura Periférica</v>
      </c>
      <c r="C173" s="4" t="str">
        <f ca="1">IFERROR(__xludf.DUMMYFUNCTION("""COMPUTED_VALUE"""),"Comunidades Tradicionais ou Rurais")</f>
        <v>Comunidades Tradicionais ou Rurais</v>
      </c>
      <c r="D173" s="4" t="str">
        <f ca="1">IFERROR(__xludf.DUMMYFUNCTION("""COMPUTED_VALUE"""),"Equipamentos e Acervos")</f>
        <v>Equipamentos e Acervos</v>
      </c>
      <c r="E173" s="4" t="str">
        <f ca="1">IFERROR(__xludf.DUMMYFUNCTION("""COMPUTED_VALUE"""),"Premiação")</f>
        <v>Premiação</v>
      </c>
      <c r="F173" s="4" t="str">
        <f ca="1">IFERROR(__xludf.DUMMYFUNCTION("""COMPUTED_VALUE"""),"Bolsas e Intercâmbio")</f>
        <v>Bolsas e Intercâmbio</v>
      </c>
      <c r="G173" s="4" t="str">
        <f ca="1">IFERROR(__xludf.DUMMYFUNCTION("""COMPUTED_VALUE"""),"Formação de Público e Educação")</f>
        <v>Formação de Público e Educação</v>
      </c>
      <c r="H173" s="4" t="str">
        <f ca="1">IFERROR(__xludf.DUMMYFUNCTION("""COMPUTED_VALUE"""),"Cultura Popular")</f>
        <v>Cultura Popular</v>
      </c>
      <c r="I173" s="4" t="str">
        <f ca="1">IFERROR(__xludf.DUMMYFUNCTION("""COMPUTED_VALUE"""),"Cultura Popular de Matriz Africana")</f>
        <v>Cultura Popular de Matriz Africana</v>
      </c>
      <c r="J173" s="4" t="str">
        <f ca="1">IFERROR(__xludf.DUMMYFUNCTION("""COMPUTED_VALUE"""),"Cultura Digital e Geek")</f>
        <v>Cultura Digital e Geek</v>
      </c>
      <c r="K173" s="4" t="str">
        <f ca="1">IFERROR(__xludf.DUMMYFUNCTION("""COMPUTED_VALUE"""),"12 Regiões de Desenvolvimento")</f>
        <v>12 Regiões de Desenvolvimento</v>
      </c>
      <c r="L173" s="4" t="str">
        <f ca="1">IFERROR(__xludf.DUMMYFUNCTION("""COMPUTED_VALUE"""),"Linguagem Específica")</f>
        <v>Linguagem Específica</v>
      </c>
      <c r="M173" s="4" t="str">
        <f ca="1">IFERROR(__xludf.DUMMYFUNCTION("""COMPUTED_VALUE"""),"Técnicos")</f>
        <v>Técnicos</v>
      </c>
      <c r="N173" s="4" t="str">
        <f ca="1">IFERROR(__xludf.DUMMYFUNCTION("""COMPUTED_VALUE"""),"Circulação e Visibilidade")</f>
        <v>Circulação e Visibilidade</v>
      </c>
      <c r="O173" s="4" t="str">
        <f ca="1">IFERROR(__xludf.DUMMYFUNCTION("""COMPUTED_VALUE"""),"Iniciantes")</f>
        <v>Iniciantes</v>
      </c>
      <c r="P173" s="4" t="str">
        <f ca="1">IFERROR(__xludf.DUMMYFUNCTION("""COMPUTED_VALUE"""),"CEUs e Pontos(ões) de Cultura")</f>
        <v>CEUs e Pontos(ões) de Cultura</v>
      </c>
      <c r="Q173" s="4" t="str">
        <f ca="1">IFERROR(__xludf.DUMMYFUNCTION("""COMPUTED_VALUE"""),"Outros")</f>
        <v>Outros</v>
      </c>
    </row>
    <row r="174" spans="1:17" x14ac:dyDescent="0.25">
      <c r="A174" s="4" t="str">
        <f ca="1">IFERROR(__xludf.DUMMYFUNCTION("TRANSPOSE(FILTER(Filtro1!B:B,Filtro1!A:A=Caio!C174))"),"Treinamento - Agente")</f>
        <v>Treinamento - Agente</v>
      </c>
      <c r="B174" s="4" t="str">
        <f ca="1">IFERROR(__xludf.DUMMYFUNCTION("""COMPUTED_VALUE"""),"Treinamento - Gestor")</f>
        <v>Treinamento - Gestor</v>
      </c>
    </row>
    <row r="175" spans="1:17" x14ac:dyDescent="0.25">
      <c r="A175" s="4" t="str">
        <f ca="1">IFERROR(__xludf.DUMMYFUNCTION("TRANSPOSE(FILTER(Filtro1!B:B,Filtro1!A:A=Caio!C175))"),"Cronograma ")</f>
        <v>Cronograma </v>
      </c>
      <c r="B175" s="4" t="str">
        <f ca="1">IFERROR(__xludf.DUMMYFUNCTION("""COMPUTED_VALUE"""),"Inscrições e Impedimentos")</f>
        <v>Inscrições e Impedimentos</v>
      </c>
    </row>
    <row r="176" spans="1:17" x14ac:dyDescent="0.25">
      <c r="A176" s="4" t="str">
        <f ca="1">IFERROR(__xludf.DUMMYFUNCTION("TRANSPOSE(FILTER(Filtro1!B:B,Filtro1!A:A=Caio!C176))"),"Cronograma ")</f>
        <v>Cronograma </v>
      </c>
      <c r="B176" s="4" t="str">
        <f ca="1">IFERROR(__xludf.DUMMYFUNCTION("""COMPUTED_VALUE"""),"Inscrições e Impedimentos")</f>
        <v>Inscrições e Impedimentos</v>
      </c>
    </row>
    <row r="177" spans="1:17" x14ac:dyDescent="0.25">
      <c r="A177" s="4" t="str">
        <f ca="1">IFERROR(__xludf.DUMMYFUNCTION("TRANSPOSE(FILTER(Filtro1!B:B,Filtro1!A:A=Caio!C177))"),"Transparência e Fiscalização")</f>
        <v>Transparência e Fiscalização</v>
      </c>
      <c r="B177" s="4" t="str">
        <f ca="1">IFERROR(__xludf.DUMMYFUNCTION("""COMPUTED_VALUE"""),"Pareceristas")</f>
        <v>Pareceristas</v>
      </c>
    </row>
    <row r="178" spans="1:17" x14ac:dyDescent="0.25">
      <c r="A178" s="4" t="str">
        <f ca="1">IFERROR(__xludf.DUMMYFUNCTION("TRANSPOSE(FILTER(Filtro1!B:B,Filtro1!A:A=Caio!C178))"),"Comunicacional")</f>
        <v>Comunicacional</v>
      </c>
      <c r="B178" s="4" t="str">
        <f ca="1">IFERROR(__xludf.DUMMYFUNCTION("""COMPUTED_VALUE"""),"Desburocratização")</f>
        <v>Desburocratização</v>
      </c>
      <c r="C178" s="4" t="str">
        <f ca="1">IFERROR(__xludf.DUMMYFUNCTION("""COMPUTED_VALUE"""),"Mapa Cultural")</f>
        <v>Mapa Cultural</v>
      </c>
      <c r="D178" s="4" t="str">
        <f ca="1">IFERROR(__xludf.DUMMYFUNCTION("""COMPUTED_VALUE"""),"Políticas Afirmativas")</f>
        <v>Políticas Afirmativas</v>
      </c>
    </row>
    <row r="179" spans="1:17" x14ac:dyDescent="0.25">
      <c r="A179" s="4" t="str">
        <f ca="1">IFERROR(__xludf.DUMMYFUNCTION("TRANSPOSE(FILTER(Filtro1!B:B,Filtro1!A:A=Caio!C179))"),"CPF")</f>
        <v>CPF</v>
      </c>
      <c r="B179" s="4" t="str">
        <f ca="1">IFERROR(__xludf.DUMMYFUNCTION("""COMPUTED_VALUE"""),"Apoio")</f>
        <v>Apoio</v>
      </c>
      <c r="C179" s="4" t="str">
        <f ca="1">IFERROR(__xludf.DUMMYFUNCTION("""COMPUTED_VALUE"""),"Descentralização")</f>
        <v>Descentralização</v>
      </c>
      <c r="D179" s="4" t="str">
        <f ca="1">IFERROR(__xludf.DUMMYFUNCTION("""COMPUTED_VALUE"""),"Políticas Municipais")</f>
        <v>Políticas Municipais</v>
      </c>
    </row>
    <row r="180" spans="1:17" x14ac:dyDescent="0.25">
      <c r="A180" s="4" t="str">
        <f ca="1">IFERROR(__xludf.DUMMYFUNCTION("TRANSPOSE(FILTER(Filtro1!B:B,Filtro1!A:A=Caio!C180))"),"Comunicacional")</f>
        <v>Comunicacional</v>
      </c>
      <c r="B180" s="4" t="str">
        <f ca="1">IFERROR(__xludf.DUMMYFUNCTION("""COMPUTED_VALUE"""),"Desburocratização")</f>
        <v>Desburocratização</v>
      </c>
      <c r="C180" s="4" t="str">
        <f ca="1">IFERROR(__xludf.DUMMYFUNCTION("""COMPUTED_VALUE"""),"Mapa Cultural")</f>
        <v>Mapa Cultural</v>
      </c>
      <c r="D180" s="4" t="str">
        <f ca="1">IFERROR(__xludf.DUMMYFUNCTION("""COMPUTED_VALUE"""),"Políticas Afirmativas")</f>
        <v>Políticas Afirmativas</v>
      </c>
    </row>
    <row r="181" spans="1:17" x14ac:dyDescent="0.25">
      <c r="A181" s="4" t="str">
        <f ca="1">IFERROR(__xludf.DUMMYFUNCTION("TRANSPOSE(FILTER(Filtro1!B:B,Filtro1!A:A=Caio!C181))"),"Cronograma ")</f>
        <v>Cronograma </v>
      </c>
      <c r="B181" s="4" t="str">
        <f ca="1">IFERROR(__xludf.DUMMYFUNCTION("""COMPUTED_VALUE"""),"Inscrições e Impedimentos")</f>
        <v>Inscrições e Impedimentos</v>
      </c>
    </row>
    <row r="182" spans="1:17" x14ac:dyDescent="0.25">
      <c r="A182" s="4" t="str">
        <f ca="1">IFERROR(__xludf.DUMMYFUNCTION("TRANSPOSE(FILTER(Filtro1!B:B,Filtro1!A:A=Caio!C182))"),"Comunicacional")</f>
        <v>Comunicacional</v>
      </c>
      <c r="B182" s="4" t="str">
        <f ca="1">IFERROR(__xludf.DUMMYFUNCTION("""COMPUTED_VALUE"""),"Desburocratização")</f>
        <v>Desburocratização</v>
      </c>
      <c r="C182" s="4" t="str">
        <f ca="1">IFERROR(__xludf.DUMMYFUNCTION("""COMPUTED_VALUE"""),"Mapa Cultural")</f>
        <v>Mapa Cultural</v>
      </c>
      <c r="D182" s="4" t="str">
        <f ca="1">IFERROR(__xludf.DUMMYFUNCTION("""COMPUTED_VALUE"""),"Políticas Afirmativas")</f>
        <v>Políticas Afirmativas</v>
      </c>
    </row>
    <row r="183" spans="1:17" x14ac:dyDescent="0.25">
      <c r="A183" s="4" t="str">
        <f ca="1">IFERROR(__xludf.DUMMYFUNCTION("TRANSPOSE(FILTER(Filtro1!B:B,Filtro1!A:A=Caio!C183))"),"Treinamento - Agente")</f>
        <v>Treinamento - Agente</v>
      </c>
      <c r="B183" s="4" t="str">
        <f ca="1">IFERROR(__xludf.DUMMYFUNCTION("""COMPUTED_VALUE"""),"Treinamento - Gestor")</f>
        <v>Treinamento - Gestor</v>
      </c>
    </row>
    <row r="184" spans="1:17" x14ac:dyDescent="0.25">
      <c r="A184" s="4" t="str">
        <f ca="1">IFERROR(__xludf.DUMMYFUNCTION("TRANSPOSE(FILTER(Filtro1!B:B,Filtro1!A:A=Caio!C184))"),"Aquisição de Bens e Serviços")</f>
        <v>Aquisição de Bens e Serviços</v>
      </c>
      <c r="B184" s="4" t="str">
        <f ca="1">IFERROR(__xludf.DUMMYFUNCTION("""COMPUTED_VALUE"""),"Cultura Periférica")</f>
        <v>Cultura Periférica</v>
      </c>
      <c r="C184" s="4" t="str">
        <f ca="1">IFERROR(__xludf.DUMMYFUNCTION("""COMPUTED_VALUE"""),"Comunidades Tradicionais ou Rurais")</f>
        <v>Comunidades Tradicionais ou Rurais</v>
      </c>
      <c r="D184" s="4" t="str">
        <f ca="1">IFERROR(__xludf.DUMMYFUNCTION("""COMPUTED_VALUE"""),"Equipamentos e Acervos")</f>
        <v>Equipamentos e Acervos</v>
      </c>
      <c r="E184" s="4" t="str">
        <f ca="1">IFERROR(__xludf.DUMMYFUNCTION("""COMPUTED_VALUE"""),"Premiação")</f>
        <v>Premiação</v>
      </c>
      <c r="F184" s="4" t="str">
        <f ca="1">IFERROR(__xludf.DUMMYFUNCTION("""COMPUTED_VALUE"""),"Bolsas e Intercâmbio")</f>
        <v>Bolsas e Intercâmbio</v>
      </c>
      <c r="G184" s="4" t="str">
        <f ca="1">IFERROR(__xludf.DUMMYFUNCTION("""COMPUTED_VALUE"""),"Formação de Público e Educação")</f>
        <v>Formação de Público e Educação</v>
      </c>
      <c r="H184" s="4" t="str">
        <f ca="1">IFERROR(__xludf.DUMMYFUNCTION("""COMPUTED_VALUE"""),"Cultura Popular")</f>
        <v>Cultura Popular</v>
      </c>
      <c r="I184" s="4" t="str">
        <f ca="1">IFERROR(__xludf.DUMMYFUNCTION("""COMPUTED_VALUE"""),"Cultura Popular de Matriz Africana")</f>
        <v>Cultura Popular de Matriz Africana</v>
      </c>
      <c r="J184" s="4" t="str">
        <f ca="1">IFERROR(__xludf.DUMMYFUNCTION("""COMPUTED_VALUE"""),"Cultura Digital e Geek")</f>
        <v>Cultura Digital e Geek</v>
      </c>
      <c r="K184" s="4" t="str">
        <f ca="1">IFERROR(__xludf.DUMMYFUNCTION("""COMPUTED_VALUE"""),"12 Regiões de Desenvolvimento")</f>
        <v>12 Regiões de Desenvolvimento</v>
      </c>
      <c r="L184" s="4" t="str">
        <f ca="1">IFERROR(__xludf.DUMMYFUNCTION("""COMPUTED_VALUE"""),"Linguagem Específica")</f>
        <v>Linguagem Específica</v>
      </c>
      <c r="M184" s="4" t="str">
        <f ca="1">IFERROR(__xludf.DUMMYFUNCTION("""COMPUTED_VALUE"""),"Técnicos")</f>
        <v>Técnicos</v>
      </c>
      <c r="N184" s="4" t="str">
        <f ca="1">IFERROR(__xludf.DUMMYFUNCTION("""COMPUTED_VALUE"""),"Circulação e Visibilidade")</f>
        <v>Circulação e Visibilidade</v>
      </c>
      <c r="O184" s="4" t="str">
        <f ca="1">IFERROR(__xludf.DUMMYFUNCTION("""COMPUTED_VALUE"""),"Iniciantes")</f>
        <v>Iniciantes</v>
      </c>
      <c r="P184" s="4" t="str">
        <f ca="1">IFERROR(__xludf.DUMMYFUNCTION("""COMPUTED_VALUE"""),"CEUs e Pontos(ões) de Cultura")</f>
        <v>CEUs e Pontos(ões) de Cultura</v>
      </c>
      <c r="Q184" s="4" t="str">
        <f ca="1">IFERROR(__xludf.DUMMYFUNCTION("""COMPUTED_VALUE"""),"Outros")</f>
        <v>Outros</v>
      </c>
    </row>
    <row r="185" spans="1:17" x14ac:dyDescent="0.25">
      <c r="A185" s="4" t="str">
        <f ca="1">IFERROR(__xludf.DUMMYFUNCTION("TRANSPOSE(FILTER(Filtro1!B:B,Filtro1!A:A=Caio!C185))"),"Transparência e Fiscalização")</f>
        <v>Transparência e Fiscalização</v>
      </c>
      <c r="B185" s="4" t="str">
        <f ca="1">IFERROR(__xludf.DUMMYFUNCTION("""COMPUTED_VALUE"""),"Pareceristas")</f>
        <v>Pareceristas</v>
      </c>
    </row>
    <row r="186" spans="1:17" x14ac:dyDescent="0.25">
      <c r="A186" s="4" t="str">
        <f ca="1">IFERROR(__xludf.DUMMYFUNCTION("TRANSPOSE(FILTER(Filtro1!B:B,Filtro1!A:A=Caio!C186))"),"Comunicacional")</f>
        <v>Comunicacional</v>
      </c>
      <c r="B186" s="4" t="str">
        <f ca="1">IFERROR(__xludf.DUMMYFUNCTION("""COMPUTED_VALUE"""),"Desburocratização")</f>
        <v>Desburocratização</v>
      </c>
      <c r="C186" s="4" t="str">
        <f ca="1">IFERROR(__xludf.DUMMYFUNCTION("""COMPUTED_VALUE"""),"Mapa Cultural")</f>
        <v>Mapa Cultural</v>
      </c>
      <c r="D186" s="4" t="str">
        <f ca="1">IFERROR(__xludf.DUMMYFUNCTION("""COMPUTED_VALUE"""),"Políticas Afirmativas")</f>
        <v>Políticas Afirmativas</v>
      </c>
    </row>
    <row r="187" spans="1:17" x14ac:dyDescent="0.25">
      <c r="A187" s="4" t="str">
        <f ca="1">IFERROR(__xludf.DUMMYFUNCTION("TRANSPOSE(FILTER(Filtro1!B:B,Filtro1!A:A=Caio!C187))"),"Aquisição de Bens e Serviços")</f>
        <v>Aquisição de Bens e Serviços</v>
      </c>
      <c r="B187" s="4" t="str">
        <f ca="1">IFERROR(__xludf.DUMMYFUNCTION("""COMPUTED_VALUE"""),"Cultura Periférica")</f>
        <v>Cultura Periférica</v>
      </c>
      <c r="C187" s="4" t="str">
        <f ca="1">IFERROR(__xludf.DUMMYFUNCTION("""COMPUTED_VALUE"""),"Comunidades Tradicionais ou Rurais")</f>
        <v>Comunidades Tradicionais ou Rurais</v>
      </c>
      <c r="D187" s="4" t="str">
        <f ca="1">IFERROR(__xludf.DUMMYFUNCTION("""COMPUTED_VALUE"""),"Equipamentos e Acervos")</f>
        <v>Equipamentos e Acervos</v>
      </c>
      <c r="E187" s="4" t="str">
        <f ca="1">IFERROR(__xludf.DUMMYFUNCTION("""COMPUTED_VALUE"""),"Premiação")</f>
        <v>Premiação</v>
      </c>
      <c r="F187" s="4" t="str">
        <f ca="1">IFERROR(__xludf.DUMMYFUNCTION("""COMPUTED_VALUE"""),"Bolsas e Intercâmbio")</f>
        <v>Bolsas e Intercâmbio</v>
      </c>
      <c r="G187" s="4" t="str">
        <f ca="1">IFERROR(__xludf.DUMMYFUNCTION("""COMPUTED_VALUE"""),"Formação de Público e Educação")</f>
        <v>Formação de Público e Educação</v>
      </c>
      <c r="H187" s="4" t="str">
        <f ca="1">IFERROR(__xludf.DUMMYFUNCTION("""COMPUTED_VALUE"""),"Cultura Popular")</f>
        <v>Cultura Popular</v>
      </c>
      <c r="I187" s="4" t="str">
        <f ca="1">IFERROR(__xludf.DUMMYFUNCTION("""COMPUTED_VALUE"""),"Cultura Popular de Matriz Africana")</f>
        <v>Cultura Popular de Matriz Africana</v>
      </c>
      <c r="J187" s="4" t="str">
        <f ca="1">IFERROR(__xludf.DUMMYFUNCTION("""COMPUTED_VALUE"""),"Cultura Digital e Geek")</f>
        <v>Cultura Digital e Geek</v>
      </c>
      <c r="K187" s="4" t="str">
        <f ca="1">IFERROR(__xludf.DUMMYFUNCTION("""COMPUTED_VALUE"""),"12 Regiões de Desenvolvimento")</f>
        <v>12 Regiões de Desenvolvimento</v>
      </c>
      <c r="L187" s="4" t="str">
        <f ca="1">IFERROR(__xludf.DUMMYFUNCTION("""COMPUTED_VALUE"""),"Linguagem Específica")</f>
        <v>Linguagem Específica</v>
      </c>
      <c r="M187" s="4" t="str">
        <f ca="1">IFERROR(__xludf.DUMMYFUNCTION("""COMPUTED_VALUE"""),"Técnicos")</f>
        <v>Técnicos</v>
      </c>
      <c r="N187" s="4" t="str">
        <f ca="1">IFERROR(__xludf.DUMMYFUNCTION("""COMPUTED_VALUE"""),"Circulação e Visibilidade")</f>
        <v>Circulação e Visibilidade</v>
      </c>
      <c r="O187" s="4" t="str">
        <f ca="1">IFERROR(__xludf.DUMMYFUNCTION("""COMPUTED_VALUE"""),"Iniciantes")</f>
        <v>Iniciantes</v>
      </c>
      <c r="P187" s="4" t="str">
        <f ca="1">IFERROR(__xludf.DUMMYFUNCTION("""COMPUTED_VALUE"""),"CEUs e Pontos(ões) de Cultura")</f>
        <v>CEUs e Pontos(ões) de Cultura</v>
      </c>
      <c r="Q187" s="4" t="str">
        <f ca="1">IFERROR(__xludf.DUMMYFUNCTION("""COMPUTED_VALUE"""),"Outros")</f>
        <v>Outros</v>
      </c>
    </row>
    <row r="188" spans="1:17" x14ac:dyDescent="0.25">
      <c r="A188" s="4" t="str">
        <f ca="1">IFERROR(__xludf.DUMMYFUNCTION("TRANSPOSE(FILTER(Filtro1!B:B,Filtro1!A:A=Caio!C188))"),"Aquisição de Bens e Serviços")</f>
        <v>Aquisição de Bens e Serviços</v>
      </c>
      <c r="B188" s="4" t="str">
        <f ca="1">IFERROR(__xludf.DUMMYFUNCTION("""COMPUTED_VALUE"""),"Cultura Periférica")</f>
        <v>Cultura Periférica</v>
      </c>
      <c r="C188" s="4" t="str">
        <f ca="1">IFERROR(__xludf.DUMMYFUNCTION("""COMPUTED_VALUE"""),"Comunidades Tradicionais ou Rurais")</f>
        <v>Comunidades Tradicionais ou Rurais</v>
      </c>
      <c r="D188" s="4" t="str">
        <f ca="1">IFERROR(__xludf.DUMMYFUNCTION("""COMPUTED_VALUE"""),"Equipamentos e Acervos")</f>
        <v>Equipamentos e Acervos</v>
      </c>
      <c r="E188" s="4" t="str">
        <f ca="1">IFERROR(__xludf.DUMMYFUNCTION("""COMPUTED_VALUE"""),"Premiação")</f>
        <v>Premiação</v>
      </c>
      <c r="F188" s="4" t="str">
        <f ca="1">IFERROR(__xludf.DUMMYFUNCTION("""COMPUTED_VALUE"""),"Bolsas e Intercâmbio")</f>
        <v>Bolsas e Intercâmbio</v>
      </c>
      <c r="G188" s="4" t="str">
        <f ca="1">IFERROR(__xludf.DUMMYFUNCTION("""COMPUTED_VALUE"""),"Formação de Público e Educação")</f>
        <v>Formação de Público e Educação</v>
      </c>
      <c r="H188" s="4" t="str">
        <f ca="1">IFERROR(__xludf.DUMMYFUNCTION("""COMPUTED_VALUE"""),"Cultura Popular")</f>
        <v>Cultura Popular</v>
      </c>
      <c r="I188" s="4" t="str">
        <f ca="1">IFERROR(__xludf.DUMMYFUNCTION("""COMPUTED_VALUE"""),"Cultura Popular de Matriz Africana")</f>
        <v>Cultura Popular de Matriz Africana</v>
      </c>
      <c r="J188" s="4" t="str">
        <f ca="1">IFERROR(__xludf.DUMMYFUNCTION("""COMPUTED_VALUE"""),"Cultura Digital e Geek")</f>
        <v>Cultura Digital e Geek</v>
      </c>
      <c r="K188" s="4" t="str">
        <f ca="1">IFERROR(__xludf.DUMMYFUNCTION("""COMPUTED_VALUE"""),"12 Regiões de Desenvolvimento")</f>
        <v>12 Regiões de Desenvolvimento</v>
      </c>
      <c r="L188" s="4" t="str">
        <f ca="1">IFERROR(__xludf.DUMMYFUNCTION("""COMPUTED_VALUE"""),"Linguagem Específica")</f>
        <v>Linguagem Específica</v>
      </c>
      <c r="M188" s="4" t="str">
        <f ca="1">IFERROR(__xludf.DUMMYFUNCTION("""COMPUTED_VALUE"""),"Técnicos")</f>
        <v>Técnicos</v>
      </c>
      <c r="N188" s="4" t="str">
        <f ca="1">IFERROR(__xludf.DUMMYFUNCTION("""COMPUTED_VALUE"""),"Circulação e Visibilidade")</f>
        <v>Circulação e Visibilidade</v>
      </c>
      <c r="O188" s="4" t="str">
        <f ca="1">IFERROR(__xludf.DUMMYFUNCTION("""COMPUTED_VALUE"""),"Iniciantes")</f>
        <v>Iniciantes</v>
      </c>
      <c r="P188" s="4" t="str">
        <f ca="1">IFERROR(__xludf.DUMMYFUNCTION("""COMPUTED_VALUE"""),"CEUs e Pontos(ões) de Cultura")</f>
        <v>CEUs e Pontos(ões) de Cultura</v>
      </c>
      <c r="Q188" s="4" t="str">
        <f ca="1">IFERROR(__xludf.DUMMYFUNCTION("""COMPUTED_VALUE"""),"Outros")</f>
        <v>Outros</v>
      </c>
    </row>
    <row r="189" spans="1:17" x14ac:dyDescent="0.25">
      <c r="A189" s="4" t="str">
        <f ca="1">IFERROR(__xludf.DUMMYFUNCTION("TRANSPOSE(FILTER(Filtro1!B:B,Filtro1!A:A=Caio!C189))"),"Aquisição de Bens e Serviços")</f>
        <v>Aquisição de Bens e Serviços</v>
      </c>
      <c r="B189" s="4" t="str">
        <f ca="1">IFERROR(__xludf.DUMMYFUNCTION("""COMPUTED_VALUE"""),"Cultura Periférica")</f>
        <v>Cultura Periférica</v>
      </c>
      <c r="C189" s="4" t="str">
        <f ca="1">IFERROR(__xludf.DUMMYFUNCTION("""COMPUTED_VALUE"""),"Comunidades Tradicionais ou Rurais")</f>
        <v>Comunidades Tradicionais ou Rurais</v>
      </c>
      <c r="D189" s="4" t="str">
        <f ca="1">IFERROR(__xludf.DUMMYFUNCTION("""COMPUTED_VALUE"""),"Equipamentos e Acervos")</f>
        <v>Equipamentos e Acervos</v>
      </c>
      <c r="E189" s="4" t="str">
        <f ca="1">IFERROR(__xludf.DUMMYFUNCTION("""COMPUTED_VALUE"""),"Premiação")</f>
        <v>Premiação</v>
      </c>
      <c r="F189" s="4" t="str">
        <f ca="1">IFERROR(__xludf.DUMMYFUNCTION("""COMPUTED_VALUE"""),"Bolsas e Intercâmbio")</f>
        <v>Bolsas e Intercâmbio</v>
      </c>
      <c r="G189" s="4" t="str">
        <f ca="1">IFERROR(__xludf.DUMMYFUNCTION("""COMPUTED_VALUE"""),"Formação de Público e Educação")</f>
        <v>Formação de Público e Educação</v>
      </c>
      <c r="H189" s="4" t="str">
        <f ca="1">IFERROR(__xludf.DUMMYFUNCTION("""COMPUTED_VALUE"""),"Cultura Popular")</f>
        <v>Cultura Popular</v>
      </c>
      <c r="I189" s="4" t="str">
        <f ca="1">IFERROR(__xludf.DUMMYFUNCTION("""COMPUTED_VALUE"""),"Cultura Popular de Matriz Africana")</f>
        <v>Cultura Popular de Matriz Africana</v>
      </c>
      <c r="J189" s="4" t="str">
        <f ca="1">IFERROR(__xludf.DUMMYFUNCTION("""COMPUTED_VALUE"""),"Cultura Digital e Geek")</f>
        <v>Cultura Digital e Geek</v>
      </c>
      <c r="K189" s="4" t="str">
        <f ca="1">IFERROR(__xludf.DUMMYFUNCTION("""COMPUTED_VALUE"""),"12 Regiões de Desenvolvimento")</f>
        <v>12 Regiões de Desenvolvimento</v>
      </c>
      <c r="L189" s="4" t="str">
        <f ca="1">IFERROR(__xludf.DUMMYFUNCTION("""COMPUTED_VALUE"""),"Linguagem Específica")</f>
        <v>Linguagem Específica</v>
      </c>
      <c r="M189" s="4" t="str">
        <f ca="1">IFERROR(__xludf.DUMMYFUNCTION("""COMPUTED_VALUE"""),"Técnicos")</f>
        <v>Técnicos</v>
      </c>
      <c r="N189" s="4" t="str">
        <f ca="1">IFERROR(__xludf.DUMMYFUNCTION("""COMPUTED_VALUE"""),"Circulação e Visibilidade")</f>
        <v>Circulação e Visibilidade</v>
      </c>
      <c r="O189" s="4" t="str">
        <f ca="1">IFERROR(__xludf.DUMMYFUNCTION("""COMPUTED_VALUE"""),"Iniciantes")</f>
        <v>Iniciantes</v>
      </c>
      <c r="P189" s="4" t="str">
        <f ca="1">IFERROR(__xludf.DUMMYFUNCTION("""COMPUTED_VALUE"""),"CEUs e Pontos(ões) de Cultura")</f>
        <v>CEUs e Pontos(ões) de Cultura</v>
      </c>
      <c r="Q189" s="4" t="str">
        <f ca="1">IFERROR(__xludf.DUMMYFUNCTION("""COMPUTED_VALUE"""),"Outros")</f>
        <v>Outros</v>
      </c>
    </row>
    <row r="190" spans="1:17" x14ac:dyDescent="0.25">
      <c r="A190" s="4" t="str">
        <f ca="1">IFERROR(__xludf.DUMMYFUNCTION("TRANSPOSE(FILTER(Filtro1!B:B,Filtro1!A:A=Caio!C190))"),"Comunicacional")</f>
        <v>Comunicacional</v>
      </c>
      <c r="B190" s="4" t="str">
        <f ca="1">IFERROR(__xludf.DUMMYFUNCTION("""COMPUTED_VALUE"""),"Desburocratização")</f>
        <v>Desburocratização</v>
      </c>
      <c r="C190" s="4" t="str">
        <f ca="1">IFERROR(__xludf.DUMMYFUNCTION("""COMPUTED_VALUE"""),"Mapa Cultural")</f>
        <v>Mapa Cultural</v>
      </c>
      <c r="D190" s="4" t="str">
        <f ca="1">IFERROR(__xludf.DUMMYFUNCTION("""COMPUTED_VALUE"""),"Políticas Afirmativas")</f>
        <v>Políticas Afirmativas</v>
      </c>
    </row>
    <row r="191" spans="1:17" x14ac:dyDescent="0.25">
      <c r="A191" s="4" t="str">
        <f ca="1">IFERROR(__xludf.DUMMYFUNCTION("TRANSPOSE(FILTER(Filtro1!B:B,Filtro1!A:A=Caio!C191))"),"Transparência e Fiscalização")</f>
        <v>Transparência e Fiscalização</v>
      </c>
      <c r="B191" s="4" t="str">
        <f ca="1">IFERROR(__xludf.DUMMYFUNCTION("""COMPUTED_VALUE"""),"Pareceristas")</f>
        <v>Pareceristas</v>
      </c>
    </row>
    <row r="192" spans="1:17" x14ac:dyDescent="0.25">
      <c r="A192" s="4" t="str">
        <f ca="1">IFERROR(__xludf.DUMMYFUNCTION("TRANSPOSE(FILTER(Filtro1!B:B,Filtro1!A:A=Caio!C192))"),"Aquisição de Bens e Serviços")</f>
        <v>Aquisição de Bens e Serviços</v>
      </c>
      <c r="B192" s="4" t="str">
        <f ca="1">IFERROR(__xludf.DUMMYFUNCTION("""COMPUTED_VALUE"""),"Cultura Periférica")</f>
        <v>Cultura Periférica</v>
      </c>
      <c r="C192" s="4" t="str">
        <f ca="1">IFERROR(__xludf.DUMMYFUNCTION("""COMPUTED_VALUE"""),"Comunidades Tradicionais ou Rurais")</f>
        <v>Comunidades Tradicionais ou Rurais</v>
      </c>
      <c r="D192" s="4" t="str">
        <f ca="1">IFERROR(__xludf.DUMMYFUNCTION("""COMPUTED_VALUE"""),"Equipamentos e Acervos")</f>
        <v>Equipamentos e Acervos</v>
      </c>
      <c r="E192" s="4" t="str">
        <f ca="1">IFERROR(__xludf.DUMMYFUNCTION("""COMPUTED_VALUE"""),"Premiação")</f>
        <v>Premiação</v>
      </c>
      <c r="F192" s="4" t="str">
        <f ca="1">IFERROR(__xludf.DUMMYFUNCTION("""COMPUTED_VALUE"""),"Bolsas e Intercâmbio")</f>
        <v>Bolsas e Intercâmbio</v>
      </c>
      <c r="G192" s="4" t="str">
        <f ca="1">IFERROR(__xludf.DUMMYFUNCTION("""COMPUTED_VALUE"""),"Formação de Público e Educação")</f>
        <v>Formação de Público e Educação</v>
      </c>
      <c r="H192" s="4" t="str">
        <f ca="1">IFERROR(__xludf.DUMMYFUNCTION("""COMPUTED_VALUE"""),"Cultura Popular")</f>
        <v>Cultura Popular</v>
      </c>
      <c r="I192" s="4" t="str">
        <f ca="1">IFERROR(__xludf.DUMMYFUNCTION("""COMPUTED_VALUE"""),"Cultura Popular de Matriz Africana")</f>
        <v>Cultura Popular de Matriz Africana</v>
      </c>
      <c r="J192" s="4" t="str">
        <f ca="1">IFERROR(__xludf.DUMMYFUNCTION("""COMPUTED_VALUE"""),"Cultura Digital e Geek")</f>
        <v>Cultura Digital e Geek</v>
      </c>
      <c r="K192" s="4" t="str">
        <f ca="1">IFERROR(__xludf.DUMMYFUNCTION("""COMPUTED_VALUE"""),"12 Regiões de Desenvolvimento")</f>
        <v>12 Regiões de Desenvolvimento</v>
      </c>
      <c r="L192" s="4" t="str">
        <f ca="1">IFERROR(__xludf.DUMMYFUNCTION("""COMPUTED_VALUE"""),"Linguagem Específica")</f>
        <v>Linguagem Específica</v>
      </c>
      <c r="M192" s="4" t="str">
        <f ca="1">IFERROR(__xludf.DUMMYFUNCTION("""COMPUTED_VALUE"""),"Técnicos")</f>
        <v>Técnicos</v>
      </c>
      <c r="N192" s="4" t="str">
        <f ca="1">IFERROR(__xludf.DUMMYFUNCTION("""COMPUTED_VALUE"""),"Circulação e Visibilidade")</f>
        <v>Circulação e Visibilidade</v>
      </c>
      <c r="O192" s="4" t="str">
        <f ca="1">IFERROR(__xludf.DUMMYFUNCTION("""COMPUTED_VALUE"""),"Iniciantes")</f>
        <v>Iniciantes</v>
      </c>
      <c r="P192" s="4" t="str">
        <f ca="1">IFERROR(__xludf.DUMMYFUNCTION("""COMPUTED_VALUE"""),"CEUs e Pontos(ões) de Cultura")</f>
        <v>CEUs e Pontos(ões) de Cultura</v>
      </c>
      <c r="Q192" s="4" t="str">
        <f ca="1">IFERROR(__xludf.DUMMYFUNCTION("""COMPUTED_VALUE"""),"Outros")</f>
        <v>Outros</v>
      </c>
    </row>
    <row r="193" spans="1:26" x14ac:dyDescent="0.25">
      <c r="A193" s="4" t="str">
        <f ca="1">IFERROR(__xludf.DUMMYFUNCTION("TRANSPOSE(FILTER(Filtro1!B:B,Filtro1!A:A=Caio!C193))"),"Aquisição de Bens e Serviços")</f>
        <v>Aquisição de Bens e Serviços</v>
      </c>
      <c r="B193" s="4" t="str">
        <f ca="1">IFERROR(__xludf.DUMMYFUNCTION("""COMPUTED_VALUE"""),"Cultura Periférica")</f>
        <v>Cultura Periférica</v>
      </c>
      <c r="C193" s="4" t="str">
        <f ca="1">IFERROR(__xludf.DUMMYFUNCTION("""COMPUTED_VALUE"""),"Comunidades Tradicionais ou Rurais")</f>
        <v>Comunidades Tradicionais ou Rurais</v>
      </c>
      <c r="D193" s="4" t="str">
        <f ca="1">IFERROR(__xludf.DUMMYFUNCTION("""COMPUTED_VALUE"""),"Equipamentos e Acervos")</f>
        <v>Equipamentos e Acervos</v>
      </c>
      <c r="E193" s="4" t="str">
        <f ca="1">IFERROR(__xludf.DUMMYFUNCTION("""COMPUTED_VALUE"""),"Premiação")</f>
        <v>Premiação</v>
      </c>
      <c r="F193" s="4" t="str">
        <f ca="1">IFERROR(__xludf.DUMMYFUNCTION("""COMPUTED_VALUE"""),"Bolsas e Intercâmbio")</f>
        <v>Bolsas e Intercâmbio</v>
      </c>
      <c r="G193" s="4" t="str">
        <f ca="1">IFERROR(__xludf.DUMMYFUNCTION("""COMPUTED_VALUE"""),"Formação de Público e Educação")</f>
        <v>Formação de Público e Educação</v>
      </c>
      <c r="H193" s="4" t="str">
        <f ca="1">IFERROR(__xludf.DUMMYFUNCTION("""COMPUTED_VALUE"""),"Cultura Popular")</f>
        <v>Cultura Popular</v>
      </c>
      <c r="I193" s="4" t="str">
        <f ca="1">IFERROR(__xludf.DUMMYFUNCTION("""COMPUTED_VALUE"""),"Cultura Popular de Matriz Africana")</f>
        <v>Cultura Popular de Matriz Africana</v>
      </c>
      <c r="J193" s="4" t="str">
        <f ca="1">IFERROR(__xludf.DUMMYFUNCTION("""COMPUTED_VALUE"""),"Cultura Digital e Geek")</f>
        <v>Cultura Digital e Geek</v>
      </c>
      <c r="K193" s="4" t="str">
        <f ca="1">IFERROR(__xludf.DUMMYFUNCTION("""COMPUTED_VALUE"""),"12 Regiões de Desenvolvimento")</f>
        <v>12 Regiões de Desenvolvimento</v>
      </c>
      <c r="L193" s="4" t="str">
        <f ca="1">IFERROR(__xludf.DUMMYFUNCTION("""COMPUTED_VALUE"""),"Linguagem Específica")</f>
        <v>Linguagem Específica</v>
      </c>
      <c r="M193" s="4" t="str">
        <f ca="1">IFERROR(__xludf.DUMMYFUNCTION("""COMPUTED_VALUE"""),"Técnicos")</f>
        <v>Técnicos</v>
      </c>
      <c r="N193" s="4" t="str">
        <f ca="1">IFERROR(__xludf.DUMMYFUNCTION("""COMPUTED_VALUE"""),"Circulação e Visibilidade")</f>
        <v>Circulação e Visibilidade</v>
      </c>
      <c r="O193" s="4" t="str">
        <f ca="1">IFERROR(__xludf.DUMMYFUNCTION("""COMPUTED_VALUE"""),"Iniciantes")</f>
        <v>Iniciantes</v>
      </c>
      <c r="P193" s="4" t="str">
        <f ca="1">IFERROR(__xludf.DUMMYFUNCTION("""COMPUTED_VALUE"""),"CEUs e Pontos(ões) de Cultura")</f>
        <v>CEUs e Pontos(ões) de Cultura</v>
      </c>
      <c r="Q193" s="4" t="str">
        <f ca="1">IFERROR(__xludf.DUMMYFUNCTION("""COMPUTED_VALUE"""),"Outros")</f>
        <v>Outros</v>
      </c>
    </row>
    <row r="194" spans="1:26" x14ac:dyDescent="0.25">
      <c r="A194" s="4" t="str">
        <f ca="1">IFERROR(__xludf.DUMMYFUNCTION("TRANSPOSE(FILTER(Filtro1!B:B,Filtro1!A:A=Caio!C194))"),"Aquisição de Bens e Serviços")</f>
        <v>Aquisição de Bens e Serviços</v>
      </c>
      <c r="B194" s="4" t="str">
        <f ca="1">IFERROR(__xludf.DUMMYFUNCTION("""COMPUTED_VALUE"""),"Cultura Periférica")</f>
        <v>Cultura Periférica</v>
      </c>
      <c r="C194" s="4" t="str">
        <f ca="1">IFERROR(__xludf.DUMMYFUNCTION("""COMPUTED_VALUE"""),"Comunidades Tradicionais ou Rurais")</f>
        <v>Comunidades Tradicionais ou Rurais</v>
      </c>
      <c r="D194" s="4" t="str">
        <f ca="1">IFERROR(__xludf.DUMMYFUNCTION("""COMPUTED_VALUE"""),"Equipamentos e Acervos")</f>
        <v>Equipamentos e Acervos</v>
      </c>
      <c r="E194" s="4" t="str">
        <f ca="1">IFERROR(__xludf.DUMMYFUNCTION("""COMPUTED_VALUE"""),"Premiação")</f>
        <v>Premiação</v>
      </c>
      <c r="F194" s="4" t="str">
        <f ca="1">IFERROR(__xludf.DUMMYFUNCTION("""COMPUTED_VALUE"""),"Bolsas e Intercâmbio")</f>
        <v>Bolsas e Intercâmbio</v>
      </c>
      <c r="G194" s="4" t="str">
        <f ca="1">IFERROR(__xludf.DUMMYFUNCTION("""COMPUTED_VALUE"""),"Formação de Público e Educação")</f>
        <v>Formação de Público e Educação</v>
      </c>
      <c r="H194" s="4" t="str">
        <f ca="1">IFERROR(__xludf.DUMMYFUNCTION("""COMPUTED_VALUE"""),"Cultura Popular")</f>
        <v>Cultura Popular</v>
      </c>
      <c r="I194" s="4" t="str">
        <f ca="1">IFERROR(__xludf.DUMMYFUNCTION("""COMPUTED_VALUE"""),"Cultura Popular de Matriz Africana")</f>
        <v>Cultura Popular de Matriz Africana</v>
      </c>
      <c r="J194" s="4" t="str">
        <f ca="1">IFERROR(__xludf.DUMMYFUNCTION("""COMPUTED_VALUE"""),"Cultura Digital e Geek")</f>
        <v>Cultura Digital e Geek</v>
      </c>
      <c r="K194" s="4" t="str">
        <f ca="1">IFERROR(__xludf.DUMMYFUNCTION("""COMPUTED_VALUE"""),"12 Regiões de Desenvolvimento")</f>
        <v>12 Regiões de Desenvolvimento</v>
      </c>
      <c r="L194" s="4" t="str">
        <f ca="1">IFERROR(__xludf.DUMMYFUNCTION("""COMPUTED_VALUE"""),"Linguagem Específica")</f>
        <v>Linguagem Específica</v>
      </c>
      <c r="M194" s="4" t="str">
        <f ca="1">IFERROR(__xludf.DUMMYFUNCTION("""COMPUTED_VALUE"""),"Técnicos")</f>
        <v>Técnicos</v>
      </c>
      <c r="N194" s="4" t="str">
        <f ca="1">IFERROR(__xludf.DUMMYFUNCTION("""COMPUTED_VALUE"""),"Circulação e Visibilidade")</f>
        <v>Circulação e Visibilidade</v>
      </c>
      <c r="O194" s="4" t="str">
        <f ca="1">IFERROR(__xludf.DUMMYFUNCTION("""COMPUTED_VALUE"""),"Iniciantes")</f>
        <v>Iniciantes</v>
      </c>
      <c r="P194" s="4" t="str">
        <f ca="1">IFERROR(__xludf.DUMMYFUNCTION("""COMPUTED_VALUE"""),"CEUs e Pontos(ões) de Cultura")</f>
        <v>CEUs e Pontos(ões) de Cultura</v>
      </c>
      <c r="Q194" s="4" t="str">
        <f ca="1">IFERROR(__xludf.DUMMYFUNCTION("""COMPUTED_VALUE"""),"Outros")</f>
        <v>Outros</v>
      </c>
    </row>
    <row r="195" spans="1:26" x14ac:dyDescent="0.25">
      <c r="A195" s="4" t="str">
        <f ca="1">IFERROR(__xludf.DUMMYFUNCTION("TRANSPOSE(FILTER(Filtro1!B:B,Filtro1!A:A=Caio!C195))"),"Aquisição de Bens e Serviços")</f>
        <v>Aquisição de Bens e Serviços</v>
      </c>
      <c r="B195" s="4" t="str">
        <f ca="1">IFERROR(__xludf.DUMMYFUNCTION("""COMPUTED_VALUE"""),"Cultura Periférica")</f>
        <v>Cultura Periférica</v>
      </c>
      <c r="C195" s="4" t="str">
        <f ca="1">IFERROR(__xludf.DUMMYFUNCTION("""COMPUTED_VALUE"""),"Comunidades Tradicionais ou Rurais")</f>
        <v>Comunidades Tradicionais ou Rurais</v>
      </c>
      <c r="D195" s="4" t="str">
        <f ca="1">IFERROR(__xludf.DUMMYFUNCTION("""COMPUTED_VALUE"""),"Equipamentos e Acervos")</f>
        <v>Equipamentos e Acervos</v>
      </c>
      <c r="E195" s="4" t="str">
        <f ca="1">IFERROR(__xludf.DUMMYFUNCTION("""COMPUTED_VALUE"""),"Premiação")</f>
        <v>Premiação</v>
      </c>
      <c r="F195" s="4" t="str">
        <f ca="1">IFERROR(__xludf.DUMMYFUNCTION("""COMPUTED_VALUE"""),"Bolsas e Intercâmbio")</f>
        <v>Bolsas e Intercâmbio</v>
      </c>
      <c r="G195" s="4" t="str">
        <f ca="1">IFERROR(__xludf.DUMMYFUNCTION("""COMPUTED_VALUE"""),"Formação de Público e Educação")</f>
        <v>Formação de Público e Educação</v>
      </c>
      <c r="H195" s="4" t="str">
        <f ca="1">IFERROR(__xludf.DUMMYFUNCTION("""COMPUTED_VALUE"""),"Cultura Popular")</f>
        <v>Cultura Popular</v>
      </c>
      <c r="I195" s="4" t="str">
        <f ca="1">IFERROR(__xludf.DUMMYFUNCTION("""COMPUTED_VALUE"""),"Cultura Popular de Matriz Africana")</f>
        <v>Cultura Popular de Matriz Africana</v>
      </c>
      <c r="J195" s="4" t="str">
        <f ca="1">IFERROR(__xludf.DUMMYFUNCTION("""COMPUTED_VALUE"""),"Cultura Digital e Geek")</f>
        <v>Cultura Digital e Geek</v>
      </c>
      <c r="K195" s="4" t="str">
        <f ca="1">IFERROR(__xludf.DUMMYFUNCTION("""COMPUTED_VALUE"""),"12 Regiões de Desenvolvimento")</f>
        <v>12 Regiões de Desenvolvimento</v>
      </c>
      <c r="L195" s="4" t="str">
        <f ca="1">IFERROR(__xludf.DUMMYFUNCTION("""COMPUTED_VALUE"""),"Linguagem Específica")</f>
        <v>Linguagem Específica</v>
      </c>
      <c r="M195" s="4" t="str">
        <f ca="1">IFERROR(__xludf.DUMMYFUNCTION("""COMPUTED_VALUE"""),"Técnicos")</f>
        <v>Técnicos</v>
      </c>
      <c r="N195" s="4" t="str">
        <f ca="1">IFERROR(__xludf.DUMMYFUNCTION("""COMPUTED_VALUE"""),"Circulação e Visibilidade")</f>
        <v>Circulação e Visibilidade</v>
      </c>
      <c r="O195" s="4" t="str">
        <f ca="1">IFERROR(__xludf.DUMMYFUNCTION("""COMPUTED_VALUE"""),"Iniciantes")</f>
        <v>Iniciantes</v>
      </c>
      <c r="P195" s="4" t="str">
        <f ca="1">IFERROR(__xludf.DUMMYFUNCTION("""COMPUTED_VALUE"""),"CEUs e Pontos(ões) de Cultura")</f>
        <v>CEUs e Pontos(ões) de Cultura</v>
      </c>
      <c r="Q195" s="4" t="str">
        <f ca="1">IFERROR(__xludf.DUMMYFUNCTION("""COMPUTED_VALUE"""),"Outros")</f>
        <v>Outros</v>
      </c>
    </row>
    <row r="196" spans="1:26" x14ac:dyDescent="0.25">
      <c r="A196" s="4" t="str">
        <f ca="1">IFERROR(__xludf.DUMMYFUNCTION("TRANSPOSE(FILTER(Filtro1!B:B,Filtro1!A:A=Caio!C196))"),"Aquisição de Bens e Serviços")</f>
        <v>Aquisição de Bens e Serviços</v>
      </c>
      <c r="B196" s="4" t="str">
        <f ca="1">IFERROR(__xludf.DUMMYFUNCTION("""COMPUTED_VALUE"""),"Cultura Periférica")</f>
        <v>Cultura Periférica</v>
      </c>
      <c r="C196" s="4" t="str">
        <f ca="1">IFERROR(__xludf.DUMMYFUNCTION("""COMPUTED_VALUE"""),"Comunidades Tradicionais ou Rurais")</f>
        <v>Comunidades Tradicionais ou Rurais</v>
      </c>
      <c r="D196" s="4" t="str">
        <f ca="1">IFERROR(__xludf.DUMMYFUNCTION("""COMPUTED_VALUE"""),"Equipamentos e Acervos")</f>
        <v>Equipamentos e Acervos</v>
      </c>
      <c r="E196" s="4" t="str">
        <f ca="1">IFERROR(__xludf.DUMMYFUNCTION("""COMPUTED_VALUE"""),"Premiação")</f>
        <v>Premiação</v>
      </c>
      <c r="F196" s="4" t="str">
        <f ca="1">IFERROR(__xludf.DUMMYFUNCTION("""COMPUTED_VALUE"""),"Bolsas e Intercâmbio")</f>
        <v>Bolsas e Intercâmbio</v>
      </c>
      <c r="G196" s="4" t="str">
        <f ca="1">IFERROR(__xludf.DUMMYFUNCTION("""COMPUTED_VALUE"""),"Formação de Público e Educação")</f>
        <v>Formação de Público e Educação</v>
      </c>
      <c r="H196" s="4" t="str">
        <f ca="1">IFERROR(__xludf.DUMMYFUNCTION("""COMPUTED_VALUE"""),"Cultura Popular")</f>
        <v>Cultura Popular</v>
      </c>
      <c r="I196" s="4" t="str">
        <f ca="1">IFERROR(__xludf.DUMMYFUNCTION("""COMPUTED_VALUE"""),"Cultura Popular de Matriz Africana")</f>
        <v>Cultura Popular de Matriz Africana</v>
      </c>
      <c r="J196" s="4" t="str">
        <f ca="1">IFERROR(__xludf.DUMMYFUNCTION("""COMPUTED_VALUE"""),"Cultura Digital e Geek")</f>
        <v>Cultura Digital e Geek</v>
      </c>
      <c r="K196" s="4" t="str">
        <f ca="1">IFERROR(__xludf.DUMMYFUNCTION("""COMPUTED_VALUE"""),"12 Regiões de Desenvolvimento")</f>
        <v>12 Regiões de Desenvolvimento</v>
      </c>
      <c r="L196" s="4" t="str">
        <f ca="1">IFERROR(__xludf.DUMMYFUNCTION("""COMPUTED_VALUE"""),"Linguagem Específica")</f>
        <v>Linguagem Específica</v>
      </c>
      <c r="M196" s="4" t="str">
        <f ca="1">IFERROR(__xludf.DUMMYFUNCTION("""COMPUTED_VALUE"""),"Técnicos")</f>
        <v>Técnicos</v>
      </c>
      <c r="N196" s="4" t="str">
        <f ca="1">IFERROR(__xludf.DUMMYFUNCTION("""COMPUTED_VALUE"""),"Circulação e Visibilidade")</f>
        <v>Circulação e Visibilidade</v>
      </c>
      <c r="O196" s="4" t="str">
        <f ca="1">IFERROR(__xludf.DUMMYFUNCTION("""COMPUTED_VALUE"""),"Iniciantes")</f>
        <v>Iniciantes</v>
      </c>
      <c r="P196" s="4" t="str">
        <f ca="1">IFERROR(__xludf.DUMMYFUNCTION("""COMPUTED_VALUE"""),"CEUs e Pontos(ões) de Cultura")</f>
        <v>CEUs e Pontos(ões) de Cultura</v>
      </c>
      <c r="Q196" s="4" t="str">
        <f ca="1">IFERROR(__xludf.DUMMYFUNCTION("""COMPUTED_VALUE"""),"Outros")</f>
        <v>Outros</v>
      </c>
    </row>
    <row r="197" spans="1:26" x14ac:dyDescent="0.25">
      <c r="A197" s="4" t="str">
        <f ca="1">IFERROR(__xludf.DUMMYFUNCTION("TRANSPOSE(FILTER(Filtro1!B:B,Filtro1!A:A=Caio!C197))"),"Aquisição de Bens e Serviços")</f>
        <v>Aquisição de Bens e Serviços</v>
      </c>
      <c r="B197" s="4" t="str">
        <f ca="1">IFERROR(__xludf.DUMMYFUNCTION("""COMPUTED_VALUE"""),"Cultura Periférica")</f>
        <v>Cultura Periférica</v>
      </c>
      <c r="C197" s="4" t="str">
        <f ca="1">IFERROR(__xludf.DUMMYFUNCTION("""COMPUTED_VALUE"""),"Comunidades Tradicionais ou Rurais")</f>
        <v>Comunidades Tradicionais ou Rurais</v>
      </c>
      <c r="D197" s="4" t="str">
        <f ca="1">IFERROR(__xludf.DUMMYFUNCTION("""COMPUTED_VALUE"""),"Equipamentos e Acervos")</f>
        <v>Equipamentos e Acervos</v>
      </c>
      <c r="E197" s="4" t="str">
        <f ca="1">IFERROR(__xludf.DUMMYFUNCTION("""COMPUTED_VALUE"""),"Premiação")</f>
        <v>Premiação</v>
      </c>
      <c r="F197" s="4" t="str">
        <f ca="1">IFERROR(__xludf.DUMMYFUNCTION("""COMPUTED_VALUE"""),"Bolsas e Intercâmbio")</f>
        <v>Bolsas e Intercâmbio</v>
      </c>
      <c r="G197" s="4" t="str">
        <f ca="1">IFERROR(__xludf.DUMMYFUNCTION("""COMPUTED_VALUE"""),"Formação de Público e Educação")</f>
        <v>Formação de Público e Educação</v>
      </c>
      <c r="H197" s="4" t="str">
        <f ca="1">IFERROR(__xludf.DUMMYFUNCTION("""COMPUTED_VALUE"""),"Cultura Popular")</f>
        <v>Cultura Popular</v>
      </c>
      <c r="I197" s="4" t="str">
        <f ca="1">IFERROR(__xludf.DUMMYFUNCTION("""COMPUTED_VALUE"""),"Cultura Popular de Matriz Africana")</f>
        <v>Cultura Popular de Matriz Africana</v>
      </c>
      <c r="J197" s="4" t="str">
        <f ca="1">IFERROR(__xludf.DUMMYFUNCTION("""COMPUTED_VALUE"""),"Cultura Digital e Geek")</f>
        <v>Cultura Digital e Geek</v>
      </c>
      <c r="K197" s="4" t="str">
        <f ca="1">IFERROR(__xludf.DUMMYFUNCTION("""COMPUTED_VALUE"""),"12 Regiões de Desenvolvimento")</f>
        <v>12 Regiões de Desenvolvimento</v>
      </c>
      <c r="L197" s="4" t="str">
        <f ca="1">IFERROR(__xludf.DUMMYFUNCTION("""COMPUTED_VALUE"""),"Linguagem Específica")</f>
        <v>Linguagem Específica</v>
      </c>
      <c r="M197" s="4" t="str">
        <f ca="1">IFERROR(__xludf.DUMMYFUNCTION("""COMPUTED_VALUE"""),"Técnicos")</f>
        <v>Técnicos</v>
      </c>
      <c r="N197" s="4" t="str">
        <f ca="1">IFERROR(__xludf.DUMMYFUNCTION("""COMPUTED_VALUE"""),"Circulação e Visibilidade")</f>
        <v>Circulação e Visibilidade</v>
      </c>
      <c r="O197" s="4" t="str">
        <f ca="1">IFERROR(__xludf.DUMMYFUNCTION("""COMPUTED_VALUE"""),"Iniciantes")</f>
        <v>Iniciantes</v>
      </c>
      <c r="P197" s="4" t="str">
        <f ca="1">IFERROR(__xludf.DUMMYFUNCTION("""COMPUTED_VALUE"""),"CEUs e Pontos(ões) de Cultura")</f>
        <v>CEUs e Pontos(ões) de Cultura</v>
      </c>
      <c r="Q197" s="4" t="str">
        <f ca="1">IFERROR(__xludf.DUMMYFUNCTION("""COMPUTED_VALUE"""),"Outros")</f>
        <v>Outros</v>
      </c>
    </row>
    <row r="198" spans="1:26" x14ac:dyDescent="0.25">
      <c r="A198" s="4" t="str">
        <f ca="1">IFERROR(__xludf.DUMMYFUNCTION("TRANSPOSE(FILTER(Filtro1!B:B,Filtro1!A:A=Caio!C198))"),"Aquisição de Bens e Serviços")</f>
        <v>Aquisição de Bens e Serviços</v>
      </c>
      <c r="B198" s="4" t="str">
        <f ca="1">IFERROR(__xludf.DUMMYFUNCTION("""COMPUTED_VALUE"""),"Cultura Periférica")</f>
        <v>Cultura Periférica</v>
      </c>
      <c r="C198" s="4" t="str">
        <f ca="1">IFERROR(__xludf.DUMMYFUNCTION("""COMPUTED_VALUE"""),"Comunidades Tradicionais ou Rurais")</f>
        <v>Comunidades Tradicionais ou Rurais</v>
      </c>
      <c r="D198" s="4" t="str">
        <f ca="1">IFERROR(__xludf.DUMMYFUNCTION("""COMPUTED_VALUE"""),"Equipamentos e Acervos")</f>
        <v>Equipamentos e Acervos</v>
      </c>
      <c r="E198" s="4" t="str">
        <f ca="1">IFERROR(__xludf.DUMMYFUNCTION("""COMPUTED_VALUE"""),"Premiação")</f>
        <v>Premiação</v>
      </c>
      <c r="F198" s="4" t="str">
        <f ca="1">IFERROR(__xludf.DUMMYFUNCTION("""COMPUTED_VALUE"""),"Bolsas e Intercâmbio")</f>
        <v>Bolsas e Intercâmbio</v>
      </c>
      <c r="G198" s="4" t="str">
        <f ca="1">IFERROR(__xludf.DUMMYFUNCTION("""COMPUTED_VALUE"""),"Formação de Público e Educação")</f>
        <v>Formação de Público e Educação</v>
      </c>
      <c r="H198" s="4" t="str">
        <f ca="1">IFERROR(__xludf.DUMMYFUNCTION("""COMPUTED_VALUE"""),"Cultura Popular")</f>
        <v>Cultura Popular</v>
      </c>
      <c r="I198" s="4" t="str">
        <f ca="1">IFERROR(__xludf.DUMMYFUNCTION("""COMPUTED_VALUE"""),"Cultura Popular de Matriz Africana")</f>
        <v>Cultura Popular de Matriz Africana</v>
      </c>
      <c r="J198" s="4" t="str">
        <f ca="1">IFERROR(__xludf.DUMMYFUNCTION("""COMPUTED_VALUE"""),"Cultura Digital e Geek")</f>
        <v>Cultura Digital e Geek</v>
      </c>
      <c r="K198" s="4" t="str">
        <f ca="1">IFERROR(__xludf.DUMMYFUNCTION("""COMPUTED_VALUE"""),"12 Regiões de Desenvolvimento")</f>
        <v>12 Regiões de Desenvolvimento</v>
      </c>
      <c r="L198" s="4" t="str">
        <f ca="1">IFERROR(__xludf.DUMMYFUNCTION("""COMPUTED_VALUE"""),"Linguagem Específica")</f>
        <v>Linguagem Específica</v>
      </c>
      <c r="M198" s="4" t="str">
        <f ca="1">IFERROR(__xludf.DUMMYFUNCTION("""COMPUTED_VALUE"""),"Técnicos")</f>
        <v>Técnicos</v>
      </c>
      <c r="N198" s="4" t="str">
        <f ca="1">IFERROR(__xludf.DUMMYFUNCTION("""COMPUTED_VALUE"""),"Circulação e Visibilidade")</f>
        <v>Circulação e Visibilidade</v>
      </c>
      <c r="O198" s="4" t="str">
        <f ca="1">IFERROR(__xludf.DUMMYFUNCTION("""COMPUTED_VALUE"""),"Iniciantes")</f>
        <v>Iniciantes</v>
      </c>
      <c r="P198" s="4" t="str">
        <f ca="1">IFERROR(__xludf.DUMMYFUNCTION("""COMPUTED_VALUE"""),"CEUs e Pontos(ões) de Cultura")</f>
        <v>CEUs e Pontos(ões) de Cultura</v>
      </c>
      <c r="Q198" s="4" t="str">
        <f ca="1">IFERROR(__xludf.DUMMYFUNCTION("""COMPUTED_VALUE"""),"Outros")</f>
        <v>Outros</v>
      </c>
    </row>
    <row r="199" spans="1:26" x14ac:dyDescent="0.25">
      <c r="A199" s="4" t="str">
        <f ca="1">IFERROR(__xludf.DUMMYFUNCTION("TRANSPOSE(FILTER(Filtro1!B:B,Filtro1!A:A=Caio!C199))"),"Aquisição de Bens e Serviços")</f>
        <v>Aquisição de Bens e Serviços</v>
      </c>
      <c r="B199" s="4" t="str">
        <f ca="1">IFERROR(__xludf.DUMMYFUNCTION("""COMPUTED_VALUE"""),"Cultura Periférica")</f>
        <v>Cultura Periférica</v>
      </c>
      <c r="C199" s="4" t="str">
        <f ca="1">IFERROR(__xludf.DUMMYFUNCTION("""COMPUTED_VALUE"""),"Comunidades Tradicionais ou Rurais")</f>
        <v>Comunidades Tradicionais ou Rurais</v>
      </c>
      <c r="D199" s="4" t="str">
        <f ca="1">IFERROR(__xludf.DUMMYFUNCTION("""COMPUTED_VALUE"""),"Equipamentos e Acervos")</f>
        <v>Equipamentos e Acervos</v>
      </c>
      <c r="E199" s="4" t="str">
        <f ca="1">IFERROR(__xludf.DUMMYFUNCTION("""COMPUTED_VALUE"""),"Premiação")</f>
        <v>Premiação</v>
      </c>
      <c r="F199" s="4" t="str">
        <f ca="1">IFERROR(__xludf.DUMMYFUNCTION("""COMPUTED_VALUE"""),"Bolsas e Intercâmbio")</f>
        <v>Bolsas e Intercâmbio</v>
      </c>
      <c r="G199" s="4" t="str">
        <f ca="1">IFERROR(__xludf.DUMMYFUNCTION("""COMPUTED_VALUE"""),"Formação de Público e Educação")</f>
        <v>Formação de Público e Educação</v>
      </c>
      <c r="H199" s="4" t="str">
        <f ca="1">IFERROR(__xludf.DUMMYFUNCTION("""COMPUTED_VALUE"""),"Cultura Popular")</f>
        <v>Cultura Popular</v>
      </c>
      <c r="I199" s="4" t="str">
        <f ca="1">IFERROR(__xludf.DUMMYFUNCTION("""COMPUTED_VALUE"""),"Cultura Popular de Matriz Africana")</f>
        <v>Cultura Popular de Matriz Africana</v>
      </c>
      <c r="J199" s="4" t="str">
        <f ca="1">IFERROR(__xludf.DUMMYFUNCTION("""COMPUTED_VALUE"""),"Cultura Digital e Geek")</f>
        <v>Cultura Digital e Geek</v>
      </c>
      <c r="K199" s="4" t="str">
        <f ca="1">IFERROR(__xludf.DUMMYFUNCTION("""COMPUTED_VALUE"""),"12 Regiões de Desenvolvimento")</f>
        <v>12 Regiões de Desenvolvimento</v>
      </c>
      <c r="L199" s="4" t="str">
        <f ca="1">IFERROR(__xludf.DUMMYFUNCTION("""COMPUTED_VALUE"""),"Linguagem Específica")</f>
        <v>Linguagem Específica</v>
      </c>
      <c r="M199" s="4" t="str">
        <f ca="1">IFERROR(__xludf.DUMMYFUNCTION("""COMPUTED_VALUE"""),"Técnicos")</f>
        <v>Técnicos</v>
      </c>
      <c r="N199" s="4" t="str">
        <f ca="1">IFERROR(__xludf.DUMMYFUNCTION("""COMPUTED_VALUE"""),"Circulação e Visibilidade")</f>
        <v>Circulação e Visibilidade</v>
      </c>
      <c r="O199" s="4" t="str">
        <f ca="1">IFERROR(__xludf.DUMMYFUNCTION("""COMPUTED_VALUE"""),"Iniciantes")</f>
        <v>Iniciantes</v>
      </c>
      <c r="P199" s="4" t="str">
        <f ca="1">IFERROR(__xludf.DUMMYFUNCTION("""COMPUTED_VALUE"""),"CEUs e Pontos(ões) de Cultura")</f>
        <v>CEUs e Pontos(ões) de Cultura</v>
      </c>
      <c r="Q199" s="4" t="str">
        <f ca="1">IFERROR(__xludf.DUMMYFUNCTION("""COMPUTED_VALUE"""),"Outros")</f>
        <v>Outros</v>
      </c>
    </row>
    <row r="200" spans="1:26" x14ac:dyDescent="0.25">
      <c r="A200" s="4" t="str">
        <f ca="1">IFERROR(__xludf.DUMMYFUNCTION("TRANSPOSE(FILTER(Filtro1!B:B,Filtro1!A:A=Caio!C200))"),"")</f>
        <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t="str">
        <f ca="1">IFERROR(__xludf.DUMMYFUNCTION("TRANSPOSE(FILTER(Filtro1!B:B,Filtro1!A:A=Caio!C201))"),"")</f>
        <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t="str">
        <f ca="1">IFERROR(__xludf.DUMMYFUNCTION("TRANSPOSE(FILTER(Filtro1!B:B,Filtro1!A:A=Caio!C202))"),"")</f>
        <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t="str">
        <f ca="1">IFERROR(__xludf.DUMMYFUNCTION("TRANSPOSE(FILTER(Filtro1!B:B,Filtro1!A:A=Caio!C203))"),"")</f>
        <v/>
      </c>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t="str">
        <f ca="1">IFERROR(__xludf.DUMMYFUNCTION("TRANSPOSE(FILTER(Filtro1!B:B,Filtro1!A:A=Caio!C204))"),"")</f>
        <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t="str">
        <f ca="1">IFERROR(__xludf.DUMMYFUNCTION("TRANSPOSE(FILTER(Filtro1!B:B,Filtro1!A:A=Caio!C205))"),"")</f>
        <v/>
      </c>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t="str">
        <f ca="1">IFERROR(__xludf.DUMMYFUNCTION("TRANSPOSE(FILTER(Filtro1!B:B,Filtro1!A:A=Caio!C206))"),"")</f>
        <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t="str">
        <f ca="1">IFERROR(__xludf.DUMMYFUNCTION("TRANSPOSE(FILTER(Filtro1!B:B,Filtro1!A:A=Caio!C207))"),"")</f>
        <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t="str">
        <f ca="1">IFERROR(__xludf.DUMMYFUNCTION("TRANSPOSE(FILTER(Filtro1!B:B,Filtro1!A:A=Caio!C208))"),"")</f>
        <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t="str">
        <f ca="1">IFERROR(__xludf.DUMMYFUNCTION("TRANSPOSE(FILTER(Filtro1!B:B,Filtro1!A:A=Caio!C209))"),"")</f>
        <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t="str">
        <f ca="1">IFERROR(__xludf.DUMMYFUNCTION("TRANSPOSE(FILTER(Filtro1!B:B,Filtro1!A:A=Caio!C210))"),"")</f>
        <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t="str">
        <f ca="1">IFERROR(__xludf.DUMMYFUNCTION("TRANSPOSE(FILTER(Filtro1!B:B,Filtro1!A:A=Caio!C211))"),"")</f>
        <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t="str">
        <f ca="1">IFERROR(__xludf.DUMMYFUNCTION("TRANSPOSE(FILTER(Filtro1!B:B,Filtro1!A:A=Caio!C212))"),"")</f>
        <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t="str">
        <f ca="1">IFERROR(__xludf.DUMMYFUNCTION("TRANSPOSE(FILTER(Filtro1!B:B,Filtro1!A:A=Caio!C213))"),"")</f>
        <v/>
      </c>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t="str">
        <f ca="1">IFERROR(__xludf.DUMMYFUNCTION("TRANSPOSE(FILTER(Filtro1!B:B,Filtro1!A:A=Caio!C214))"),"")</f>
        <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t="str">
        <f ca="1">IFERROR(__xludf.DUMMYFUNCTION("TRANSPOSE(FILTER(Filtro1!B:B,Filtro1!A:A=Caio!C215))"),"")</f>
        <v/>
      </c>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t="str">
        <f ca="1">IFERROR(__xludf.DUMMYFUNCTION("TRANSPOSE(FILTER(Filtro1!B:B,Filtro1!A:A=Caio!C216))"),"")</f>
        <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t="str">
        <f ca="1">IFERROR(__xludf.DUMMYFUNCTION("TRANSPOSE(FILTER(Filtro1!B:B,Filtro1!A:A=Caio!C217))"),"")</f>
        <v/>
      </c>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t="str">
        <f ca="1">IFERROR(__xludf.DUMMYFUNCTION("TRANSPOSE(FILTER(Filtro1!B:B,Filtro1!A:A=Caio!C218))"),"")</f>
        <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t="str">
        <f ca="1">IFERROR(__xludf.DUMMYFUNCTION("TRANSPOSE(FILTER(Filtro1!B:B,Filtro1!A:A=Caio!C219))"),"")</f>
        <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t="str">
        <f ca="1">IFERROR(__xludf.DUMMYFUNCTION("TRANSPOSE(FILTER(Filtro1!B:B,Filtro1!A:A=Caio!C220))"),"")</f>
        <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t="str">
        <f ca="1">IFERROR(__xludf.DUMMYFUNCTION("TRANSPOSE(FILTER(Filtro1!B:B,Filtro1!A:A=Caio!C221))"),"")</f>
        <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t="str">
        <f ca="1">IFERROR(__xludf.DUMMYFUNCTION("TRANSPOSE(FILTER(Filtro1!B:B,Filtro1!A:A=Caio!C222))"),"")</f>
        <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t="str">
        <f ca="1">IFERROR(__xludf.DUMMYFUNCTION("TRANSPOSE(FILTER(Filtro1!B:B,Filtro1!A:A=Caio!C223))"),"")</f>
        <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t="str">
        <f ca="1">IFERROR(__xludf.DUMMYFUNCTION("TRANSPOSE(FILTER(Filtro1!B:B,Filtro1!A:A=Caio!C224))"),"")</f>
        <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t="str">
        <f ca="1">IFERROR(__xludf.DUMMYFUNCTION("TRANSPOSE(FILTER(Filtro1!B:B,Filtro1!A:A=Caio!C225))"),"")</f>
        <v/>
      </c>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t="str">
        <f ca="1">IFERROR(__xludf.DUMMYFUNCTION("TRANSPOSE(FILTER(Filtro1!B:B,Filtro1!A:A=Caio!C226))"),"")</f>
        <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t="str">
        <f ca="1">IFERROR(__xludf.DUMMYFUNCTION("TRANSPOSE(FILTER(Filtro1!B:B,Filtro1!A:A=Caio!C227))"),"")</f>
        <v/>
      </c>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t="str">
        <f ca="1">IFERROR(__xludf.DUMMYFUNCTION("TRANSPOSE(FILTER(Filtro1!B:B,Filtro1!A:A=Caio!C228))"),"")</f>
        <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t="str">
        <f ca="1">IFERROR(__xludf.DUMMYFUNCTION("TRANSPOSE(FILTER(Filtro1!B:B,Filtro1!A:A=Caio!C229))"),"")</f>
        <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t="str">
        <f ca="1">IFERROR(__xludf.DUMMYFUNCTION("TRANSPOSE(FILTER(Filtro1!B:B,Filtro1!A:A=Caio!C230))"),"")</f>
        <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t="str">
        <f ca="1">IFERROR(__xludf.DUMMYFUNCTION("TRANSPOSE(FILTER(Filtro1!B:B,Filtro1!A:A=Caio!C231))"),"")</f>
        <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t="str">
        <f ca="1">IFERROR(__xludf.DUMMYFUNCTION("TRANSPOSE(FILTER(Filtro1!B:B,Filtro1!A:A=Caio!C232))"),"")</f>
        <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t="str">
        <f ca="1">IFERROR(__xludf.DUMMYFUNCTION("TRANSPOSE(FILTER(Filtro1!B:B,Filtro1!A:A=Caio!C233))"),"")</f>
        <v/>
      </c>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t="str">
        <f ca="1">IFERROR(__xludf.DUMMYFUNCTION("TRANSPOSE(FILTER(Filtro1!B:B,Filtro1!A:A=Caio!C234))"),"")</f>
        <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t="str">
        <f ca="1">IFERROR(__xludf.DUMMYFUNCTION("TRANSPOSE(FILTER(Filtro1!B:B,Filtro1!A:A=Caio!C235))"),"")</f>
        <v/>
      </c>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t="str">
        <f ca="1">IFERROR(__xludf.DUMMYFUNCTION("TRANSPOSE(FILTER(Filtro1!B:B,Filtro1!A:A=Caio!C236))"),"")</f>
        <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t="str">
        <f ca="1">IFERROR(__xludf.DUMMYFUNCTION("TRANSPOSE(FILTER(Filtro1!B:B,Filtro1!A:A=Caio!C237))"),"")</f>
        <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t="str">
        <f ca="1">IFERROR(__xludf.DUMMYFUNCTION("TRANSPOSE(FILTER(Filtro1!B:B,Filtro1!A:A=Caio!C238))"),"")</f>
        <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t="str">
        <f ca="1">IFERROR(__xludf.DUMMYFUNCTION("TRANSPOSE(FILTER(Filtro1!B:B,Filtro1!A:A=Caio!C239))"),"")</f>
        <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t="str">
        <f ca="1">IFERROR(__xludf.DUMMYFUNCTION("TRANSPOSE(FILTER(Filtro1!B:B,Filtro1!A:A=Caio!C240))"),"")</f>
        <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t="str">
        <f ca="1">IFERROR(__xludf.DUMMYFUNCTION("TRANSPOSE(FILTER(Filtro1!B:B,Filtro1!A:A=Caio!C241))"),"")</f>
        <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t="str">
        <f ca="1">IFERROR(__xludf.DUMMYFUNCTION("TRANSPOSE(FILTER(Filtro1!B:B,Filtro1!A:A=Caio!C242))"),"")</f>
        <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t="str">
        <f ca="1">IFERROR(__xludf.DUMMYFUNCTION("TRANSPOSE(FILTER(Filtro1!B:B,Filtro1!A:A=Caio!C243))"),"")</f>
        <v/>
      </c>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t="str">
        <f ca="1">IFERROR(__xludf.DUMMYFUNCTION("TRANSPOSE(FILTER(Filtro1!B:B,Filtro1!A:A=Caio!C244))"),"")</f>
        <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t="str">
        <f ca="1">IFERROR(__xludf.DUMMYFUNCTION("TRANSPOSE(FILTER(Filtro1!B:B,Filtro1!A:A=Caio!C245))"),"")</f>
        <v/>
      </c>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t="str">
        <f ca="1">IFERROR(__xludf.DUMMYFUNCTION("TRANSPOSE(FILTER(Filtro1!B:B,Filtro1!A:A=Caio!C246))"),"")</f>
        <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t="str">
        <f ca="1">IFERROR(__xludf.DUMMYFUNCTION("TRANSPOSE(FILTER(Filtro1!B:B,Filtro1!A:A=Caio!C247))"),"")</f>
        <v/>
      </c>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t="str">
        <f ca="1">IFERROR(__xludf.DUMMYFUNCTION("TRANSPOSE(FILTER(Filtro1!B:B,Filtro1!A:A=Caio!C248))"),"")</f>
        <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t="str">
        <f ca="1">IFERROR(__xludf.DUMMYFUNCTION("TRANSPOSE(FILTER(Filtro1!B:B,Filtro1!A:A=Caio!C249))"),"")</f>
        <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t="str">
        <f ca="1">IFERROR(__xludf.DUMMYFUNCTION("TRANSPOSE(FILTER(Filtro1!B:B,Filtro1!A:A=Caio!C250))"),"")</f>
        <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t="str">
        <f ca="1">IFERROR(__xludf.DUMMYFUNCTION("TRANSPOSE(FILTER(Filtro1!B:B,Filtro1!A:A=Caio!C251))"),"")</f>
        <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t="str">
        <f ca="1">IFERROR(__xludf.DUMMYFUNCTION("TRANSPOSE(FILTER(Filtro1!B:B,Filtro1!A:A=Caio!C252))"),"")</f>
        <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t="str">
        <f ca="1">IFERROR(__xludf.DUMMYFUNCTION("TRANSPOSE(FILTER(Filtro1!B:B,Filtro1!A:A=Caio!C253))"),"")</f>
        <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t="str">
        <f ca="1">IFERROR(__xludf.DUMMYFUNCTION("TRANSPOSE(FILTER(Filtro1!B:B,Filtro1!A:A=Caio!C254))"),"")</f>
        <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t="str">
        <f ca="1">IFERROR(__xludf.DUMMYFUNCTION("TRANSPOSE(FILTER(Filtro1!B:B,Filtro1!A:A=Caio!C255))"),"")</f>
        <v/>
      </c>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t="str">
        <f ca="1">IFERROR(__xludf.DUMMYFUNCTION("TRANSPOSE(FILTER(Filtro1!B:B,Filtro1!A:A=Caio!C256))"),"")</f>
        <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t="str">
        <f ca="1">IFERROR(__xludf.DUMMYFUNCTION("TRANSPOSE(FILTER(Filtro1!B:B,Filtro1!A:A=Caio!C257))"),"")</f>
        <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t="str">
        <f ca="1">IFERROR(__xludf.DUMMYFUNCTION("TRANSPOSE(FILTER(Filtro1!B:B,Filtro1!A:A=Caio!C258))"),"")</f>
        <v/>
      </c>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t="str">
        <f ca="1">IFERROR(__xludf.DUMMYFUNCTION("TRANSPOSE(FILTER(Filtro1!B:B,Filtro1!A:A=Caio!C259))"),"")</f>
        <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t="str">
        <f ca="1">IFERROR(__xludf.DUMMYFUNCTION("TRANSPOSE(FILTER(Filtro1!B:B,Filtro1!A:A=Caio!C260))"),"")</f>
        <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t="str">
        <f ca="1">IFERROR(__xludf.DUMMYFUNCTION("TRANSPOSE(FILTER(Filtro1!B:B,Filtro1!A:A=Caio!C261))"),"")</f>
        <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t="str">
        <f ca="1">IFERROR(__xludf.DUMMYFUNCTION("TRANSPOSE(FILTER(Filtro1!B:B,Filtro1!A:A=Caio!C262))"),"")</f>
        <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t="str">
        <f ca="1">IFERROR(__xludf.DUMMYFUNCTION("TRANSPOSE(FILTER(Filtro1!B:B,Filtro1!A:A=Caio!C263))"),"")</f>
        <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t="str">
        <f ca="1">IFERROR(__xludf.DUMMYFUNCTION("TRANSPOSE(FILTER(Filtro1!B:B,Filtro1!A:A=Caio!C264))"),"")</f>
        <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t="str">
        <f ca="1">IFERROR(__xludf.DUMMYFUNCTION("TRANSPOSE(FILTER(Filtro1!B:B,Filtro1!A:A=Caio!C265))"),"")</f>
        <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t="str">
        <f ca="1">IFERROR(__xludf.DUMMYFUNCTION("TRANSPOSE(FILTER(Filtro1!B:B,Filtro1!A:A=Caio!C266))"),"")</f>
        <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t="str">
        <f ca="1">IFERROR(__xludf.DUMMYFUNCTION("TRANSPOSE(FILTER(Filtro1!B:B,Filtro1!A:A=Caio!C267))"),"")</f>
        <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t="str">
        <f ca="1">IFERROR(__xludf.DUMMYFUNCTION("TRANSPOSE(FILTER(Filtro1!B:B,Filtro1!A:A=Caio!C268))"),"")</f>
        <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t="str">
        <f ca="1">IFERROR(__xludf.DUMMYFUNCTION("TRANSPOSE(FILTER(Filtro1!B:B,Filtro1!A:A=Caio!C269))"),"")</f>
        <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t="str">
        <f ca="1">IFERROR(__xludf.DUMMYFUNCTION("TRANSPOSE(FILTER(Filtro1!B:B,Filtro1!A:A=Caio!C270))"),"")</f>
        <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t="str">
        <f ca="1">IFERROR(__xludf.DUMMYFUNCTION("TRANSPOSE(FILTER(Filtro1!B:B,Filtro1!A:A=Caio!C271))"),"")</f>
        <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t="str">
        <f ca="1">IFERROR(__xludf.DUMMYFUNCTION("TRANSPOSE(FILTER(Filtro1!B:B,Filtro1!A:A=Caio!C272))"),"")</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t="str">
        <f ca="1">IFERROR(__xludf.DUMMYFUNCTION("TRANSPOSE(FILTER(Filtro1!B:B,Filtro1!A:A=Caio!C273))"),"")</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t="str">
        <f ca="1">IFERROR(__xludf.DUMMYFUNCTION("TRANSPOSE(FILTER(Filtro1!B:B,Filtro1!A:A=Caio!C274))"),"")</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t="str">
        <f ca="1">IFERROR(__xludf.DUMMYFUNCTION("TRANSPOSE(FILTER(Filtro1!B:B,Filtro1!A:A=Caio!C275))"),"")</f>
        <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t="str">
        <f ca="1">IFERROR(__xludf.DUMMYFUNCTION("TRANSPOSE(FILTER(Filtro1!B:B,Filtro1!A:A=Caio!C276))"),"")</f>
        <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t="str">
        <f ca="1">IFERROR(__xludf.DUMMYFUNCTION("TRANSPOSE(FILTER(Filtro1!B:B,Filtro1!A:A=Caio!C277))"),"")</f>
        <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t="str">
        <f ca="1">IFERROR(__xludf.DUMMYFUNCTION("TRANSPOSE(FILTER(Filtro1!B:B,Filtro1!A:A=Caio!C278))"),"")</f>
        <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t="str">
        <f ca="1">IFERROR(__xludf.DUMMYFUNCTION("TRANSPOSE(FILTER(Filtro1!B:B,Filtro1!A:A=Caio!C279))"),"")</f>
        <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t="str">
        <f ca="1">IFERROR(__xludf.DUMMYFUNCTION("TRANSPOSE(FILTER(Filtro1!B:B,Filtro1!A:A=Caio!C280))"),"")</f>
        <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t="str">
        <f ca="1">IFERROR(__xludf.DUMMYFUNCTION("TRANSPOSE(FILTER(Filtro1!B:B,Filtro1!A:A=Caio!C281))"),"")</f>
        <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t="str">
        <f ca="1">IFERROR(__xludf.DUMMYFUNCTION("TRANSPOSE(FILTER(Filtro1!B:B,Filtro1!A:A=Caio!C282))"),"")</f>
        <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t="str">
        <f ca="1">IFERROR(__xludf.DUMMYFUNCTION("TRANSPOSE(FILTER(Filtro1!B:B,Filtro1!A:A=Caio!C283))"),"")</f>
        <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t="str">
        <f ca="1">IFERROR(__xludf.DUMMYFUNCTION("TRANSPOSE(FILTER(Filtro1!B:B,Filtro1!A:A=Caio!C284))"),"")</f>
        <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t="str">
        <f ca="1">IFERROR(__xludf.DUMMYFUNCTION("TRANSPOSE(FILTER(Filtro1!B:B,Filtro1!A:A=Caio!C285))"),"")</f>
        <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t="str">
        <f ca="1">IFERROR(__xludf.DUMMYFUNCTION("TRANSPOSE(FILTER(Filtro1!B:B,Filtro1!A:A=Caio!C286))"),"")</f>
        <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t="str">
        <f ca="1">IFERROR(__xludf.DUMMYFUNCTION("TRANSPOSE(FILTER(Filtro1!B:B,Filtro1!A:A=Caio!C287))"),"")</f>
        <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t="str">
        <f ca="1">IFERROR(__xludf.DUMMYFUNCTION("TRANSPOSE(FILTER(Filtro1!B:B,Filtro1!A:A=Caio!C288))"),"")</f>
        <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t="str">
        <f ca="1">IFERROR(__xludf.DUMMYFUNCTION("TRANSPOSE(FILTER(Filtro1!B:B,Filtro1!A:A=Caio!C289))"),"")</f>
        <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t="str">
        <f ca="1">IFERROR(__xludf.DUMMYFUNCTION("TRANSPOSE(FILTER(Filtro1!B:B,Filtro1!A:A=Caio!C290))"),"")</f>
        <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t="str">
        <f ca="1">IFERROR(__xludf.DUMMYFUNCTION("TRANSPOSE(FILTER(Filtro1!B:B,Filtro1!A:A=Caio!C291))"),"")</f>
        <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t="str">
        <f ca="1">IFERROR(__xludf.DUMMYFUNCTION("TRANSPOSE(FILTER(Filtro1!B:B,Filtro1!A:A=Caio!C292))"),"")</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t="str">
        <f ca="1">IFERROR(__xludf.DUMMYFUNCTION("TRANSPOSE(FILTER(Filtro1!B:B,Filtro1!A:A=Caio!C293))"),"")</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t="str">
        <f ca="1">IFERROR(__xludf.DUMMYFUNCTION("TRANSPOSE(FILTER(Filtro1!B:B,Filtro1!A:A=Caio!C294))"),"")</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t="str">
        <f ca="1">IFERROR(__xludf.DUMMYFUNCTION("TRANSPOSE(FILTER(Filtro1!B:B,Filtro1!A:A=Caio!C295))"),"")</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t="str">
        <f ca="1">IFERROR(__xludf.DUMMYFUNCTION("TRANSPOSE(FILTER(Filtro1!B:B,Filtro1!A:A=Caio!C296))"),"")</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t="str">
        <f ca="1">IFERROR(__xludf.DUMMYFUNCTION("TRANSPOSE(FILTER(Filtro1!B:B,Filtro1!A:A=Caio!C297))"),"")</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t="str">
        <f ca="1">IFERROR(__xludf.DUMMYFUNCTION("TRANSPOSE(FILTER(Filtro1!B:B,Filtro1!A:A=Caio!C298))"),"")</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t="str">
        <f ca="1">IFERROR(__xludf.DUMMYFUNCTION("TRANSPOSE(FILTER(Filtro1!B:B,Filtro1!A:A=Caio!C299))"),"")</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t="str">
        <f ca="1">IFERROR(__xludf.DUMMYFUNCTION("TRANSPOSE(FILTER(Filtro1!B:B,Filtro1!A:A=Caio!C300))"),"")</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t="str">
        <f ca="1">IFERROR(__xludf.DUMMYFUNCTION("TRANSPOSE(FILTER(Filtro1!B:B,Filtro1!A:A=Caio!C301))"),"")</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t="str">
        <f ca="1">IFERROR(__xludf.DUMMYFUNCTION("TRANSPOSE(FILTER(Filtro1!B:B,Filtro1!A:A=Caio!C302))"),"")</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t="str">
        <f ca="1">IFERROR(__xludf.DUMMYFUNCTION("TRANSPOSE(FILTER(Filtro1!B:B,Filtro1!A:A=Caio!C303))"),"")</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t="str">
        <f ca="1">IFERROR(__xludf.DUMMYFUNCTION("TRANSPOSE(FILTER(Filtro1!B:B,Filtro1!A:A=Caio!C304))"),"")</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t="str">
        <f ca="1">IFERROR(__xludf.DUMMYFUNCTION("TRANSPOSE(FILTER(Filtro1!B:B,Filtro1!A:A=Caio!C305))"),"")</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t="str">
        <f ca="1">IFERROR(__xludf.DUMMYFUNCTION("TRANSPOSE(FILTER(Filtro1!B:B,Filtro1!A:A=Caio!C306))"),"")</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t="str">
        <f ca="1">IFERROR(__xludf.DUMMYFUNCTION("TRANSPOSE(FILTER(Filtro1!B:B,Filtro1!A:A=Caio!C307))"),"")</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t="str">
        <f ca="1">IFERROR(__xludf.DUMMYFUNCTION("TRANSPOSE(FILTER(Filtro1!B:B,Filtro1!A:A=Caio!C308))"),"")</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t="str">
        <f ca="1">IFERROR(__xludf.DUMMYFUNCTION("TRANSPOSE(FILTER(Filtro1!B:B,Filtro1!A:A=Caio!C309))"),"")</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t="str">
        <f ca="1">IFERROR(__xludf.DUMMYFUNCTION("TRANSPOSE(FILTER(Filtro1!B:B,Filtro1!A:A=Caio!C310))"),"")</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t="str">
        <f ca="1">IFERROR(__xludf.DUMMYFUNCTION("TRANSPOSE(FILTER(Filtro1!B:B,Filtro1!A:A=Caio!C311))"),"")</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t="str">
        <f ca="1">IFERROR(__xludf.DUMMYFUNCTION("TRANSPOSE(FILTER(Filtro1!B:B,Filtro1!A:A=Caio!C312))"),"")</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t="str">
        <f ca="1">IFERROR(__xludf.DUMMYFUNCTION("TRANSPOSE(FILTER(Filtro1!B:B,Filtro1!A:A=Caio!C313))"),"")</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t="str">
        <f ca="1">IFERROR(__xludf.DUMMYFUNCTION("TRANSPOSE(FILTER(Filtro1!B:B,Filtro1!A:A=Caio!C314))"),"")</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t="str">
        <f ca="1">IFERROR(__xludf.DUMMYFUNCTION("TRANSPOSE(FILTER(Filtro1!B:B,Filtro1!A:A=Caio!C315))"),"")</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t="str">
        <f ca="1">IFERROR(__xludf.DUMMYFUNCTION("TRANSPOSE(FILTER(Filtro1!B:B,Filtro1!A:A=Caio!C316))"),"")</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t="str">
        <f ca="1">IFERROR(__xludf.DUMMYFUNCTION("TRANSPOSE(FILTER(Filtro1!B:B,Filtro1!A:A=Caio!C317))"),"")</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t="str">
        <f ca="1">IFERROR(__xludf.DUMMYFUNCTION("TRANSPOSE(FILTER(Filtro1!B:B,Filtro1!A:A=Caio!C318))"),"")</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t="str">
        <f ca="1">IFERROR(__xludf.DUMMYFUNCTION("TRANSPOSE(FILTER(Filtro1!B:B,Filtro1!A:A=Caio!C319))"),"")</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t="str">
        <f ca="1">IFERROR(__xludf.DUMMYFUNCTION("TRANSPOSE(FILTER(Filtro1!B:B,Filtro1!A:A=Caio!C320))"),"")</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t="str">
        <f ca="1">IFERROR(__xludf.DUMMYFUNCTION("TRANSPOSE(FILTER(Filtro1!B:B,Filtro1!A:A=Caio!C321))"),"")</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t="str">
        <f ca="1">IFERROR(__xludf.DUMMYFUNCTION("TRANSPOSE(FILTER(Filtro1!B:B,Filtro1!A:A=Caio!C322))"),"")</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t="str">
        <f ca="1">IFERROR(__xludf.DUMMYFUNCTION("TRANSPOSE(FILTER(Filtro1!B:B,Filtro1!A:A=Caio!C323))"),"")</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t="str">
        <f ca="1">IFERROR(__xludf.DUMMYFUNCTION("TRANSPOSE(FILTER(Filtro1!B:B,Filtro1!A:A=Caio!C324))"),"")</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t="str">
        <f ca="1">IFERROR(__xludf.DUMMYFUNCTION("TRANSPOSE(FILTER(Filtro1!B:B,Filtro1!A:A=Caio!C325))"),"")</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t="str">
        <f ca="1">IFERROR(__xludf.DUMMYFUNCTION("TRANSPOSE(FILTER(Filtro1!B:B,Filtro1!A:A=Caio!C326))"),"")</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t="str">
        <f ca="1">IFERROR(__xludf.DUMMYFUNCTION("TRANSPOSE(FILTER(Filtro1!B:B,Filtro1!A:A=Caio!C327))"),"")</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t="str">
        <f ca="1">IFERROR(__xludf.DUMMYFUNCTION("TRANSPOSE(FILTER(Filtro1!B:B,Filtro1!A:A=Caio!C328))"),"")</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t="str">
        <f ca="1">IFERROR(__xludf.DUMMYFUNCTION("TRANSPOSE(FILTER(Filtro1!B:B,Filtro1!A:A=Caio!C329))"),"")</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t="str">
        <f ca="1">IFERROR(__xludf.DUMMYFUNCTION("TRANSPOSE(FILTER(Filtro1!B:B,Filtro1!A:A=Caio!C330))"),"")</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t="str">
        <f ca="1">IFERROR(__xludf.DUMMYFUNCTION("TRANSPOSE(FILTER(Filtro1!B:B,Filtro1!A:A=Caio!C331))"),"")</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t="str">
        <f ca="1">IFERROR(__xludf.DUMMYFUNCTION("TRANSPOSE(FILTER(Filtro1!B:B,Filtro1!A:A=Caio!C332))"),"")</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t="str">
        <f ca="1">IFERROR(__xludf.DUMMYFUNCTION("TRANSPOSE(FILTER(Filtro1!B:B,Filtro1!A:A=Caio!C333))"),"")</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t="str">
        <f ca="1">IFERROR(__xludf.DUMMYFUNCTION("TRANSPOSE(FILTER(Filtro1!B:B,Filtro1!A:A=Caio!C334))"),"")</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t="str">
        <f ca="1">IFERROR(__xludf.DUMMYFUNCTION("TRANSPOSE(FILTER(Filtro1!B:B,Filtro1!A:A=Caio!C335))"),"")</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t="str">
        <f ca="1">IFERROR(__xludf.DUMMYFUNCTION("TRANSPOSE(FILTER(Filtro1!B:B,Filtro1!A:A=Caio!C336))"),"")</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t="str">
        <f ca="1">IFERROR(__xludf.DUMMYFUNCTION("TRANSPOSE(FILTER(Filtro1!B:B,Filtro1!A:A=Caio!C337))"),"")</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t="str">
        <f ca="1">IFERROR(__xludf.DUMMYFUNCTION("TRANSPOSE(FILTER(Filtro1!B:B,Filtro1!A:A=Caio!C338))"),"")</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t="str">
        <f ca="1">IFERROR(__xludf.DUMMYFUNCTION("TRANSPOSE(FILTER(Filtro1!B:B,Filtro1!A:A=Caio!C339))"),"")</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t="str">
        <f ca="1">IFERROR(__xludf.DUMMYFUNCTION("TRANSPOSE(FILTER(Filtro1!B:B,Filtro1!A:A=Caio!C340))"),"")</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t="str">
        <f ca="1">IFERROR(__xludf.DUMMYFUNCTION("TRANSPOSE(FILTER(Filtro1!B:B,Filtro1!A:A=Caio!C341))"),"")</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t="str">
        <f ca="1">IFERROR(__xludf.DUMMYFUNCTION("TRANSPOSE(FILTER(Filtro1!B:B,Filtro1!A:A=Caio!C342))"),"")</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t="str">
        <f ca="1">IFERROR(__xludf.DUMMYFUNCTION("TRANSPOSE(FILTER(Filtro1!B:B,Filtro1!A:A=Caio!C340))"),"")</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t="str">
        <f ca="1">IFERROR(__xludf.DUMMYFUNCTION("TRANSPOSE(FILTER(Filtro1!B:B,Filtro1!A:A=Caio!C341))"),"")</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t="str">
        <f ca="1">IFERROR(__xludf.DUMMYFUNCTION("TRANSPOSE(FILTER(Filtro1!B:B,Filtro1!A:A=Caio!C342))"),"")</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t="str">
        <f ca="1">IFERROR(__xludf.DUMMYFUNCTION("TRANSPOSE(FILTER(Filtro1!B:B,Filtro1!A:A=Caio!C343))"),"")</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t="str">
        <f ca="1">IFERROR(__xludf.DUMMYFUNCTION("TRANSPOSE(FILTER(Filtro1!B:B,Filtro1!A:A=Caio!C344))"),"")</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t="str">
        <f ca="1">IFERROR(__xludf.DUMMYFUNCTION("TRANSPOSE(FILTER(Filtro1!B:B,Filtro1!A:A=Caio!C345))"),"")</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t="str">
        <f ca="1">IFERROR(__xludf.DUMMYFUNCTION("TRANSPOSE(FILTER(Filtro1!B:B,Filtro1!A:A=Caio!C346))"),"")</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t="str">
        <f ca="1">IFERROR(__xludf.DUMMYFUNCTION("TRANSPOSE(FILTER(Filtro1!B:B,Filtro1!A:A=Caio!C347))"),"")</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t="str">
        <f ca="1">IFERROR(__xludf.DUMMYFUNCTION("TRANSPOSE(FILTER(Filtro1!B:B,Filtro1!A:A=Caio!C348))"),"")</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t="str">
        <f ca="1">IFERROR(__xludf.DUMMYFUNCTION("TRANSPOSE(FILTER(Filtro1!B:B,Filtro1!A:A=Caio!C349))"),"")</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t="str">
        <f ca="1">IFERROR(__xludf.DUMMYFUNCTION("TRANSPOSE(FILTER(Filtro1!B:B,Filtro1!A:A=Caio!C350))"),"")</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t="str">
        <f ca="1">IFERROR(__xludf.DUMMYFUNCTION("TRANSPOSE(FILTER(Filtro1!B:B,Filtro1!A:A=Caio!C351))"),"")</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t="str">
        <f ca="1">IFERROR(__xludf.DUMMYFUNCTION("TRANSPOSE(FILTER(Filtro1!B:B,Filtro1!A:A=Caio!C352))"),"")</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t="str">
        <f ca="1">IFERROR(__xludf.DUMMYFUNCTION("TRANSPOSE(FILTER(Filtro1!B:B,Filtro1!A:A=Caio!C353))"),"")</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t="str">
        <f ca="1">IFERROR(__xludf.DUMMYFUNCTION("TRANSPOSE(FILTER(Filtro1!B:B,Filtro1!A:A=Caio!C354))"),"")</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t="str">
        <f ca="1">IFERROR(__xludf.DUMMYFUNCTION("TRANSPOSE(FILTER(Filtro1!B:B,Filtro1!A:A=Caio!C355))"),"")</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t="str">
        <f ca="1">IFERROR(__xludf.DUMMYFUNCTION("TRANSPOSE(FILTER(Filtro1!B:B,Filtro1!A:A=Caio!C356))"),"")</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t="str">
        <f ca="1">IFERROR(__xludf.DUMMYFUNCTION("TRANSPOSE(FILTER(Filtro1!B:B,Filtro1!A:A=Caio!C357))"),"")</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t="str">
        <f ca="1">IFERROR(__xludf.DUMMYFUNCTION("TRANSPOSE(FILTER(Filtro1!B:B,Filtro1!A:A=Caio!C358))"),"")</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t="str">
        <f ca="1">IFERROR(__xludf.DUMMYFUNCTION("TRANSPOSE(FILTER(Filtro1!B:B,Filtro1!A:A=Caio!C359))"),"")</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t="str">
        <f ca="1">IFERROR(__xludf.DUMMYFUNCTION("TRANSPOSE(FILTER(Filtro1!B:B,Filtro1!A:A=Caio!C360))"),"")</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t="str">
        <f ca="1">IFERROR(__xludf.DUMMYFUNCTION("TRANSPOSE(FILTER(Filtro1!B:B,Filtro1!A:A=Caio!C361))"),"")</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IFERROR(__xludf.DUMMYFUNCTION("TRANSPOSE(FILTER(Filtro1!B:B,Filtro1!A:A=Caio!C362))"),"")</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t="str">
        <f ca="1">IFERROR(__xludf.DUMMYFUNCTION("TRANSPOSE(FILTER(Filtro1!B:B,Filtro1!A:A=Caio!C363))"),"")</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t="str">
        <f ca="1">IFERROR(__xludf.DUMMYFUNCTION("TRANSPOSE(FILTER(Filtro1!B:B,Filtro1!A:A=Caio!C364))"),"")</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t="str">
        <f ca="1">IFERROR(__xludf.DUMMYFUNCTION("TRANSPOSE(FILTER(Filtro1!B:B,Filtro1!A:A=Caio!C365))"),"")</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t="str">
        <f ca="1">IFERROR(__xludf.DUMMYFUNCTION("TRANSPOSE(FILTER(Filtro1!B:B,Filtro1!A:A=Caio!C366))"),"")</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t="str">
        <f ca="1">IFERROR(__xludf.DUMMYFUNCTION("TRANSPOSE(FILTER(Filtro1!B:B,Filtro1!A:A=Caio!C367))"),"")</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t="str">
        <f ca="1">IFERROR(__xludf.DUMMYFUNCTION("TRANSPOSE(FILTER(Filtro1!B:B,Filtro1!A:A=Caio!C368))"),"")</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t="str">
        <f ca="1">IFERROR(__xludf.DUMMYFUNCTION("TRANSPOSE(FILTER(Filtro1!B:B,Filtro1!A:A=Caio!C369))"),"")</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t="str">
        <f ca="1">IFERROR(__xludf.DUMMYFUNCTION("TRANSPOSE(FILTER(Filtro1!B:B,Filtro1!A:A=Caio!C370))"),"")</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t="str">
        <f ca="1">IFERROR(__xludf.DUMMYFUNCTION("TRANSPOSE(FILTER(Filtro1!B:B,Filtro1!A:A=Caio!C371))"),"")</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t="str">
        <f ca="1">IFERROR(__xludf.DUMMYFUNCTION("TRANSPOSE(FILTER(Filtro1!B:B,Filtro1!A:A=Caio!C372))"),"")</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t="str">
        <f ca="1">IFERROR(__xludf.DUMMYFUNCTION("TRANSPOSE(FILTER(Filtro1!B:B,Filtro1!A:A=Caio!C373))"),"")</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t="str">
        <f ca="1">IFERROR(__xludf.DUMMYFUNCTION("TRANSPOSE(FILTER(Filtro1!B:B,Filtro1!A:A=Caio!C374))"),"")</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t="str">
        <f ca="1">IFERROR(__xludf.DUMMYFUNCTION("TRANSPOSE(FILTER(Filtro1!B:B,Filtro1!A:A=Caio!C375))"),"")</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t="str">
        <f ca="1">IFERROR(__xludf.DUMMYFUNCTION("TRANSPOSE(FILTER(Filtro1!B:B,Filtro1!A:A=Caio!C376))"),"")</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t="str">
        <f ca="1">IFERROR(__xludf.DUMMYFUNCTION("TRANSPOSE(FILTER(Filtro1!B:B,Filtro1!A:A=Caio!C377))"),"")</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t="str">
        <f ca="1">IFERROR(__xludf.DUMMYFUNCTION("TRANSPOSE(FILTER(Filtro1!B:B,Filtro1!A:A=Caio!C378))"),"")</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t="str">
        <f ca="1">IFERROR(__xludf.DUMMYFUNCTION("TRANSPOSE(FILTER(Filtro1!B:B,Filtro1!A:A=Caio!C379))"),"")</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t="str">
        <f ca="1">IFERROR(__xludf.DUMMYFUNCTION("TRANSPOSE(FILTER(Filtro1!B:B,Filtro1!A:A=Caio!C380))"),"")</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t="str">
        <f ca="1">IFERROR(__xludf.DUMMYFUNCTION("TRANSPOSE(FILTER(Filtro1!B:B,Filtro1!A:A=Caio!C381))"),"")</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t="str">
        <f ca="1">IFERROR(__xludf.DUMMYFUNCTION("TRANSPOSE(FILTER(Filtro1!B:B,Filtro1!A:A=Caio!C382))"),"")</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t="str">
        <f ca="1">IFERROR(__xludf.DUMMYFUNCTION("TRANSPOSE(FILTER(Filtro1!B:B,Filtro1!A:A=Caio!C383))"),"")</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t="str">
        <f ca="1">IFERROR(__xludf.DUMMYFUNCTION("TRANSPOSE(FILTER(Filtro1!B:B,Filtro1!A:A=Caio!C384))"),"")</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t="str">
        <f ca="1">IFERROR(__xludf.DUMMYFUNCTION("TRANSPOSE(FILTER(Filtro1!B:B,Filtro1!A:A=Caio!C385))"),"")</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t="str">
        <f ca="1">IFERROR(__xludf.DUMMYFUNCTION("TRANSPOSE(FILTER(Filtro1!B:B,Filtro1!A:A=Caio!C386))"),"")</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t="str">
        <f ca="1">IFERROR(__xludf.DUMMYFUNCTION("TRANSPOSE(FILTER(Filtro1!B:B,Filtro1!A:A=Caio!C387))"),"")</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t="str">
        <f ca="1">IFERROR(__xludf.DUMMYFUNCTION("TRANSPOSE(FILTER(Filtro1!B:B,Filtro1!A:A=Caio!C388))"),"")</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t="str">
        <f ca="1">IFERROR(__xludf.DUMMYFUNCTION("TRANSPOSE(FILTER(Filtro1!B:B,Filtro1!A:A=Caio!C389))"),"")</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t="str">
        <f ca="1">IFERROR(__xludf.DUMMYFUNCTION("TRANSPOSE(FILTER(Filtro1!B:B,Filtro1!A:A=Caio!C390))"),"")</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t="str">
        <f ca="1">IFERROR(__xludf.DUMMYFUNCTION("TRANSPOSE(FILTER(Filtro1!B:B,Filtro1!A:A=Caio!C391))"),"")</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t="str">
        <f ca="1">IFERROR(__xludf.DUMMYFUNCTION("TRANSPOSE(FILTER(Filtro1!B:B,Filtro1!A:A=Caio!C392))"),"")</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IFERROR(__xludf.DUMMYFUNCTION("TRANSPOSE(FILTER(Filtro1!B:B,Filtro1!A:A=Caio!C393))"),"")</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t="str">
        <f ca="1">IFERROR(__xludf.DUMMYFUNCTION("TRANSPOSE(FILTER(Filtro1!B:B,Filtro1!A:A=Caio!C394))"),"")</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t="str">
        <f ca="1">IFERROR(__xludf.DUMMYFUNCTION("TRANSPOSE(FILTER(Filtro1!B:B,Filtro1!A:A=Caio!C395))"),"")</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t="str">
        <f ca="1">IFERROR(__xludf.DUMMYFUNCTION("TRANSPOSE(FILTER(Filtro1!B:B,Filtro1!A:A=Caio!C396))"),"")</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t="str">
        <f ca="1">IFERROR(__xludf.DUMMYFUNCTION("TRANSPOSE(FILTER(Filtro1!B:B,Filtro1!A:A=Caio!C397))"),"")</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t="str">
        <f ca="1">IFERROR(__xludf.DUMMYFUNCTION("TRANSPOSE(FILTER(Filtro1!B:B,Filtro1!A:A=Caio!C398))"),"")</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IFERROR(__xludf.DUMMYFUNCTION("TRANSPOSE(FILTER(Filtro1!B:B,Filtro1!A:A=Caio!C399))"),"")</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IFERROR(__xludf.DUMMYFUNCTION("TRANSPOSE(FILTER(Filtro1!B:B,Filtro1!A:A=Caio!C400))"),"")</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IFERROR(__xludf.DUMMYFUNCTION("TRANSPOSE(FILTER(Filtro1!B:B,Filtro1!A:A=Caio!C401))"),"")</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IFERROR(__xludf.DUMMYFUNCTION("TRANSPOSE(FILTER(Filtro1!B:B,Filtro1!A:A=Caio!C402))"),"")</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IFERROR(__xludf.DUMMYFUNCTION("TRANSPOSE(FILTER(Filtro1!B:B,Filtro1!A:A=Caio!C403))"),"")</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IFERROR(__xludf.DUMMYFUNCTION("TRANSPOSE(FILTER(Filtro1!B:B,Filtro1!A:A=Caio!C404))"),"")</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IFERROR(__xludf.DUMMYFUNCTION("TRANSPOSE(FILTER(Filtro1!B:B,Filtro1!A:A=Caio!C405))"),"")</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IFERROR(__xludf.DUMMYFUNCTION("TRANSPOSE(FILTER(Filtro1!B:B,Filtro1!A:A=Caio!C406))"),"")</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IFERROR(__xludf.DUMMYFUNCTION("TRANSPOSE(FILTER(Filtro1!B:B,Filtro1!A:A=Caio!C407))"),"")</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IFERROR(__xludf.DUMMYFUNCTION("TRANSPOSE(FILTER(Filtro1!B:B,Filtro1!A:A=Caio!C408))"),"")</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IFERROR(__xludf.DUMMYFUNCTION("TRANSPOSE(FILTER(Filtro1!B:B,Filtro1!A:A=Caio!C409))"),"")</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IFERROR(__xludf.DUMMYFUNCTION("TRANSPOSE(FILTER(Filtro1!B:B,Filtro1!A:A=Caio!C410))"),"")</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IFERROR(__xludf.DUMMYFUNCTION("TRANSPOSE(FILTER(Filtro1!B:B,Filtro1!A:A=Caio!C411))"),"")</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IFERROR(__xludf.DUMMYFUNCTION("TRANSPOSE(FILTER(Filtro1!B:B,Filtro1!A:A=Caio!C412))"),"")</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IFERROR(__xludf.DUMMYFUNCTION("TRANSPOSE(FILTER(Filtro1!B:B,Filtro1!A:A=Caio!C413))"),"")</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IFERROR(__xludf.DUMMYFUNCTION("TRANSPOSE(FILTER(Filtro1!B:B,Filtro1!A:A=Caio!C414))"),"")</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IFERROR(__xludf.DUMMYFUNCTION("TRANSPOSE(FILTER(Filtro1!B:B,Filtro1!A:A=Caio!C415))"),"")</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IFERROR(__xludf.DUMMYFUNCTION("TRANSPOSE(FILTER(Filtro1!B:B,Filtro1!A:A=Caio!C416))"),"")</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IFERROR(__xludf.DUMMYFUNCTION("TRANSPOSE(FILTER(Filtro1!B:B,Filtro1!A:A=Caio!C417))"),"")</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IFERROR(__xludf.DUMMYFUNCTION("TRANSPOSE(FILTER(Filtro1!B:B,Filtro1!A:A=Caio!C418))"),"")</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IFERROR(__xludf.DUMMYFUNCTION("TRANSPOSE(FILTER(Filtro1!B:B,Filtro1!A:A=Caio!C419))"),"")</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IFERROR(__xludf.DUMMYFUNCTION("TRANSPOSE(FILTER(Filtro1!B:B,Filtro1!A:A=Caio!C420))"),"")</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IFERROR(__xludf.DUMMYFUNCTION("TRANSPOSE(FILTER(Filtro1!B:B,Filtro1!A:A=Caio!C421))"),"")</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IFERROR(__xludf.DUMMYFUNCTION("TRANSPOSE(FILTER(Filtro1!B:B,Filtro1!A:A=Caio!C422))"),"")</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IFERROR(__xludf.DUMMYFUNCTION("TRANSPOSE(FILTER(Filtro1!B:B,Filtro1!A:A=Caio!C423))"),"")</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IFERROR(__xludf.DUMMYFUNCTION("TRANSPOSE(FILTER(Filtro1!B:B,Filtro1!A:A=Caio!C424))"),"")</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IFERROR(__xludf.DUMMYFUNCTION("TRANSPOSE(FILTER(Filtro1!B:B,Filtro1!A:A=Caio!C425))"),"")</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IFERROR(__xludf.DUMMYFUNCTION("TRANSPOSE(FILTER(Filtro1!B:B,Filtro1!A:A=Caio!C426))"),"")</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IFERROR(__xludf.DUMMYFUNCTION("TRANSPOSE(FILTER(Filtro1!B:B,Filtro1!A:A=Caio!C427))"),"")</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IFERROR(__xludf.DUMMYFUNCTION("TRANSPOSE(FILTER(Filtro1!B:B,Filtro1!A:A=Caio!C428))"),"")</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IFERROR(__xludf.DUMMYFUNCTION("TRANSPOSE(FILTER(Filtro1!B:B,Filtro1!A:A=Caio!C429))"),"")</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IFERROR(__xludf.DUMMYFUNCTION("TRANSPOSE(FILTER(Filtro1!B:B,Filtro1!A:A=Caio!C430))"),"")</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IFERROR(__xludf.DUMMYFUNCTION("TRANSPOSE(FILTER(Filtro1!B:B,Filtro1!A:A=Caio!C431))"),"")</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IFERROR(__xludf.DUMMYFUNCTION("TRANSPOSE(FILTER(Filtro1!B:B,Filtro1!A:A=Caio!C432))"),"")</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IFERROR(__xludf.DUMMYFUNCTION("TRANSPOSE(FILTER(Filtro1!B:B,Filtro1!A:A=Caio!C433))"),"")</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IFERROR(__xludf.DUMMYFUNCTION("TRANSPOSE(FILTER(Filtro1!B:B,Filtro1!A:A=Caio!C434))"),"")</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IFERROR(__xludf.DUMMYFUNCTION("TRANSPOSE(FILTER(Filtro1!B:B,Filtro1!A:A=Caio!C435))"),"")</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IFERROR(__xludf.DUMMYFUNCTION("TRANSPOSE(FILTER(Filtro1!B:B,Filtro1!A:A=Caio!C436))"),"")</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IFERROR(__xludf.DUMMYFUNCTION("TRANSPOSE(FILTER(Filtro1!B:B,Filtro1!A:A=Caio!C437))"),"")</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IFERROR(__xludf.DUMMYFUNCTION("TRANSPOSE(FILTER(Filtro1!B:B,Filtro1!A:A=Caio!C438))"),"")</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IFERROR(__xludf.DUMMYFUNCTION("TRANSPOSE(FILTER(Filtro1!B:B,Filtro1!A:A=Caio!C439))"),"")</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IFERROR(__xludf.DUMMYFUNCTION("TRANSPOSE(FILTER(Filtro1!B:B,Filtro1!A:A=Caio!C440))"),"")</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IFERROR(__xludf.DUMMYFUNCTION("TRANSPOSE(FILTER(Filtro1!B:B,Filtro1!A:A=Caio!C441))"),"")</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IFERROR(__xludf.DUMMYFUNCTION("TRANSPOSE(FILTER(Filtro1!B:B,Filtro1!A:A=Caio!C442))"),"")</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IFERROR(__xludf.DUMMYFUNCTION("TRANSPOSE(FILTER(Filtro1!B:B,Filtro1!A:A=Caio!C443))"),"")</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IFERROR(__xludf.DUMMYFUNCTION("TRANSPOSE(FILTER(Filtro1!B:B,Filtro1!A:A=Caio!C444))"),"")</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IFERROR(__xludf.DUMMYFUNCTION("TRANSPOSE(FILTER(Filtro1!B:B,Filtro1!A:A=Caio!C445))"),"")</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IFERROR(__xludf.DUMMYFUNCTION("TRANSPOSE(FILTER(Filtro1!B:B,Filtro1!A:A=Caio!C446))"),"")</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IFERROR(__xludf.DUMMYFUNCTION("TRANSPOSE(FILTER(Filtro1!B:B,Filtro1!A:A=Caio!C447))"),"")</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IFERROR(__xludf.DUMMYFUNCTION("TRANSPOSE(FILTER(Filtro1!B:B,Filtro1!A:A=Caio!C448))"),"")</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IFERROR(__xludf.DUMMYFUNCTION("TRANSPOSE(FILTER(Filtro1!B:B,Filtro1!A:A=Caio!C449))"),"")</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IFERROR(__xludf.DUMMYFUNCTION("TRANSPOSE(FILTER(Filtro1!B:B,Filtro1!A:A=Caio!C450))"),"")</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IFERROR(__xludf.DUMMYFUNCTION("TRANSPOSE(FILTER(Filtro1!B:B,Filtro1!A:A=Caio!C451))"),"")</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IFERROR(__xludf.DUMMYFUNCTION("TRANSPOSE(FILTER(Filtro1!B:B,Filtro1!A:A=Caio!C452))"),"")</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IFERROR(__xludf.DUMMYFUNCTION("TRANSPOSE(FILTER(Filtro1!B:B,Filtro1!A:A=Caio!C453))"),"")</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IFERROR(__xludf.DUMMYFUNCTION("TRANSPOSE(FILTER(Filtro1!B:B,Filtro1!A:A=Caio!C454))"),"")</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IFERROR(__xludf.DUMMYFUNCTION("TRANSPOSE(FILTER(Filtro1!B:B,Filtro1!A:A=Caio!C455))"),"")</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IFERROR(__xludf.DUMMYFUNCTION("TRANSPOSE(FILTER(Filtro1!B:B,Filtro1!A:A=Caio!C456))"),"")</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IFERROR(__xludf.DUMMYFUNCTION("TRANSPOSE(FILTER(Filtro1!B:B,Filtro1!A:A=Caio!C457))"),"")</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IFERROR(__xludf.DUMMYFUNCTION("TRANSPOSE(FILTER(Filtro1!B:B,Filtro1!A:A=Caio!C458))"),"")</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IFERROR(__xludf.DUMMYFUNCTION("TRANSPOSE(FILTER(Filtro1!B:B,Filtro1!A:A=Caio!C459))"),"")</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IFERROR(__xludf.DUMMYFUNCTION("TRANSPOSE(FILTER(Filtro1!B:B,Filtro1!A:A=Caio!C460))"),"")</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IFERROR(__xludf.DUMMYFUNCTION("TRANSPOSE(FILTER(Filtro1!B:B,Filtro1!A:A=Caio!C461))"),"")</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IFERROR(__xludf.DUMMYFUNCTION("TRANSPOSE(FILTER(Filtro1!B:B,Filtro1!A:A=Caio!C462))"),"")</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IFERROR(__xludf.DUMMYFUNCTION("TRANSPOSE(FILTER(Filtro1!B:B,Filtro1!A:A=Caio!C463))"),"")</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IFERROR(__xludf.DUMMYFUNCTION("TRANSPOSE(FILTER(Filtro1!B:B,Filtro1!A:A=Caio!C464))"),"")</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IFERROR(__xludf.DUMMYFUNCTION("TRANSPOSE(FILTER(Filtro1!B:B,Filtro1!A:A=Caio!C465))"),"")</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IFERROR(__xludf.DUMMYFUNCTION("TRANSPOSE(FILTER(Filtro1!B:B,Filtro1!A:A=Caio!C466))"),"")</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IFERROR(__xludf.DUMMYFUNCTION("TRANSPOSE(FILTER(Filtro1!B:B,Filtro1!A:A=Caio!C467))"),"")</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IFERROR(__xludf.DUMMYFUNCTION("TRANSPOSE(FILTER(Filtro1!B:B,Filtro1!A:A=Caio!C468))"),"")</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IFERROR(__xludf.DUMMYFUNCTION("TRANSPOSE(FILTER(Filtro1!B:B,Filtro1!A:A=Caio!C469))"),"")</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IFERROR(__xludf.DUMMYFUNCTION("TRANSPOSE(FILTER(Filtro1!B:B,Filtro1!A:A=Caio!C470))"),"")</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IFERROR(__xludf.DUMMYFUNCTION("TRANSPOSE(FILTER(Filtro1!B:B,Filtro1!A:A=Caio!C471))"),"")</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IFERROR(__xludf.DUMMYFUNCTION("TRANSPOSE(FILTER(Filtro1!B:B,Filtro1!A:A=Caio!C472))"),"")</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IFERROR(__xludf.DUMMYFUNCTION("TRANSPOSE(FILTER(Filtro1!B:B,Filtro1!A:A=Caio!C473))"),"")</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IFERROR(__xludf.DUMMYFUNCTION("TRANSPOSE(FILTER(Filtro1!B:B,Filtro1!A:A=Caio!C474))"),"")</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IFERROR(__xludf.DUMMYFUNCTION("TRANSPOSE(FILTER(Filtro1!B:B,Filtro1!A:A=Caio!C475))"),"")</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IFERROR(__xludf.DUMMYFUNCTION("TRANSPOSE(FILTER(Filtro1!B:B,Filtro1!A:A=Caio!C476))"),"")</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IFERROR(__xludf.DUMMYFUNCTION("TRANSPOSE(FILTER(Filtro1!B:B,Filtro1!A:A=Caio!C477))"),"")</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IFERROR(__xludf.DUMMYFUNCTION("TRANSPOSE(FILTER(Filtro1!B:B,Filtro1!A:A=Caio!C478))"),"")</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IFERROR(__xludf.DUMMYFUNCTION("TRANSPOSE(FILTER(Filtro1!B:B,Filtro1!A:A=Caio!C479))"),"")</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IFERROR(__xludf.DUMMYFUNCTION("TRANSPOSE(FILTER(Filtro1!B:B,Filtro1!A:A=Caio!C480))"),"")</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IFERROR(__xludf.DUMMYFUNCTION("TRANSPOSE(FILTER(Filtro1!B:B,Filtro1!A:A=Caio!C481))"),"")</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IFERROR(__xludf.DUMMYFUNCTION("TRANSPOSE(FILTER(Filtro1!B:B,Filtro1!A:A=Caio!C482))"),"")</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IFERROR(__xludf.DUMMYFUNCTION("TRANSPOSE(FILTER(Filtro1!B:B,Filtro1!A:A=Caio!C483))"),"")</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IFERROR(__xludf.DUMMYFUNCTION("TRANSPOSE(FILTER(Filtro1!B:B,Filtro1!A:A=Caio!C484))"),"")</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IFERROR(__xludf.DUMMYFUNCTION("TRANSPOSE(FILTER(Filtro1!B:B,Filtro1!A:A=Caio!C485))"),"")</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IFERROR(__xludf.DUMMYFUNCTION("TRANSPOSE(FILTER(Filtro1!B:B,Filtro1!A:A=Caio!C486))"),"")</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IFERROR(__xludf.DUMMYFUNCTION("TRANSPOSE(FILTER(Filtro1!B:B,Filtro1!A:A=Caio!C487))"),"")</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IFERROR(__xludf.DUMMYFUNCTION("TRANSPOSE(FILTER(Filtro1!B:B,Filtro1!A:A=Caio!C488))"),"")</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IFERROR(__xludf.DUMMYFUNCTION("TRANSPOSE(FILTER(Filtro1!B:B,Filtro1!A:A=Caio!C489))"),"")</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IFERROR(__xludf.DUMMYFUNCTION("TRANSPOSE(FILTER(Filtro1!B:B,Filtro1!A:A=Caio!C490))"),"")</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IFERROR(__xludf.DUMMYFUNCTION("TRANSPOSE(FILTER(Filtro1!B:B,Filtro1!A:A=Caio!C491))"),"")</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IFERROR(__xludf.DUMMYFUNCTION("TRANSPOSE(FILTER(Filtro1!B:B,Filtro1!A:A=Caio!C492))"),"")</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IFERROR(__xludf.DUMMYFUNCTION("TRANSPOSE(FILTER(Filtro1!B:B,Filtro1!A:A=Caio!C493))"),"")</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IFERROR(__xludf.DUMMYFUNCTION("TRANSPOSE(FILTER(Filtro1!B:B,Filtro1!A:A=Caio!C494))"),"")</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IFERROR(__xludf.DUMMYFUNCTION("TRANSPOSE(FILTER(Filtro1!B:B,Filtro1!A:A=Caio!C495))"),"")</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IFERROR(__xludf.DUMMYFUNCTION("TRANSPOSE(FILTER(Filtro1!B:B,Filtro1!A:A=Caio!C496))"),"")</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IFERROR(__xludf.DUMMYFUNCTION("TRANSPOSE(FILTER(Filtro1!B:B,Filtro1!A:A=Caio!C497))"),"")</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IFERROR(__xludf.DUMMYFUNCTION("TRANSPOSE(FILTER(Filtro1!B:B,Filtro1!A:A=Caio!C498))"),"")</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IFERROR(__xludf.DUMMYFUNCTION("TRANSPOSE(FILTER(Filtro1!B:B,Filtro1!A:A=Caio!C499))"),"")</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IFERROR(__xludf.DUMMYFUNCTION("TRANSPOSE(FILTER(Filtro1!B:B,Filtro1!A:A=Caio!C500))"),"")</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IFERROR(__xludf.DUMMYFUNCTION("TRANSPOSE(FILTER(Filtro1!B:B,Filtro1!A:A=Caio!C501))"),"")</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IFERROR(__xludf.DUMMYFUNCTION("TRANSPOSE(FILTER(Filtro1!B:B,Filtro1!A:A=Caio!C502))"),"")</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IFERROR(__xludf.DUMMYFUNCTION("TRANSPOSE(FILTER(Filtro1!B:B,Filtro1!A:A=Caio!C503))"),"")</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IFERROR(__xludf.DUMMYFUNCTION("TRANSPOSE(FILTER(Filtro1!B:B,Filtro1!A:A=Caio!C504))"),"")</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IFERROR(__xludf.DUMMYFUNCTION("TRANSPOSE(FILTER(Filtro1!B:B,Filtro1!A:A=Caio!C505))"),"")</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IFERROR(__xludf.DUMMYFUNCTION("TRANSPOSE(FILTER(Filtro1!B:B,Filtro1!A:A=Caio!C506))"),"")</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IFERROR(__xludf.DUMMYFUNCTION("TRANSPOSE(FILTER(Filtro1!B:B,Filtro1!A:A=Caio!C507))"),"")</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IFERROR(__xludf.DUMMYFUNCTION("TRANSPOSE(FILTER(Filtro1!B:B,Filtro1!A:A=Caio!C508))"),"")</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IFERROR(__xludf.DUMMYFUNCTION("TRANSPOSE(FILTER(Filtro1!B:B,Filtro1!A:A=Caio!C509))"),"")</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IFERROR(__xludf.DUMMYFUNCTION("TRANSPOSE(FILTER(Filtro1!B:B,Filtro1!A:A=Caio!C510))"),"")</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IFERROR(__xludf.DUMMYFUNCTION("TRANSPOSE(FILTER(Filtro1!B:B,Filtro1!A:A=Caio!C511))"),"")</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IFERROR(__xludf.DUMMYFUNCTION("TRANSPOSE(FILTER(Filtro1!B:B,Filtro1!A:A=Caio!C512))"),"")</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IFERROR(__xludf.DUMMYFUNCTION("TRANSPOSE(FILTER(Filtro1!B:B,Filtro1!A:A=Caio!C513))"),"")</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IFERROR(__xludf.DUMMYFUNCTION("TRANSPOSE(FILTER(Filtro1!B:B,Filtro1!A:A=Caio!C514))"),"")</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IFERROR(__xludf.DUMMYFUNCTION("TRANSPOSE(FILTER(Filtro1!B:B,Filtro1!A:A=Caio!C515))"),"")</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IFERROR(__xludf.DUMMYFUNCTION("TRANSPOSE(FILTER(Filtro1!B:B,Filtro1!A:A=Caio!C516))"),"")</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IFERROR(__xludf.DUMMYFUNCTION("TRANSPOSE(FILTER(Filtro1!B:B,Filtro1!A:A=Caio!C517))"),"")</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IFERROR(__xludf.DUMMYFUNCTION("TRANSPOSE(FILTER(Filtro1!B:B,Filtro1!A:A=Caio!C518))"),"")</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IFERROR(__xludf.DUMMYFUNCTION("TRANSPOSE(FILTER(Filtro1!B:B,Filtro1!A:A=Caio!C519))"),"")</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IFERROR(__xludf.DUMMYFUNCTION("TRANSPOSE(FILTER(Filtro1!B:B,Filtro1!A:A=Caio!C520))"),"")</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IFERROR(__xludf.DUMMYFUNCTION("TRANSPOSE(FILTER(Filtro1!B:B,Filtro1!A:A=Caio!C521))"),"")</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IFERROR(__xludf.DUMMYFUNCTION("TRANSPOSE(FILTER(Filtro1!B:B,Filtro1!A:A=Caio!C522))"),"")</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IFERROR(__xludf.DUMMYFUNCTION("TRANSPOSE(FILTER(Filtro1!B:B,Filtro1!A:A=Caio!C523))"),"")</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IFERROR(__xludf.DUMMYFUNCTION("TRANSPOSE(FILTER(Filtro1!B:B,Filtro1!A:A=Caio!C524))"),"")</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IFERROR(__xludf.DUMMYFUNCTION("TRANSPOSE(FILTER(Filtro1!B:B,Filtro1!A:A=Caio!C525))"),"")</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IFERROR(__xludf.DUMMYFUNCTION("TRANSPOSE(FILTER(Filtro1!B:B,Filtro1!A:A=Caio!C526))"),"")</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IFERROR(__xludf.DUMMYFUNCTION("TRANSPOSE(FILTER(Filtro1!B:B,Filtro1!A:A=Caio!C527))"),"")</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IFERROR(__xludf.DUMMYFUNCTION("TRANSPOSE(FILTER(Filtro1!B:B,Filtro1!A:A=Caio!C528))"),"")</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IFERROR(__xludf.DUMMYFUNCTION("TRANSPOSE(FILTER(Filtro1!B:B,Filtro1!A:A=Caio!C529))"),"")</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IFERROR(__xludf.DUMMYFUNCTION("TRANSPOSE(FILTER(Filtro1!B:B,Filtro1!A:A=Caio!C530))"),"")</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IFERROR(__xludf.DUMMYFUNCTION("TRANSPOSE(FILTER(Filtro1!B:B,Filtro1!A:A=Caio!C531))"),"")</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IFERROR(__xludf.DUMMYFUNCTION("TRANSPOSE(FILTER(Filtro1!B:B,Filtro1!A:A=Caio!C532))"),"")</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IFERROR(__xludf.DUMMYFUNCTION("TRANSPOSE(FILTER(Filtro1!B:B,Filtro1!A:A=Caio!C533))"),"")</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IFERROR(__xludf.DUMMYFUNCTION("TRANSPOSE(FILTER(Filtro1!B:B,Filtro1!A:A=Caio!C534))"),"")</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IFERROR(__xludf.DUMMYFUNCTION("TRANSPOSE(FILTER(Filtro1!B:B,Filtro1!A:A=Caio!C535))"),"")</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IFERROR(__xludf.DUMMYFUNCTION("TRANSPOSE(FILTER(Filtro1!B:B,Filtro1!A:A=Caio!C536))"),"")</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IFERROR(__xludf.DUMMYFUNCTION("TRANSPOSE(FILTER(Filtro1!B:B,Filtro1!A:A=Caio!C537))"),"")</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IFERROR(__xludf.DUMMYFUNCTION("TRANSPOSE(FILTER(Filtro1!B:B,Filtro1!A:A=Caio!C538))"),"")</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IFERROR(__xludf.DUMMYFUNCTION("TRANSPOSE(FILTER(Filtro1!B:B,Filtro1!A:A=Caio!C539))"),"")</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IFERROR(__xludf.DUMMYFUNCTION("TRANSPOSE(FILTER(Filtro1!B:B,Filtro1!A:A=Caio!C540))"),"")</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IFERROR(__xludf.DUMMYFUNCTION("TRANSPOSE(FILTER(Filtro1!B:B,Filtro1!A:A=Caio!C541))"),"")</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IFERROR(__xludf.DUMMYFUNCTION("TRANSPOSE(FILTER(Filtro1!B:B,Filtro1!A:A=Caio!C542))"),"")</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IFERROR(__xludf.DUMMYFUNCTION("TRANSPOSE(FILTER(Filtro1!B:B,Filtro1!A:A=Caio!C543))"),"")</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IFERROR(__xludf.DUMMYFUNCTION("TRANSPOSE(FILTER(Filtro1!B:B,Filtro1!A:A=Caio!C544))"),"")</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IFERROR(__xludf.DUMMYFUNCTION("TRANSPOSE(FILTER(Filtro1!B:B,Filtro1!A:A=Caio!C545))"),"")</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IFERROR(__xludf.DUMMYFUNCTION("TRANSPOSE(FILTER(Filtro1!B:B,Filtro1!A:A=Caio!C546))"),"")</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IFERROR(__xludf.DUMMYFUNCTION("TRANSPOSE(FILTER(Filtro1!B:B,Filtro1!A:A=Caio!C547))"),"")</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IFERROR(__xludf.DUMMYFUNCTION("TRANSPOSE(FILTER(Filtro1!B:B,Filtro1!A:A=Caio!C548))"),"")</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IFERROR(__xludf.DUMMYFUNCTION("TRANSPOSE(FILTER(Filtro1!B:B,Filtro1!A:A=Caio!C549))"),"")</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IFERROR(__xludf.DUMMYFUNCTION("TRANSPOSE(FILTER(Filtro1!B:B,Filtro1!A:A=Caio!C550))"),"")</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IFERROR(__xludf.DUMMYFUNCTION("TRANSPOSE(FILTER(Filtro1!B:B,Filtro1!A:A=Caio!C551))"),"")</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IFERROR(__xludf.DUMMYFUNCTION("TRANSPOSE(FILTER(Filtro1!B:B,Filtro1!A:A=Caio!C552))"),"")</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IFERROR(__xludf.DUMMYFUNCTION("TRANSPOSE(FILTER(Filtro1!B:B,Filtro1!A:A=Caio!C553))"),"")</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IFERROR(__xludf.DUMMYFUNCTION("TRANSPOSE(FILTER(Filtro1!B:B,Filtro1!A:A=Caio!C554))"),"")</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IFERROR(__xludf.DUMMYFUNCTION("TRANSPOSE(FILTER(Filtro1!B:B,Filtro1!A:A=Caio!C555))"),"")</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IFERROR(__xludf.DUMMYFUNCTION("TRANSPOSE(FILTER(Filtro1!B:B,Filtro1!A:A=Caio!C556))"),"")</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IFERROR(__xludf.DUMMYFUNCTION("TRANSPOSE(FILTER(Filtro1!B:B,Filtro1!A:A=Caio!C557))"),"")</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IFERROR(__xludf.DUMMYFUNCTION("TRANSPOSE(FILTER(Filtro1!B:B,Filtro1!A:A=Caio!C558))"),"")</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IFERROR(__xludf.DUMMYFUNCTION("TRANSPOSE(FILTER(Filtro1!B:B,Filtro1!A:A=Caio!C559))"),"")</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IFERROR(__xludf.DUMMYFUNCTION("TRANSPOSE(FILTER(Filtro1!B:B,Filtro1!A:A=Caio!C560))"),"")</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IFERROR(__xludf.DUMMYFUNCTION("TRANSPOSE(FILTER(Filtro1!B:B,Filtro1!A:A=Caio!C561))"),"")</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IFERROR(__xludf.DUMMYFUNCTION("TRANSPOSE(FILTER(Filtro1!B:B,Filtro1!A:A=Caio!C562))"),"")</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IFERROR(__xludf.DUMMYFUNCTION("TRANSPOSE(FILTER(Filtro1!B:B,Filtro1!A:A=Caio!C563))"),"")</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IFERROR(__xludf.DUMMYFUNCTION("TRANSPOSE(FILTER(Filtro1!B:B,Filtro1!A:A=Caio!C564))"),"")</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IFERROR(__xludf.DUMMYFUNCTION("TRANSPOSE(FILTER(Filtro1!B:B,Filtro1!A:A=Caio!C565))"),"")</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IFERROR(__xludf.DUMMYFUNCTION("TRANSPOSE(FILTER(Filtro1!B:B,Filtro1!A:A=Caio!C566))"),"")</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IFERROR(__xludf.DUMMYFUNCTION("TRANSPOSE(FILTER(Filtro1!B:B,Filtro1!A:A=Caio!C567))"),"")</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IFERROR(__xludf.DUMMYFUNCTION("TRANSPOSE(FILTER(Filtro1!B:B,Filtro1!A:A=Caio!C568))"),"")</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IFERROR(__xludf.DUMMYFUNCTION("TRANSPOSE(FILTER(Filtro1!B:B,Filtro1!A:A=Caio!C569))"),"")</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IFERROR(__xludf.DUMMYFUNCTION("TRANSPOSE(FILTER(Filtro1!B:B,Filtro1!A:A=Caio!C570))"),"")</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IFERROR(__xludf.DUMMYFUNCTION("TRANSPOSE(FILTER(Filtro1!B:B,Filtro1!A:A=Caio!C571))"),"")</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IFERROR(__xludf.DUMMYFUNCTION("TRANSPOSE(FILTER(Filtro1!B:B,Filtro1!A:A=Caio!C572))"),"")</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IFERROR(__xludf.DUMMYFUNCTION("TRANSPOSE(FILTER(Filtro1!B:B,Filtro1!A:A=Caio!C573))"),"")</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IFERROR(__xludf.DUMMYFUNCTION("TRANSPOSE(FILTER(Filtro1!B:B,Filtro1!A:A=Caio!C574))"),"")</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IFERROR(__xludf.DUMMYFUNCTION("TRANSPOSE(FILTER(Filtro1!B:B,Filtro1!A:A=Caio!C575))"),"")</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IFERROR(__xludf.DUMMYFUNCTION("TRANSPOSE(FILTER(Filtro1!B:B,Filtro1!A:A=Caio!C576))"),"")</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IFERROR(__xludf.DUMMYFUNCTION("TRANSPOSE(FILTER(Filtro1!B:B,Filtro1!A:A=Caio!C577))"),"")</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IFERROR(__xludf.DUMMYFUNCTION("TRANSPOSE(FILTER(Filtro1!B:B,Filtro1!A:A=Caio!C578))"),"")</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IFERROR(__xludf.DUMMYFUNCTION("TRANSPOSE(FILTER(Filtro1!B:B,Filtro1!A:A=Caio!C579))"),"")</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IFERROR(__xludf.DUMMYFUNCTION("TRANSPOSE(FILTER(Filtro1!B:B,Filtro1!A:A=Caio!C580))"),"")</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IFERROR(__xludf.DUMMYFUNCTION("TRANSPOSE(FILTER(Filtro1!B:B,Filtro1!A:A=Caio!C581))"),"")</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IFERROR(__xludf.DUMMYFUNCTION("TRANSPOSE(FILTER(Filtro1!B:B,Filtro1!A:A=Caio!C582))"),"")</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IFERROR(__xludf.DUMMYFUNCTION("TRANSPOSE(FILTER(Filtro1!B:B,Filtro1!A:A=Caio!C583))"),"")</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IFERROR(__xludf.DUMMYFUNCTION("TRANSPOSE(FILTER(Filtro1!B:B,Filtro1!A:A=Caio!C584))"),"")</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IFERROR(__xludf.DUMMYFUNCTION("TRANSPOSE(FILTER(Filtro1!B:B,Filtro1!A:A=Caio!C585))"),"")</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IFERROR(__xludf.DUMMYFUNCTION("TRANSPOSE(FILTER(Filtro1!B:B,Filtro1!A:A=Caio!C586))"),"")</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IFERROR(__xludf.DUMMYFUNCTION("TRANSPOSE(FILTER(Filtro1!B:B,Filtro1!A:A=Caio!C587))"),"")</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IFERROR(__xludf.DUMMYFUNCTION("TRANSPOSE(FILTER(Filtro1!B:B,Filtro1!A:A=Caio!C588))"),"")</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IFERROR(__xludf.DUMMYFUNCTION("TRANSPOSE(FILTER(Filtro1!B:B,Filtro1!A:A=Caio!C589))"),"")</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IFERROR(__xludf.DUMMYFUNCTION("TRANSPOSE(FILTER(Filtro1!B:B,Filtro1!A:A=Caio!C590))"),"")</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IFERROR(__xludf.DUMMYFUNCTION("TRANSPOSE(FILTER(Filtro1!B:B,Filtro1!A:A=Caio!C591))"),"")</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IFERROR(__xludf.DUMMYFUNCTION("TRANSPOSE(FILTER(Filtro1!B:B,Filtro1!A:A=Caio!C592))"),"")</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IFERROR(__xludf.DUMMYFUNCTION("TRANSPOSE(FILTER(Filtro1!B:B,Filtro1!A:A=Caio!C593))"),"")</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IFERROR(__xludf.DUMMYFUNCTION("TRANSPOSE(FILTER(Filtro1!B:B,Filtro1!A:A=Caio!C594))"),"")</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IFERROR(__xludf.DUMMYFUNCTION("TRANSPOSE(FILTER(Filtro1!B:B,Filtro1!A:A=Caio!C595))"),"")</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IFERROR(__xludf.DUMMYFUNCTION("TRANSPOSE(FILTER(Filtro1!B:B,Filtro1!A:A=Caio!C596))"),"")</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IFERROR(__xludf.DUMMYFUNCTION("TRANSPOSE(FILTER(Filtro1!B:B,Filtro1!A:A=Caio!C597))"),"")</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IFERROR(__xludf.DUMMYFUNCTION("TRANSPOSE(FILTER(Filtro1!B:B,Filtro1!A:A=Caio!C598))"),"")</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IFERROR(__xludf.DUMMYFUNCTION("TRANSPOSE(FILTER(Filtro1!B:B,Filtro1!A:A=Caio!C599))"),"")</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IFERROR(__xludf.DUMMYFUNCTION("TRANSPOSE(FILTER(Filtro1!B:B,Filtro1!A:A=Caio!C600))"),"")</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IFERROR(__xludf.DUMMYFUNCTION("TRANSPOSE(FILTER(Filtro1!B:B,Filtro1!A:A=Caio!C601))"),"")</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IFERROR(__xludf.DUMMYFUNCTION("TRANSPOSE(FILTER(Filtro1!B:B,Filtro1!A:A=Caio!C602))"),"")</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IFERROR(__xludf.DUMMYFUNCTION("TRANSPOSE(FILTER(Filtro1!B:B,Filtro1!A:A=Caio!C603))"),"")</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IFERROR(__xludf.DUMMYFUNCTION("TRANSPOSE(FILTER(Filtro1!B:B,Filtro1!A:A=Caio!C604))"),"")</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IFERROR(__xludf.DUMMYFUNCTION("TRANSPOSE(FILTER(Filtro1!B:B,Filtro1!A:A=Caio!C605))"),"")</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IFERROR(__xludf.DUMMYFUNCTION("TRANSPOSE(FILTER(Filtro1!B:B,Filtro1!A:A=Caio!C606))"),"")</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IFERROR(__xludf.DUMMYFUNCTION("TRANSPOSE(FILTER(Filtro1!B:B,Filtro1!A:A=Caio!C607))"),"")</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t="str">
        <f ca="1">IFERROR(__xludf.DUMMYFUNCTION("TRANSPOSE(FILTER(Filtro1!B:B,Filtro1!A:A=Caio!C608))"),"")</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t="str">
        <f ca="1">IFERROR(__xludf.DUMMYFUNCTION("TRANSPOSE(FILTER(Filtro1!B:B,Filtro1!A:A=Caio!C609))"),"")</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t="str">
        <f ca="1">IFERROR(__xludf.DUMMYFUNCTION("TRANSPOSE(FILTER(Filtro1!B:B,Filtro1!A:A=Caio!C610))"),"")</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t="str">
        <f ca="1">IFERROR(__xludf.DUMMYFUNCTION("TRANSPOSE(FILTER(Filtro1!B:B,Filtro1!A:A=Caio!C611))"),"")</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t="str">
        <f ca="1">IFERROR(__xludf.DUMMYFUNCTION("TRANSPOSE(FILTER(Filtro1!B:B,Filtro1!A:A=Caio!C612))"),"")</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t="str">
        <f ca="1">IFERROR(__xludf.DUMMYFUNCTION("TRANSPOSE(FILTER(Filtro1!B:B,Filtro1!A:A=Caio!C613))"),"")</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t="str">
        <f ca="1">IFERROR(__xludf.DUMMYFUNCTION("TRANSPOSE(FILTER(Filtro1!B:B,Filtro1!A:A=Caio!C614))"),"")</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t="str">
        <f ca="1">IFERROR(__xludf.DUMMYFUNCTION("TRANSPOSE(FILTER(Filtro1!B:B,Filtro1!A:A=Caio!C615))"),"")</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t="str">
        <f ca="1">IFERROR(__xludf.DUMMYFUNCTION("TRANSPOSE(FILTER(Filtro1!B:B,Filtro1!A:A=Caio!C616))"),"")</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t="str">
        <f ca="1">IFERROR(__xludf.DUMMYFUNCTION("TRANSPOSE(FILTER(Filtro1!B:B,Filtro1!A:A=Caio!C617))"),"")</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t="str">
        <f ca="1">IFERROR(__xludf.DUMMYFUNCTION("TRANSPOSE(FILTER(Filtro1!B:B,Filtro1!A:A=Caio!C618))"),"")</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t="str">
        <f ca="1">IFERROR(__xludf.DUMMYFUNCTION("TRANSPOSE(FILTER(Filtro1!B:B,Filtro1!A:A=Caio!C619))"),"")</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t="str">
        <f ca="1">IFERROR(__xludf.DUMMYFUNCTION("TRANSPOSE(FILTER(Filtro1!B:B,Filtro1!A:A=Caio!C620))"),"")</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t="str">
        <f ca="1">IFERROR(__xludf.DUMMYFUNCTION("TRANSPOSE(FILTER(Filtro1!B:B,Filtro1!A:A=Caio!C621))"),"")</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t="str">
        <f ca="1">IFERROR(__xludf.DUMMYFUNCTION("TRANSPOSE(FILTER(Filtro1!B:B,Filtro1!A:A=Caio!C622))"),"")</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t="str">
        <f ca="1">IFERROR(__xludf.DUMMYFUNCTION("TRANSPOSE(FILTER(Filtro1!B:B,Filtro1!A:A=Caio!C623))"),"")</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t="str">
        <f ca="1">IFERROR(__xludf.DUMMYFUNCTION("TRANSPOSE(FILTER(Filtro1!B:B,Filtro1!A:A=Caio!C624))"),"")</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t="str">
        <f ca="1">IFERROR(__xludf.DUMMYFUNCTION("TRANSPOSE(FILTER(Filtro1!B:B,Filtro1!A:A=Caio!C625))"),"")</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t="str">
        <f ca="1">IFERROR(__xludf.DUMMYFUNCTION("TRANSPOSE(FILTER(Filtro1!B:B,Filtro1!A:A=Caio!C626))"),"")</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t="str">
        <f ca="1">IFERROR(__xludf.DUMMYFUNCTION("TRANSPOSE(FILTER(Filtro1!B:B,Filtro1!A:A=Caio!C627))"),"")</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t="str">
        <f ca="1">IFERROR(__xludf.DUMMYFUNCTION("TRANSPOSE(FILTER(Filtro1!B:B,Filtro1!A:A=Caio!C628))"),"")</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t="str">
        <f ca="1">IFERROR(__xludf.DUMMYFUNCTION("TRANSPOSE(FILTER(Filtro1!B:B,Filtro1!A:A=Caio!C629))"),"")</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t="str">
        <f ca="1">IFERROR(__xludf.DUMMYFUNCTION("TRANSPOSE(FILTER(Filtro1!B:B,Filtro1!A:A=Caio!C630))"),"")</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t="str">
        <f ca="1">IFERROR(__xludf.DUMMYFUNCTION("TRANSPOSE(FILTER(Filtro1!B:B,Filtro1!A:A=Caio!C631))"),"")</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t="str">
        <f ca="1">IFERROR(__xludf.DUMMYFUNCTION("TRANSPOSE(FILTER(Filtro1!B:B,Filtro1!A:A=Caio!C632))"),"")</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t="str">
        <f ca="1">IFERROR(__xludf.DUMMYFUNCTION("TRANSPOSE(FILTER(Filtro1!B:B,Filtro1!A:A=Caio!C633))"),"")</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t="str">
        <f ca="1">IFERROR(__xludf.DUMMYFUNCTION("TRANSPOSE(FILTER(Filtro1!B:B,Filtro1!A:A=Caio!C634))"),"")</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t="str">
        <f ca="1">IFERROR(__xludf.DUMMYFUNCTION("TRANSPOSE(FILTER(Filtro1!B:B,Filtro1!A:A=Caio!C635))"),"")</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t="str">
        <f ca="1">IFERROR(__xludf.DUMMYFUNCTION("TRANSPOSE(FILTER(Filtro1!B:B,Filtro1!A:A=Caio!C636))"),"")</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t="str">
        <f ca="1">IFERROR(__xludf.DUMMYFUNCTION("TRANSPOSE(FILTER(Filtro1!B:B,Filtro1!A:A=Caio!C637))"),"")</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t="str">
        <f ca="1">IFERROR(__xludf.DUMMYFUNCTION("TRANSPOSE(FILTER(Filtro1!B:B,Filtro1!A:A=Caio!C638))"),"")</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t="str">
        <f ca="1">IFERROR(__xludf.DUMMYFUNCTION("TRANSPOSE(FILTER(Filtro1!B:B,Filtro1!A:A=Caio!C639))"),"")</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t="str">
        <f ca="1">IFERROR(__xludf.DUMMYFUNCTION("TRANSPOSE(FILTER(Filtro1!B:B,Filtro1!A:A=Caio!C640))"),"")</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t="str">
        <f ca="1">IFERROR(__xludf.DUMMYFUNCTION("TRANSPOSE(FILTER(Filtro1!B:B,Filtro1!A:A=Caio!C641))"),"")</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t="str">
        <f ca="1">IFERROR(__xludf.DUMMYFUNCTION("TRANSPOSE(FILTER(Filtro1!B:B,Filtro1!A:A=Caio!C642))"),"")</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t="str">
        <f ca="1">IFERROR(__xludf.DUMMYFUNCTION("TRANSPOSE(FILTER(Filtro1!B:B,Filtro1!A:A=Caio!C643))"),"")</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t="str">
        <f ca="1">IFERROR(__xludf.DUMMYFUNCTION("TRANSPOSE(FILTER(Filtro1!B:B,Filtro1!A:A=Caio!C644))"),"")</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t="str">
        <f ca="1">IFERROR(__xludf.DUMMYFUNCTION("TRANSPOSE(FILTER(Filtro1!B:B,Filtro1!A:A=Caio!C645))"),"")</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t="str">
        <f ca="1">IFERROR(__xludf.DUMMYFUNCTION("TRANSPOSE(FILTER(Filtro1!B:B,Filtro1!A:A=Caio!C646))"),"")</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t="str">
        <f ca="1">IFERROR(__xludf.DUMMYFUNCTION("TRANSPOSE(FILTER(Filtro1!B:B,Filtro1!A:A=Caio!C647))"),"")</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t="str">
        <f ca="1">IFERROR(__xludf.DUMMYFUNCTION("TRANSPOSE(FILTER(Filtro1!B:B,Filtro1!A:A=Caio!C648))"),"")</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t="str">
        <f ca="1">IFERROR(__xludf.DUMMYFUNCTION("TRANSPOSE(FILTER(Filtro1!B:B,Filtro1!A:A=Caio!C649))"),"")</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t="str">
        <f ca="1">IFERROR(__xludf.DUMMYFUNCTION("TRANSPOSE(FILTER(Filtro1!B:B,Filtro1!A:A=Caio!C650))"),"")</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t="str">
        <f ca="1">IFERROR(__xludf.DUMMYFUNCTION("TRANSPOSE(FILTER(Filtro1!B:B,Filtro1!A:A=Caio!C651))"),"")</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t="str">
        <f ca="1">IFERROR(__xludf.DUMMYFUNCTION("TRANSPOSE(FILTER(Filtro1!B:B,Filtro1!A:A=Caio!C652))"),"")</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t="str">
        <f ca="1">IFERROR(__xludf.DUMMYFUNCTION("TRANSPOSE(FILTER(Filtro1!B:B,Filtro1!A:A=Caio!C653))"),"")</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t="str">
        <f ca="1">IFERROR(__xludf.DUMMYFUNCTION("TRANSPOSE(FILTER(Filtro1!B:B,Filtro1!A:A=Caio!C654))"),"")</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t="str">
        <f ca="1">IFERROR(__xludf.DUMMYFUNCTION("TRANSPOSE(FILTER(Filtro1!B:B,Filtro1!A:A=Caio!C655))"),"")</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t="str">
        <f ca="1">IFERROR(__xludf.DUMMYFUNCTION("TRANSPOSE(FILTER(Filtro1!B:B,Filtro1!A:A=Caio!C656))"),"")</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t="str">
        <f ca="1">IFERROR(__xludf.DUMMYFUNCTION("TRANSPOSE(FILTER(Filtro1!B:B,Filtro1!A:A=Caio!C657))"),"")</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t="str">
        <f ca="1">IFERROR(__xludf.DUMMYFUNCTION("TRANSPOSE(FILTER(Filtro1!B:B,Filtro1!A:A=Caio!C658))"),"")</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t="str">
        <f ca="1">IFERROR(__xludf.DUMMYFUNCTION("TRANSPOSE(FILTER(Filtro1!B:B,Filtro1!A:A=Caio!C659))"),"")</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t="str">
        <f ca="1">IFERROR(__xludf.DUMMYFUNCTION("TRANSPOSE(FILTER(Filtro1!B:B,Filtro1!A:A=Caio!C660))"),"")</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t="str">
        <f ca="1">IFERROR(__xludf.DUMMYFUNCTION("TRANSPOSE(FILTER(Filtro1!B:B,Filtro1!A:A=Caio!C661))"),"")</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t="str">
        <f ca="1">IFERROR(__xludf.DUMMYFUNCTION("TRANSPOSE(FILTER(Filtro1!B:B,Filtro1!A:A=Caio!C662))"),"")</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t="str">
        <f ca="1">IFERROR(__xludf.DUMMYFUNCTION("TRANSPOSE(FILTER(Filtro1!B:B,Filtro1!A:A=Caio!C663))"),"")</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t="str">
        <f ca="1">IFERROR(__xludf.DUMMYFUNCTION("TRANSPOSE(FILTER(Filtro1!B:B,Filtro1!A:A=Caio!C664))"),"")</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t="str">
        <f ca="1">IFERROR(__xludf.DUMMYFUNCTION("TRANSPOSE(FILTER(Filtro1!B:B,Filtro1!A:A=Caio!C665))"),"")</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t="str">
        <f ca="1">IFERROR(__xludf.DUMMYFUNCTION("TRANSPOSE(FILTER(Filtro1!B:B,Filtro1!A:A=Caio!C666))"),"")</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t="str">
        <f ca="1">IFERROR(__xludf.DUMMYFUNCTION("TRANSPOSE(FILTER(Filtro1!B:B,Filtro1!A:A=Caio!C667))"),"")</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t="str">
        <f ca="1">IFERROR(__xludf.DUMMYFUNCTION("TRANSPOSE(FILTER(Filtro1!B:B,Filtro1!A:A=Caio!C668))"),"")</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t="str">
        <f ca="1">IFERROR(__xludf.DUMMYFUNCTION("TRANSPOSE(FILTER(Filtro1!B:B,Filtro1!A:A=Caio!C669))"),"")</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t="str">
        <f ca="1">IFERROR(__xludf.DUMMYFUNCTION("TRANSPOSE(FILTER(Filtro1!B:B,Filtro1!A:A=Caio!C670))"),"")</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t="str">
        <f ca="1">IFERROR(__xludf.DUMMYFUNCTION("TRANSPOSE(FILTER(Filtro1!B:B,Filtro1!A:A=Caio!C671))"),"")</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t="str">
        <f ca="1">IFERROR(__xludf.DUMMYFUNCTION("TRANSPOSE(FILTER(Filtro1!B:B,Filtro1!A:A=Caio!C672))"),"")</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t="str">
        <f ca="1">IFERROR(__xludf.DUMMYFUNCTION("TRANSPOSE(FILTER(Filtro1!B:B,Filtro1!A:A=Caio!C673))"),"")</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t="str">
        <f ca="1">IFERROR(__xludf.DUMMYFUNCTION("TRANSPOSE(FILTER(Filtro1!B:B,Filtro1!A:A=Caio!C674))"),"")</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t="str">
        <f ca="1">IFERROR(__xludf.DUMMYFUNCTION("TRANSPOSE(FILTER(Filtro1!B:B,Filtro1!A:A=Caio!C675))"),"")</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t="str">
        <f ca="1">IFERROR(__xludf.DUMMYFUNCTION("TRANSPOSE(FILTER(Filtro1!B:B,Filtro1!A:A=Caio!C676))"),"")</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t="str">
        <f ca="1">IFERROR(__xludf.DUMMYFUNCTION("TRANSPOSE(FILTER(Filtro1!B:B,Filtro1!A:A=Caio!C677))"),"")</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t="str">
        <f ca="1">IFERROR(__xludf.DUMMYFUNCTION("TRANSPOSE(FILTER(Filtro1!B:B,Filtro1!A:A=Caio!C678))"),"")</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t="str">
        <f ca="1">IFERROR(__xludf.DUMMYFUNCTION("TRANSPOSE(FILTER(Filtro1!B:B,Filtro1!A:A=Caio!C679))"),"")</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t="str">
        <f ca="1">IFERROR(__xludf.DUMMYFUNCTION("TRANSPOSE(FILTER(Filtro1!B:B,Filtro1!A:A=Caio!C680))"),"")</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t="str">
        <f ca="1">IFERROR(__xludf.DUMMYFUNCTION("TRANSPOSE(FILTER(Filtro1!B:B,Filtro1!A:A=Caio!C681))"),"")</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t="str">
        <f ca="1">IFERROR(__xludf.DUMMYFUNCTION("TRANSPOSE(FILTER(Filtro1!B:B,Filtro1!A:A=Caio!C682))"),"")</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t="str">
        <f ca="1">IFERROR(__xludf.DUMMYFUNCTION("TRANSPOSE(FILTER(Filtro1!B:B,Filtro1!A:A=Caio!C683))"),"")</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t="str">
        <f ca="1">IFERROR(__xludf.DUMMYFUNCTION("TRANSPOSE(FILTER(Filtro1!B:B,Filtro1!A:A=Caio!C684))"),"")</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t="str">
        <f ca="1">IFERROR(__xludf.DUMMYFUNCTION("TRANSPOSE(FILTER(Filtro1!B:B,Filtro1!A:A=Caio!C685))"),"")</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t="str">
        <f ca="1">IFERROR(__xludf.DUMMYFUNCTION("TRANSPOSE(FILTER(Filtro1!B:B,Filtro1!A:A=Caio!C686))"),"")</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t="str">
        <f ca="1">IFERROR(__xludf.DUMMYFUNCTION("TRANSPOSE(FILTER(Filtro1!B:B,Filtro1!A:A=Caio!C687))"),"")</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t="str">
        <f ca="1">IFERROR(__xludf.DUMMYFUNCTION("TRANSPOSE(FILTER(Filtro1!B:B,Filtro1!A:A=Caio!C688))"),"")</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t="str">
        <f ca="1">IFERROR(__xludf.DUMMYFUNCTION("TRANSPOSE(FILTER(Filtro1!B:B,Filtro1!A:A=Caio!C689))"),"")</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t="str">
        <f ca="1">IFERROR(__xludf.DUMMYFUNCTION("TRANSPOSE(FILTER(Filtro1!B:B,Filtro1!A:A=Caio!C690))"),"")</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t="str">
        <f ca="1">IFERROR(__xludf.DUMMYFUNCTION("TRANSPOSE(FILTER(Filtro1!B:B,Filtro1!A:A=Caio!C691))"),"")</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t="str">
        <f ca="1">IFERROR(__xludf.DUMMYFUNCTION("TRANSPOSE(FILTER(Filtro1!B:B,Filtro1!A:A=Caio!C692))"),"")</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t="str">
        <f ca="1">IFERROR(__xludf.DUMMYFUNCTION("TRANSPOSE(FILTER(Filtro1!B:B,Filtro1!A:A=Caio!C693))"),"")</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t="str">
        <f ca="1">IFERROR(__xludf.DUMMYFUNCTION("TRANSPOSE(FILTER(Filtro1!B:B,Filtro1!A:A=Caio!C694))"),"")</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840"/>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IFERROR(__xludf.DUMMYFUNCTION("TRANSPOSE(FILTER(Filtro1!B:B,Filtro1!A:A=Lili!C2))"),"")</f>
        <v/>
      </c>
    </row>
    <row r="3" spans="1:17" x14ac:dyDescent="0.25">
      <c r="A3" s="4" t="str">
        <f ca="1">IFERROR(__xludf.DUMMYFUNCTION("TRANSPOSE(FILTER(Filtro1!B:B,Filtro1!A:A=Lili!C3))"),"Cronograma ")</f>
        <v>Cronograma </v>
      </c>
      <c r="B3" s="4" t="str">
        <f ca="1">IFERROR(__xludf.DUMMYFUNCTION("""COMPUTED_VALUE"""),"Inscrições e Impedimentos")</f>
        <v>Inscrições e Impedimentos</v>
      </c>
    </row>
    <row r="4" spans="1:17" x14ac:dyDescent="0.25">
      <c r="A4" s="4" t="str">
        <f ca="1">IFERROR(__xludf.DUMMYFUNCTION("TRANSPOSE(FILTER(Filtro1!B:B,Filtro1!A:A=Lili!C4))"),"Transparência e Fiscalização")</f>
        <v>Transparência e Fiscalização</v>
      </c>
      <c r="B4" s="4" t="str">
        <f ca="1">IFERROR(__xludf.DUMMYFUNCTION("""COMPUTED_VALUE"""),"Pareceristas")</f>
        <v>Pareceristas</v>
      </c>
    </row>
    <row r="5" spans="1:17" x14ac:dyDescent="0.25">
      <c r="A5" s="4" t="str">
        <f ca="1">IFERROR(__xludf.DUMMYFUNCTION("TRANSPOSE(FILTER(Filtro1!B:B,Filtro1!A:A=Lili!C5))"),"Cronograma ")</f>
        <v>Cronograma </v>
      </c>
      <c r="B5" s="4" t="str">
        <f ca="1">IFERROR(__xludf.DUMMYFUNCTION("""COMPUTED_VALUE"""),"Inscrições e Impedimentos")</f>
        <v>Inscrições e Impedimentos</v>
      </c>
    </row>
    <row r="6" spans="1:17" x14ac:dyDescent="0.25">
      <c r="A6" s="4" t="str">
        <f ca="1">IFERROR(__xludf.DUMMYFUNCTION("TRANSPOSE(FILTER(Filtro1!B:B,Filtro1!A:A=Lili!C6))"),"Comunicacional")</f>
        <v>Comunicacional</v>
      </c>
      <c r="B6" s="4" t="str">
        <f ca="1">IFERROR(__xludf.DUMMYFUNCTION("""COMPUTED_VALUE"""),"Desburocratização")</f>
        <v>Desburocratização</v>
      </c>
      <c r="C6" s="4" t="str">
        <f ca="1">IFERROR(__xludf.DUMMYFUNCTION("""COMPUTED_VALUE"""),"Mapa Cultural")</f>
        <v>Mapa Cultural</v>
      </c>
      <c r="D6" s="4" t="str">
        <f ca="1">IFERROR(__xludf.DUMMYFUNCTION("""COMPUTED_VALUE"""),"Políticas Afirmativas")</f>
        <v>Políticas Afirmativas</v>
      </c>
    </row>
    <row r="7" spans="1:17" x14ac:dyDescent="0.25">
      <c r="A7" s="4" t="str">
        <f ca="1">IFERROR(__xludf.DUMMYFUNCTION("TRANSPOSE(FILTER(Filtro1!B:B,Filtro1!A:A=Lili!C7))"),"Transparência e Fiscalização")</f>
        <v>Transparência e Fiscalização</v>
      </c>
      <c r="B7" s="4" t="str">
        <f ca="1">IFERROR(__xludf.DUMMYFUNCTION("""COMPUTED_VALUE"""),"Pareceristas")</f>
        <v>Pareceristas</v>
      </c>
    </row>
    <row r="8" spans="1:17" x14ac:dyDescent="0.25">
      <c r="A8" s="4" t="str">
        <f ca="1">IFERROR(__xludf.DUMMYFUNCTION("TRANSPOSE(FILTER(Filtro1!B:B,Filtro1!A:A=Lili!C8))"),"Cronograma ")</f>
        <v>Cronograma </v>
      </c>
      <c r="B8" s="4" t="str">
        <f ca="1">IFERROR(__xludf.DUMMYFUNCTION("""COMPUTED_VALUE"""),"Inscrições e Impedimentos")</f>
        <v>Inscrições e Impedimentos</v>
      </c>
    </row>
    <row r="9" spans="1:17" x14ac:dyDescent="0.25">
      <c r="A9" s="4" t="str">
        <f ca="1">IFERROR(__xludf.DUMMYFUNCTION("TRANSPOSE(FILTER(Filtro1!B:B,Filtro1!A:A=Lili!C9))"),"Aquisição de Bens e Serviços")</f>
        <v>Aquisição de Bens e Serviços</v>
      </c>
      <c r="B9" s="4" t="str">
        <f ca="1">IFERROR(__xludf.DUMMYFUNCTION("""COMPUTED_VALUE"""),"Cultura Periférica")</f>
        <v>Cultura Periférica</v>
      </c>
      <c r="C9" s="4" t="str">
        <f ca="1">IFERROR(__xludf.DUMMYFUNCTION("""COMPUTED_VALUE"""),"Comunidades Tradicionais ou Rurais")</f>
        <v>Comunidades Tradicionais ou Rurais</v>
      </c>
      <c r="D9" s="4" t="str">
        <f ca="1">IFERROR(__xludf.DUMMYFUNCTION("""COMPUTED_VALUE"""),"Equipamentos e Acervos")</f>
        <v>Equipamentos e Acervos</v>
      </c>
      <c r="E9" s="4" t="str">
        <f ca="1">IFERROR(__xludf.DUMMYFUNCTION("""COMPUTED_VALUE"""),"Premiação")</f>
        <v>Premiação</v>
      </c>
      <c r="F9" s="4" t="str">
        <f ca="1">IFERROR(__xludf.DUMMYFUNCTION("""COMPUTED_VALUE"""),"Bolsas e Intercâmbio")</f>
        <v>Bolsas e Intercâmbio</v>
      </c>
      <c r="G9" s="4" t="str">
        <f ca="1">IFERROR(__xludf.DUMMYFUNCTION("""COMPUTED_VALUE"""),"Formação de Público e Educação")</f>
        <v>Formação de Público e Educação</v>
      </c>
      <c r="H9" s="4" t="str">
        <f ca="1">IFERROR(__xludf.DUMMYFUNCTION("""COMPUTED_VALUE"""),"Cultura Popular")</f>
        <v>Cultura Popular</v>
      </c>
      <c r="I9" s="4" t="str">
        <f ca="1">IFERROR(__xludf.DUMMYFUNCTION("""COMPUTED_VALUE"""),"Cultura Popular de Matriz Africana")</f>
        <v>Cultura Popular de Matriz Africana</v>
      </c>
      <c r="J9" s="4" t="str">
        <f ca="1">IFERROR(__xludf.DUMMYFUNCTION("""COMPUTED_VALUE"""),"Cultura Digital e Geek")</f>
        <v>Cultura Digital e Geek</v>
      </c>
      <c r="K9" s="4" t="str">
        <f ca="1">IFERROR(__xludf.DUMMYFUNCTION("""COMPUTED_VALUE"""),"12 Regiões de Desenvolvimento")</f>
        <v>12 Regiões de Desenvolvimento</v>
      </c>
      <c r="L9" s="4" t="str">
        <f ca="1">IFERROR(__xludf.DUMMYFUNCTION("""COMPUTED_VALUE"""),"Linguagem Específica")</f>
        <v>Linguagem Específica</v>
      </c>
      <c r="M9" s="4" t="str">
        <f ca="1">IFERROR(__xludf.DUMMYFUNCTION("""COMPUTED_VALUE"""),"Técnicos")</f>
        <v>Técnicos</v>
      </c>
      <c r="N9" s="4" t="str">
        <f ca="1">IFERROR(__xludf.DUMMYFUNCTION("""COMPUTED_VALUE"""),"Circulação e Visibilidade")</f>
        <v>Circulação e Visibilidade</v>
      </c>
      <c r="O9" s="4" t="str">
        <f ca="1">IFERROR(__xludf.DUMMYFUNCTION("""COMPUTED_VALUE"""),"Iniciantes")</f>
        <v>Iniciantes</v>
      </c>
      <c r="P9" s="4" t="str">
        <f ca="1">IFERROR(__xludf.DUMMYFUNCTION("""COMPUTED_VALUE"""),"CEUs e Pontos(ões) de Cultura")</f>
        <v>CEUs e Pontos(ões) de Cultura</v>
      </c>
      <c r="Q9" s="4" t="str">
        <f ca="1">IFERROR(__xludf.DUMMYFUNCTION("""COMPUTED_VALUE"""),"Outros")</f>
        <v>Outros</v>
      </c>
    </row>
    <row r="10" spans="1:17" x14ac:dyDescent="0.25">
      <c r="A10" s="4" t="str">
        <f ca="1">IFERROR(__xludf.DUMMYFUNCTION("TRANSPOSE(FILTER(Filtro1!B:B,Filtro1!A:A=Lili!C10))"),"Transparência e Fiscalização")</f>
        <v>Transparência e Fiscalização</v>
      </c>
      <c r="B10" s="4" t="str">
        <f ca="1">IFERROR(__xludf.DUMMYFUNCTION("""COMPUTED_VALUE"""),"Pareceristas")</f>
        <v>Pareceristas</v>
      </c>
    </row>
    <row r="11" spans="1:17" x14ac:dyDescent="0.25">
      <c r="A11" s="4" t="str">
        <f ca="1">IFERROR(__xludf.DUMMYFUNCTION("TRANSPOSE(FILTER(Filtro1!B:B,Filtro1!A:A=Lili!C11))"),"Transparência e Fiscalização")</f>
        <v>Transparência e Fiscalização</v>
      </c>
      <c r="B11" s="4" t="str">
        <f ca="1">IFERROR(__xludf.DUMMYFUNCTION("""COMPUTED_VALUE"""),"Pareceristas")</f>
        <v>Pareceristas</v>
      </c>
    </row>
    <row r="12" spans="1:17" x14ac:dyDescent="0.25">
      <c r="A12" s="4" t="str">
        <f ca="1">IFERROR(__xludf.DUMMYFUNCTION("TRANSPOSE(FILTER(Filtro1!B:B,Filtro1!A:A=Lili!C12))"),"Transparência e Fiscalização")</f>
        <v>Transparência e Fiscalização</v>
      </c>
      <c r="B12" s="4" t="str">
        <f ca="1">IFERROR(__xludf.DUMMYFUNCTION("""COMPUTED_VALUE"""),"Pareceristas")</f>
        <v>Pareceristas</v>
      </c>
    </row>
    <row r="13" spans="1:17" x14ac:dyDescent="0.25">
      <c r="A13" s="4" t="str">
        <f ca="1">IFERROR(__xludf.DUMMYFUNCTION("TRANSPOSE(FILTER(Filtro1!B:B,Filtro1!A:A=Lili!C13))"),"Aquisição de Bens e Serviços")</f>
        <v>Aquisição de Bens e Serviços</v>
      </c>
      <c r="B13" s="4" t="str">
        <f ca="1">IFERROR(__xludf.DUMMYFUNCTION("""COMPUTED_VALUE"""),"Cultura Periférica")</f>
        <v>Cultura Periférica</v>
      </c>
      <c r="C13" s="4" t="str">
        <f ca="1">IFERROR(__xludf.DUMMYFUNCTION("""COMPUTED_VALUE"""),"Comunidades Tradicionais ou Rurais")</f>
        <v>Comunidades Tradicionais ou Rurais</v>
      </c>
      <c r="D13" s="4" t="str">
        <f ca="1">IFERROR(__xludf.DUMMYFUNCTION("""COMPUTED_VALUE"""),"Equipamentos e Acervos")</f>
        <v>Equipamentos e Acervos</v>
      </c>
      <c r="E13" s="4" t="str">
        <f ca="1">IFERROR(__xludf.DUMMYFUNCTION("""COMPUTED_VALUE"""),"Premiação")</f>
        <v>Premiação</v>
      </c>
      <c r="F13" s="4" t="str">
        <f ca="1">IFERROR(__xludf.DUMMYFUNCTION("""COMPUTED_VALUE"""),"Bolsas e Intercâmbio")</f>
        <v>Bolsas e Intercâmbio</v>
      </c>
      <c r="G13" s="4" t="str">
        <f ca="1">IFERROR(__xludf.DUMMYFUNCTION("""COMPUTED_VALUE"""),"Formação de Público e Educação")</f>
        <v>Formação de Público e Educação</v>
      </c>
      <c r="H13" s="4" t="str">
        <f ca="1">IFERROR(__xludf.DUMMYFUNCTION("""COMPUTED_VALUE"""),"Cultura Popular")</f>
        <v>Cultura Popular</v>
      </c>
      <c r="I13" s="4" t="str">
        <f ca="1">IFERROR(__xludf.DUMMYFUNCTION("""COMPUTED_VALUE"""),"Cultura Popular de Matriz Africana")</f>
        <v>Cultura Popular de Matriz Africana</v>
      </c>
      <c r="J13" s="4" t="str">
        <f ca="1">IFERROR(__xludf.DUMMYFUNCTION("""COMPUTED_VALUE"""),"Cultura Digital e Geek")</f>
        <v>Cultura Digital e Geek</v>
      </c>
      <c r="K13" s="4" t="str">
        <f ca="1">IFERROR(__xludf.DUMMYFUNCTION("""COMPUTED_VALUE"""),"12 Regiões de Desenvolvimento")</f>
        <v>12 Regiões de Desenvolvimento</v>
      </c>
      <c r="L13" s="4" t="str">
        <f ca="1">IFERROR(__xludf.DUMMYFUNCTION("""COMPUTED_VALUE"""),"Linguagem Específica")</f>
        <v>Linguagem Específica</v>
      </c>
      <c r="M13" s="4" t="str">
        <f ca="1">IFERROR(__xludf.DUMMYFUNCTION("""COMPUTED_VALUE"""),"Técnicos")</f>
        <v>Técnicos</v>
      </c>
      <c r="N13" s="4" t="str">
        <f ca="1">IFERROR(__xludf.DUMMYFUNCTION("""COMPUTED_VALUE"""),"Circulação e Visibilidade")</f>
        <v>Circulação e Visibilidade</v>
      </c>
      <c r="O13" s="4" t="str">
        <f ca="1">IFERROR(__xludf.DUMMYFUNCTION("""COMPUTED_VALUE"""),"Iniciantes")</f>
        <v>Iniciantes</v>
      </c>
      <c r="P13" s="4" t="str">
        <f ca="1">IFERROR(__xludf.DUMMYFUNCTION("""COMPUTED_VALUE"""),"CEUs e Pontos(ões) de Cultura")</f>
        <v>CEUs e Pontos(ões) de Cultura</v>
      </c>
      <c r="Q13" s="4" t="str">
        <f ca="1">IFERROR(__xludf.DUMMYFUNCTION("""COMPUTED_VALUE"""),"Outros")</f>
        <v>Outros</v>
      </c>
    </row>
    <row r="14" spans="1:17" x14ac:dyDescent="0.25">
      <c r="A14" s="4" t="str">
        <f ca="1">IFERROR(__xludf.DUMMYFUNCTION("TRANSPOSE(FILTER(Filtro1!B:B,Filtro1!A:A=Lili!C14))"),"Comunicacional")</f>
        <v>Comunicacional</v>
      </c>
      <c r="B14" s="4" t="str">
        <f ca="1">IFERROR(__xludf.DUMMYFUNCTION("""COMPUTED_VALUE"""),"Desburocratização")</f>
        <v>Desburocratização</v>
      </c>
      <c r="C14" s="4" t="str">
        <f ca="1">IFERROR(__xludf.DUMMYFUNCTION("""COMPUTED_VALUE"""),"Mapa Cultural")</f>
        <v>Mapa Cultural</v>
      </c>
      <c r="D14" s="4" t="str">
        <f ca="1">IFERROR(__xludf.DUMMYFUNCTION("""COMPUTED_VALUE"""),"Políticas Afirmativas")</f>
        <v>Políticas Afirmativas</v>
      </c>
    </row>
    <row r="15" spans="1:17" x14ac:dyDescent="0.25">
      <c r="A15" s="4" t="str">
        <f ca="1">IFERROR(__xludf.DUMMYFUNCTION("TRANSPOSE(FILTER(Filtro1!B:B,Filtro1!A:A=Lili!C15))"),"CPF")</f>
        <v>CPF</v>
      </c>
      <c r="B15" s="4" t="str">
        <f ca="1">IFERROR(__xludf.DUMMYFUNCTION("""COMPUTED_VALUE"""),"Apoio")</f>
        <v>Apoio</v>
      </c>
      <c r="C15" s="4" t="str">
        <f ca="1">IFERROR(__xludf.DUMMYFUNCTION("""COMPUTED_VALUE"""),"Descentralização")</f>
        <v>Descentralização</v>
      </c>
      <c r="D15" s="4" t="str">
        <f ca="1">IFERROR(__xludf.DUMMYFUNCTION("""COMPUTED_VALUE"""),"Políticas Municipais")</f>
        <v>Políticas Municipais</v>
      </c>
    </row>
    <row r="16" spans="1:17" x14ac:dyDescent="0.25">
      <c r="A16" s="4" t="str">
        <f ca="1">IFERROR(__xludf.DUMMYFUNCTION("TRANSPOSE(FILTER(Filtro1!B:B,Filtro1!A:A=Lili!C16))"),"Comunicacional")</f>
        <v>Comunicacional</v>
      </c>
      <c r="B16" s="4" t="str">
        <f ca="1">IFERROR(__xludf.DUMMYFUNCTION("""COMPUTED_VALUE"""),"Desburocratização")</f>
        <v>Desburocratização</v>
      </c>
      <c r="C16" s="4" t="str">
        <f ca="1">IFERROR(__xludf.DUMMYFUNCTION("""COMPUTED_VALUE"""),"Mapa Cultural")</f>
        <v>Mapa Cultural</v>
      </c>
      <c r="D16" s="4" t="str">
        <f ca="1">IFERROR(__xludf.DUMMYFUNCTION("""COMPUTED_VALUE"""),"Políticas Afirmativas")</f>
        <v>Políticas Afirmativas</v>
      </c>
    </row>
    <row r="17" spans="1:17" x14ac:dyDescent="0.25">
      <c r="A17" s="4" t="str">
        <f ca="1">IFERROR(__xludf.DUMMYFUNCTION("TRANSPOSE(FILTER(Filtro1!B:B,Filtro1!A:A=Lili!C17))"),"Transparência e Fiscalização")</f>
        <v>Transparência e Fiscalização</v>
      </c>
      <c r="B17" s="4" t="str">
        <f ca="1">IFERROR(__xludf.DUMMYFUNCTION("""COMPUTED_VALUE"""),"Pareceristas")</f>
        <v>Pareceristas</v>
      </c>
    </row>
    <row r="18" spans="1:17" x14ac:dyDescent="0.25">
      <c r="A18" s="4" t="str">
        <f ca="1">IFERROR(__xludf.DUMMYFUNCTION("TRANSPOSE(FILTER(Filtro1!B:B,Filtro1!A:A=Lili!C18))"),"")</f>
        <v/>
      </c>
    </row>
    <row r="19" spans="1:17" x14ac:dyDescent="0.25">
      <c r="A19" s="4" t="str">
        <f ca="1">IFERROR(__xludf.DUMMYFUNCTION("TRANSPOSE(FILTER(Filtro1!B:B,Filtro1!A:A=Lili!C19))"),"Comunicacional")</f>
        <v>Comunicacional</v>
      </c>
      <c r="B19" s="4" t="str">
        <f ca="1">IFERROR(__xludf.DUMMYFUNCTION("""COMPUTED_VALUE"""),"Desburocratização")</f>
        <v>Desburocratização</v>
      </c>
      <c r="C19" s="4" t="str">
        <f ca="1">IFERROR(__xludf.DUMMYFUNCTION("""COMPUTED_VALUE"""),"Mapa Cultural")</f>
        <v>Mapa Cultural</v>
      </c>
      <c r="D19" s="4" t="str">
        <f ca="1">IFERROR(__xludf.DUMMYFUNCTION("""COMPUTED_VALUE"""),"Políticas Afirmativas")</f>
        <v>Políticas Afirmativas</v>
      </c>
    </row>
    <row r="20" spans="1:17" x14ac:dyDescent="0.25">
      <c r="A20" s="4" t="str">
        <f ca="1">IFERROR(__xludf.DUMMYFUNCTION("TRANSPOSE(FILTER(Filtro1!B:B,Filtro1!A:A=Lili!C20))"),"Comunicacional")</f>
        <v>Comunicacional</v>
      </c>
      <c r="B20" s="4" t="str">
        <f ca="1">IFERROR(__xludf.DUMMYFUNCTION("""COMPUTED_VALUE"""),"Desburocratização")</f>
        <v>Desburocratização</v>
      </c>
      <c r="C20" s="4" t="str">
        <f ca="1">IFERROR(__xludf.DUMMYFUNCTION("""COMPUTED_VALUE"""),"Mapa Cultural")</f>
        <v>Mapa Cultural</v>
      </c>
      <c r="D20" s="4" t="str">
        <f ca="1">IFERROR(__xludf.DUMMYFUNCTION("""COMPUTED_VALUE"""),"Políticas Afirmativas")</f>
        <v>Políticas Afirmativas</v>
      </c>
    </row>
    <row r="21" spans="1:17" x14ac:dyDescent="0.25">
      <c r="A21" s="4" t="str">
        <f ca="1">IFERROR(__xludf.DUMMYFUNCTION("TRANSPOSE(FILTER(Filtro1!B:B,Filtro1!A:A=Lili!C21))"),"")</f>
        <v/>
      </c>
    </row>
    <row r="22" spans="1:17" x14ac:dyDescent="0.25">
      <c r="A22" s="4" t="str">
        <f ca="1">IFERROR(__xludf.DUMMYFUNCTION("TRANSPOSE(FILTER(Filtro1!B:B,Filtro1!A:A=Lili!C22))"),"Aquisição de Bens e Serviços")</f>
        <v>Aquisição de Bens e Serviços</v>
      </c>
      <c r="B22" s="4" t="str">
        <f ca="1">IFERROR(__xludf.DUMMYFUNCTION("""COMPUTED_VALUE"""),"Cultura Periférica")</f>
        <v>Cultura Periférica</v>
      </c>
      <c r="C22" s="4" t="str">
        <f ca="1">IFERROR(__xludf.DUMMYFUNCTION("""COMPUTED_VALUE"""),"Comunidades Tradicionais ou Rurais")</f>
        <v>Comunidades Tradicionais ou Rurais</v>
      </c>
      <c r="D22" s="4" t="str">
        <f ca="1">IFERROR(__xludf.DUMMYFUNCTION("""COMPUTED_VALUE"""),"Equipamentos e Acervos")</f>
        <v>Equipamentos e Acervos</v>
      </c>
      <c r="E22" s="4" t="str">
        <f ca="1">IFERROR(__xludf.DUMMYFUNCTION("""COMPUTED_VALUE"""),"Premiação")</f>
        <v>Premiação</v>
      </c>
      <c r="F22" s="4" t="str">
        <f ca="1">IFERROR(__xludf.DUMMYFUNCTION("""COMPUTED_VALUE"""),"Bolsas e Intercâmbio")</f>
        <v>Bolsas e Intercâmbio</v>
      </c>
      <c r="G22" s="4" t="str">
        <f ca="1">IFERROR(__xludf.DUMMYFUNCTION("""COMPUTED_VALUE"""),"Formação de Público e Educação")</f>
        <v>Formação de Público e Educação</v>
      </c>
      <c r="H22" s="4" t="str">
        <f ca="1">IFERROR(__xludf.DUMMYFUNCTION("""COMPUTED_VALUE"""),"Cultura Popular")</f>
        <v>Cultura Popular</v>
      </c>
      <c r="I22" s="4" t="str">
        <f ca="1">IFERROR(__xludf.DUMMYFUNCTION("""COMPUTED_VALUE"""),"Cultura Popular de Matriz Africana")</f>
        <v>Cultura Popular de Matriz Africana</v>
      </c>
      <c r="J22" s="4" t="str">
        <f ca="1">IFERROR(__xludf.DUMMYFUNCTION("""COMPUTED_VALUE"""),"Cultura Digital e Geek")</f>
        <v>Cultura Digital e Geek</v>
      </c>
      <c r="K22" s="4" t="str">
        <f ca="1">IFERROR(__xludf.DUMMYFUNCTION("""COMPUTED_VALUE"""),"12 Regiões de Desenvolvimento")</f>
        <v>12 Regiões de Desenvolvimento</v>
      </c>
      <c r="L22" s="4" t="str">
        <f ca="1">IFERROR(__xludf.DUMMYFUNCTION("""COMPUTED_VALUE"""),"Linguagem Específica")</f>
        <v>Linguagem Específica</v>
      </c>
      <c r="M22" s="4" t="str">
        <f ca="1">IFERROR(__xludf.DUMMYFUNCTION("""COMPUTED_VALUE"""),"Técnicos")</f>
        <v>Técnicos</v>
      </c>
      <c r="N22" s="4" t="str">
        <f ca="1">IFERROR(__xludf.DUMMYFUNCTION("""COMPUTED_VALUE"""),"Circulação e Visibilidade")</f>
        <v>Circulação e Visibilidade</v>
      </c>
      <c r="O22" s="4" t="str">
        <f ca="1">IFERROR(__xludf.DUMMYFUNCTION("""COMPUTED_VALUE"""),"Iniciantes")</f>
        <v>Iniciantes</v>
      </c>
      <c r="P22" s="4" t="str">
        <f ca="1">IFERROR(__xludf.DUMMYFUNCTION("""COMPUTED_VALUE"""),"CEUs e Pontos(ões) de Cultura")</f>
        <v>CEUs e Pontos(ões) de Cultura</v>
      </c>
      <c r="Q22" s="4" t="str">
        <f ca="1">IFERROR(__xludf.DUMMYFUNCTION("""COMPUTED_VALUE"""),"Outros")</f>
        <v>Outros</v>
      </c>
    </row>
    <row r="23" spans="1:17" x14ac:dyDescent="0.25">
      <c r="A23" s="4" t="str">
        <f ca="1">IFERROR(__xludf.DUMMYFUNCTION("TRANSPOSE(FILTER(Filtro1!B:B,Filtro1!A:A=Lili!C23))"),"Linguagem")</f>
        <v>Linguagem</v>
      </c>
      <c r="B23" s="4" t="str">
        <f ca="1">IFERROR(__xludf.DUMMYFUNCTION("""COMPUTED_VALUE"""),"Regionalização")</f>
        <v>Regionalização</v>
      </c>
      <c r="C23" s="4" t="str">
        <f ca="1">IFERROR(__xludf.DUMMYFUNCTION("""COMPUTED_VALUE"""),"Remanejamento de Recursos e Rendimentos")</f>
        <v>Remanejamento de Recursos e Rendimentos</v>
      </c>
    </row>
    <row r="24" spans="1:17" x14ac:dyDescent="0.25">
      <c r="A24" s="4" t="str">
        <f ca="1">IFERROR(__xludf.DUMMYFUNCTION("TRANSPOSE(FILTER(Filtro1!B:B,Filtro1!A:A=Lili!C24))"),"Transparência e Fiscalização")</f>
        <v>Transparência e Fiscalização</v>
      </c>
      <c r="B24" s="4" t="str">
        <f ca="1">IFERROR(__xludf.DUMMYFUNCTION("""COMPUTED_VALUE"""),"Pareceristas")</f>
        <v>Pareceristas</v>
      </c>
    </row>
    <row r="25" spans="1:17" x14ac:dyDescent="0.25">
      <c r="A25" s="4" t="str">
        <f ca="1">IFERROR(__xludf.DUMMYFUNCTION("TRANSPOSE(FILTER(Filtro1!B:B,Filtro1!A:A=Lili!C25))"),"")</f>
        <v/>
      </c>
    </row>
    <row r="26" spans="1:17" x14ac:dyDescent="0.25">
      <c r="A26" s="4" t="str">
        <f ca="1">IFERROR(__xludf.DUMMYFUNCTION("TRANSPOSE(FILTER(Filtro1!B:B,Filtro1!A:A=Lili!C26))"),"")</f>
        <v/>
      </c>
    </row>
    <row r="27" spans="1:17" x14ac:dyDescent="0.25">
      <c r="A27" s="4" t="str">
        <f ca="1">IFERROR(__xludf.DUMMYFUNCTION("TRANSPOSE(FILTER(Filtro1!B:B,Filtro1!A:A=Lili!C27))"),"Cronograma ")</f>
        <v>Cronograma </v>
      </c>
      <c r="B27" s="4" t="str">
        <f ca="1">IFERROR(__xludf.DUMMYFUNCTION("""COMPUTED_VALUE"""),"Inscrições e Impedimentos")</f>
        <v>Inscrições e Impedimentos</v>
      </c>
    </row>
    <row r="28" spans="1:17" x14ac:dyDescent="0.25">
      <c r="A28" s="4" t="str">
        <f ca="1">IFERROR(__xludf.DUMMYFUNCTION("TRANSPOSE(FILTER(Filtro1!B:B,Filtro1!A:A=Lili!C28))"),"Treinamento - Agente")</f>
        <v>Treinamento - Agente</v>
      </c>
      <c r="B28" s="4" t="str">
        <f ca="1">IFERROR(__xludf.DUMMYFUNCTION("""COMPUTED_VALUE"""),"Treinamento - Gestor")</f>
        <v>Treinamento - Gestor</v>
      </c>
    </row>
    <row r="29" spans="1:17" x14ac:dyDescent="0.25">
      <c r="A29" s="4" t="str">
        <f ca="1">IFERROR(__xludf.DUMMYFUNCTION("TRANSPOSE(FILTER(Filtro1!B:B,Filtro1!A:A=Lili!C29))"),"")</f>
        <v/>
      </c>
    </row>
    <row r="30" spans="1:17" x14ac:dyDescent="0.25">
      <c r="A30" s="4" t="str">
        <f ca="1">IFERROR(__xludf.DUMMYFUNCTION("TRANSPOSE(FILTER(Filtro1!B:B,Filtro1!A:A=Lili!C30))"),"Treinamento - Agente")</f>
        <v>Treinamento - Agente</v>
      </c>
      <c r="B30" s="4" t="str">
        <f ca="1">IFERROR(__xludf.DUMMYFUNCTION("""COMPUTED_VALUE"""),"Treinamento - Gestor")</f>
        <v>Treinamento - Gestor</v>
      </c>
    </row>
    <row r="31" spans="1:17" x14ac:dyDescent="0.25">
      <c r="A31" s="4" t="str">
        <f ca="1">IFERROR(__xludf.DUMMYFUNCTION("TRANSPOSE(FILTER(Filtro1!B:B,Filtro1!A:A=Lili!C31))"),"Treinamento - Agente")</f>
        <v>Treinamento - Agente</v>
      </c>
      <c r="B31" s="4" t="str">
        <f ca="1">IFERROR(__xludf.DUMMYFUNCTION("""COMPUTED_VALUE"""),"Treinamento - Gestor")</f>
        <v>Treinamento - Gestor</v>
      </c>
    </row>
    <row r="32" spans="1:17" x14ac:dyDescent="0.25">
      <c r="A32" s="4" t="str">
        <f ca="1">IFERROR(__xludf.DUMMYFUNCTION("TRANSPOSE(FILTER(Filtro1!B:B,Filtro1!A:A=Lili!C32))"),"")</f>
        <v/>
      </c>
    </row>
    <row r="33" spans="1:17" x14ac:dyDescent="0.25">
      <c r="A33" s="4" t="str">
        <f ca="1">IFERROR(__xludf.DUMMYFUNCTION("TRANSPOSE(FILTER(Filtro1!B:B,Filtro1!A:A=Lili!C33))"),"Aquisição de Bens e Serviços")</f>
        <v>Aquisição de Bens e Serviços</v>
      </c>
      <c r="B33" s="4" t="str">
        <f ca="1">IFERROR(__xludf.DUMMYFUNCTION("""COMPUTED_VALUE"""),"Cultura Periférica")</f>
        <v>Cultura Periférica</v>
      </c>
      <c r="C33" s="4" t="str">
        <f ca="1">IFERROR(__xludf.DUMMYFUNCTION("""COMPUTED_VALUE"""),"Comunidades Tradicionais ou Rurais")</f>
        <v>Comunidades Tradicionais ou Rurais</v>
      </c>
      <c r="D33" s="4" t="str">
        <f ca="1">IFERROR(__xludf.DUMMYFUNCTION("""COMPUTED_VALUE"""),"Equipamentos e Acervos")</f>
        <v>Equipamentos e Acervos</v>
      </c>
      <c r="E33" s="4" t="str">
        <f ca="1">IFERROR(__xludf.DUMMYFUNCTION("""COMPUTED_VALUE"""),"Premiação")</f>
        <v>Premiação</v>
      </c>
      <c r="F33" s="4" t="str">
        <f ca="1">IFERROR(__xludf.DUMMYFUNCTION("""COMPUTED_VALUE"""),"Bolsas e Intercâmbio")</f>
        <v>Bolsas e Intercâmbio</v>
      </c>
      <c r="G33" s="4" t="str">
        <f ca="1">IFERROR(__xludf.DUMMYFUNCTION("""COMPUTED_VALUE"""),"Formação de Público e Educação")</f>
        <v>Formação de Público e Educação</v>
      </c>
      <c r="H33" s="4" t="str">
        <f ca="1">IFERROR(__xludf.DUMMYFUNCTION("""COMPUTED_VALUE"""),"Cultura Popular")</f>
        <v>Cultura Popular</v>
      </c>
      <c r="I33" s="4" t="str">
        <f ca="1">IFERROR(__xludf.DUMMYFUNCTION("""COMPUTED_VALUE"""),"Cultura Popular de Matriz Africana")</f>
        <v>Cultura Popular de Matriz Africana</v>
      </c>
      <c r="J33" s="4" t="str">
        <f ca="1">IFERROR(__xludf.DUMMYFUNCTION("""COMPUTED_VALUE"""),"Cultura Digital e Geek")</f>
        <v>Cultura Digital e Geek</v>
      </c>
      <c r="K33" s="4" t="str">
        <f ca="1">IFERROR(__xludf.DUMMYFUNCTION("""COMPUTED_VALUE"""),"12 Regiões de Desenvolvimento")</f>
        <v>12 Regiões de Desenvolvimento</v>
      </c>
      <c r="L33" s="4" t="str">
        <f ca="1">IFERROR(__xludf.DUMMYFUNCTION("""COMPUTED_VALUE"""),"Linguagem Específica")</f>
        <v>Linguagem Específica</v>
      </c>
      <c r="M33" s="4" t="str">
        <f ca="1">IFERROR(__xludf.DUMMYFUNCTION("""COMPUTED_VALUE"""),"Técnicos")</f>
        <v>Técnicos</v>
      </c>
      <c r="N33" s="4" t="str">
        <f ca="1">IFERROR(__xludf.DUMMYFUNCTION("""COMPUTED_VALUE"""),"Circulação e Visibilidade")</f>
        <v>Circulação e Visibilidade</v>
      </c>
      <c r="O33" s="4" t="str">
        <f ca="1">IFERROR(__xludf.DUMMYFUNCTION("""COMPUTED_VALUE"""),"Iniciantes")</f>
        <v>Iniciantes</v>
      </c>
      <c r="P33" s="4" t="str">
        <f ca="1">IFERROR(__xludf.DUMMYFUNCTION("""COMPUTED_VALUE"""),"CEUs e Pontos(ões) de Cultura")</f>
        <v>CEUs e Pontos(ões) de Cultura</v>
      </c>
      <c r="Q33" s="4" t="str">
        <f ca="1">IFERROR(__xludf.DUMMYFUNCTION("""COMPUTED_VALUE"""),"Outros")</f>
        <v>Outros</v>
      </c>
    </row>
    <row r="34" spans="1:17" x14ac:dyDescent="0.25">
      <c r="A34" s="4" t="str">
        <f ca="1">IFERROR(__xludf.DUMMYFUNCTION("TRANSPOSE(FILTER(Filtro1!B:B,Filtro1!A:A=Lili!C34))"),"Comunicacional")</f>
        <v>Comunicacional</v>
      </c>
      <c r="B34" s="4" t="str">
        <f ca="1">IFERROR(__xludf.DUMMYFUNCTION("""COMPUTED_VALUE"""),"Desburocratização")</f>
        <v>Desburocratização</v>
      </c>
      <c r="C34" s="4" t="str">
        <f ca="1">IFERROR(__xludf.DUMMYFUNCTION("""COMPUTED_VALUE"""),"Mapa Cultural")</f>
        <v>Mapa Cultural</v>
      </c>
      <c r="D34" s="4" t="str">
        <f ca="1">IFERROR(__xludf.DUMMYFUNCTION("""COMPUTED_VALUE"""),"Políticas Afirmativas")</f>
        <v>Políticas Afirmativas</v>
      </c>
    </row>
    <row r="35" spans="1:17" x14ac:dyDescent="0.25">
      <c r="A35" s="4" t="str">
        <f ca="1">IFERROR(__xludf.DUMMYFUNCTION("TRANSPOSE(FILTER(Filtro1!B:B,Filtro1!A:A=Lili!C35))"),"Transparência e Fiscalização")</f>
        <v>Transparência e Fiscalização</v>
      </c>
      <c r="B35" s="4" t="str">
        <f ca="1">IFERROR(__xludf.DUMMYFUNCTION("""COMPUTED_VALUE"""),"Pareceristas")</f>
        <v>Pareceristas</v>
      </c>
    </row>
    <row r="36" spans="1:17" x14ac:dyDescent="0.25">
      <c r="A36" s="4" t="str">
        <f ca="1">IFERROR(__xludf.DUMMYFUNCTION("TRANSPOSE(FILTER(Filtro1!B:B,Filtro1!A:A=Lili!C36))"),"Treinamento - Agente")</f>
        <v>Treinamento - Agente</v>
      </c>
      <c r="B36" s="4" t="str">
        <f ca="1">IFERROR(__xludf.DUMMYFUNCTION("""COMPUTED_VALUE"""),"Treinamento - Gestor")</f>
        <v>Treinamento - Gestor</v>
      </c>
    </row>
    <row r="37" spans="1:17" x14ac:dyDescent="0.25">
      <c r="A37" s="4" t="str">
        <f ca="1">IFERROR(__xludf.DUMMYFUNCTION("TRANSPOSE(FILTER(Filtro1!B:B,Filtro1!A:A=Lili!C37))"),"Aquisição de Bens e Serviços")</f>
        <v>Aquisição de Bens e Serviços</v>
      </c>
      <c r="B37" s="4" t="str">
        <f ca="1">IFERROR(__xludf.DUMMYFUNCTION("""COMPUTED_VALUE"""),"Cultura Periférica")</f>
        <v>Cultura Periférica</v>
      </c>
      <c r="C37" s="4" t="str">
        <f ca="1">IFERROR(__xludf.DUMMYFUNCTION("""COMPUTED_VALUE"""),"Comunidades Tradicionais ou Rurais")</f>
        <v>Comunidades Tradicionais ou Rurais</v>
      </c>
      <c r="D37" s="4" t="str">
        <f ca="1">IFERROR(__xludf.DUMMYFUNCTION("""COMPUTED_VALUE"""),"Equipamentos e Acervos")</f>
        <v>Equipamentos e Acervos</v>
      </c>
      <c r="E37" s="4" t="str">
        <f ca="1">IFERROR(__xludf.DUMMYFUNCTION("""COMPUTED_VALUE"""),"Premiação")</f>
        <v>Premiação</v>
      </c>
      <c r="F37" s="4" t="str">
        <f ca="1">IFERROR(__xludf.DUMMYFUNCTION("""COMPUTED_VALUE"""),"Bolsas e Intercâmbio")</f>
        <v>Bolsas e Intercâmbio</v>
      </c>
      <c r="G37" s="4" t="str">
        <f ca="1">IFERROR(__xludf.DUMMYFUNCTION("""COMPUTED_VALUE"""),"Formação de Público e Educação")</f>
        <v>Formação de Público e Educação</v>
      </c>
      <c r="H37" s="4" t="str">
        <f ca="1">IFERROR(__xludf.DUMMYFUNCTION("""COMPUTED_VALUE"""),"Cultura Popular")</f>
        <v>Cultura Popular</v>
      </c>
      <c r="I37" s="4" t="str">
        <f ca="1">IFERROR(__xludf.DUMMYFUNCTION("""COMPUTED_VALUE"""),"Cultura Popular de Matriz Africana")</f>
        <v>Cultura Popular de Matriz Africana</v>
      </c>
      <c r="J37" s="4" t="str">
        <f ca="1">IFERROR(__xludf.DUMMYFUNCTION("""COMPUTED_VALUE"""),"Cultura Digital e Geek")</f>
        <v>Cultura Digital e Geek</v>
      </c>
      <c r="K37" s="4" t="str">
        <f ca="1">IFERROR(__xludf.DUMMYFUNCTION("""COMPUTED_VALUE"""),"12 Regiões de Desenvolvimento")</f>
        <v>12 Regiões de Desenvolvimento</v>
      </c>
      <c r="L37" s="4" t="str">
        <f ca="1">IFERROR(__xludf.DUMMYFUNCTION("""COMPUTED_VALUE"""),"Linguagem Específica")</f>
        <v>Linguagem Específica</v>
      </c>
      <c r="M37" s="4" t="str">
        <f ca="1">IFERROR(__xludf.DUMMYFUNCTION("""COMPUTED_VALUE"""),"Técnicos")</f>
        <v>Técnicos</v>
      </c>
      <c r="N37" s="4" t="str">
        <f ca="1">IFERROR(__xludf.DUMMYFUNCTION("""COMPUTED_VALUE"""),"Circulação e Visibilidade")</f>
        <v>Circulação e Visibilidade</v>
      </c>
      <c r="O37" s="4" t="str">
        <f ca="1">IFERROR(__xludf.DUMMYFUNCTION("""COMPUTED_VALUE"""),"Iniciantes")</f>
        <v>Iniciantes</v>
      </c>
      <c r="P37" s="4" t="str">
        <f ca="1">IFERROR(__xludf.DUMMYFUNCTION("""COMPUTED_VALUE"""),"CEUs e Pontos(ões) de Cultura")</f>
        <v>CEUs e Pontos(ões) de Cultura</v>
      </c>
      <c r="Q37" s="4" t="str">
        <f ca="1">IFERROR(__xludf.DUMMYFUNCTION("""COMPUTED_VALUE"""),"Outros")</f>
        <v>Outros</v>
      </c>
    </row>
    <row r="38" spans="1:17" x14ac:dyDescent="0.25">
      <c r="A38" s="4" t="str">
        <f ca="1">IFERROR(__xludf.DUMMYFUNCTION("TRANSPOSE(FILTER(Filtro1!B:B,Filtro1!A:A=Lili!C38))"),"Aquisição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IFERROR(__xludf.DUMMYFUNCTION("TRANSPOSE(FILTER(Filtro1!B:B,Filtro1!A:A=Lili!C39))"),"Comunicacional")</f>
        <v>Comunicacional</v>
      </c>
      <c r="B39" s="4" t="str">
        <f ca="1">IFERROR(__xludf.DUMMYFUNCTION("""COMPUTED_VALUE"""),"Desburocratização")</f>
        <v>Desburocratização</v>
      </c>
      <c r="C39" s="4" t="str">
        <f ca="1">IFERROR(__xludf.DUMMYFUNCTION("""COMPUTED_VALUE"""),"Mapa Cultural")</f>
        <v>Mapa Cultural</v>
      </c>
      <c r="D39" s="4" t="str">
        <f ca="1">IFERROR(__xludf.DUMMYFUNCTION("""COMPUTED_VALUE"""),"Políticas Afirmativas")</f>
        <v>Políticas Afirmativas</v>
      </c>
    </row>
    <row r="40" spans="1:17" x14ac:dyDescent="0.25">
      <c r="A40" s="4" t="str">
        <f ca="1">IFERROR(__xludf.DUMMYFUNCTION("TRANSPOSE(FILTER(Filtro1!B:B,Filtro1!A:A=Lili!C40))"),"Comunicacional")</f>
        <v>Comunicacional</v>
      </c>
      <c r="B40" s="4" t="str">
        <f ca="1">IFERROR(__xludf.DUMMYFUNCTION("""COMPUTED_VALUE"""),"Desburocratização")</f>
        <v>Desburocratização</v>
      </c>
      <c r="C40" s="4" t="str">
        <f ca="1">IFERROR(__xludf.DUMMYFUNCTION("""COMPUTED_VALUE"""),"Mapa Cultural")</f>
        <v>Mapa Cultural</v>
      </c>
      <c r="D40" s="4" t="str">
        <f ca="1">IFERROR(__xludf.DUMMYFUNCTION("""COMPUTED_VALUE"""),"Políticas Afirmativas")</f>
        <v>Políticas Afirmativas</v>
      </c>
    </row>
    <row r="41" spans="1:17" x14ac:dyDescent="0.25">
      <c r="A41" s="4" t="str">
        <f ca="1">IFERROR(__xludf.DUMMYFUNCTION("TRANSPOSE(FILTER(Filtro1!B:B,Filtro1!A:A=Lili!C41))"),"Linguagem")</f>
        <v>Linguagem</v>
      </c>
      <c r="B41" s="4" t="str">
        <f ca="1">IFERROR(__xludf.DUMMYFUNCTION("""COMPUTED_VALUE"""),"Regionalização")</f>
        <v>Regionalização</v>
      </c>
      <c r="C41" s="4" t="str">
        <f ca="1">IFERROR(__xludf.DUMMYFUNCTION("""COMPUTED_VALUE"""),"Remanejamento de Recursos e Rendimentos")</f>
        <v>Remanejamento de Recursos e Rendimentos</v>
      </c>
    </row>
    <row r="42" spans="1:17" x14ac:dyDescent="0.25">
      <c r="A42" s="4" t="str">
        <f ca="1">IFERROR(__xludf.DUMMYFUNCTION("TRANSPOSE(FILTER(Filtro1!B:B,Filtro1!A:A=Lili!C42))"),"")</f>
        <v/>
      </c>
      <c r="B42" s="4"/>
    </row>
    <row r="43" spans="1:17" x14ac:dyDescent="0.25">
      <c r="A43" s="4" t="str">
        <f ca="1">IFERROR(__xludf.DUMMYFUNCTION("TRANSPOSE(FILTER(Filtro1!B:B,Filtro1!A:A=Lili!C43))"),"Aquisição de Bens e Serviços")</f>
        <v>Aquisição de Bens e Serviços</v>
      </c>
      <c r="B43" s="4" t="str">
        <f ca="1">IFERROR(__xludf.DUMMYFUNCTION("""COMPUTED_VALUE"""),"Cultura Periférica")</f>
        <v>Cultura Periférica</v>
      </c>
      <c r="C43" s="4" t="str">
        <f ca="1">IFERROR(__xludf.DUMMYFUNCTION("""COMPUTED_VALUE"""),"Comunidades Tradicionais ou Rurais")</f>
        <v>Comunidades Tradicionais ou Rurais</v>
      </c>
      <c r="D43" s="4" t="str">
        <f ca="1">IFERROR(__xludf.DUMMYFUNCTION("""COMPUTED_VALUE"""),"Equipamentos e Acervos")</f>
        <v>Equipamentos e Acervos</v>
      </c>
      <c r="E43" s="4" t="str">
        <f ca="1">IFERROR(__xludf.DUMMYFUNCTION("""COMPUTED_VALUE"""),"Premiação")</f>
        <v>Premiação</v>
      </c>
      <c r="F43" s="4" t="str">
        <f ca="1">IFERROR(__xludf.DUMMYFUNCTION("""COMPUTED_VALUE"""),"Bolsas e Intercâmbio")</f>
        <v>Bolsas e Intercâmbio</v>
      </c>
      <c r="G43" s="4" t="str">
        <f ca="1">IFERROR(__xludf.DUMMYFUNCTION("""COMPUTED_VALUE"""),"Formação de Público e Educação")</f>
        <v>Formação de Público e Educação</v>
      </c>
      <c r="H43" s="4" t="str">
        <f ca="1">IFERROR(__xludf.DUMMYFUNCTION("""COMPUTED_VALUE"""),"Cultura Popular")</f>
        <v>Cultura Popular</v>
      </c>
      <c r="I43" s="4" t="str">
        <f ca="1">IFERROR(__xludf.DUMMYFUNCTION("""COMPUTED_VALUE"""),"Cultura Popular de Matriz Africana")</f>
        <v>Cultura Popular de Matriz Africana</v>
      </c>
      <c r="J43" s="4" t="str">
        <f ca="1">IFERROR(__xludf.DUMMYFUNCTION("""COMPUTED_VALUE"""),"Cultura Digital e Geek")</f>
        <v>Cultura Digital e Geek</v>
      </c>
      <c r="K43" s="4" t="str">
        <f ca="1">IFERROR(__xludf.DUMMYFUNCTION("""COMPUTED_VALUE"""),"12 Regiões de Desenvolvimento")</f>
        <v>12 Regiões de Desenvolvimento</v>
      </c>
      <c r="L43" s="4" t="str">
        <f ca="1">IFERROR(__xludf.DUMMYFUNCTION("""COMPUTED_VALUE"""),"Linguagem Específica")</f>
        <v>Linguagem Específica</v>
      </c>
      <c r="M43" s="4" t="str">
        <f ca="1">IFERROR(__xludf.DUMMYFUNCTION("""COMPUTED_VALUE"""),"Técnicos")</f>
        <v>Técnicos</v>
      </c>
      <c r="N43" s="4" t="str">
        <f ca="1">IFERROR(__xludf.DUMMYFUNCTION("""COMPUTED_VALUE"""),"Circulação e Visibilidade")</f>
        <v>Circulação e Visibilidade</v>
      </c>
      <c r="O43" s="4" t="str">
        <f ca="1">IFERROR(__xludf.DUMMYFUNCTION("""COMPUTED_VALUE"""),"Iniciantes")</f>
        <v>Iniciantes</v>
      </c>
      <c r="P43" s="4" t="str">
        <f ca="1">IFERROR(__xludf.DUMMYFUNCTION("""COMPUTED_VALUE"""),"CEUs e Pontos(ões) de Cultura")</f>
        <v>CEUs e Pontos(ões) de Cultura</v>
      </c>
      <c r="Q43" s="4" t="str">
        <f ca="1">IFERROR(__xludf.DUMMYFUNCTION("""COMPUTED_VALUE"""),"Outros")</f>
        <v>Outros</v>
      </c>
    </row>
    <row r="44" spans="1:17" x14ac:dyDescent="0.25">
      <c r="A44" s="4" t="str">
        <f ca="1">IFERROR(__xludf.DUMMYFUNCTION("TRANSPOSE(FILTER(Filtro1!B:B,Filtro1!A:A=Lili!C44))"),"")</f>
        <v/>
      </c>
    </row>
    <row r="45" spans="1:17" x14ac:dyDescent="0.25">
      <c r="A45" s="4" t="str">
        <f ca="1">IFERROR(__xludf.DUMMYFUNCTION("TRANSPOSE(FILTER(Filtro1!B:B,Filtro1!A:A=Lili!C45))"),"Transparência e Fiscalização")</f>
        <v>Transparência e Fiscalização</v>
      </c>
      <c r="B45" s="4" t="str">
        <f ca="1">IFERROR(__xludf.DUMMYFUNCTION("""COMPUTED_VALUE"""),"Pareceristas")</f>
        <v>Pareceristas</v>
      </c>
    </row>
    <row r="46" spans="1:17" x14ac:dyDescent="0.25">
      <c r="A46" s="4" t="str">
        <f ca="1">IFERROR(__xludf.DUMMYFUNCTION("TRANSPOSE(FILTER(Filtro1!B:B,Filtro1!A:A=Lili!C46))"),"Treinamento - Agente")</f>
        <v>Treinamento - Agente</v>
      </c>
      <c r="B46" s="4" t="str">
        <f ca="1">IFERROR(__xludf.DUMMYFUNCTION("""COMPUTED_VALUE"""),"Treinamento - Gestor")</f>
        <v>Treinamento - Gestor</v>
      </c>
    </row>
    <row r="47" spans="1:17" x14ac:dyDescent="0.25">
      <c r="A47" s="4" t="str">
        <f ca="1">IFERROR(__xludf.DUMMYFUNCTION("TRANSPOSE(FILTER(Filtro1!B:B,Filtro1!A:A=Lili!C47))"),"Comunicacional")</f>
        <v>Comunicacional</v>
      </c>
      <c r="B47" s="4" t="str">
        <f ca="1">IFERROR(__xludf.DUMMYFUNCTION("""COMPUTED_VALUE"""),"Desburocratização")</f>
        <v>Desburocratização</v>
      </c>
      <c r="C47" s="4" t="str">
        <f ca="1">IFERROR(__xludf.DUMMYFUNCTION("""COMPUTED_VALUE"""),"Mapa Cultural")</f>
        <v>Mapa Cultural</v>
      </c>
      <c r="D47" s="4" t="str">
        <f ca="1">IFERROR(__xludf.DUMMYFUNCTION("""COMPUTED_VALUE"""),"Políticas Afirmativas")</f>
        <v>Políticas Afirmativas</v>
      </c>
    </row>
    <row r="48" spans="1:17" x14ac:dyDescent="0.25">
      <c r="A48" s="4" t="str">
        <f ca="1">IFERROR(__xludf.DUMMYFUNCTION("TRANSPOSE(FILTER(Filtro1!B:B,Filtro1!A:A=Lili!C48))"),"Aquisição de Bens e Serviços")</f>
        <v>Aquisição de Bens e Serviços</v>
      </c>
      <c r="B48" s="4" t="str">
        <f ca="1">IFERROR(__xludf.DUMMYFUNCTION("""COMPUTED_VALUE"""),"Cultura Periférica")</f>
        <v>Cultura Periférica</v>
      </c>
      <c r="C48" s="4" t="str">
        <f ca="1">IFERROR(__xludf.DUMMYFUNCTION("""COMPUTED_VALUE"""),"Comunidades Tradicionais ou Rurais")</f>
        <v>Comunidades Tradicionais ou Rurais</v>
      </c>
      <c r="D48" s="4" t="str">
        <f ca="1">IFERROR(__xludf.DUMMYFUNCTION("""COMPUTED_VALUE"""),"Equipamentos e Acervos")</f>
        <v>Equipamentos e Acervos</v>
      </c>
      <c r="E48" s="4" t="str">
        <f ca="1">IFERROR(__xludf.DUMMYFUNCTION("""COMPUTED_VALUE"""),"Premiação")</f>
        <v>Premiação</v>
      </c>
      <c r="F48" s="4" t="str">
        <f ca="1">IFERROR(__xludf.DUMMYFUNCTION("""COMPUTED_VALUE"""),"Bolsas e Intercâmbio")</f>
        <v>Bolsas e Intercâmbio</v>
      </c>
      <c r="G48" s="4" t="str">
        <f ca="1">IFERROR(__xludf.DUMMYFUNCTION("""COMPUTED_VALUE"""),"Formação de Público e Educação")</f>
        <v>Formação de Público e Educação</v>
      </c>
      <c r="H48" s="4" t="str">
        <f ca="1">IFERROR(__xludf.DUMMYFUNCTION("""COMPUTED_VALUE"""),"Cultura Popular")</f>
        <v>Cultura Popular</v>
      </c>
      <c r="I48" s="4" t="str">
        <f ca="1">IFERROR(__xludf.DUMMYFUNCTION("""COMPUTED_VALUE"""),"Cultura Popular de Matriz Africana")</f>
        <v>Cultura Popular de Matriz Africana</v>
      </c>
      <c r="J48" s="4" t="str">
        <f ca="1">IFERROR(__xludf.DUMMYFUNCTION("""COMPUTED_VALUE"""),"Cultura Digital e Geek")</f>
        <v>Cultura Digital e Geek</v>
      </c>
      <c r="K48" s="4" t="str">
        <f ca="1">IFERROR(__xludf.DUMMYFUNCTION("""COMPUTED_VALUE"""),"12 Regiões de Desenvolvimento")</f>
        <v>12 Regiões de Desenvolvimento</v>
      </c>
      <c r="L48" s="4" t="str">
        <f ca="1">IFERROR(__xludf.DUMMYFUNCTION("""COMPUTED_VALUE"""),"Linguagem Específica")</f>
        <v>Linguagem Específica</v>
      </c>
      <c r="M48" s="4" t="str">
        <f ca="1">IFERROR(__xludf.DUMMYFUNCTION("""COMPUTED_VALUE"""),"Técnicos")</f>
        <v>Técnicos</v>
      </c>
      <c r="N48" s="4" t="str">
        <f ca="1">IFERROR(__xludf.DUMMYFUNCTION("""COMPUTED_VALUE"""),"Circulação e Visibilidade")</f>
        <v>Circulação e Visibilidade</v>
      </c>
      <c r="O48" s="4" t="str">
        <f ca="1">IFERROR(__xludf.DUMMYFUNCTION("""COMPUTED_VALUE"""),"Iniciantes")</f>
        <v>Iniciantes</v>
      </c>
      <c r="P48" s="4" t="str">
        <f ca="1">IFERROR(__xludf.DUMMYFUNCTION("""COMPUTED_VALUE"""),"CEUs e Pontos(ões) de Cultura")</f>
        <v>CEUs e Pontos(ões) de Cultura</v>
      </c>
      <c r="Q48" s="4" t="str">
        <f ca="1">IFERROR(__xludf.DUMMYFUNCTION("""COMPUTED_VALUE"""),"Outros")</f>
        <v>Outros</v>
      </c>
    </row>
    <row r="49" spans="1:17" x14ac:dyDescent="0.25">
      <c r="A49" s="4" t="str">
        <f ca="1">IFERROR(__xludf.DUMMYFUNCTION("TRANSPOSE(FILTER(Filtro1!B:B,Filtro1!A:A=Lili!C49))"),"Aquisição de Bens e Serviços")</f>
        <v>Aquisição de Bens e Serviços</v>
      </c>
      <c r="B49" s="4" t="str">
        <f ca="1">IFERROR(__xludf.DUMMYFUNCTION("""COMPUTED_VALUE"""),"Cultura Periférica")</f>
        <v>Cultura Periférica</v>
      </c>
      <c r="C49" s="4" t="str">
        <f ca="1">IFERROR(__xludf.DUMMYFUNCTION("""COMPUTED_VALUE"""),"Comunidades Tradicionais ou Rurais")</f>
        <v>Comunidades Tradicionais ou Rurais</v>
      </c>
      <c r="D49" s="4" t="str">
        <f ca="1">IFERROR(__xludf.DUMMYFUNCTION("""COMPUTED_VALUE"""),"Equipamentos e Acervos")</f>
        <v>Equipamentos e Acervos</v>
      </c>
      <c r="E49" s="4" t="str">
        <f ca="1">IFERROR(__xludf.DUMMYFUNCTION("""COMPUTED_VALUE"""),"Premiação")</f>
        <v>Premiação</v>
      </c>
      <c r="F49" s="4" t="str">
        <f ca="1">IFERROR(__xludf.DUMMYFUNCTION("""COMPUTED_VALUE"""),"Bolsas e Intercâmbio")</f>
        <v>Bolsas e Intercâmbio</v>
      </c>
      <c r="G49" s="4" t="str">
        <f ca="1">IFERROR(__xludf.DUMMYFUNCTION("""COMPUTED_VALUE"""),"Formação de Público e Educação")</f>
        <v>Formação de Público e Educação</v>
      </c>
      <c r="H49" s="4" t="str">
        <f ca="1">IFERROR(__xludf.DUMMYFUNCTION("""COMPUTED_VALUE"""),"Cultura Popular")</f>
        <v>Cultura Popular</v>
      </c>
      <c r="I49" s="4" t="str">
        <f ca="1">IFERROR(__xludf.DUMMYFUNCTION("""COMPUTED_VALUE"""),"Cultura Popular de Matriz Africana")</f>
        <v>Cultura Popular de Matriz Africana</v>
      </c>
      <c r="J49" s="4" t="str">
        <f ca="1">IFERROR(__xludf.DUMMYFUNCTION("""COMPUTED_VALUE"""),"Cultura Digital e Geek")</f>
        <v>Cultura Digital e Geek</v>
      </c>
      <c r="K49" s="4" t="str">
        <f ca="1">IFERROR(__xludf.DUMMYFUNCTION("""COMPUTED_VALUE"""),"12 Regiões de Desenvolvimento")</f>
        <v>12 Regiões de Desenvolvimento</v>
      </c>
      <c r="L49" s="4" t="str">
        <f ca="1">IFERROR(__xludf.DUMMYFUNCTION("""COMPUTED_VALUE"""),"Linguagem Específica")</f>
        <v>Linguagem Específica</v>
      </c>
      <c r="M49" s="4" t="str">
        <f ca="1">IFERROR(__xludf.DUMMYFUNCTION("""COMPUTED_VALUE"""),"Técnicos")</f>
        <v>Técnicos</v>
      </c>
      <c r="N49" s="4" t="str">
        <f ca="1">IFERROR(__xludf.DUMMYFUNCTION("""COMPUTED_VALUE"""),"Circulação e Visibilidade")</f>
        <v>Circulação e Visibilidade</v>
      </c>
      <c r="O49" s="4" t="str">
        <f ca="1">IFERROR(__xludf.DUMMYFUNCTION("""COMPUTED_VALUE"""),"Iniciantes")</f>
        <v>Iniciantes</v>
      </c>
      <c r="P49" s="4" t="str">
        <f ca="1">IFERROR(__xludf.DUMMYFUNCTION("""COMPUTED_VALUE"""),"CEUs e Pontos(ões) de Cultura")</f>
        <v>CEUs e Pontos(ões) de Cultura</v>
      </c>
      <c r="Q49" s="4" t="str">
        <f ca="1">IFERROR(__xludf.DUMMYFUNCTION("""COMPUTED_VALUE"""),"Outros")</f>
        <v>Outros</v>
      </c>
    </row>
    <row r="50" spans="1:17" x14ac:dyDescent="0.25">
      <c r="A50" s="4" t="str">
        <f ca="1">IFERROR(__xludf.DUMMYFUNCTION("TRANSPOSE(FILTER(Filtro1!B:B,Filtro1!A:A=Lili!C50))"),"Treinamento - Agente")</f>
        <v>Treinamento - Agente</v>
      </c>
      <c r="B50" s="4" t="str">
        <f ca="1">IFERROR(__xludf.DUMMYFUNCTION("""COMPUTED_VALUE"""),"Treinamento - Gestor")</f>
        <v>Treinamento - Gestor</v>
      </c>
    </row>
    <row r="51" spans="1:17" x14ac:dyDescent="0.25">
      <c r="A51" s="4" t="str">
        <f ca="1">IFERROR(__xludf.DUMMYFUNCTION("TRANSPOSE(FILTER(Filtro1!B:B,Filtro1!A:A=Lili!C51))"),"Comunicacional")</f>
        <v>Comunicacional</v>
      </c>
      <c r="B51" s="4" t="str">
        <f ca="1">IFERROR(__xludf.DUMMYFUNCTION("""COMPUTED_VALUE"""),"Desburocratização")</f>
        <v>Desburocratização</v>
      </c>
      <c r="C51" s="4" t="str">
        <f ca="1">IFERROR(__xludf.DUMMYFUNCTION("""COMPUTED_VALUE"""),"Mapa Cultural")</f>
        <v>Mapa Cultural</v>
      </c>
      <c r="D51" s="4" t="str">
        <f ca="1">IFERROR(__xludf.DUMMYFUNCTION("""COMPUTED_VALUE"""),"Políticas Afirmativas")</f>
        <v>Políticas Afirmativas</v>
      </c>
    </row>
    <row r="52" spans="1:17" x14ac:dyDescent="0.25">
      <c r="A52" s="4" t="str">
        <f ca="1">IFERROR(__xludf.DUMMYFUNCTION("TRANSPOSE(FILTER(Filtro1!B:B,Filtro1!A:A=Lili!C52))"),"Aquisição de Bens e Serviços")</f>
        <v>Aquisição de Bens e Serviços</v>
      </c>
      <c r="B52" s="4" t="str">
        <f ca="1">IFERROR(__xludf.DUMMYFUNCTION("""COMPUTED_VALUE"""),"Cultura Periférica")</f>
        <v>Cultura Periférica</v>
      </c>
      <c r="C52" s="4" t="str">
        <f ca="1">IFERROR(__xludf.DUMMYFUNCTION("""COMPUTED_VALUE"""),"Comunidades Tradicionais ou Rurais")</f>
        <v>Comunidades Tradicionais ou Rurais</v>
      </c>
      <c r="D52" s="4" t="str">
        <f ca="1">IFERROR(__xludf.DUMMYFUNCTION("""COMPUTED_VALUE"""),"Equipamentos e Acervos")</f>
        <v>Equipamentos e Acervos</v>
      </c>
      <c r="E52" s="4" t="str">
        <f ca="1">IFERROR(__xludf.DUMMYFUNCTION("""COMPUTED_VALUE"""),"Premiação")</f>
        <v>Premiação</v>
      </c>
      <c r="F52" s="4" t="str">
        <f ca="1">IFERROR(__xludf.DUMMYFUNCTION("""COMPUTED_VALUE"""),"Bolsas e Intercâmbio")</f>
        <v>Bolsas e Intercâmbio</v>
      </c>
      <c r="G52" s="4" t="str">
        <f ca="1">IFERROR(__xludf.DUMMYFUNCTION("""COMPUTED_VALUE"""),"Formação de Público e Educação")</f>
        <v>Formação de Público e Educação</v>
      </c>
      <c r="H52" s="4" t="str">
        <f ca="1">IFERROR(__xludf.DUMMYFUNCTION("""COMPUTED_VALUE"""),"Cultura Popular")</f>
        <v>Cultura Popular</v>
      </c>
      <c r="I52" s="4" t="str">
        <f ca="1">IFERROR(__xludf.DUMMYFUNCTION("""COMPUTED_VALUE"""),"Cultura Popular de Matriz Africana")</f>
        <v>Cultura Popular de Matriz Africana</v>
      </c>
      <c r="J52" s="4" t="str">
        <f ca="1">IFERROR(__xludf.DUMMYFUNCTION("""COMPUTED_VALUE"""),"Cultura Digital e Geek")</f>
        <v>Cultura Digital e Geek</v>
      </c>
      <c r="K52" s="4" t="str">
        <f ca="1">IFERROR(__xludf.DUMMYFUNCTION("""COMPUTED_VALUE"""),"12 Regiões de Desenvolvimento")</f>
        <v>12 Regiões de Desenvolvimento</v>
      </c>
      <c r="L52" s="4" t="str">
        <f ca="1">IFERROR(__xludf.DUMMYFUNCTION("""COMPUTED_VALUE"""),"Linguagem Específica")</f>
        <v>Linguagem Específica</v>
      </c>
      <c r="M52" s="4" t="str">
        <f ca="1">IFERROR(__xludf.DUMMYFUNCTION("""COMPUTED_VALUE"""),"Técnicos")</f>
        <v>Técnicos</v>
      </c>
      <c r="N52" s="4" t="str">
        <f ca="1">IFERROR(__xludf.DUMMYFUNCTION("""COMPUTED_VALUE"""),"Circulação e Visibilidade")</f>
        <v>Circulação e Visibilidade</v>
      </c>
      <c r="O52" s="4" t="str">
        <f ca="1">IFERROR(__xludf.DUMMYFUNCTION("""COMPUTED_VALUE"""),"Iniciantes")</f>
        <v>Iniciantes</v>
      </c>
      <c r="P52" s="4" t="str">
        <f ca="1">IFERROR(__xludf.DUMMYFUNCTION("""COMPUTED_VALUE"""),"CEUs e Pontos(ões) de Cultura")</f>
        <v>CEUs e Pontos(ões) de Cultura</v>
      </c>
      <c r="Q52" s="4" t="str">
        <f ca="1">IFERROR(__xludf.DUMMYFUNCTION("""COMPUTED_VALUE"""),"Outros")</f>
        <v>Outros</v>
      </c>
    </row>
    <row r="53" spans="1:17" x14ac:dyDescent="0.25">
      <c r="A53" s="4" t="str">
        <f ca="1">IFERROR(__xludf.DUMMYFUNCTION("TRANSPOSE(FILTER(Filtro1!B:B,Filtro1!A:A=Lili!C53))"),"")</f>
        <v/>
      </c>
      <c r="B53" s="4"/>
      <c r="C53" s="4"/>
      <c r="D53" s="4"/>
      <c r="E53" s="4"/>
      <c r="F53" s="4"/>
      <c r="G53" s="4"/>
      <c r="H53" s="4"/>
      <c r="I53" s="4"/>
      <c r="J53" s="4"/>
      <c r="K53" s="4"/>
      <c r="L53" s="4"/>
      <c r="M53" s="4"/>
      <c r="N53" s="4"/>
      <c r="O53" s="4"/>
      <c r="P53" s="4"/>
      <c r="Q53" s="4"/>
    </row>
    <row r="54" spans="1:17" x14ac:dyDescent="0.25">
      <c r="A54" s="4" t="str">
        <f ca="1">IFERROR(__xludf.DUMMYFUNCTION("TRANSPOSE(FILTER(Filtro1!B:B,Filtro1!A:A=Lili!C54))"),"Cronograma ")</f>
        <v>Cronograma </v>
      </c>
      <c r="B54" s="4" t="str">
        <f ca="1">IFERROR(__xludf.DUMMYFUNCTION("""COMPUTED_VALUE"""),"Inscrições e Impedimentos")</f>
        <v>Inscrições e Impedimentos</v>
      </c>
    </row>
    <row r="55" spans="1:17" x14ac:dyDescent="0.25">
      <c r="A55" s="4" t="str">
        <f ca="1">IFERROR(__xludf.DUMMYFUNCTION("TRANSPOSE(FILTER(Filtro1!B:B,Filtro1!A:A=Lili!C55))"),"Comunicacional")</f>
        <v>Comunicacional</v>
      </c>
      <c r="B55" s="4" t="str">
        <f ca="1">IFERROR(__xludf.DUMMYFUNCTION("""COMPUTED_VALUE"""),"Desburocratização")</f>
        <v>Desburocratização</v>
      </c>
      <c r="C55" s="4" t="str">
        <f ca="1">IFERROR(__xludf.DUMMYFUNCTION("""COMPUTED_VALUE"""),"Mapa Cultural")</f>
        <v>Mapa Cultural</v>
      </c>
      <c r="D55" s="4" t="str">
        <f ca="1">IFERROR(__xludf.DUMMYFUNCTION("""COMPUTED_VALUE"""),"Políticas Afirmativas")</f>
        <v>Políticas Afirmativas</v>
      </c>
    </row>
    <row r="56" spans="1:17" x14ac:dyDescent="0.25">
      <c r="A56" s="4" t="str">
        <f ca="1">IFERROR(__xludf.DUMMYFUNCTION("TRANSPOSE(FILTER(Filtro1!B:B,Filtro1!A:A=Lili!C56))"),"Cronograma ")</f>
        <v>Cronograma </v>
      </c>
      <c r="B56" s="4" t="str">
        <f ca="1">IFERROR(__xludf.DUMMYFUNCTION("""COMPUTED_VALUE"""),"Inscrições e Impedimentos")</f>
        <v>Inscrições e Impedimentos</v>
      </c>
    </row>
    <row r="57" spans="1:17" x14ac:dyDescent="0.25">
      <c r="A57" s="4" t="str">
        <f ca="1">IFERROR(__xludf.DUMMYFUNCTION("TRANSPOSE(FILTER(Filtro1!B:B,Filtro1!A:A=Lili!C57))"),"Aquisição de Bens e Serviços")</f>
        <v>Aquisição de Bens e Serviços</v>
      </c>
      <c r="B57" s="4" t="str">
        <f ca="1">IFERROR(__xludf.DUMMYFUNCTION("""COMPUTED_VALUE"""),"Cultura Periférica")</f>
        <v>Cultura Periférica</v>
      </c>
      <c r="C57" s="4" t="str">
        <f ca="1">IFERROR(__xludf.DUMMYFUNCTION("""COMPUTED_VALUE"""),"Comunidades Tradicionais ou Rurais")</f>
        <v>Comunidades Tradicionais ou Rurais</v>
      </c>
      <c r="D57" s="4" t="str">
        <f ca="1">IFERROR(__xludf.DUMMYFUNCTION("""COMPUTED_VALUE"""),"Equipamentos e Acervos")</f>
        <v>Equipamentos e Acervos</v>
      </c>
      <c r="E57" s="4" t="str">
        <f ca="1">IFERROR(__xludf.DUMMYFUNCTION("""COMPUTED_VALUE"""),"Premiação")</f>
        <v>Premiação</v>
      </c>
      <c r="F57" s="4" t="str">
        <f ca="1">IFERROR(__xludf.DUMMYFUNCTION("""COMPUTED_VALUE"""),"Bolsas e Intercâmbio")</f>
        <v>Bolsas e Intercâmbio</v>
      </c>
      <c r="G57" s="4" t="str">
        <f ca="1">IFERROR(__xludf.DUMMYFUNCTION("""COMPUTED_VALUE"""),"Formação de Público e Educação")</f>
        <v>Formação de Público e Educação</v>
      </c>
      <c r="H57" s="4" t="str">
        <f ca="1">IFERROR(__xludf.DUMMYFUNCTION("""COMPUTED_VALUE"""),"Cultura Popular")</f>
        <v>Cultura Popular</v>
      </c>
      <c r="I57" s="4" t="str">
        <f ca="1">IFERROR(__xludf.DUMMYFUNCTION("""COMPUTED_VALUE"""),"Cultura Popular de Matriz Africana")</f>
        <v>Cultura Popular de Matriz Africana</v>
      </c>
      <c r="J57" s="4" t="str">
        <f ca="1">IFERROR(__xludf.DUMMYFUNCTION("""COMPUTED_VALUE"""),"Cultura Digital e Geek")</f>
        <v>Cultura Digital e Geek</v>
      </c>
      <c r="K57" s="4" t="str">
        <f ca="1">IFERROR(__xludf.DUMMYFUNCTION("""COMPUTED_VALUE"""),"12 Regiões de Desenvolvimento")</f>
        <v>12 Regiões de Desenvolvimento</v>
      </c>
      <c r="L57" s="4" t="str">
        <f ca="1">IFERROR(__xludf.DUMMYFUNCTION("""COMPUTED_VALUE"""),"Linguagem Específica")</f>
        <v>Linguagem Específica</v>
      </c>
      <c r="M57" s="4" t="str">
        <f ca="1">IFERROR(__xludf.DUMMYFUNCTION("""COMPUTED_VALUE"""),"Técnicos")</f>
        <v>Técnicos</v>
      </c>
      <c r="N57" s="4" t="str">
        <f ca="1">IFERROR(__xludf.DUMMYFUNCTION("""COMPUTED_VALUE"""),"Circulação e Visibilidade")</f>
        <v>Circulação e Visibilidade</v>
      </c>
      <c r="O57" s="4" t="str">
        <f ca="1">IFERROR(__xludf.DUMMYFUNCTION("""COMPUTED_VALUE"""),"Iniciantes")</f>
        <v>Iniciantes</v>
      </c>
      <c r="P57" s="4" t="str">
        <f ca="1">IFERROR(__xludf.DUMMYFUNCTION("""COMPUTED_VALUE"""),"CEUs e Pontos(ões) de Cultura")</f>
        <v>CEUs e Pontos(ões) de Cultura</v>
      </c>
      <c r="Q57" s="4" t="str">
        <f ca="1">IFERROR(__xludf.DUMMYFUNCTION("""COMPUTED_VALUE"""),"Outros")</f>
        <v>Outros</v>
      </c>
    </row>
    <row r="58" spans="1:17" x14ac:dyDescent="0.25">
      <c r="A58" s="4" t="str">
        <f ca="1">IFERROR(__xludf.DUMMYFUNCTION("TRANSPOSE(FILTER(Filtro1!B:B,Filtro1!A:A=Lili!C58))"),"Aquisição de Bens e Serviços")</f>
        <v>Aquisição de Bens e Serviços</v>
      </c>
      <c r="B58" s="4" t="str">
        <f ca="1">IFERROR(__xludf.DUMMYFUNCTION("""COMPUTED_VALUE"""),"Cultura Periférica")</f>
        <v>Cultura Periférica</v>
      </c>
      <c r="C58" s="4" t="str">
        <f ca="1">IFERROR(__xludf.DUMMYFUNCTION("""COMPUTED_VALUE"""),"Comunidades Tradicionais ou Rurais")</f>
        <v>Comunidades Tradicionais ou Rurais</v>
      </c>
      <c r="D58" s="4" t="str">
        <f ca="1">IFERROR(__xludf.DUMMYFUNCTION("""COMPUTED_VALUE"""),"Equipamentos e Acervos")</f>
        <v>Equipamentos e Acervos</v>
      </c>
      <c r="E58" s="4" t="str">
        <f ca="1">IFERROR(__xludf.DUMMYFUNCTION("""COMPUTED_VALUE"""),"Premiação")</f>
        <v>Premiação</v>
      </c>
      <c r="F58" s="4" t="str">
        <f ca="1">IFERROR(__xludf.DUMMYFUNCTION("""COMPUTED_VALUE"""),"Bolsas e Intercâmbio")</f>
        <v>Bolsas e Intercâmbio</v>
      </c>
      <c r="G58" s="4" t="str">
        <f ca="1">IFERROR(__xludf.DUMMYFUNCTION("""COMPUTED_VALUE"""),"Formação de Público e Educação")</f>
        <v>Formação de Público e Educação</v>
      </c>
      <c r="H58" s="4" t="str">
        <f ca="1">IFERROR(__xludf.DUMMYFUNCTION("""COMPUTED_VALUE"""),"Cultura Popular")</f>
        <v>Cultura Popular</v>
      </c>
      <c r="I58" s="4" t="str">
        <f ca="1">IFERROR(__xludf.DUMMYFUNCTION("""COMPUTED_VALUE"""),"Cultura Popular de Matriz Africana")</f>
        <v>Cultura Popular de Matriz Africana</v>
      </c>
      <c r="J58" s="4" t="str">
        <f ca="1">IFERROR(__xludf.DUMMYFUNCTION("""COMPUTED_VALUE"""),"Cultura Digital e Geek")</f>
        <v>Cultura Digital e Geek</v>
      </c>
      <c r="K58" s="4" t="str">
        <f ca="1">IFERROR(__xludf.DUMMYFUNCTION("""COMPUTED_VALUE"""),"12 Regiões de Desenvolvimento")</f>
        <v>12 Regiões de Desenvolvimento</v>
      </c>
      <c r="L58" s="4" t="str">
        <f ca="1">IFERROR(__xludf.DUMMYFUNCTION("""COMPUTED_VALUE"""),"Linguagem Específica")</f>
        <v>Linguagem Específica</v>
      </c>
      <c r="M58" s="4" t="str">
        <f ca="1">IFERROR(__xludf.DUMMYFUNCTION("""COMPUTED_VALUE"""),"Técnicos")</f>
        <v>Técnicos</v>
      </c>
      <c r="N58" s="4" t="str">
        <f ca="1">IFERROR(__xludf.DUMMYFUNCTION("""COMPUTED_VALUE"""),"Circulação e Visibilidade")</f>
        <v>Circulação e Visibilidade</v>
      </c>
      <c r="O58" s="4" t="str">
        <f ca="1">IFERROR(__xludf.DUMMYFUNCTION("""COMPUTED_VALUE"""),"Iniciantes")</f>
        <v>Iniciantes</v>
      </c>
      <c r="P58" s="4" t="str">
        <f ca="1">IFERROR(__xludf.DUMMYFUNCTION("""COMPUTED_VALUE"""),"CEUs e Pontos(ões) de Cultura")</f>
        <v>CEUs e Pontos(ões) de Cultura</v>
      </c>
      <c r="Q58" s="4" t="str">
        <f ca="1">IFERROR(__xludf.DUMMYFUNCTION("""COMPUTED_VALUE"""),"Outros")</f>
        <v>Outros</v>
      </c>
    </row>
    <row r="59" spans="1:17" x14ac:dyDescent="0.25">
      <c r="A59" s="4" t="str">
        <f ca="1">IFERROR(__xludf.DUMMYFUNCTION("TRANSPOSE(FILTER(Filtro1!B:B,Filtro1!A:A=Lili!C59))"),"Cronograma ")</f>
        <v>Cronograma </v>
      </c>
      <c r="B59" s="4" t="str">
        <f ca="1">IFERROR(__xludf.DUMMYFUNCTION("""COMPUTED_VALUE"""),"Inscrições e Impedimentos")</f>
        <v>Inscrições e Impedimentos</v>
      </c>
    </row>
    <row r="60" spans="1:17" x14ac:dyDescent="0.25">
      <c r="A60" s="4" t="str">
        <f ca="1">IFERROR(__xludf.DUMMYFUNCTION("TRANSPOSE(FILTER(Filtro1!B:B,Filtro1!A:A=Lili!C60))"),"Aquisição de Bens e Serviços")</f>
        <v>Aquisição de Bens e Serviços</v>
      </c>
      <c r="B60" s="4" t="str">
        <f ca="1">IFERROR(__xludf.DUMMYFUNCTION("""COMPUTED_VALUE"""),"Cultura Periférica")</f>
        <v>Cultura Periférica</v>
      </c>
      <c r="C60" s="4" t="str">
        <f ca="1">IFERROR(__xludf.DUMMYFUNCTION("""COMPUTED_VALUE"""),"Comunidades Tradicionais ou Rurais")</f>
        <v>Comunidades Tradicionais ou Rurais</v>
      </c>
      <c r="D60" s="4" t="str">
        <f ca="1">IFERROR(__xludf.DUMMYFUNCTION("""COMPUTED_VALUE"""),"Equipamentos e Acervos")</f>
        <v>Equipamentos e Acervos</v>
      </c>
      <c r="E60" s="4" t="str">
        <f ca="1">IFERROR(__xludf.DUMMYFUNCTION("""COMPUTED_VALUE"""),"Premiação")</f>
        <v>Premiação</v>
      </c>
      <c r="F60" s="4" t="str">
        <f ca="1">IFERROR(__xludf.DUMMYFUNCTION("""COMPUTED_VALUE"""),"Bolsas e Intercâmbio")</f>
        <v>Bolsas e Intercâmbio</v>
      </c>
      <c r="G60" s="4" t="str">
        <f ca="1">IFERROR(__xludf.DUMMYFUNCTION("""COMPUTED_VALUE"""),"Formação de Público e Educação")</f>
        <v>Formação de Público e Educação</v>
      </c>
      <c r="H60" s="4" t="str">
        <f ca="1">IFERROR(__xludf.DUMMYFUNCTION("""COMPUTED_VALUE"""),"Cultura Popular")</f>
        <v>Cultura Popular</v>
      </c>
      <c r="I60" s="4" t="str">
        <f ca="1">IFERROR(__xludf.DUMMYFUNCTION("""COMPUTED_VALUE"""),"Cultura Popular de Matriz Africana")</f>
        <v>Cultura Popular de Matriz Africana</v>
      </c>
      <c r="J60" s="4" t="str">
        <f ca="1">IFERROR(__xludf.DUMMYFUNCTION("""COMPUTED_VALUE"""),"Cultura Digital e Geek")</f>
        <v>Cultura Digital e Geek</v>
      </c>
      <c r="K60" s="4" t="str">
        <f ca="1">IFERROR(__xludf.DUMMYFUNCTION("""COMPUTED_VALUE"""),"12 Regiões de Desenvolvimento")</f>
        <v>12 Regiões de Desenvolvimento</v>
      </c>
      <c r="L60" s="4" t="str">
        <f ca="1">IFERROR(__xludf.DUMMYFUNCTION("""COMPUTED_VALUE"""),"Linguagem Específica")</f>
        <v>Linguagem Específica</v>
      </c>
      <c r="M60" s="4" t="str">
        <f ca="1">IFERROR(__xludf.DUMMYFUNCTION("""COMPUTED_VALUE"""),"Técnicos")</f>
        <v>Técnicos</v>
      </c>
      <c r="N60" s="4" t="str">
        <f ca="1">IFERROR(__xludf.DUMMYFUNCTION("""COMPUTED_VALUE"""),"Circulação e Visibilidade")</f>
        <v>Circulação e Visibilidade</v>
      </c>
      <c r="O60" s="4" t="str">
        <f ca="1">IFERROR(__xludf.DUMMYFUNCTION("""COMPUTED_VALUE"""),"Iniciantes")</f>
        <v>Iniciantes</v>
      </c>
      <c r="P60" s="4" t="str">
        <f ca="1">IFERROR(__xludf.DUMMYFUNCTION("""COMPUTED_VALUE"""),"CEUs e Pontos(ões) de Cultura")</f>
        <v>CEUs e Pontos(ões) de Cultura</v>
      </c>
      <c r="Q60" s="4" t="str">
        <f ca="1">IFERROR(__xludf.DUMMYFUNCTION("""COMPUTED_VALUE"""),"Outros")</f>
        <v>Outros</v>
      </c>
    </row>
    <row r="61" spans="1:17" x14ac:dyDescent="0.25">
      <c r="A61" s="4" t="str">
        <f ca="1">IFERROR(__xludf.DUMMYFUNCTION("TRANSPOSE(FILTER(Filtro1!B:B,Filtro1!A:A=Lili!C61))"),"")</f>
        <v/>
      </c>
      <c r="B61" s="4"/>
      <c r="C61" s="4"/>
      <c r="D61" s="4"/>
    </row>
    <row r="62" spans="1:17" x14ac:dyDescent="0.25">
      <c r="A62" s="4" t="str">
        <f ca="1">IFERROR(__xludf.DUMMYFUNCTION("TRANSPOSE(FILTER(Filtro1!B:B,Filtro1!A:A=Lili!C62))"),"Linguagem")</f>
        <v>Linguagem</v>
      </c>
      <c r="B62" s="4" t="str">
        <f ca="1">IFERROR(__xludf.DUMMYFUNCTION("""COMPUTED_VALUE"""),"Regionalização")</f>
        <v>Regionalização</v>
      </c>
      <c r="C62" s="4" t="str">
        <f ca="1">IFERROR(__xludf.DUMMYFUNCTION("""COMPUTED_VALUE"""),"Remanejamento de Recursos e Rendimentos")</f>
        <v>Remanejamento de Recursos e Rendimentos</v>
      </c>
    </row>
    <row r="63" spans="1:17" x14ac:dyDescent="0.25">
      <c r="A63" s="4" t="str">
        <f ca="1">IFERROR(__xludf.DUMMYFUNCTION("TRANSPOSE(FILTER(Filtro1!B:B,Filtro1!A:A=Lili!C63))"),"Transparência e Fiscalização")</f>
        <v>Transparência e Fiscalização</v>
      </c>
      <c r="B63" s="4" t="str">
        <f ca="1">IFERROR(__xludf.DUMMYFUNCTION("""COMPUTED_VALUE"""),"Pareceristas")</f>
        <v>Pareceristas</v>
      </c>
    </row>
    <row r="64" spans="1:17" x14ac:dyDescent="0.25">
      <c r="A64" s="4" t="str">
        <f ca="1">IFERROR(__xludf.DUMMYFUNCTION("TRANSPOSE(FILTER(Filtro1!B:B,Filtro1!A:A=Lili!C64))"),"Cronograma ")</f>
        <v>Cronograma </v>
      </c>
      <c r="B64" s="4" t="str">
        <f ca="1">IFERROR(__xludf.DUMMYFUNCTION("""COMPUTED_VALUE"""),"Inscrições e Impedimentos")</f>
        <v>Inscrições e Impedimentos</v>
      </c>
    </row>
    <row r="65" spans="1:26" x14ac:dyDescent="0.25">
      <c r="A65" s="4" t="str">
        <f ca="1">IFERROR(__xludf.DUMMYFUNCTION("TRANSPOSE(FILTER(Filtro1!B:B,Filtro1!A:A=Lili!C65))"),"Comunicacional")</f>
        <v>Comunicacional</v>
      </c>
      <c r="B65" s="4" t="str">
        <f ca="1">IFERROR(__xludf.DUMMYFUNCTION("""COMPUTED_VALUE"""),"Desburocratização")</f>
        <v>Desburocratização</v>
      </c>
      <c r="C65" s="4" t="str">
        <f ca="1">IFERROR(__xludf.DUMMYFUNCTION("""COMPUTED_VALUE"""),"Mapa Cultural")</f>
        <v>Mapa Cultural</v>
      </c>
      <c r="D65" s="4" t="str">
        <f ca="1">IFERROR(__xludf.DUMMYFUNCTION("""COMPUTED_VALUE"""),"Políticas Afirmativas")</f>
        <v>Políticas Afirmativas</v>
      </c>
    </row>
    <row r="66" spans="1:26" x14ac:dyDescent="0.25">
      <c r="A66" s="4" t="str">
        <f ca="1">IFERROR(__xludf.DUMMYFUNCTION("TRANSPOSE(FILTER(Filtro1!B:B,Filtro1!A:A=Lili!C66))"),"Comunicacional")</f>
        <v>Comunicacional</v>
      </c>
      <c r="B66" s="4" t="str">
        <f ca="1">IFERROR(__xludf.DUMMYFUNCTION("""COMPUTED_VALUE"""),"Desburocratização")</f>
        <v>Desburocratização</v>
      </c>
      <c r="C66" s="4" t="str">
        <f ca="1">IFERROR(__xludf.DUMMYFUNCTION("""COMPUTED_VALUE"""),"Mapa Cultural")</f>
        <v>Mapa Cultural</v>
      </c>
      <c r="D66" s="4" t="str">
        <f ca="1">IFERROR(__xludf.DUMMYFUNCTION("""COMPUTED_VALUE"""),"Políticas Afirmativas")</f>
        <v>Políticas Afirmativas</v>
      </c>
    </row>
    <row r="67" spans="1:26" x14ac:dyDescent="0.25">
      <c r="A67" s="4" t="str">
        <f ca="1">IFERROR(__xludf.DUMMYFUNCTION("TRANSPOSE(FILTER(Filtro1!B:B,Filtro1!A:A=Lili!C67))"),"Cronograma ")</f>
        <v>Cronograma </v>
      </c>
      <c r="B67" s="4" t="str">
        <f ca="1">IFERROR(__xludf.DUMMYFUNCTION("""COMPUTED_VALUE"""),"Inscrições e Impedimentos")</f>
        <v>Inscrições e Impedimentos</v>
      </c>
    </row>
    <row r="68" spans="1:26" x14ac:dyDescent="0.25">
      <c r="A68" s="4" t="str">
        <f ca="1">IFERROR(__xludf.DUMMYFUNCTION("TRANSPOSE(FILTER(Filtro1!B:B,Filtro1!A:A=Lili!C68))"),"Aquisição de Bens e Serviços")</f>
        <v>Aquisição de Bens e Serviços</v>
      </c>
      <c r="B68" s="4" t="str">
        <f ca="1">IFERROR(__xludf.DUMMYFUNCTION("""COMPUTED_VALUE"""),"Cultura Periférica")</f>
        <v>Cultura Periférica</v>
      </c>
      <c r="C68" s="4" t="str">
        <f ca="1">IFERROR(__xludf.DUMMYFUNCTION("""COMPUTED_VALUE"""),"Comunidades Tradicionais ou Rurais")</f>
        <v>Comunidades Tradicionais ou Rurais</v>
      </c>
      <c r="D68" s="4" t="str">
        <f ca="1">IFERROR(__xludf.DUMMYFUNCTION("""COMPUTED_VALUE"""),"Equipamentos e Acervos")</f>
        <v>Equipamentos e Acervos</v>
      </c>
      <c r="E68" s="4" t="str">
        <f ca="1">IFERROR(__xludf.DUMMYFUNCTION("""COMPUTED_VALUE"""),"Premiação")</f>
        <v>Premiação</v>
      </c>
      <c r="F68" s="4" t="str">
        <f ca="1">IFERROR(__xludf.DUMMYFUNCTION("""COMPUTED_VALUE"""),"Bolsas e Intercâmbio")</f>
        <v>Bolsas e Intercâmbio</v>
      </c>
      <c r="G68" s="4" t="str">
        <f ca="1">IFERROR(__xludf.DUMMYFUNCTION("""COMPUTED_VALUE"""),"Formação de Público e Educação")</f>
        <v>Formação de Público e Educação</v>
      </c>
      <c r="H68" s="4" t="str">
        <f ca="1">IFERROR(__xludf.DUMMYFUNCTION("""COMPUTED_VALUE"""),"Cultura Popular")</f>
        <v>Cultura Popular</v>
      </c>
      <c r="I68" s="4" t="str">
        <f ca="1">IFERROR(__xludf.DUMMYFUNCTION("""COMPUTED_VALUE"""),"Cultura Popular de Matriz Africana")</f>
        <v>Cultura Popular de Matriz Africana</v>
      </c>
      <c r="J68" s="4" t="str">
        <f ca="1">IFERROR(__xludf.DUMMYFUNCTION("""COMPUTED_VALUE"""),"Cultura Digital e Geek")</f>
        <v>Cultura Digital e Geek</v>
      </c>
      <c r="K68" s="4" t="str">
        <f ca="1">IFERROR(__xludf.DUMMYFUNCTION("""COMPUTED_VALUE"""),"12 Regiões de Desenvolvimento")</f>
        <v>12 Regiões de Desenvolvimento</v>
      </c>
      <c r="L68" s="4" t="str">
        <f ca="1">IFERROR(__xludf.DUMMYFUNCTION("""COMPUTED_VALUE"""),"Linguagem Específica")</f>
        <v>Linguagem Específica</v>
      </c>
      <c r="M68" s="4" t="str">
        <f ca="1">IFERROR(__xludf.DUMMYFUNCTION("""COMPUTED_VALUE"""),"Técnicos")</f>
        <v>Técnicos</v>
      </c>
      <c r="N68" s="4" t="str">
        <f ca="1">IFERROR(__xludf.DUMMYFUNCTION("""COMPUTED_VALUE"""),"Circulação e Visibilidade")</f>
        <v>Circulação e Visibilidade</v>
      </c>
      <c r="O68" s="4" t="str">
        <f ca="1">IFERROR(__xludf.DUMMYFUNCTION("""COMPUTED_VALUE"""),"Iniciantes")</f>
        <v>Iniciantes</v>
      </c>
      <c r="P68" s="4" t="str">
        <f ca="1">IFERROR(__xludf.DUMMYFUNCTION("""COMPUTED_VALUE"""),"CEUs e Pontos(ões) de Cultura")</f>
        <v>CEUs e Pontos(ões) de Cultura</v>
      </c>
      <c r="Q68" s="4" t="str">
        <f ca="1">IFERROR(__xludf.DUMMYFUNCTION("""COMPUTED_VALUE"""),"Outros")</f>
        <v>Outros</v>
      </c>
    </row>
    <row r="69" spans="1:26" x14ac:dyDescent="0.25">
      <c r="A69" s="4" t="str">
        <f ca="1">IFERROR(__xludf.DUMMYFUNCTION("TRANSPOSE(FILTER(Filtro1!B:B,Filtro1!A:A=Lili!C69))"),"Comunicacional")</f>
        <v>Comunicacional</v>
      </c>
      <c r="B69" s="4" t="str">
        <f ca="1">IFERROR(__xludf.DUMMYFUNCTION("""COMPUTED_VALUE"""),"Desburocratização")</f>
        <v>Desburocratização</v>
      </c>
      <c r="C69" s="4" t="str">
        <f ca="1">IFERROR(__xludf.DUMMYFUNCTION("""COMPUTED_VALUE"""),"Mapa Cultural")</f>
        <v>Mapa Cultural</v>
      </c>
      <c r="D69" s="4" t="str">
        <f ca="1">IFERROR(__xludf.DUMMYFUNCTION("""COMPUTED_VALUE"""),"Políticas Afirmativas")</f>
        <v>Políticas Afirmativas</v>
      </c>
    </row>
    <row r="70" spans="1:26" x14ac:dyDescent="0.25">
      <c r="A70" s="4" t="str">
        <f ca="1">IFERROR(__xludf.DUMMYFUNCTION("TRANSPOSE(FILTER(Filtro1!B:B,Filtro1!A:A=Lili!C70))"),"Cronograma ")</f>
        <v>Cronograma </v>
      </c>
      <c r="B70" s="4" t="str">
        <f ca="1">IFERROR(__xludf.DUMMYFUNCTION("""COMPUTED_VALUE"""),"Inscrições e Impedimentos")</f>
        <v>Inscrições e Impedimentos</v>
      </c>
    </row>
    <row r="71" spans="1:26" x14ac:dyDescent="0.25">
      <c r="A71" s="4" t="str">
        <f ca="1">IFERROR(__xludf.DUMMYFUNCTION("TRANSPOSE(FILTER(Filtro1!B:B,Filtro1!A:A=Lili!C71))"),"Cronograma ")</f>
        <v>Cronograma </v>
      </c>
      <c r="B71" s="4" t="str">
        <f ca="1">IFERROR(__xludf.DUMMYFUNCTION("""COMPUTED_VALUE"""),"Inscrições e Impedimentos")</f>
        <v>Inscrições e Impedimentos</v>
      </c>
    </row>
    <row r="72" spans="1:26" x14ac:dyDescent="0.25">
      <c r="A72" s="4" t="str">
        <f ca="1">IFERROR(__xludf.DUMMYFUNCTION("TRANSPOSE(FILTER(Filtro1!B:B,Filtro1!A:A=Lili!C72))"),"Transparência e Fiscalização")</f>
        <v>Transparência e Fiscalização</v>
      </c>
      <c r="B72" s="4" t="str">
        <f ca="1">IFERROR(__xludf.DUMMYFUNCTION("""COMPUTED_VALUE"""),"Pareceristas")</f>
        <v>Pareceristas</v>
      </c>
    </row>
    <row r="73" spans="1:26" x14ac:dyDescent="0.25">
      <c r="A73" s="4" t="str">
        <f ca="1">IFERROR(__xludf.DUMMYFUNCTION("TRANSPOSE(FILTER(Filtro1!B:B,Filtro1!A:A=Lili!C73))"),"Comunicacional")</f>
        <v>Comunicacional</v>
      </c>
      <c r="B73" s="4" t="str">
        <f ca="1">IFERROR(__xludf.DUMMYFUNCTION("""COMPUTED_VALUE"""),"Desburocratização")</f>
        <v>Desburocratização</v>
      </c>
      <c r="C73" s="4" t="str">
        <f ca="1">IFERROR(__xludf.DUMMYFUNCTION("""COMPUTED_VALUE"""),"Mapa Cultural")</f>
        <v>Mapa Cultural</v>
      </c>
      <c r="D73" s="4" t="str">
        <f ca="1">IFERROR(__xludf.DUMMYFUNCTION("""COMPUTED_VALUE"""),"Políticas Afirmativas")</f>
        <v>Políticas Afirmativas</v>
      </c>
    </row>
    <row r="74" spans="1:26" x14ac:dyDescent="0.25">
      <c r="A74" s="4" t="str">
        <f ca="1">IFERROR(__xludf.DUMMYFUNCTION("TRANSPOSE(FILTER(Filtro1!B:B,Filtro1!A:A=Lili!C74))"),"CPF")</f>
        <v>CPF</v>
      </c>
      <c r="B74" s="4" t="str">
        <f ca="1">IFERROR(__xludf.DUMMYFUNCTION("""COMPUTED_VALUE"""),"Apoio")</f>
        <v>Apoio</v>
      </c>
      <c r="C74" s="4" t="str">
        <f ca="1">IFERROR(__xludf.DUMMYFUNCTION("""COMPUTED_VALUE"""),"Descentralização")</f>
        <v>Descentralização</v>
      </c>
      <c r="D74" s="4" t="str">
        <f ca="1">IFERROR(__xludf.DUMMYFUNCTION("""COMPUTED_VALUE"""),"Políticas Municipais")</f>
        <v>Políticas Municipais</v>
      </c>
    </row>
    <row r="75" spans="1:26" x14ac:dyDescent="0.25">
      <c r="A75" s="4" t="str">
        <f ca="1">IFERROR(__xludf.DUMMYFUNCTION("TRANSPOSE(FILTER(Filtro1!B:B,Filtro1!A:A=Lili!C75))"),"")</f>
        <v/>
      </c>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5">
      <c r="A76" s="4" t="str">
        <f ca="1">IFERROR(__xludf.DUMMYFUNCTION("TRANSPOSE(FILTER(Filtro1!B:B,Filtro1!A:A=Lili!C76))"),"Comunicacional")</f>
        <v>Comunicacional</v>
      </c>
      <c r="B76" s="4" t="str">
        <f ca="1">IFERROR(__xludf.DUMMYFUNCTION("""COMPUTED_VALUE"""),"Desburocratização")</f>
        <v>Desburocratização</v>
      </c>
      <c r="C76" s="4" t="str">
        <f ca="1">IFERROR(__xludf.DUMMYFUNCTION("""COMPUTED_VALUE"""),"Mapa Cultural")</f>
        <v>Mapa Cultural</v>
      </c>
      <c r="D76" s="4" t="str">
        <f ca="1">IFERROR(__xludf.DUMMYFUNCTION("""COMPUTED_VALUE"""),"Políticas Afirmativas")</f>
        <v>Políticas Afirmativas</v>
      </c>
    </row>
    <row r="77" spans="1:26" x14ac:dyDescent="0.25">
      <c r="A77" s="4" t="str">
        <f ca="1">IFERROR(__xludf.DUMMYFUNCTION("TRANSPOSE(FILTER(Filtro1!B:B,Filtro1!A:A=Lili!C77))"),"Aquisição de Bens e Serviços")</f>
        <v>Aquisição de Bens e Serviços</v>
      </c>
      <c r="B77" s="4" t="str">
        <f ca="1">IFERROR(__xludf.DUMMYFUNCTION("""COMPUTED_VALUE"""),"Cultura Periférica")</f>
        <v>Cultura Periférica</v>
      </c>
      <c r="C77" s="4" t="str">
        <f ca="1">IFERROR(__xludf.DUMMYFUNCTION("""COMPUTED_VALUE"""),"Comunidades Tradicionais ou Rurais")</f>
        <v>Comunidades Tradicionais ou Rurais</v>
      </c>
      <c r="D77" s="4" t="str">
        <f ca="1">IFERROR(__xludf.DUMMYFUNCTION("""COMPUTED_VALUE"""),"Equipamentos e Acervos")</f>
        <v>Equipamentos e Acervos</v>
      </c>
      <c r="E77" s="4" t="str">
        <f ca="1">IFERROR(__xludf.DUMMYFUNCTION("""COMPUTED_VALUE"""),"Premiação")</f>
        <v>Premiação</v>
      </c>
      <c r="F77" s="4" t="str">
        <f ca="1">IFERROR(__xludf.DUMMYFUNCTION("""COMPUTED_VALUE"""),"Bolsas e Intercâmbio")</f>
        <v>Bolsas e Intercâmbio</v>
      </c>
      <c r="G77" s="4" t="str">
        <f ca="1">IFERROR(__xludf.DUMMYFUNCTION("""COMPUTED_VALUE"""),"Formação de Público e Educação")</f>
        <v>Formação de Público e Educação</v>
      </c>
      <c r="H77" s="4" t="str">
        <f ca="1">IFERROR(__xludf.DUMMYFUNCTION("""COMPUTED_VALUE"""),"Cultura Popular")</f>
        <v>Cultura Popular</v>
      </c>
      <c r="I77" s="4" t="str">
        <f ca="1">IFERROR(__xludf.DUMMYFUNCTION("""COMPUTED_VALUE"""),"Cultura Popular de Matriz Africana")</f>
        <v>Cultura Popular de Matriz Africana</v>
      </c>
      <c r="J77" s="4" t="str">
        <f ca="1">IFERROR(__xludf.DUMMYFUNCTION("""COMPUTED_VALUE"""),"Cultura Digital e Geek")</f>
        <v>Cultura Digital e Geek</v>
      </c>
      <c r="K77" s="4" t="str">
        <f ca="1">IFERROR(__xludf.DUMMYFUNCTION("""COMPUTED_VALUE"""),"12 Regiões de Desenvolvimento")</f>
        <v>12 Regiões de Desenvolvimento</v>
      </c>
      <c r="L77" s="4" t="str">
        <f ca="1">IFERROR(__xludf.DUMMYFUNCTION("""COMPUTED_VALUE"""),"Linguagem Específica")</f>
        <v>Linguagem Específica</v>
      </c>
      <c r="M77" s="4" t="str">
        <f ca="1">IFERROR(__xludf.DUMMYFUNCTION("""COMPUTED_VALUE"""),"Técnicos")</f>
        <v>Técnicos</v>
      </c>
      <c r="N77" s="4" t="str">
        <f ca="1">IFERROR(__xludf.DUMMYFUNCTION("""COMPUTED_VALUE"""),"Circulação e Visibilidade")</f>
        <v>Circulação e Visibilidade</v>
      </c>
      <c r="O77" s="4" t="str">
        <f ca="1">IFERROR(__xludf.DUMMYFUNCTION("""COMPUTED_VALUE"""),"Iniciantes")</f>
        <v>Iniciantes</v>
      </c>
      <c r="P77" s="4" t="str">
        <f ca="1">IFERROR(__xludf.DUMMYFUNCTION("""COMPUTED_VALUE"""),"CEUs e Pontos(ões) de Cultura")</f>
        <v>CEUs e Pontos(ões) de Cultura</v>
      </c>
      <c r="Q77" s="4" t="str">
        <f ca="1">IFERROR(__xludf.DUMMYFUNCTION("""COMPUTED_VALUE"""),"Outros")</f>
        <v>Outros</v>
      </c>
    </row>
    <row r="78" spans="1:26" x14ac:dyDescent="0.25">
      <c r="A78" s="4" t="str">
        <f ca="1">IFERROR(__xludf.DUMMYFUNCTION("TRANSPOSE(FILTER(Filtro1!B:B,Filtro1!A:A=#REF!))"),"#N/A")</f>
        <v>#N/A</v>
      </c>
    </row>
    <row r="79" spans="1:26" x14ac:dyDescent="0.25">
      <c r="A79" s="4" t="str">
        <f ca="1">IFERROR(__xludf.DUMMYFUNCTION("TRANSPOSE(FILTER(Filtro1!B:B,Filtro1!A:A=Lili!C78))"),"Cronograma ")</f>
        <v>Cronograma </v>
      </c>
      <c r="B79" s="4" t="str">
        <f ca="1">IFERROR(__xludf.DUMMYFUNCTION("""COMPUTED_VALUE"""),"Inscrições e Impedimentos")</f>
        <v>Inscrições e Impedimentos</v>
      </c>
    </row>
    <row r="80" spans="1:26" x14ac:dyDescent="0.25">
      <c r="A80" s="4" t="str">
        <f ca="1">IFERROR(__xludf.DUMMYFUNCTION("TRANSPOSE(FILTER(Filtro1!B:B,Filtro1!A:A=Lili!C79))"),"Aquisição de Bens e Serviços")</f>
        <v>Aquisição de Bens e Serviços</v>
      </c>
      <c r="B80" s="4" t="str">
        <f ca="1">IFERROR(__xludf.DUMMYFUNCTION("""COMPUTED_VALUE"""),"Cultura Periférica")</f>
        <v>Cultura Periférica</v>
      </c>
      <c r="C80" s="4" t="str">
        <f ca="1">IFERROR(__xludf.DUMMYFUNCTION("""COMPUTED_VALUE"""),"Comunidades Tradicionais ou Rurais")</f>
        <v>Comunidades Tradicionais ou Rurais</v>
      </c>
      <c r="D80" s="4" t="str">
        <f ca="1">IFERROR(__xludf.DUMMYFUNCTION("""COMPUTED_VALUE"""),"Equipamentos e Acervos")</f>
        <v>Equipamentos e Acervos</v>
      </c>
      <c r="E80" s="4" t="str">
        <f ca="1">IFERROR(__xludf.DUMMYFUNCTION("""COMPUTED_VALUE"""),"Premiação")</f>
        <v>Premiação</v>
      </c>
      <c r="F80" s="4" t="str">
        <f ca="1">IFERROR(__xludf.DUMMYFUNCTION("""COMPUTED_VALUE"""),"Bolsas e Intercâmbio")</f>
        <v>Bolsas e Intercâmbio</v>
      </c>
      <c r="G80" s="4" t="str">
        <f ca="1">IFERROR(__xludf.DUMMYFUNCTION("""COMPUTED_VALUE"""),"Formação de Público e Educação")</f>
        <v>Formação de Público e Educação</v>
      </c>
      <c r="H80" s="4" t="str">
        <f ca="1">IFERROR(__xludf.DUMMYFUNCTION("""COMPUTED_VALUE"""),"Cultura Popular")</f>
        <v>Cultura Popular</v>
      </c>
      <c r="I80" s="4" t="str">
        <f ca="1">IFERROR(__xludf.DUMMYFUNCTION("""COMPUTED_VALUE"""),"Cultura Popular de Matriz Africana")</f>
        <v>Cultura Popular de Matriz Africana</v>
      </c>
      <c r="J80" s="4" t="str">
        <f ca="1">IFERROR(__xludf.DUMMYFUNCTION("""COMPUTED_VALUE"""),"Cultura Digital e Geek")</f>
        <v>Cultura Digital e Geek</v>
      </c>
      <c r="K80" s="4" t="str">
        <f ca="1">IFERROR(__xludf.DUMMYFUNCTION("""COMPUTED_VALUE"""),"12 Regiões de Desenvolvimento")</f>
        <v>12 Regiões de Desenvolvimento</v>
      </c>
      <c r="L80" s="4" t="str">
        <f ca="1">IFERROR(__xludf.DUMMYFUNCTION("""COMPUTED_VALUE"""),"Linguagem Específica")</f>
        <v>Linguagem Específica</v>
      </c>
      <c r="M80" s="4" t="str">
        <f ca="1">IFERROR(__xludf.DUMMYFUNCTION("""COMPUTED_VALUE"""),"Técnicos")</f>
        <v>Técnicos</v>
      </c>
      <c r="N80" s="4" t="str">
        <f ca="1">IFERROR(__xludf.DUMMYFUNCTION("""COMPUTED_VALUE"""),"Circulação e Visibilidade")</f>
        <v>Circulação e Visibilidade</v>
      </c>
      <c r="O80" s="4" t="str">
        <f ca="1">IFERROR(__xludf.DUMMYFUNCTION("""COMPUTED_VALUE"""),"Iniciantes")</f>
        <v>Iniciantes</v>
      </c>
      <c r="P80" s="4" t="str">
        <f ca="1">IFERROR(__xludf.DUMMYFUNCTION("""COMPUTED_VALUE"""),"CEUs e Pontos(ões) de Cultura")</f>
        <v>CEUs e Pontos(ões) de Cultura</v>
      </c>
      <c r="Q80" s="4" t="str">
        <f ca="1">IFERROR(__xludf.DUMMYFUNCTION("""COMPUTED_VALUE"""),"Outros")</f>
        <v>Outros</v>
      </c>
    </row>
    <row r="81" spans="1:26" x14ac:dyDescent="0.25">
      <c r="A81" s="4" t="str">
        <f ca="1">IFERROR(__xludf.DUMMYFUNCTION("TRANSPOSE(FILTER(Filtro1!B:B,Filtro1!A:A=Lili!C80))"),"Transparência e Fiscalização")</f>
        <v>Transparência e Fiscalização</v>
      </c>
      <c r="B81" s="4" t="str">
        <f ca="1">IFERROR(__xludf.DUMMYFUNCTION("""COMPUTED_VALUE"""),"Pareceristas")</f>
        <v>Pareceristas</v>
      </c>
    </row>
    <row r="82" spans="1:26" x14ac:dyDescent="0.25">
      <c r="A82" s="4" t="str">
        <f ca="1">IFERROR(__xludf.DUMMYFUNCTION("TRANSPOSE(FILTER(Filtro1!B:B,Filtro1!A:A=Lili!C81))"),"Cronograma ")</f>
        <v>Cronograma </v>
      </c>
      <c r="B82" s="4" t="str">
        <f ca="1">IFERROR(__xludf.DUMMYFUNCTION("""COMPUTED_VALUE"""),"Inscrições e Impedimentos")</f>
        <v>Inscrições e Impedimentos</v>
      </c>
    </row>
    <row r="83" spans="1:26" x14ac:dyDescent="0.25">
      <c r="A83" s="4" t="str">
        <f ca="1">IFERROR(__xludf.DUMMYFUNCTION("TRANSPOSE(FILTER(Filtro1!B:B,Filtro1!A:A=Lili!C82))"),"Cronograma ")</f>
        <v>Cronograma </v>
      </c>
      <c r="B83" s="4" t="str">
        <f ca="1">IFERROR(__xludf.DUMMYFUNCTION("""COMPUTED_VALUE"""),"Inscrições e Impedimentos")</f>
        <v>Inscrições e Impedimentos</v>
      </c>
    </row>
    <row r="84" spans="1:26" x14ac:dyDescent="0.25">
      <c r="A84" s="4" t="str">
        <f ca="1">IFERROR(__xludf.DUMMYFUNCTION("TRANSPOSE(FILTER(Filtro1!B:B,Filtro1!A:A=Lili!C83))"),"Comunicacional")</f>
        <v>Comunicacional</v>
      </c>
      <c r="B84" s="4" t="str">
        <f ca="1">IFERROR(__xludf.DUMMYFUNCTION("""COMPUTED_VALUE"""),"Desburocratização")</f>
        <v>Desburocratização</v>
      </c>
      <c r="C84" s="4" t="str">
        <f ca="1">IFERROR(__xludf.DUMMYFUNCTION("""COMPUTED_VALUE"""),"Mapa Cultural")</f>
        <v>Mapa Cultural</v>
      </c>
      <c r="D84" s="4" t="str">
        <f ca="1">IFERROR(__xludf.DUMMYFUNCTION("""COMPUTED_VALUE"""),"Políticas Afirmativas")</f>
        <v>Políticas Afirmativas</v>
      </c>
    </row>
    <row r="85" spans="1:26" x14ac:dyDescent="0.25">
      <c r="A85" s="4" t="str">
        <f ca="1">IFERROR(__xludf.DUMMYFUNCTION("TRANSPOSE(FILTER(Filtro1!B:B,Filtro1!A:A=Lili!C84))"),"Treinamento - Agente")</f>
        <v>Treinamento - Agente</v>
      </c>
      <c r="B85" s="4" t="str">
        <f ca="1">IFERROR(__xludf.DUMMYFUNCTION("""COMPUTED_VALUE"""),"Treinamento - Gestor")</f>
        <v>Treinamento - Gestor</v>
      </c>
    </row>
    <row r="86" spans="1:26" x14ac:dyDescent="0.25">
      <c r="A86" s="4" t="str">
        <f ca="1">IFERROR(__xludf.DUMMYFUNCTION("TRANSPOSE(FILTER(Filtro1!B:B,Filtro1!A:A=Lili!C85))"),"Linguagem")</f>
        <v>Linguagem</v>
      </c>
      <c r="B86" s="4" t="str">
        <f ca="1">IFERROR(__xludf.DUMMYFUNCTION("""COMPUTED_VALUE"""),"Regionalização")</f>
        <v>Regionalização</v>
      </c>
      <c r="C86" s="4" t="str">
        <f ca="1">IFERROR(__xludf.DUMMYFUNCTION("""COMPUTED_VALUE"""),"Remanejamento de Recursos e Rendimentos")</f>
        <v>Remanejamento de Recursos e Rendimentos</v>
      </c>
    </row>
    <row r="87" spans="1:26" x14ac:dyDescent="0.25">
      <c r="A87" s="4" t="str">
        <f ca="1">IFERROR(__xludf.DUMMYFUNCTION("TRANSPOSE(FILTER(Filtro1!B:B,Filtro1!A:A=Lili!C86))"),"Transparência e Fiscalização")</f>
        <v>Transparência e Fiscalização</v>
      </c>
      <c r="B87" s="4" t="str">
        <f ca="1">IFERROR(__xludf.DUMMYFUNCTION("""COMPUTED_VALUE"""),"Pareceristas")</f>
        <v>Pareceristas</v>
      </c>
    </row>
    <row r="88" spans="1:26" x14ac:dyDescent="0.25">
      <c r="A88" s="4" t="str">
        <f ca="1">IFERROR(__xludf.DUMMYFUNCTION("TRANSPOSE(FILTER(Filtro1!B:B,Filtro1!A:A=Lili!C87))"),"Comunicacional")</f>
        <v>Comunicacional</v>
      </c>
      <c r="B88" s="4" t="str">
        <f ca="1">IFERROR(__xludf.DUMMYFUNCTION("""COMPUTED_VALUE"""),"Desburocratização")</f>
        <v>Desburocratização</v>
      </c>
      <c r="C88" s="4" t="str">
        <f ca="1">IFERROR(__xludf.DUMMYFUNCTION("""COMPUTED_VALUE"""),"Mapa Cultural")</f>
        <v>Mapa Cultural</v>
      </c>
      <c r="D88" s="4" t="str">
        <f ca="1">IFERROR(__xludf.DUMMYFUNCTION("""COMPUTED_VALUE"""),"Políticas Afirmativas")</f>
        <v>Políticas Afirmativas</v>
      </c>
    </row>
    <row r="89" spans="1:26" x14ac:dyDescent="0.25">
      <c r="A89" s="4" t="str">
        <f ca="1">IFERROR(__xludf.DUMMYFUNCTION("TRANSPOSE(FILTER(Filtro1!B:B,Filtro1!A:A=Lili!C88))"),"")</f>
        <v/>
      </c>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25">
      <c r="A90" s="4" t="str">
        <f ca="1">IFERROR(__xludf.DUMMYFUNCTION("TRANSPOSE(FILTER(Filtro1!B:B,Filtro1!A:A=Lili!C89))"),"Aquisição de Bens e Serviços")</f>
        <v>Aquisição de Bens e Serviços</v>
      </c>
      <c r="B90" s="4" t="str">
        <f ca="1">IFERROR(__xludf.DUMMYFUNCTION("""COMPUTED_VALUE"""),"Cultura Periférica")</f>
        <v>Cultura Periférica</v>
      </c>
      <c r="C90" s="4" t="str">
        <f ca="1">IFERROR(__xludf.DUMMYFUNCTION("""COMPUTED_VALUE"""),"Comunidades Tradicionais ou Rurais")</f>
        <v>Comunidades Tradicionais ou Rurais</v>
      </c>
      <c r="D90" s="4" t="str">
        <f ca="1">IFERROR(__xludf.DUMMYFUNCTION("""COMPUTED_VALUE"""),"Equipamentos e Acervos")</f>
        <v>Equipamentos e Acervos</v>
      </c>
      <c r="E90" s="4" t="str">
        <f ca="1">IFERROR(__xludf.DUMMYFUNCTION("""COMPUTED_VALUE"""),"Premiação")</f>
        <v>Premiação</v>
      </c>
      <c r="F90" s="4" t="str">
        <f ca="1">IFERROR(__xludf.DUMMYFUNCTION("""COMPUTED_VALUE"""),"Bolsas e Intercâmbio")</f>
        <v>Bolsas e Intercâmbio</v>
      </c>
      <c r="G90" s="4" t="str">
        <f ca="1">IFERROR(__xludf.DUMMYFUNCTION("""COMPUTED_VALUE"""),"Formação de Público e Educação")</f>
        <v>Formação de Público e Educação</v>
      </c>
      <c r="H90" s="4" t="str">
        <f ca="1">IFERROR(__xludf.DUMMYFUNCTION("""COMPUTED_VALUE"""),"Cultura Popular")</f>
        <v>Cultura Popular</v>
      </c>
      <c r="I90" s="4" t="str">
        <f ca="1">IFERROR(__xludf.DUMMYFUNCTION("""COMPUTED_VALUE"""),"Cultura Popular de Matriz Africana")</f>
        <v>Cultura Popular de Matriz Africana</v>
      </c>
      <c r="J90" s="4" t="str">
        <f ca="1">IFERROR(__xludf.DUMMYFUNCTION("""COMPUTED_VALUE"""),"Cultura Digital e Geek")</f>
        <v>Cultura Digital e Geek</v>
      </c>
      <c r="K90" s="4" t="str">
        <f ca="1">IFERROR(__xludf.DUMMYFUNCTION("""COMPUTED_VALUE"""),"12 Regiões de Desenvolvimento")</f>
        <v>12 Regiões de Desenvolvimento</v>
      </c>
      <c r="L90" s="4" t="str">
        <f ca="1">IFERROR(__xludf.DUMMYFUNCTION("""COMPUTED_VALUE"""),"Linguagem Específica")</f>
        <v>Linguagem Específica</v>
      </c>
      <c r="M90" s="4" t="str">
        <f ca="1">IFERROR(__xludf.DUMMYFUNCTION("""COMPUTED_VALUE"""),"Técnicos")</f>
        <v>Técnicos</v>
      </c>
      <c r="N90" s="4" t="str">
        <f ca="1">IFERROR(__xludf.DUMMYFUNCTION("""COMPUTED_VALUE"""),"Circulação e Visibilidade")</f>
        <v>Circulação e Visibilidade</v>
      </c>
      <c r="O90" s="4" t="str">
        <f ca="1">IFERROR(__xludf.DUMMYFUNCTION("""COMPUTED_VALUE"""),"Iniciantes")</f>
        <v>Iniciantes</v>
      </c>
      <c r="P90" s="4" t="str">
        <f ca="1">IFERROR(__xludf.DUMMYFUNCTION("""COMPUTED_VALUE"""),"CEUs e Pontos(ões) de Cultura")</f>
        <v>CEUs e Pontos(ões) de Cultura</v>
      </c>
      <c r="Q90" s="4" t="str">
        <f ca="1">IFERROR(__xludf.DUMMYFUNCTION("""COMPUTED_VALUE"""),"Outros")</f>
        <v>Outros</v>
      </c>
    </row>
    <row r="91" spans="1:26" x14ac:dyDescent="0.25">
      <c r="A91" s="4" t="str">
        <f ca="1">IFERROR(__xludf.DUMMYFUNCTION("TRANSPOSE(FILTER(Filtro1!B:B,Filtro1!A:A=Lili!C90))"),"Cronograma ")</f>
        <v>Cronograma </v>
      </c>
      <c r="B91" s="4" t="str">
        <f ca="1">IFERROR(__xludf.DUMMYFUNCTION("""COMPUTED_VALUE"""),"Inscrições e Impedimentos")</f>
        <v>Inscrições e Impedimentos</v>
      </c>
    </row>
    <row r="92" spans="1:26" x14ac:dyDescent="0.25">
      <c r="A92" s="4" t="str">
        <f ca="1">IFERROR(__xludf.DUMMYFUNCTION("TRANSPOSE(FILTER(Filtro1!B:B,Filtro1!A:A=Lili!C91))"),"Comunicacional")</f>
        <v>Comunicacional</v>
      </c>
      <c r="B92" s="4" t="str">
        <f ca="1">IFERROR(__xludf.DUMMYFUNCTION("""COMPUTED_VALUE"""),"Desburocratização")</f>
        <v>Desburocratização</v>
      </c>
      <c r="C92" s="4" t="str">
        <f ca="1">IFERROR(__xludf.DUMMYFUNCTION("""COMPUTED_VALUE"""),"Mapa Cultural")</f>
        <v>Mapa Cultural</v>
      </c>
      <c r="D92" s="4" t="str">
        <f ca="1">IFERROR(__xludf.DUMMYFUNCTION("""COMPUTED_VALUE"""),"Políticas Afirmativas")</f>
        <v>Políticas Afirmativas</v>
      </c>
    </row>
    <row r="93" spans="1:26" x14ac:dyDescent="0.25">
      <c r="A93" s="4" t="str">
        <f ca="1">IFERROR(__xludf.DUMMYFUNCTION("TRANSPOSE(FILTER(Filtro1!B:B,Filtro1!A:A=Lili!C92))"),"Comunicacional")</f>
        <v>Comunicacional</v>
      </c>
      <c r="B93" s="4" t="str">
        <f ca="1">IFERROR(__xludf.DUMMYFUNCTION("""COMPUTED_VALUE"""),"Desburocratização")</f>
        <v>Desburocratização</v>
      </c>
      <c r="C93" s="4" t="str">
        <f ca="1">IFERROR(__xludf.DUMMYFUNCTION("""COMPUTED_VALUE"""),"Mapa Cultural")</f>
        <v>Mapa Cultural</v>
      </c>
      <c r="D93" s="4" t="str">
        <f ca="1">IFERROR(__xludf.DUMMYFUNCTION("""COMPUTED_VALUE"""),"Políticas Afirmativas")</f>
        <v>Políticas Afirmativas</v>
      </c>
    </row>
    <row r="94" spans="1:26" x14ac:dyDescent="0.25">
      <c r="A94" s="4" t="str">
        <f ca="1">IFERROR(__xludf.DUMMYFUNCTION("TRANSPOSE(FILTER(Filtro1!B:B,Filtro1!A:A=Lili!C93))"),"Treinamento - Agente")</f>
        <v>Treinamento - Agente</v>
      </c>
      <c r="B94" s="4" t="str">
        <f ca="1">IFERROR(__xludf.DUMMYFUNCTION("""COMPUTED_VALUE"""),"Treinamento - Gestor")</f>
        <v>Treinamento - Gestor</v>
      </c>
    </row>
    <row r="95" spans="1:26" x14ac:dyDescent="0.25">
      <c r="A95" s="4" t="str">
        <f ca="1">IFERROR(__xludf.DUMMYFUNCTION("TRANSPOSE(FILTER(Filtro1!B:B,Filtro1!A:A=Lili!C94))"),"Linguagem")</f>
        <v>Linguagem</v>
      </c>
      <c r="B95" s="4" t="str">
        <f ca="1">IFERROR(__xludf.DUMMYFUNCTION("""COMPUTED_VALUE"""),"Regionalização")</f>
        <v>Regionalização</v>
      </c>
      <c r="C95" s="4" t="str">
        <f ca="1">IFERROR(__xludf.DUMMYFUNCTION("""COMPUTED_VALUE"""),"Remanejamento de Recursos e Rendimentos")</f>
        <v>Remanejamento de Recursos e Rendimentos</v>
      </c>
    </row>
    <row r="96" spans="1:26" x14ac:dyDescent="0.25">
      <c r="A96" s="4" t="str">
        <f ca="1">IFERROR(__xludf.DUMMYFUNCTION("TRANSPOSE(FILTER(Filtro1!B:B,Filtro1!A:A=Lili!C95))"),"Comunicacional")</f>
        <v>Comunicacional</v>
      </c>
      <c r="B96" s="4" t="str">
        <f ca="1">IFERROR(__xludf.DUMMYFUNCTION("""COMPUTED_VALUE"""),"Desburocratização")</f>
        <v>Desburocratização</v>
      </c>
      <c r="C96" s="4" t="str">
        <f ca="1">IFERROR(__xludf.DUMMYFUNCTION("""COMPUTED_VALUE"""),"Mapa Cultural")</f>
        <v>Mapa Cultural</v>
      </c>
      <c r="D96" s="4" t="str">
        <f ca="1">IFERROR(__xludf.DUMMYFUNCTION("""COMPUTED_VALUE"""),"Políticas Afirmativas")</f>
        <v>Políticas Afirmativas</v>
      </c>
    </row>
    <row r="97" spans="1:17" x14ac:dyDescent="0.25">
      <c r="A97" s="4" t="str">
        <f ca="1">IFERROR(__xludf.DUMMYFUNCTION("TRANSPOSE(FILTER(Filtro1!B:B,Filtro1!A:A=Lili!C96))"),"Comunicacional")</f>
        <v>Comunicacional</v>
      </c>
      <c r="B97" s="4" t="str">
        <f ca="1">IFERROR(__xludf.DUMMYFUNCTION("""COMPUTED_VALUE"""),"Desburocratização")</f>
        <v>Desburocratização</v>
      </c>
      <c r="C97" s="4" t="str">
        <f ca="1">IFERROR(__xludf.DUMMYFUNCTION("""COMPUTED_VALUE"""),"Mapa Cultural")</f>
        <v>Mapa Cultural</v>
      </c>
      <c r="D97" s="4" t="str">
        <f ca="1">IFERROR(__xludf.DUMMYFUNCTION("""COMPUTED_VALUE"""),"Políticas Afirmativas")</f>
        <v>Políticas Afirmativas</v>
      </c>
    </row>
    <row r="98" spans="1:17" x14ac:dyDescent="0.25">
      <c r="A98" s="4" t="str">
        <f ca="1">IFERROR(__xludf.DUMMYFUNCTION("TRANSPOSE(FILTER(Filtro1!B:B,Filtro1!A:A=Lili!C97))"),"Aquisição de Bens e Serviços")</f>
        <v>Aquisição de Bens e Serviços</v>
      </c>
      <c r="B98" s="4" t="str">
        <f ca="1">IFERROR(__xludf.DUMMYFUNCTION("""COMPUTED_VALUE"""),"Cultura Periférica")</f>
        <v>Cultura Periférica</v>
      </c>
      <c r="C98" s="4" t="str">
        <f ca="1">IFERROR(__xludf.DUMMYFUNCTION("""COMPUTED_VALUE"""),"Comunidades Tradicionais ou Rurais")</f>
        <v>Comunidades Tradicionais ou Rurais</v>
      </c>
      <c r="D98" s="4" t="str">
        <f ca="1">IFERROR(__xludf.DUMMYFUNCTION("""COMPUTED_VALUE"""),"Equipamentos e Acervos")</f>
        <v>Equipamentos e Acervos</v>
      </c>
      <c r="E98" s="4" t="str">
        <f ca="1">IFERROR(__xludf.DUMMYFUNCTION("""COMPUTED_VALUE"""),"Premiação")</f>
        <v>Premiação</v>
      </c>
      <c r="F98" s="4" t="str">
        <f ca="1">IFERROR(__xludf.DUMMYFUNCTION("""COMPUTED_VALUE"""),"Bolsas e Intercâmbio")</f>
        <v>Bolsas e Intercâmbio</v>
      </c>
      <c r="G98" s="4" t="str">
        <f ca="1">IFERROR(__xludf.DUMMYFUNCTION("""COMPUTED_VALUE"""),"Formação de Público e Educação")</f>
        <v>Formação de Público e Educação</v>
      </c>
      <c r="H98" s="4" t="str">
        <f ca="1">IFERROR(__xludf.DUMMYFUNCTION("""COMPUTED_VALUE"""),"Cultura Popular")</f>
        <v>Cultura Popular</v>
      </c>
      <c r="I98" s="4" t="str">
        <f ca="1">IFERROR(__xludf.DUMMYFUNCTION("""COMPUTED_VALUE"""),"Cultura Popular de Matriz Africana")</f>
        <v>Cultura Popular de Matriz Africana</v>
      </c>
      <c r="J98" s="4" t="str">
        <f ca="1">IFERROR(__xludf.DUMMYFUNCTION("""COMPUTED_VALUE"""),"Cultura Digital e Geek")</f>
        <v>Cultura Digital e Geek</v>
      </c>
      <c r="K98" s="4" t="str">
        <f ca="1">IFERROR(__xludf.DUMMYFUNCTION("""COMPUTED_VALUE"""),"12 Regiões de Desenvolvimento")</f>
        <v>12 Regiões de Desenvolvimento</v>
      </c>
      <c r="L98" s="4" t="str">
        <f ca="1">IFERROR(__xludf.DUMMYFUNCTION("""COMPUTED_VALUE"""),"Linguagem Específica")</f>
        <v>Linguagem Específica</v>
      </c>
      <c r="M98" s="4" t="str">
        <f ca="1">IFERROR(__xludf.DUMMYFUNCTION("""COMPUTED_VALUE"""),"Técnicos")</f>
        <v>Técnicos</v>
      </c>
      <c r="N98" s="4" t="str">
        <f ca="1">IFERROR(__xludf.DUMMYFUNCTION("""COMPUTED_VALUE"""),"Circulação e Visibilidade")</f>
        <v>Circulação e Visibilidade</v>
      </c>
      <c r="O98" s="4" t="str">
        <f ca="1">IFERROR(__xludf.DUMMYFUNCTION("""COMPUTED_VALUE"""),"Iniciantes")</f>
        <v>Iniciantes</v>
      </c>
      <c r="P98" s="4" t="str">
        <f ca="1">IFERROR(__xludf.DUMMYFUNCTION("""COMPUTED_VALUE"""),"CEUs e Pontos(ões) de Cultura")</f>
        <v>CEUs e Pontos(ões) de Cultura</v>
      </c>
      <c r="Q98" s="4" t="str">
        <f ca="1">IFERROR(__xludf.DUMMYFUNCTION("""COMPUTED_VALUE"""),"Outros")</f>
        <v>Outros</v>
      </c>
    </row>
    <row r="99" spans="1:17" x14ac:dyDescent="0.25">
      <c r="A99" s="4" t="str">
        <f ca="1">IFERROR(__xludf.DUMMYFUNCTION("TRANSPOSE(FILTER(Filtro1!B:B,Filtro1!A:A=Lili!C98))"),"Aquisição de Bens e Serviços")</f>
        <v>Aquisição de Bens e Serviços</v>
      </c>
      <c r="B99" s="4" t="str">
        <f ca="1">IFERROR(__xludf.DUMMYFUNCTION("""COMPUTED_VALUE"""),"Cultura Periférica")</f>
        <v>Cultura Periférica</v>
      </c>
      <c r="C99" s="4" t="str">
        <f ca="1">IFERROR(__xludf.DUMMYFUNCTION("""COMPUTED_VALUE"""),"Comunidades Tradicionais ou Rurais")</f>
        <v>Comunidades Tradicionais ou Rurais</v>
      </c>
      <c r="D99" s="4" t="str">
        <f ca="1">IFERROR(__xludf.DUMMYFUNCTION("""COMPUTED_VALUE"""),"Equipamentos e Acervos")</f>
        <v>Equipamentos e Acervos</v>
      </c>
      <c r="E99" s="4" t="str">
        <f ca="1">IFERROR(__xludf.DUMMYFUNCTION("""COMPUTED_VALUE"""),"Premiação")</f>
        <v>Premiação</v>
      </c>
      <c r="F99" s="4" t="str">
        <f ca="1">IFERROR(__xludf.DUMMYFUNCTION("""COMPUTED_VALUE"""),"Bolsas e Intercâmbio")</f>
        <v>Bolsas e Intercâmbio</v>
      </c>
      <c r="G99" s="4" t="str">
        <f ca="1">IFERROR(__xludf.DUMMYFUNCTION("""COMPUTED_VALUE"""),"Formação de Público e Educação")</f>
        <v>Formação de Público e Educação</v>
      </c>
      <c r="H99" s="4" t="str">
        <f ca="1">IFERROR(__xludf.DUMMYFUNCTION("""COMPUTED_VALUE"""),"Cultura Popular")</f>
        <v>Cultura Popular</v>
      </c>
      <c r="I99" s="4" t="str">
        <f ca="1">IFERROR(__xludf.DUMMYFUNCTION("""COMPUTED_VALUE"""),"Cultura Popular de Matriz Africana")</f>
        <v>Cultura Popular de Matriz Africana</v>
      </c>
      <c r="J99" s="4" t="str">
        <f ca="1">IFERROR(__xludf.DUMMYFUNCTION("""COMPUTED_VALUE"""),"Cultura Digital e Geek")</f>
        <v>Cultura Digital e Geek</v>
      </c>
      <c r="K99" s="4" t="str">
        <f ca="1">IFERROR(__xludf.DUMMYFUNCTION("""COMPUTED_VALUE"""),"12 Regiões de Desenvolvimento")</f>
        <v>12 Regiões de Desenvolvimento</v>
      </c>
      <c r="L99" s="4" t="str">
        <f ca="1">IFERROR(__xludf.DUMMYFUNCTION("""COMPUTED_VALUE"""),"Linguagem Específica")</f>
        <v>Linguagem Específica</v>
      </c>
      <c r="M99" s="4" t="str">
        <f ca="1">IFERROR(__xludf.DUMMYFUNCTION("""COMPUTED_VALUE"""),"Técnicos")</f>
        <v>Técnicos</v>
      </c>
      <c r="N99" s="4" t="str">
        <f ca="1">IFERROR(__xludf.DUMMYFUNCTION("""COMPUTED_VALUE"""),"Circulação e Visibilidade")</f>
        <v>Circulação e Visibilidade</v>
      </c>
      <c r="O99" s="4" t="str">
        <f ca="1">IFERROR(__xludf.DUMMYFUNCTION("""COMPUTED_VALUE"""),"Iniciantes")</f>
        <v>Iniciantes</v>
      </c>
      <c r="P99" s="4" t="str">
        <f ca="1">IFERROR(__xludf.DUMMYFUNCTION("""COMPUTED_VALUE"""),"CEUs e Pontos(ões) de Cultura")</f>
        <v>CEUs e Pontos(ões) de Cultura</v>
      </c>
      <c r="Q99" s="4" t="str">
        <f ca="1">IFERROR(__xludf.DUMMYFUNCTION("""COMPUTED_VALUE"""),"Outros")</f>
        <v>Outros</v>
      </c>
    </row>
    <row r="100" spans="1:17" x14ac:dyDescent="0.25">
      <c r="A100" s="4" t="str">
        <f ca="1">IFERROR(__xludf.DUMMYFUNCTION("TRANSPOSE(FILTER(Filtro1!B:B,Filtro1!A:A=Lili!C99))"),"Aquisição de Bens e Serviços")</f>
        <v>Aquisição de Bens e Serviços</v>
      </c>
      <c r="B100" s="4" t="str">
        <f ca="1">IFERROR(__xludf.DUMMYFUNCTION("""COMPUTED_VALUE"""),"Cultura Periférica")</f>
        <v>Cultura Periférica</v>
      </c>
      <c r="C100" s="4" t="str">
        <f ca="1">IFERROR(__xludf.DUMMYFUNCTION("""COMPUTED_VALUE"""),"Comunidades Tradicionais ou Rurais")</f>
        <v>Comunidades Tradicionais ou Rurais</v>
      </c>
      <c r="D100" s="4" t="str">
        <f ca="1">IFERROR(__xludf.DUMMYFUNCTION("""COMPUTED_VALUE"""),"Equipamentos e Acervos")</f>
        <v>Equipamentos e Acervos</v>
      </c>
      <c r="E100" s="4" t="str">
        <f ca="1">IFERROR(__xludf.DUMMYFUNCTION("""COMPUTED_VALUE"""),"Premiação")</f>
        <v>Premiação</v>
      </c>
      <c r="F100" s="4" t="str">
        <f ca="1">IFERROR(__xludf.DUMMYFUNCTION("""COMPUTED_VALUE"""),"Bolsas e Intercâmbio")</f>
        <v>Bolsas e Intercâmbio</v>
      </c>
      <c r="G100" s="4" t="str">
        <f ca="1">IFERROR(__xludf.DUMMYFUNCTION("""COMPUTED_VALUE"""),"Formação de Público e Educação")</f>
        <v>Formação de Público e Educação</v>
      </c>
      <c r="H100" s="4" t="str">
        <f ca="1">IFERROR(__xludf.DUMMYFUNCTION("""COMPUTED_VALUE"""),"Cultura Popular")</f>
        <v>Cultura Popular</v>
      </c>
      <c r="I100" s="4" t="str">
        <f ca="1">IFERROR(__xludf.DUMMYFUNCTION("""COMPUTED_VALUE"""),"Cultura Popular de Matriz Africana")</f>
        <v>Cultura Popular de Matriz Africana</v>
      </c>
      <c r="J100" s="4" t="str">
        <f ca="1">IFERROR(__xludf.DUMMYFUNCTION("""COMPUTED_VALUE"""),"Cultura Digital e Geek")</f>
        <v>Cultura Digital e Geek</v>
      </c>
      <c r="K100" s="4" t="str">
        <f ca="1">IFERROR(__xludf.DUMMYFUNCTION("""COMPUTED_VALUE"""),"12 Regiões de Desenvolvimento")</f>
        <v>12 Regiões de Desenvolvimento</v>
      </c>
      <c r="L100" s="4" t="str">
        <f ca="1">IFERROR(__xludf.DUMMYFUNCTION("""COMPUTED_VALUE"""),"Linguagem Específica")</f>
        <v>Linguagem Específica</v>
      </c>
      <c r="M100" s="4" t="str">
        <f ca="1">IFERROR(__xludf.DUMMYFUNCTION("""COMPUTED_VALUE"""),"Técnicos")</f>
        <v>Técnicos</v>
      </c>
      <c r="N100" s="4" t="str">
        <f ca="1">IFERROR(__xludf.DUMMYFUNCTION("""COMPUTED_VALUE"""),"Circulação e Visibilidade")</f>
        <v>Circulação e Visibilidade</v>
      </c>
      <c r="O100" s="4" t="str">
        <f ca="1">IFERROR(__xludf.DUMMYFUNCTION("""COMPUTED_VALUE"""),"Iniciantes")</f>
        <v>Iniciantes</v>
      </c>
      <c r="P100" s="4" t="str">
        <f ca="1">IFERROR(__xludf.DUMMYFUNCTION("""COMPUTED_VALUE"""),"CEUs e Pontos(ões) de Cultura")</f>
        <v>CEUs e Pontos(ões) de Cultura</v>
      </c>
      <c r="Q100" s="4" t="str">
        <f ca="1">IFERROR(__xludf.DUMMYFUNCTION("""COMPUTED_VALUE"""),"Outros")</f>
        <v>Outros</v>
      </c>
    </row>
    <row r="101" spans="1:17" x14ac:dyDescent="0.25">
      <c r="A101" s="4" t="str">
        <f ca="1">IFERROR(__xludf.DUMMYFUNCTION("TRANSPOSE(FILTER(Filtro1!B:B,Filtro1!A:A=Lili!C100))"),"Comunicacional")</f>
        <v>Comunicacional</v>
      </c>
      <c r="B101" s="4" t="str">
        <f ca="1">IFERROR(__xludf.DUMMYFUNCTION("""COMPUTED_VALUE"""),"Desburocratização")</f>
        <v>Desburocratização</v>
      </c>
      <c r="C101" s="4" t="str">
        <f ca="1">IFERROR(__xludf.DUMMYFUNCTION("""COMPUTED_VALUE"""),"Mapa Cultural")</f>
        <v>Mapa Cultural</v>
      </c>
      <c r="D101" s="4" t="str">
        <f ca="1">IFERROR(__xludf.DUMMYFUNCTION("""COMPUTED_VALUE"""),"Políticas Afirmativas")</f>
        <v>Políticas Afirmativas</v>
      </c>
    </row>
    <row r="102" spans="1:17" x14ac:dyDescent="0.25">
      <c r="A102" s="4" t="str">
        <f ca="1">IFERROR(__xludf.DUMMYFUNCTION("TRANSPOSE(FILTER(Filtro1!B:B,Filtro1!A:A=Lili!C101))"),"Linguagem")</f>
        <v>Linguagem</v>
      </c>
      <c r="B102" s="4" t="str">
        <f ca="1">IFERROR(__xludf.DUMMYFUNCTION("""COMPUTED_VALUE"""),"Regionalização")</f>
        <v>Regionalização</v>
      </c>
      <c r="C102" s="4" t="str">
        <f ca="1">IFERROR(__xludf.DUMMYFUNCTION("""COMPUTED_VALUE"""),"Remanejamento de Recursos e Rendimentos")</f>
        <v>Remanejamento de Recursos e Rendimentos</v>
      </c>
    </row>
    <row r="103" spans="1:17" x14ac:dyDescent="0.25">
      <c r="A103" s="4" t="str">
        <f ca="1">IFERROR(__xludf.DUMMYFUNCTION("TRANSPOSE(FILTER(Filtro1!B:B,Filtro1!A:A=Lili!C102))"),"Comunicacional")</f>
        <v>Comunicacional</v>
      </c>
      <c r="B103" s="4" t="str">
        <f ca="1">IFERROR(__xludf.DUMMYFUNCTION("""COMPUTED_VALUE"""),"Desburocratização")</f>
        <v>Desburocratização</v>
      </c>
      <c r="C103" s="4" t="str">
        <f ca="1">IFERROR(__xludf.DUMMYFUNCTION("""COMPUTED_VALUE"""),"Mapa Cultural")</f>
        <v>Mapa Cultural</v>
      </c>
      <c r="D103" s="4" t="str">
        <f ca="1">IFERROR(__xludf.DUMMYFUNCTION("""COMPUTED_VALUE"""),"Políticas Afirmativas")</f>
        <v>Políticas Afirmativas</v>
      </c>
    </row>
    <row r="104" spans="1:17" x14ac:dyDescent="0.25">
      <c r="A104" s="4" t="str">
        <f ca="1">IFERROR(__xludf.DUMMYFUNCTION("TRANSPOSE(FILTER(Filtro1!B:B,Filtro1!A:A=Lili!C103))"),"Comunicacional")</f>
        <v>Comunicacional</v>
      </c>
      <c r="B104" s="4" t="str">
        <f ca="1">IFERROR(__xludf.DUMMYFUNCTION("""COMPUTED_VALUE"""),"Desburocratização")</f>
        <v>Desburocratização</v>
      </c>
      <c r="C104" s="4" t="str">
        <f ca="1">IFERROR(__xludf.DUMMYFUNCTION("""COMPUTED_VALUE"""),"Mapa Cultural")</f>
        <v>Mapa Cultural</v>
      </c>
      <c r="D104" s="4" t="str">
        <f ca="1">IFERROR(__xludf.DUMMYFUNCTION("""COMPUTED_VALUE"""),"Políticas Afirmativas")</f>
        <v>Políticas Afirmativas</v>
      </c>
    </row>
    <row r="105" spans="1:17" x14ac:dyDescent="0.25">
      <c r="A105" s="4" t="str">
        <f ca="1">IFERROR(__xludf.DUMMYFUNCTION("TRANSPOSE(FILTER(Filtro1!B:B,Filtro1!A:A=Lili!C104))"),"Comunicacional")</f>
        <v>Comunicacional</v>
      </c>
      <c r="B105" s="4" t="str">
        <f ca="1">IFERROR(__xludf.DUMMYFUNCTION("""COMPUTED_VALUE"""),"Desburocratização")</f>
        <v>Desburocratização</v>
      </c>
      <c r="C105" s="4" t="str">
        <f ca="1">IFERROR(__xludf.DUMMYFUNCTION("""COMPUTED_VALUE"""),"Mapa Cultural")</f>
        <v>Mapa Cultural</v>
      </c>
      <c r="D105" s="4" t="str">
        <f ca="1">IFERROR(__xludf.DUMMYFUNCTION("""COMPUTED_VALUE"""),"Políticas Afirmativas")</f>
        <v>Políticas Afirmativas</v>
      </c>
    </row>
    <row r="106" spans="1:17" x14ac:dyDescent="0.25">
      <c r="A106" s="4" t="str">
        <f ca="1">IFERROR(__xludf.DUMMYFUNCTION("TRANSPOSE(FILTER(Filtro1!B:B,Filtro1!A:A=Lili!C105))"),"Linguagem")</f>
        <v>Linguagem</v>
      </c>
      <c r="B106" s="4" t="str">
        <f ca="1">IFERROR(__xludf.DUMMYFUNCTION("""COMPUTED_VALUE"""),"Regionalização")</f>
        <v>Regionalização</v>
      </c>
      <c r="C106" s="4" t="str">
        <f ca="1">IFERROR(__xludf.DUMMYFUNCTION("""COMPUTED_VALUE"""),"Remanejamento de Recursos e Rendimentos")</f>
        <v>Remanejamento de Recursos e Rendimentos</v>
      </c>
    </row>
    <row r="107" spans="1:17" x14ac:dyDescent="0.25">
      <c r="A107" s="4" t="str">
        <f ca="1">IFERROR(__xludf.DUMMYFUNCTION("TRANSPOSE(FILTER(Filtro1!B:B,Filtro1!A:A=Lili!C106))"),"Cronograma ")</f>
        <v>Cronograma </v>
      </c>
      <c r="B107" s="4" t="str">
        <f ca="1">IFERROR(__xludf.DUMMYFUNCTION("""COMPUTED_VALUE"""),"Inscrições e Impedimentos")</f>
        <v>Inscrições e Impedimentos</v>
      </c>
    </row>
    <row r="108" spans="1:17" x14ac:dyDescent="0.25">
      <c r="A108" s="4" t="str">
        <f ca="1">IFERROR(__xludf.DUMMYFUNCTION("TRANSPOSE(FILTER(Filtro1!B:B,Filtro1!A:A=Lili!C107))"),"Linguagem")</f>
        <v>Linguagem</v>
      </c>
      <c r="B108" s="4" t="str">
        <f ca="1">IFERROR(__xludf.DUMMYFUNCTION("""COMPUTED_VALUE"""),"Regionalização")</f>
        <v>Regionalização</v>
      </c>
      <c r="C108" s="4" t="str">
        <f ca="1">IFERROR(__xludf.DUMMYFUNCTION("""COMPUTED_VALUE"""),"Remanejamento de Recursos e Rendimentos")</f>
        <v>Remanejamento de Recursos e Rendimentos</v>
      </c>
    </row>
    <row r="109" spans="1:17" x14ac:dyDescent="0.25">
      <c r="A109" s="4" t="str">
        <f ca="1">IFERROR(__xludf.DUMMYFUNCTION("TRANSPOSE(FILTER(Filtro1!B:B,Filtro1!A:A=Lili!C108))"),"Cronograma ")</f>
        <v>Cronograma </v>
      </c>
      <c r="B109" s="4" t="str">
        <f ca="1">IFERROR(__xludf.DUMMYFUNCTION("""COMPUTED_VALUE"""),"Inscrições e Impedimentos")</f>
        <v>Inscrições e Impedimentos</v>
      </c>
    </row>
    <row r="110" spans="1:17" x14ac:dyDescent="0.25">
      <c r="A110" s="4" t="str">
        <f ca="1">IFERROR(__xludf.DUMMYFUNCTION("TRANSPOSE(FILTER(Filtro1!B:B,Filtro1!A:A=Lili!C109))"),"Comunicacional")</f>
        <v>Comunicacional</v>
      </c>
      <c r="B110" s="4" t="str">
        <f ca="1">IFERROR(__xludf.DUMMYFUNCTION("""COMPUTED_VALUE"""),"Desburocratização")</f>
        <v>Desburocratização</v>
      </c>
      <c r="C110" s="4" t="str">
        <f ca="1">IFERROR(__xludf.DUMMYFUNCTION("""COMPUTED_VALUE"""),"Mapa Cultural")</f>
        <v>Mapa Cultural</v>
      </c>
      <c r="D110" s="4" t="str">
        <f ca="1">IFERROR(__xludf.DUMMYFUNCTION("""COMPUTED_VALUE"""),"Políticas Afirmativas")</f>
        <v>Políticas Afirmativas</v>
      </c>
    </row>
    <row r="111" spans="1:17" x14ac:dyDescent="0.25">
      <c r="A111" s="4" t="str">
        <f ca="1">IFERROR(__xludf.DUMMYFUNCTION("TRANSPOSE(FILTER(Filtro1!B:B,Filtro1!A:A=Lili!C110))"),"Linguagem")</f>
        <v>Linguagem</v>
      </c>
      <c r="B111" s="4" t="str">
        <f ca="1">IFERROR(__xludf.DUMMYFUNCTION("""COMPUTED_VALUE"""),"Regionalização")</f>
        <v>Regionalização</v>
      </c>
      <c r="C111" s="4" t="str">
        <f ca="1">IFERROR(__xludf.DUMMYFUNCTION("""COMPUTED_VALUE"""),"Remanejamento de Recursos e Rendimentos")</f>
        <v>Remanejamento de Recursos e Rendimentos</v>
      </c>
    </row>
    <row r="112" spans="1:17" x14ac:dyDescent="0.25">
      <c r="A112" s="4" t="str">
        <f ca="1">IFERROR(__xludf.DUMMYFUNCTION("TRANSPOSE(FILTER(Filtro1!B:B,Filtro1!A:A=Lili!C111))"),"Treinamento - Agente")</f>
        <v>Treinamento - Agente</v>
      </c>
      <c r="B112" s="4" t="str">
        <f ca="1">IFERROR(__xludf.DUMMYFUNCTION("""COMPUTED_VALUE"""),"Treinamento - Gestor")</f>
        <v>Treinamento - Gestor</v>
      </c>
    </row>
    <row r="113" spans="1:17" x14ac:dyDescent="0.25">
      <c r="A113" s="4" t="str">
        <f ca="1">IFERROR(__xludf.DUMMYFUNCTION("TRANSPOSE(FILTER(Filtro1!B:B,Filtro1!A:A=Lili!C112))"),"Cronograma ")</f>
        <v>Cronograma </v>
      </c>
      <c r="B113" s="4" t="str">
        <f ca="1">IFERROR(__xludf.DUMMYFUNCTION("""COMPUTED_VALUE"""),"Inscrições e Impedimentos")</f>
        <v>Inscrições e Impedimentos</v>
      </c>
    </row>
    <row r="114" spans="1:17" x14ac:dyDescent="0.25">
      <c r="A114" s="4" t="str">
        <f ca="1">IFERROR(__xludf.DUMMYFUNCTION("TRANSPOSE(FILTER(Filtro1!B:B,Filtro1!A:A=Lili!C113))"),"")</f>
        <v/>
      </c>
    </row>
    <row r="115" spans="1:17" x14ac:dyDescent="0.25">
      <c r="A115" s="4" t="str">
        <f ca="1">IFERROR(__xludf.DUMMYFUNCTION("TRANSPOSE(FILTER(Filtro1!B:B,Filtro1!A:A=Lili!C114))"),"Linguagem")</f>
        <v>Linguagem</v>
      </c>
      <c r="B115" s="4" t="str">
        <f ca="1">IFERROR(__xludf.DUMMYFUNCTION("""COMPUTED_VALUE"""),"Regionalização")</f>
        <v>Regionalização</v>
      </c>
      <c r="C115" s="4" t="str">
        <f ca="1">IFERROR(__xludf.DUMMYFUNCTION("""COMPUTED_VALUE"""),"Remanejamento de Recursos e Rendimentos")</f>
        <v>Remanejamento de Recursos e Rendimentos</v>
      </c>
    </row>
    <row r="116" spans="1:17" x14ac:dyDescent="0.25">
      <c r="A116" s="4" t="str">
        <f ca="1">IFERROR(__xludf.DUMMYFUNCTION("TRANSPOSE(FILTER(Filtro1!B:B,Filtro1!A:A=Lili!C115))"),"")</f>
        <v/>
      </c>
    </row>
    <row r="117" spans="1:17" x14ac:dyDescent="0.25">
      <c r="A117" s="4" t="str">
        <f ca="1">IFERROR(__xludf.DUMMYFUNCTION("TRANSPOSE(FILTER(Filtro1!B:B,Filtro1!A:A=Lili!C116))"),"")</f>
        <v/>
      </c>
      <c r="B117" s="4"/>
    </row>
    <row r="118" spans="1:17" x14ac:dyDescent="0.25">
      <c r="A118" s="4" t="str">
        <f ca="1">IFERROR(__xludf.DUMMYFUNCTION("TRANSPOSE(FILTER(Filtro1!B:B,Filtro1!A:A=Lili!C117))"),"")</f>
        <v/>
      </c>
      <c r="B118" s="4"/>
      <c r="C118" s="4"/>
      <c r="D118" s="4"/>
      <c r="E118" s="4"/>
      <c r="F118" s="4"/>
      <c r="G118" s="4"/>
      <c r="H118" s="4"/>
      <c r="I118" s="4"/>
      <c r="J118" s="4"/>
      <c r="K118" s="4"/>
      <c r="L118" s="4"/>
      <c r="M118" s="4"/>
      <c r="N118" s="4"/>
      <c r="O118" s="4"/>
      <c r="P118" s="4"/>
      <c r="Q118" s="4"/>
    </row>
    <row r="119" spans="1:17" x14ac:dyDescent="0.25">
      <c r="A119" s="4" t="str">
        <f ca="1">IFERROR(__xludf.DUMMYFUNCTION("TRANSPOSE(FILTER(Filtro1!B:B,Filtro1!A:A=Lili!C118))"),"Aquisição de Bens e Serviços")</f>
        <v>Aquisição de Bens e Serviços</v>
      </c>
      <c r="B119" s="4" t="str">
        <f ca="1">IFERROR(__xludf.DUMMYFUNCTION("""COMPUTED_VALUE"""),"Cultura Periférica")</f>
        <v>Cultura Periférica</v>
      </c>
      <c r="C119" s="4" t="str">
        <f ca="1">IFERROR(__xludf.DUMMYFUNCTION("""COMPUTED_VALUE"""),"Comunidades Tradicionais ou Rurais")</f>
        <v>Comunidades Tradicionais ou Rurais</v>
      </c>
      <c r="D119" s="4" t="str">
        <f ca="1">IFERROR(__xludf.DUMMYFUNCTION("""COMPUTED_VALUE"""),"Equipamentos e Acervos")</f>
        <v>Equipamentos e Acervos</v>
      </c>
      <c r="E119" s="4" t="str">
        <f ca="1">IFERROR(__xludf.DUMMYFUNCTION("""COMPUTED_VALUE"""),"Premiação")</f>
        <v>Premiação</v>
      </c>
      <c r="F119" s="4" t="str">
        <f ca="1">IFERROR(__xludf.DUMMYFUNCTION("""COMPUTED_VALUE"""),"Bolsas e Intercâmbio")</f>
        <v>Bolsas e Intercâmbio</v>
      </c>
      <c r="G119" s="4" t="str">
        <f ca="1">IFERROR(__xludf.DUMMYFUNCTION("""COMPUTED_VALUE"""),"Formação de Público e Educação")</f>
        <v>Formação de Público e Educação</v>
      </c>
      <c r="H119" s="4" t="str">
        <f ca="1">IFERROR(__xludf.DUMMYFUNCTION("""COMPUTED_VALUE"""),"Cultura Popular")</f>
        <v>Cultura Popular</v>
      </c>
      <c r="I119" s="4" t="str">
        <f ca="1">IFERROR(__xludf.DUMMYFUNCTION("""COMPUTED_VALUE"""),"Cultura Popular de Matriz Africana")</f>
        <v>Cultura Popular de Matriz Africana</v>
      </c>
      <c r="J119" s="4" t="str">
        <f ca="1">IFERROR(__xludf.DUMMYFUNCTION("""COMPUTED_VALUE"""),"Cultura Digital e Geek")</f>
        <v>Cultura Digital e Geek</v>
      </c>
      <c r="K119" s="4" t="str">
        <f ca="1">IFERROR(__xludf.DUMMYFUNCTION("""COMPUTED_VALUE"""),"12 Regiões de Desenvolvimento")</f>
        <v>12 Regiões de Desenvolvimento</v>
      </c>
      <c r="L119" s="4" t="str">
        <f ca="1">IFERROR(__xludf.DUMMYFUNCTION("""COMPUTED_VALUE"""),"Linguagem Específica")</f>
        <v>Linguagem Específica</v>
      </c>
      <c r="M119" s="4" t="str">
        <f ca="1">IFERROR(__xludf.DUMMYFUNCTION("""COMPUTED_VALUE"""),"Técnicos")</f>
        <v>Técnicos</v>
      </c>
      <c r="N119" s="4" t="str">
        <f ca="1">IFERROR(__xludf.DUMMYFUNCTION("""COMPUTED_VALUE"""),"Circulação e Visibilidade")</f>
        <v>Circulação e Visibilidade</v>
      </c>
      <c r="O119" s="4" t="str">
        <f ca="1">IFERROR(__xludf.DUMMYFUNCTION("""COMPUTED_VALUE"""),"Iniciantes")</f>
        <v>Iniciantes</v>
      </c>
      <c r="P119" s="4" t="str">
        <f ca="1">IFERROR(__xludf.DUMMYFUNCTION("""COMPUTED_VALUE"""),"CEUs e Pontos(ões) de Cultura")</f>
        <v>CEUs e Pontos(ões) de Cultura</v>
      </c>
      <c r="Q119" s="4" t="str">
        <f ca="1">IFERROR(__xludf.DUMMYFUNCTION("""COMPUTED_VALUE"""),"Outros")</f>
        <v>Outros</v>
      </c>
    </row>
    <row r="120" spans="1:17" x14ac:dyDescent="0.25">
      <c r="A120" s="4" t="str">
        <f ca="1">IFERROR(__xludf.DUMMYFUNCTION("TRANSPOSE(FILTER(Filtro1!B:B,Filtro1!A:A=Lili!C119))"),"")</f>
        <v/>
      </c>
      <c r="B120" s="4"/>
      <c r="C120" s="4"/>
      <c r="D120" s="4"/>
      <c r="E120" s="4"/>
      <c r="F120" s="4"/>
      <c r="G120" s="4"/>
      <c r="H120" s="4"/>
      <c r="I120" s="4"/>
      <c r="J120" s="4"/>
      <c r="K120" s="4"/>
      <c r="L120" s="4"/>
      <c r="M120" s="4"/>
      <c r="N120" s="4"/>
      <c r="O120" s="4"/>
      <c r="P120" s="4"/>
      <c r="Q120" s="4"/>
    </row>
    <row r="121" spans="1:17" x14ac:dyDescent="0.25">
      <c r="A121" s="4" t="str">
        <f ca="1">IFERROR(__xludf.DUMMYFUNCTION("TRANSPOSE(FILTER(Filtro1!B:B,Filtro1!A:A=Lili!C120))"),"Aquisição de Bens e Serviços")</f>
        <v>Aquisição de Bens e Serviços</v>
      </c>
      <c r="B121" s="4" t="str">
        <f ca="1">IFERROR(__xludf.DUMMYFUNCTION("""COMPUTED_VALUE"""),"Cultura Periférica")</f>
        <v>Cultura Periférica</v>
      </c>
      <c r="C121" s="4" t="str">
        <f ca="1">IFERROR(__xludf.DUMMYFUNCTION("""COMPUTED_VALUE"""),"Comunidades Tradicionais ou Rurais")</f>
        <v>Comunidades Tradicionais ou Rurais</v>
      </c>
      <c r="D121" s="4" t="str">
        <f ca="1">IFERROR(__xludf.DUMMYFUNCTION("""COMPUTED_VALUE"""),"Equipamentos e Acervos")</f>
        <v>Equipamentos e Acervos</v>
      </c>
      <c r="E121" s="4" t="str">
        <f ca="1">IFERROR(__xludf.DUMMYFUNCTION("""COMPUTED_VALUE"""),"Premiação")</f>
        <v>Premiação</v>
      </c>
      <c r="F121" s="4" t="str">
        <f ca="1">IFERROR(__xludf.DUMMYFUNCTION("""COMPUTED_VALUE"""),"Bolsas e Intercâmbio")</f>
        <v>Bolsas e Intercâmbio</v>
      </c>
      <c r="G121" s="4" t="str">
        <f ca="1">IFERROR(__xludf.DUMMYFUNCTION("""COMPUTED_VALUE"""),"Formação de Público e Educação")</f>
        <v>Formação de Público e Educação</v>
      </c>
      <c r="H121" s="4" t="str">
        <f ca="1">IFERROR(__xludf.DUMMYFUNCTION("""COMPUTED_VALUE"""),"Cultura Popular")</f>
        <v>Cultura Popular</v>
      </c>
      <c r="I121" s="4" t="str">
        <f ca="1">IFERROR(__xludf.DUMMYFUNCTION("""COMPUTED_VALUE"""),"Cultura Popular de Matriz Africana")</f>
        <v>Cultura Popular de Matriz Africana</v>
      </c>
      <c r="J121" s="4" t="str">
        <f ca="1">IFERROR(__xludf.DUMMYFUNCTION("""COMPUTED_VALUE"""),"Cultura Digital e Geek")</f>
        <v>Cultura Digital e Geek</v>
      </c>
      <c r="K121" s="4" t="str">
        <f ca="1">IFERROR(__xludf.DUMMYFUNCTION("""COMPUTED_VALUE"""),"12 Regiões de Desenvolvimento")</f>
        <v>12 Regiões de Desenvolvimento</v>
      </c>
      <c r="L121" s="4" t="str">
        <f ca="1">IFERROR(__xludf.DUMMYFUNCTION("""COMPUTED_VALUE"""),"Linguagem Específica")</f>
        <v>Linguagem Específica</v>
      </c>
      <c r="M121" s="4" t="str">
        <f ca="1">IFERROR(__xludf.DUMMYFUNCTION("""COMPUTED_VALUE"""),"Técnicos")</f>
        <v>Técnicos</v>
      </c>
      <c r="N121" s="4" t="str">
        <f ca="1">IFERROR(__xludf.DUMMYFUNCTION("""COMPUTED_VALUE"""),"Circulação e Visibilidade")</f>
        <v>Circulação e Visibilidade</v>
      </c>
      <c r="O121" s="4" t="str">
        <f ca="1">IFERROR(__xludf.DUMMYFUNCTION("""COMPUTED_VALUE"""),"Iniciantes")</f>
        <v>Iniciantes</v>
      </c>
      <c r="P121" s="4" t="str">
        <f ca="1">IFERROR(__xludf.DUMMYFUNCTION("""COMPUTED_VALUE"""),"CEUs e Pontos(ões) de Cultura")</f>
        <v>CEUs e Pontos(ões) de Cultura</v>
      </c>
      <c r="Q121" s="4" t="str">
        <f ca="1">IFERROR(__xludf.DUMMYFUNCTION("""COMPUTED_VALUE"""),"Outros")</f>
        <v>Outros</v>
      </c>
    </row>
    <row r="122" spans="1:17" x14ac:dyDescent="0.25">
      <c r="A122" s="4" t="str">
        <f ca="1">IFERROR(__xludf.DUMMYFUNCTION("TRANSPOSE(FILTER(Filtro1!B:B,Filtro1!A:A=Lili!C121))"),"")</f>
        <v/>
      </c>
      <c r="B122" s="4"/>
      <c r="C122" s="4"/>
      <c r="D122" s="4"/>
      <c r="E122" s="4"/>
      <c r="F122" s="4"/>
      <c r="G122" s="4"/>
      <c r="H122" s="4"/>
      <c r="I122" s="4"/>
      <c r="J122" s="4"/>
      <c r="K122" s="4"/>
      <c r="L122" s="4"/>
      <c r="M122" s="4"/>
      <c r="N122" s="4"/>
      <c r="O122" s="4"/>
      <c r="P122" s="4"/>
      <c r="Q122" s="4"/>
    </row>
    <row r="123" spans="1:17" x14ac:dyDescent="0.25">
      <c r="A123" s="4" t="str">
        <f ca="1">IFERROR(__xludf.DUMMYFUNCTION("TRANSPOSE(FILTER(Filtro1!B:B,Filtro1!A:A=Lili!C122))"),"Treinamento - Agente")</f>
        <v>Treinamento - Agente</v>
      </c>
      <c r="B123" s="4" t="str">
        <f ca="1">IFERROR(__xludf.DUMMYFUNCTION("""COMPUTED_VALUE"""),"Treinamento - Gestor")</f>
        <v>Treinamento - Gestor</v>
      </c>
    </row>
    <row r="124" spans="1:17" x14ac:dyDescent="0.25">
      <c r="A124" s="4" t="str">
        <f ca="1">IFERROR(__xludf.DUMMYFUNCTION("TRANSPOSE(FILTER(Filtro1!B:B,Filtro1!A:A=Lili!C123))"),"Aquisição de Bens e Serviços")</f>
        <v>Aquisição de Bens e Serviços</v>
      </c>
      <c r="B124" s="4" t="str">
        <f ca="1">IFERROR(__xludf.DUMMYFUNCTION("""COMPUTED_VALUE"""),"Cultura Periférica")</f>
        <v>Cultura Periférica</v>
      </c>
      <c r="C124" s="4" t="str">
        <f ca="1">IFERROR(__xludf.DUMMYFUNCTION("""COMPUTED_VALUE"""),"Comunidades Tradicionais ou Rurais")</f>
        <v>Comunidades Tradicionais ou Rurais</v>
      </c>
      <c r="D124" s="4" t="str">
        <f ca="1">IFERROR(__xludf.DUMMYFUNCTION("""COMPUTED_VALUE"""),"Equipamentos e Acervos")</f>
        <v>Equipamentos e Acervos</v>
      </c>
      <c r="E124" s="4" t="str">
        <f ca="1">IFERROR(__xludf.DUMMYFUNCTION("""COMPUTED_VALUE"""),"Premiação")</f>
        <v>Premiação</v>
      </c>
      <c r="F124" s="4" t="str">
        <f ca="1">IFERROR(__xludf.DUMMYFUNCTION("""COMPUTED_VALUE"""),"Bolsas e Intercâmbio")</f>
        <v>Bolsas e Intercâmbio</v>
      </c>
      <c r="G124" s="4" t="str">
        <f ca="1">IFERROR(__xludf.DUMMYFUNCTION("""COMPUTED_VALUE"""),"Formação de Público e Educação")</f>
        <v>Formação de Público e Educação</v>
      </c>
      <c r="H124" s="4" t="str">
        <f ca="1">IFERROR(__xludf.DUMMYFUNCTION("""COMPUTED_VALUE"""),"Cultura Popular")</f>
        <v>Cultura Popular</v>
      </c>
      <c r="I124" s="4" t="str">
        <f ca="1">IFERROR(__xludf.DUMMYFUNCTION("""COMPUTED_VALUE"""),"Cultura Popular de Matriz Africana")</f>
        <v>Cultura Popular de Matriz Africana</v>
      </c>
      <c r="J124" s="4" t="str">
        <f ca="1">IFERROR(__xludf.DUMMYFUNCTION("""COMPUTED_VALUE"""),"Cultura Digital e Geek")</f>
        <v>Cultura Digital e Geek</v>
      </c>
      <c r="K124" s="4" t="str">
        <f ca="1">IFERROR(__xludf.DUMMYFUNCTION("""COMPUTED_VALUE"""),"12 Regiões de Desenvolvimento")</f>
        <v>12 Regiões de Desenvolvimento</v>
      </c>
      <c r="L124" s="4" t="str">
        <f ca="1">IFERROR(__xludf.DUMMYFUNCTION("""COMPUTED_VALUE"""),"Linguagem Específica")</f>
        <v>Linguagem Específica</v>
      </c>
      <c r="M124" s="4" t="str">
        <f ca="1">IFERROR(__xludf.DUMMYFUNCTION("""COMPUTED_VALUE"""),"Técnicos")</f>
        <v>Técnicos</v>
      </c>
      <c r="N124" s="4" t="str">
        <f ca="1">IFERROR(__xludf.DUMMYFUNCTION("""COMPUTED_VALUE"""),"Circulação e Visibilidade")</f>
        <v>Circulação e Visibilidade</v>
      </c>
      <c r="O124" s="4" t="str">
        <f ca="1">IFERROR(__xludf.DUMMYFUNCTION("""COMPUTED_VALUE"""),"Iniciantes")</f>
        <v>Iniciantes</v>
      </c>
      <c r="P124" s="4" t="str">
        <f ca="1">IFERROR(__xludf.DUMMYFUNCTION("""COMPUTED_VALUE"""),"CEUs e Pontos(ões) de Cultura")</f>
        <v>CEUs e Pontos(ões) de Cultura</v>
      </c>
      <c r="Q124" s="4" t="str">
        <f ca="1">IFERROR(__xludf.DUMMYFUNCTION("""COMPUTED_VALUE"""),"Outros")</f>
        <v>Outros</v>
      </c>
    </row>
    <row r="125" spans="1:17" x14ac:dyDescent="0.25">
      <c r="A125" s="4" t="str">
        <f ca="1">IFERROR(__xludf.DUMMYFUNCTION("TRANSPOSE(FILTER(Filtro1!B:B,Filtro1!A:A=Lili!C124))"),"Aquisição de Bens e Serviços")</f>
        <v>Aquisição de Bens e Serviços</v>
      </c>
      <c r="B125" s="4" t="str">
        <f ca="1">IFERROR(__xludf.DUMMYFUNCTION("""COMPUTED_VALUE"""),"Cultura Periférica")</f>
        <v>Cultura Periférica</v>
      </c>
      <c r="C125" s="4" t="str">
        <f ca="1">IFERROR(__xludf.DUMMYFUNCTION("""COMPUTED_VALUE"""),"Comunidades Tradicionais ou Rurais")</f>
        <v>Comunidades Tradicionais ou Rurais</v>
      </c>
      <c r="D125" s="4" t="str">
        <f ca="1">IFERROR(__xludf.DUMMYFUNCTION("""COMPUTED_VALUE"""),"Equipamentos e Acervos")</f>
        <v>Equipamentos e Acervos</v>
      </c>
      <c r="E125" s="4" t="str">
        <f ca="1">IFERROR(__xludf.DUMMYFUNCTION("""COMPUTED_VALUE"""),"Premiação")</f>
        <v>Premiação</v>
      </c>
      <c r="F125" s="4" t="str">
        <f ca="1">IFERROR(__xludf.DUMMYFUNCTION("""COMPUTED_VALUE"""),"Bolsas e Intercâmbio")</f>
        <v>Bolsas e Intercâmbio</v>
      </c>
      <c r="G125" s="4" t="str">
        <f ca="1">IFERROR(__xludf.DUMMYFUNCTION("""COMPUTED_VALUE"""),"Formação de Público e Educação")</f>
        <v>Formação de Público e Educação</v>
      </c>
      <c r="H125" s="4" t="str">
        <f ca="1">IFERROR(__xludf.DUMMYFUNCTION("""COMPUTED_VALUE"""),"Cultura Popular")</f>
        <v>Cultura Popular</v>
      </c>
      <c r="I125" s="4" t="str">
        <f ca="1">IFERROR(__xludf.DUMMYFUNCTION("""COMPUTED_VALUE"""),"Cultura Popular de Matriz Africana")</f>
        <v>Cultura Popular de Matriz Africana</v>
      </c>
      <c r="J125" s="4" t="str">
        <f ca="1">IFERROR(__xludf.DUMMYFUNCTION("""COMPUTED_VALUE"""),"Cultura Digital e Geek")</f>
        <v>Cultura Digital e Geek</v>
      </c>
      <c r="K125" s="4" t="str">
        <f ca="1">IFERROR(__xludf.DUMMYFUNCTION("""COMPUTED_VALUE"""),"12 Regiões de Desenvolvimento")</f>
        <v>12 Regiões de Desenvolvimento</v>
      </c>
      <c r="L125" s="4" t="str">
        <f ca="1">IFERROR(__xludf.DUMMYFUNCTION("""COMPUTED_VALUE"""),"Linguagem Específica")</f>
        <v>Linguagem Específica</v>
      </c>
      <c r="M125" s="4" t="str">
        <f ca="1">IFERROR(__xludf.DUMMYFUNCTION("""COMPUTED_VALUE"""),"Técnicos")</f>
        <v>Técnicos</v>
      </c>
      <c r="N125" s="4" t="str">
        <f ca="1">IFERROR(__xludf.DUMMYFUNCTION("""COMPUTED_VALUE"""),"Circulação e Visibilidade")</f>
        <v>Circulação e Visibilidade</v>
      </c>
      <c r="O125" s="4" t="str">
        <f ca="1">IFERROR(__xludf.DUMMYFUNCTION("""COMPUTED_VALUE"""),"Iniciantes")</f>
        <v>Iniciantes</v>
      </c>
      <c r="P125" s="4" t="str">
        <f ca="1">IFERROR(__xludf.DUMMYFUNCTION("""COMPUTED_VALUE"""),"CEUs e Pontos(ões) de Cultura")</f>
        <v>CEUs e Pontos(ões) de Cultura</v>
      </c>
      <c r="Q125" s="4" t="str">
        <f ca="1">IFERROR(__xludf.DUMMYFUNCTION("""COMPUTED_VALUE"""),"Outros")</f>
        <v>Outros</v>
      </c>
    </row>
    <row r="126" spans="1:17" x14ac:dyDescent="0.25">
      <c r="A126" s="4" t="str">
        <f ca="1">IFERROR(__xludf.DUMMYFUNCTION("TRANSPOSE(FILTER(Filtro1!B:B,Filtro1!A:A=Lili!C125))"),"Aquisição de Bens e Serviços")</f>
        <v>Aquisição de Bens e Serviços</v>
      </c>
      <c r="B126" s="4" t="str">
        <f ca="1">IFERROR(__xludf.DUMMYFUNCTION("""COMPUTED_VALUE"""),"Cultura Periférica")</f>
        <v>Cultura Periférica</v>
      </c>
      <c r="C126" s="4" t="str">
        <f ca="1">IFERROR(__xludf.DUMMYFUNCTION("""COMPUTED_VALUE"""),"Comunidades Tradicionais ou Rurais")</f>
        <v>Comunidades Tradicionais ou Rurais</v>
      </c>
      <c r="D126" s="4" t="str">
        <f ca="1">IFERROR(__xludf.DUMMYFUNCTION("""COMPUTED_VALUE"""),"Equipamentos e Acervos")</f>
        <v>Equipamentos e Acervos</v>
      </c>
      <c r="E126" s="4" t="str">
        <f ca="1">IFERROR(__xludf.DUMMYFUNCTION("""COMPUTED_VALUE"""),"Premiação")</f>
        <v>Premiação</v>
      </c>
      <c r="F126" s="4" t="str">
        <f ca="1">IFERROR(__xludf.DUMMYFUNCTION("""COMPUTED_VALUE"""),"Bolsas e Intercâmbio")</f>
        <v>Bolsas e Intercâmbio</v>
      </c>
      <c r="G126" s="4" t="str">
        <f ca="1">IFERROR(__xludf.DUMMYFUNCTION("""COMPUTED_VALUE"""),"Formação de Público e Educação")</f>
        <v>Formação de Público e Educação</v>
      </c>
      <c r="H126" s="4" t="str">
        <f ca="1">IFERROR(__xludf.DUMMYFUNCTION("""COMPUTED_VALUE"""),"Cultura Popular")</f>
        <v>Cultura Popular</v>
      </c>
      <c r="I126" s="4" t="str">
        <f ca="1">IFERROR(__xludf.DUMMYFUNCTION("""COMPUTED_VALUE"""),"Cultura Popular de Matriz Africana")</f>
        <v>Cultura Popular de Matriz Africana</v>
      </c>
      <c r="J126" s="4" t="str">
        <f ca="1">IFERROR(__xludf.DUMMYFUNCTION("""COMPUTED_VALUE"""),"Cultura Digital e Geek")</f>
        <v>Cultura Digital e Geek</v>
      </c>
      <c r="K126" s="4" t="str">
        <f ca="1">IFERROR(__xludf.DUMMYFUNCTION("""COMPUTED_VALUE"""),"12 Regiões de Desenvolvimento")</f>
        <v>12 Regiões de Desenvolvimento</v>
      </c>
      <c r="L126" s="4" t="str">
        <f ca="1">IFERROR(__xludf.DUMMYFUNCTION("""COMPUTED_VALUE"""),"Linguagem Específica")</f>
        <v>Linguagem Específica</v>
      </c>
      <c r="M126" s="4" t="str">
        <f ca="1">IFERROR(__xludf.DUMMYFUNCTION("""COMPUTED_VALUE"""),"Técnicos")</f>
        <v>Técnicos</v>
      </c>
      <c r="N126" s="4" t="str">
        <f ca="1">IFERROR(__xludf.DUMMYFUNCTION("""COMPUTED_VALUE"""),"Circulação e Visibilidade")</f>
        <v>Circulação e Visibilidade</v>
      </c>
      <c r="O126" s="4" t="str">
        <f ca="1">IFERROR(__xludf.DUMMYFUNCTION("""COMPUTED_VALUE"""),"Iniciantes")</f>
        <v>Iniciantes</v>
      </c>
      <c r="P126" s="4" t="str">
        <f ca="1">IFERROR(__xludf.DUMMYFUNCTION("""COMPUTED_VALUE"""),"CEUs e Pontos(ões) de Cultura")</f>
        <v>CEUs e Pontos(ões) de Cultura</v>
      </c>
      <c r="Q126" s="4" t="str">
        <f ca="1">IFERROR(__xludf.DUMMYFUNCTION("""COMPUTED_VALUE"""),"Outros")</f>
        <v>Outros</v>
      </c>
    </row>
    <row r="127" spans="1:17" x14ac:dyDescent="0.25">
      <c r="A127" s="4" t="str">
        <f ca="1">IFERROR(__xludf.DUMMYFUNCTION("TRANSPOSE(FILTER(Filtro1!B:B,Filtro1!A:A=Lili!C126))"),"Transparência e Fiscalização")</f>
        <v>Transparência e Fiscalização</v>
      </c>
      <c r="B127" s="4" t="str">
        <f ca="1">IFERROR(__xludf.DUMMYFUNCTION("""COMPUTED_VALUE"""),"Pareceristas")</f>
        <v>Pareceristas</v>
      </c>
    </row>
    <row r="128" spans="1:17" x14ac:dyDescent="0.25">
      <c r="A128" s="4" t="str">
        <f ca="1">IFERROR(__xludf.DUMMYFUNCTION("TRANSPOSE(FILTER(Filtro1!B:B,Filtro1!A:A=Lili!C127))"),"Aquisição de Bens e Serviços")</f>
        <v>Aquisição de Bens e Serviços</v>
      </c>
      <c r="B128" s="4" t="str">
        <f ca="1">IFERROR(__xludf.DUMMYFUNCTION("""COMPUTED_VALUE"""),"Cultura Periférica")</f>
        <v>Cultura Periférica</v>
      </c>
      <c r="C128" s="4" t="str">
        <f ca="1">IFERROR(__xludf.DUMMYFUNCTION("""COMPUTED_VALUE"""),"Comunidades Tradicionais ou Rurais")</f>
        <v>Comunidades Tradicionais ou Rurais</v>
      </c>
      <c r="D128" s="4" t="str">
        <f ca="1">IFERROR(__xludf.DUMMYFUNCTION("""COMPUTED_VALUE"""),"Equipamentos e Acervos")</f>
        <v>Equipamentos e Acervos</v>
      </c>
      <c r="E128" s="4" t="str">
        <f ca="1">IFERROR(__xludf.DUMMYFUNCTION("""COMPUTED_VALUE"""),"Premiação")</f>
        <v>Premiação</v>
      </c>
      <c r="F128" s="4" t="str">
        <f ca="1">IFERROR(__xludf.DUMMYFUNCTION("""COMPUTED_VALUE"""),"Bolsas e Intercâmbio")</f>
        <v>Bolsas e Intercâmbio</v>
      </c>
      <c r="G128" s="4" t="str">
        <f ca="1">IFERROR(__xludf.DUMMYFUNCTION("""COMPUTED_VALUE"""),"Formação de Público e Educação")</f>
        <v>Formação de Público e Educação</v>
      </c>
      <c r="H128" s="4" t="str">
        <f ca="1">IFERROR(__xludf.DUMMYFUNCTION("""COMPUTED_VALUE"""),"Cultura Popular")</f>
        <v>Cultura Popular</v>
      </c>
      <c r="I128" s="4" t="str">
        <f ca="1">IFERROR(__xludf.DUMMYFUNCTION("""COMPUTED_VALUE"""),"Cultura Popular de Matriz Africana")</f>
        <v>Cultura Popular de Matriz Africana</v>
      </c>
      <c r="J128" s="4" t="str">
        <f ca="1">IFERROR(__xludf.DUMMYFUNCTION("""COMPUTED_VALUE"""),"Cultura Digital e Geek")</f>
        <v>Cultura Digital e Geek</v>
      </c>
      <c r="K128" s="4" t="str">
        <f ca="1">IFERROR(__xludf.DUMMYFUNCTION("""COMPUTED_VALUE"""),"12 Regiões de Desenvolvimento")</f>
        <v>12 Regiões de Desenvolvimento</v>
      </c>
      <c r="L128" s="4" t="str">
        <f ca="1">IFERROR(__xludf.DUMMYFUNCTION("""COMPUTED_VALUE"""),"Linguagem Específica")</f>
        <v>Linguagem Específica</v>
      </c>
      <c r="M128" s="4" t="str">
        <f ca="1">IFERROR(__xludf.DUMMYFUNCTION("""COMPUTED_VALUE"""),"Técnicos")</f>
        <v>Técnicos</v>
      </c>
      <c r="N128" s="4" t="str">
        <f ca="1">IFERROR(__xludf.DUMMYFUNCTION("""COMPUTED_VALUE"""),"Circulação e Visibilidade")</f>
        <v>Circulação e Visibilidade</v>
      </c>
      <c r="O128" s="4" t="str">
        <f ca="1">IFERROR(__xludf.DUMMYFUNCTION("""COMPUTED_VALUE"""),"Iniciantes")</f>
        <v>Iniciantes</v>
      </c>
      <c r="P128" s="4" t="str">
        <f ca="1">IFERROR(__xludf.DUMMYFUNCTION("""COMPUTED_VALUE"""),"CEUs e Pontos(ões) de Cultura")</f>
        <v>CEUs e Pontos(ões) de Cultura</v>
      </c>
      <c r="Q128" s="4" t="str">
        <f ca="1">IFERROR(__xludf.DUMMYFUNCTION("""COMPUTED_VALUE"""),"Outros")</f>
        <v>Outros</v>
      </c>
    </row>
    <row r="129" spans="1:17" x14ac:dyDescent="0.25">
      <c r="A129" s="4" t="str">
        <f ca="1">IFERROR(__xludf.DUMMYFUNCTION("TRANSPOSE(FILTER(Filtro1!B:B,Filtro1!A:A=Lili!C128))"),"Treinamento - Agente")</f>
        <v>Treinamento - Agente</v>
      </c>
      <c r="B129" s="4" t="str">
        <f ca="1">IFERROR(__xludf.DUMMYFUNCTION("""COMPUTED_VALUE"""),"Treinamento - Gestor")</f>
        <v>Treinamento - Gestor</v>
      </c>
    </row>
    <row r="130" spans="1:17" x14ac:dyDescent="0.25">
      <c r="A130" s="4" t="str">
        <f ca="1">IFERROR(__xludf.DUMMYFUNCTION("TRANSPOSE(FILTER(Filtro1!B:B,Filtro1!A:A=Lili!C129))"),"Aquisição de Bens e Serviços")</f>
        <v>Aquisição de Bens e Serviços</v>
      </c>
      <c r="B130" s="4" t="str">
        <f ca="1">IFERROR(__xludf.DUMMYFUNCTION("""COMPUTED_VALUE"""),"Cultura Periférica")</f>
        <v>Cultura Periférica</v>
      </c>
      <c r="C130" s="4" t="str">
        <f ca="1">IFERROR(__xludf.DUMMYFUNCTION("""COMPUTED_VALUE"""),"Comunidades Tradicionais ou Rurais")</f>
        <v>Comunidades Tradicionais ou Rurais</v>
      </c>
      <c r="D130" s="4" t="str">
        <f ca="1">IFERROR(__xludf.DUMMYFUNCTION("""COMPUTED_VALUE"""),"Equipamentos e Acervos")</f>
        <v>Equipamentos e Acervos</v>
      </c>
      <c r="E130" s="4" t="str">
        <f ca="1">IFERROR(__xludf.DUMMYFUNCTION("""COMPUTED_VALUE"""),"Premiação")</f>
        <v>Premiação</v>
      </c>
      <c r="F130" s="4" t="str">
        <f ca="1">IFERROR(__xludf.DUMMYFUNCTION("""COMPUTED_VALUE"""),"Bolsas e Intercâmbio")</f>
        <v>Bolsas e Intercâmbio</v>
      </c>
      <c r="G130" s="4" t="str">
        <f ca="1">IFERROR(__xludf.DUMMYFUNCTION("""COMPUTED_VALUE"""),"Formação de Público e Educação")</f>
        <v>Formação de Público e Educação</v>
      </c>
      <c r="H130" s="4" t="str">
        <f ca="1">IFERROR(__xludf.DUMMYFUNCTION("""COMPUTED_VALUE"""),"Cultura Popular")</f>
        <v>Cultura Popular</v>
      </c>
      <c r="I130" s="4" t="str">
        <f ca="1">IFERROR(__xludf.DUMMYFUNCTION("""COMPUTED_VALUE"""),"Cultura Popular de Matriz Africana")</f>
        <v>Cultura Popular de Matriz Africana</v>
      </c>
      <c r="J130" s="4" t="str">
        <f ca="1">IFERROR(__xludf.DUMMYFUNCTION("""COMPUTED_VALUE"""),"Cultura Digital e Geek")</f>
        <v>Cultura Digital e Geek</v>
      </c>
      <c r="K130" s="4" t="str">
        <f ca="1">IFERROR(__xludf.DUMMYFUNCTION("""COMPUTED_VALUE"""),"12 Regiões de Desenvolvimento")</f>
        <v>12 Regiões de Desenvolvimento</v>
      </c>
      <c r="L130" s="4" t="str">
        <f ca="1">IFERROR(__xludf.DUMMYFUNCTION("""COMPUTED_VALUE"""),"Linguagem Específica")</f>
        <v>Linguagem Específica</v>
      </c>
      <c r="M130" s="4" t="str">
        <f ca="1">IFERROR(__xludf.DUMMYFUNCTION("""COMPUTED_VALUE"""),"Técnicos")</f>
        <v>Técnicos</v>
      </c>
      <c r="N130" s="4" t="str">
        <f ca="1">IFERROR(__xludf.DUMMYFUNCTION("""COMPUTED_VALUE"""),"Circulação e Visibilidade")</f>
        <v>Circulação e Visibilidade</v>
      </c>
      <c r="O130" s="4" t="str">
        <f ca="1">IFERROR(__xludf.DUMMYFUNCTION("""COMPUTED_VALUE"""),"Iniciantes")</f>
        <v>Iniciantes</v>
      </c>
      <c r="P130" s="4" t="str">
        <f ca="1">IFERROR(__xludf.DUMMYFUNCTION("""COMPUTED_VALUE"""),"CEUs e Pontos(ões) de Cultura")</f>
        <v>CEUs e Pontos(ões) de Cultura</v>
      </c>
      <c r="Q130" s="4" t="str">
        <f ca="1">IFERROR(__xludf.DUMMYFUNCTION("""COMPUTED_VALUE"""),"Outros")</f>
        <v>Outros</v>
      </c>
    </row>
    <row r="131" spans="1:17" x14ac:dyDescent="0.25">
      <c r="A131" s="4" t="str">
        <f ca="1">IFERROR(__xludf.DUMMYFUNCTION("TRANSPOSE(FILTER(Filtro1!B:B,Filtro1!A:A=Lili!C130))"),"Aquisição de Bens e Serviços")</f>
        <v>Aquisição de Bens e Serviços</v>
      </c>
      <c r="B131" s="4" t="str">
        <f ca="1">IFERROR(__xludf.DUMMYFUNCTION("""COMPUTED_VALUE"""),"Cultura Periférica")</f>
        <v>Cultura Periférica</v>
      </c>
      <c r="C131" s="4" t="str">
        <f ca="1">IFERROR(__xludf.DUMMYFUNCTION("""COMPUTED_VALUE"""),"Comunidades Tradicionais ou Rurais")</f>
        <v>Comunidades Tradicionais ou Rurais</v>
      </c>
      <c r="D131" s="4" t="str">
        <f ca="1">IFERROR(__xludf.DUMMYFUNCTION("""COMPUTED_VALUE"""),"Equipamentos e Acervos")</f>
        <v>Equipamentos e Acervos</v>
      </c>
      <c r="E131" s="4" t="str">
        <f ca="1">IFERROR(__xludf.DUMMYFUNCTION("""COMPUTED_VALUE"""),"Premiação")</f>
        <v>Premiação</v>
      </c>
      <c r="F131" s="4" t="str">
        <f ca="1">IFERROR(__xludf.DUMMYFUNCTION("""COMPUTED_VALUE"""),"Bolsas e Intercâmbio")</f>
        <v>Bolsas e Intercâmbio</v>
      </c>
      <c r="G131" s="4" t="str">
        <f ca="1">IFERROR(__xludf.DUMMYFUNCTION("""COMPUTED_VALUE"""),"Formação de Público e Educação")</f>
        <v>Formação de Público e Educação</v>
      </c>
      <c r="H131" s="4" t="str">
        <f ca="1">IFERROR(__xludf.DUMMYFUNCTION("""COMPUTED_VALUE"""),"Cultura Popular")</f>
        <v>Cultura Popular</v>
      </c>
      <c r="I131" s="4" t="str">
        <f ca="1">IFERROR(__xludf.DUMMYFUNCTION("""COMPUTED_VALUE"""),"Cultura Popular de Matriz Africana")</f>
        <v>Cultura Popular de Matriz Africana</v>
      </c>
      <c r="J131" s="4" t="str">
        <f ca="1">IFERROR(__xludf.DUMMYFUNCTION("""COMPUTED_VALUE"""),"Cultura Digital e Geek")</f>
        <v>Cultura Digital e Geek</v>
      </c>
      <c r="K131" s="4" t="str">
        <f ca="1">IFERROR(__xludf.DUMMYFUNCTION("""COMPUTED_VALUE"""),"12 Regiões de Desenvolvimento")</f>
        <v>12 Regiões de Desenvolvimento</v>
      </c>
      <c r="L131" s="4" t="str">
        <f ca="1">IFERROR(__xludf.DUMMYFUNCTION("""COMPUTED_VALUE"""),"Linguagem Específica")</f>
        <v>Linguagem Específica</v>
      </c>
      <c r="M131" s="4" t="str">
        <f ca="1">IFERROR(__xludf.DUMMYFUNCTION("""COMPUTED_VALUE"""),"Técnicos")</f>
        <v>Técnicos</v>
      </c>
      <c r="N131" s="4" t="str">
        <f ca="1">IFERROR(__xludf.DUMMYFUNCTION("""COMPUTED_VALUE"""),"Circulação e Visibilidade")</f>
        <v>Circulação e Visibilidade</v>
      </c>
      <c r="O131" s="4" t="str">
        <f ca="1">IFERROR(__xludf.DUMMYFUNCTION("""COMPUTED_VALUE"""),"Iniciantes")</f>
        <v>Iniciantes</v>
      </c>
      <c r="P131" s="4" t="str">
        <f ca="1">IFERROR(__xludf.DUMMYFUNCTION("""COMPUTED_VALUE"""),"CEUs e Pontos(ões) de Cultura")</f>
        <v>CEUs e Pontos(ões) de Cultura</v>
      </c>
      <c r="Q131" s="4" t="str">
        <f ca="1">IFERROR(__xludf.DUMMYFUNCTION("""COMPUTED_VALUE"""),"Outros")</f>
        <v>Outros</v>
      </c>
    </row>
    <row r="132" spans="1:17" x14ac:dyDescent="0.25">
      <c r="A132" s="4" t="str">
        <f ca="1">IFERROR(__xludf.DUMMYFUNCTION("TRANSPOSE(FILTER(Filtro1!B:B,Filtro1!A:A=Lili!C131))"),"Aquisição de Bens e Serviços")</f>
        <v>Aquisição de Bens e Serviços</v>
      </c>
      <c r="B132" s="4" t="str">
        <f ca="1">IFERROR(__xludf.DUMMYFUNCTION("""COMPUTED_VALUE"""),"Cultura Periférica")</f>
        <v>Cultura Periférica</v>
      </c>
      <c r="C132" s="4" t="str">
        <f ca="1">IFERROR(__xludf.DUMMYFUNCTION("""COMPUTED_VALUE"""),"Comunidades Tradicionais ou Rurais")</f>
        <v>Comunidades Tradicionais ou Rurais</v>
      </c>
      <c r="D132" s="4" t="str">
        <f ca="1">IFERROR(__xludf.DUMMYFUNCTION("""COMPUTED_VALUE"""),"Equipamentos e Acervos")</f>
        <v>Equipamentos e Acervos</v>
      </c>
      <c r="E132" s="4" t="str">
        <f ca="1">IFERROR(__xludf.DUMMYFUNCTION("""COMPUTED_VALUE"""),"Premiação")</f>
        <v>Premiação</v>
      </c>
      <c r="F132" s="4" t="str">
        <f ca="1">IFERROR(__xludf.DUMMYFUNCTION("""COMPUTED_VALUE"""),"Bolsas e Intercâmbio")</f>
        <v>Bolsas e Intercâmbio</v>
      </c>
      <c r="G132" s="4" t="str">
        <f ca="1">IFERROR(__xludf.DUMMYFUNCTION("""COMPUTED_VALUE"""),"Formação de Público e Educação")</f>
        <v>Formação de Público e Educação</v>
      </c>
      <c r="H132" s="4" t="str">
        <f ca="1">IFERROR(__xludf.DUMMYFUNCTION("""COMPUTED_VALUE"""),"Cultura Popular")</f>
        <v>Cultura Popular</v>
      </c>
      <c r="I132" s="4" t="str">
        <f ca="1">IFERROR(__xludf.DUMMYFUNCTION("""COMPUTED_VALUE"""),"Cultura Popular de Matriz Africana")</f>
        <v>Cultura Popular de Matriz Africana</v>
      </c>
      <c r="J132" s="4" t="str">
        <f ca="1">IFERROR(__xludf.DUMMYFUNCTION("""COMPUTED_VALUE"""),"Cultura Digital e Geek")</f>
        <v>Cultura Digital e Geek</v>
      </c>
      <c r="K132" s="4" t="str">
        <f ca="1">IFERROR(__xludf.DUMMYFUNCTION("""COMPUTED_VALUE"""),"12 Regiões de Desenvolvimento")</f>
        <v>12 Regiões de Desenvolvimento</v>
      </c>
      <c r="L132" s="4" t="str">
        <f ca="1">IFERROR(__xludf.DUMMYFUNCTION("""COMPUTED_VALUE"""),"Linguagem Específica")</f>
        <v>Linguagem Específica</v>
      </c>
      <c r="M132" s="4" t="str">
        <f ca="1">IFERROR(__xludf.DUMMYFUNCTION("""COMPUTED_VALUE"""),"Técnicos")</f>
        <v>Técnicos</v>
      </c>
      <c r="N132" s="4" t="str">
        <f ca="1">IFERROR(__xludf.DUMMYFUNCTION("""COMPUTED_VALUE"""),"Circulação e Visibilidade")</f>
        <v>Circulação e Visibilidade</v>
      </c>
      <c r="O132" s="4" t="str">
        <f ca="1">IFERROR(__xludf.DUMMYFUNCTION("""COMPUTED_VALUE"""),"Iniciantes")</f>
        <v>Iniciantes</v>
      </c>
      <c r="P132" s="4" t="str">
        <f ca="1">IFERROR(__xludf.DUMMYFUNCTION("""COMPUTED_VALUE"""),"CEUs e Pontos(ões) de Cultura")</f>
        <v>CEUs e Pontos(ões) de Cultura</v>
      </c>
      <c r="Q132" s="4" t="str">
        <f ca="1">IFERROR(__xludf.DUMMYFUNCTION("""COMPUTED_VALUE"""),"Outros")</f>
        <v>Outros</v>
      </c>
    </row>
    <row r="133" spans="1:17" x14ac:dyDescent="0.25">
      <c r="A133" s="4" t="str">
        <f ca="1">IFERROR(__xludf.DUMMYFUNCTION("TRANSPOSE(FILTER(Filtro1!B:B,Filtro1!A:A=Lili!C132))"),"Transparência e Fiscalização")</f>
        <v>Transparência e Fiscalização</v>
      </c>
      <c r="B133" s="4" t="str">
        <f ca="1">IFERROR(__xludf.DUMMYFUNCTION("""COMPUTED_VALUE"""),"Pareceristas")</f>
        <v>Pareceristas</v>
      </c>
    </row>
    <row r="134" spans="1:17" x14ac:dyDescent="0.25">
      <c r="A134" s="4" t="str">
        <f ca="1">IFERROR(__xludf.DUMMYFUNCTION("TRANSPOSE(FILTER(Filtro1!B:B,Filtro1!A:A=Lili!C133))"),"Aquisição de Bens e Serviços")</f>
        <v>Aquisição de Bens e Serviços</v>
      </c>
      <c r="B134" s="4" t="str">
        <f ca="1">IFERROR(__xludf.DUMMYFUNCTION("""COMPUTED_VALUE"""),"Cultura Periférica")</f>
        <v>Cultura Periférica</v>
      </c>
      <c r="C134" s="4" t="str">
        <f ca="1">IFERROR(__xludf.DUMMYFUNCTION("""COMPUTED_VALUE"""),"Comunidades Tradicionais ou Rurais")</f>
        <v>Comunidades Tradicionais ou Rurais</v>
      </c>
      <c r="D134" s="4" t="str">
        <f ca="1">IFERROR(__xludf.DUMMYFUNCTION("""COMPUTED_VALUE"""),"Equipamentos e Acervos")</f>
        <v>Equipamentos e Acervos</v>
      </c>
      <c r="E134" s="4" t="str">
        <f ca="1">IFERROR(__xludf.DUMMYFUNCTION("""COMPUTED_VALUE"""),"Premiação")</f>
        <v>Premiação</v>
      </c>
      <c r="F134" s="4" t="str">
        <f ca="1">IFERROR(__xludf.DUMMYFUNCTION("""COMPUTED_VALUE"""),"Bolsas e Intercâmbio")</f>
        <v>Bolsas e Intercâmbio</v>
      </c>
      <c r="G134" s="4" t="str">
        <f ca="1">IFERROR(__xludf.DUMMYFUNCTION("""COMPUTED_VALUE"""),"Formação de Público e Educação")</f>
        <v>Formação de Público e Educação</v>
      </c>
      <c r="H134" s="4" t="str">
        <f ca="1">IFERROR(__xludf.DUMMYFUNCTION("""COMPUTED_VALUE"""),"Cultura Popular")</f>
        <v>Cultura Popular</v>
      </c>
      <c r="I134" s="4" t="str">
        <f ca="1">IFERROR(__xludf.DUMMYFUNCTION("""COMPUTED_VALUE"""),"Cultura Popular de Matriz Africana")</f>
        <v>Cultura Popular de Matriz Africana</v>
      </c>
      <c r="J134" s="4" t="str">
        <f ca="1">IFERROR(__xludf.DUMMYFUNCTION("""COMPUTED_VALUE"""),"Cultura Digital e Geek")</f>
        <v>Cultura Digital e Geek</v>
      </c>
      <c r="K134" s="4" t="str">
        <f ca="1">IFERROR(__xludf.DUMMYFUNCTION("""COMPUTED_VALUE"""),"12 Regiões de Desenvolvimento")</f>
        <v>12 Regiões de Desenvolvimento</v>
      </c>
      <c r="L134" s="4" t="str">
        <f ca="1">IFERROR(__xludf.DUMMYFUNCTION("""COMPUTED_VALUE"""),"Linguagem Específica")</f>
        <v>Linguagem Específica</v>
      </c>
      <c r="M134" s="4" t="str">
        <f ca="1">IFERROR(__xludf.DUMMYFUNCTION("""COMPUTED_VALUE"""),"Técnicos")</f>
        <v>Técnicos</v>
      </c>
      <c r="N134" s="4" t="str">
        <f ca="1">IFERROR(__xludf.DUMMYFUNCTION("""COMPUTED_VALUE"""),"Circulação e Visibilidade")</f>
        <v>Circulação e Visibilidade</v>
      </c>
      <c r="O134" s="4" t="str">
        <f ca="1">IFERROR(__xludf.DUMMYFUNCTION("""COMPUTED_VALUE"""),"Iniciantes")</f>
        <v>Iniciantes</v>
      </c>
      <c r="P134" s="4" t="str">
        <f ca="1">IFERROR(__xludf.DUMMYFUNCTION("""COMPUTED_VALUE"""),"CEUs e Pontos(ões) de Cultura")</f>
        <v>CEUs e Pontos(ões) de Cultura</v>
      </c>
      <c r="Q134" s="4" t="str">
        <f ca="1">IFERROR(__xludf.DUMMYFUNCTION("""COMPUTED_VALUE"""),"Outros")</f>
        <v>Outros</v>
      </c>
    </row>
    <row r="135" spans="1:17" x14ac:dyDescent="0.25">
      <c r="A135" s="4" t="str">
        <f ca="1">IFERROR(__xludf.DUMMYFUNCTION("TRANSPOSE(FILTER(Filtro1!B:B,Filtro1!A:A=Lili!C134))"),"Aquisição de Bens e Serviços")</f>
        <v>Aquisição de Bens e Serviços</v>
      </c>
      <c r="B135" s="4" t="str">
        <f ca="1">IFERROR(__xludf.DUMMYFUNCTION("""COMPUTED_VALUE"""),"Cultura Periférica")</f>
        <v>Cultura Periférica</v>
      </c>
      <c r="C135" s="4" t="str">
        <f ca="1">IFERROR(__xludf.DUMMYFUNCTION("""COMPUTED_VALUE"""),"Comunidades Tradicionais ou Rurais")</f>
        <v>Comunidades Tradicionais ou Rurais</v>
      </c>
      <c r="D135" s="4" t="str">
        <f ca="1">IFERROR(__xludf.DUMMYFUNCTION("""COMPUTED_VALUE"""),"Equipamentos e Acervos")</f>
        <v>Equipamentos e Acervos</v>
      </c>
      <c r="E135" s="4" t="str">
        <f ca="1">IFERROR(__xludf.DUMMYFUNCTION("""COMPUTED_VALUE"""),"Premiação")</f>
        <v>Premiação</v>
      </c>
      <c r="F135" s="4" t="str">
        <f ca="1">IFERROR(__xludf.DUMMYFUNCTION("""COMPUTED_VALUE"""),"Bolsas e Intercâmbio")</f>
        <v>Bolsas e Intercâmbio</v>
      </c>
      <c r="G135" s="4" t="str">
        <f ca="1">IFERROR(__xludf.DUMMYFUNCTION("""COMPUTED_VALUE"""),"Formação de Público e Educação")</f>
        <v>Formação de Público e Educação</v>
      </c>
      <c r="H135" s="4" t="str">
        <f ca="1">IFERROR(__xludf.DUMMYFUNCTION("""COMPUTED_VALUE"""),"Cultura Popular")</f>
        <v>Cultura Popular</v>
      </c>
      <c r="I135" s="4" t="str">
        <f ca="1">IFERROR(__xludf.DUMMYFUNCTION("""COMPUTED_VALUE"""),"Cultura Popular de Matriz Africana")</f>
        <v>Cultura Popular de Matriz Africana</v>
      </c>
      <c r="J135" s="4" t="str">
        <f ca="1">IFERROR(__xludf.DUMMYFUNCTION("""COMPUTED_VALUE"""),"Cultura Digital e Geek")</f>
        <v>Cultura Digital e Geek</v>
      </c>
      <c r="K135" s="4" t="str">
        <f ca="1">IFERROR(__xludf.DUMMYFUNCTION("""COMPUTED_VALUE"""),"12 Regiões de Desenvolvimento")</f>
        <v>12 Regiões de Desenvolvimento</v>
      </c>
      <c r="L135" s="4" t="str">
        <f ca="1">IFERROR(__xludf.DUMMYFUNCTION("""COMPUTED_VALUE"""),"Linguagem Específica")</f>
        <v>Linguagem Específica</v>
      </c>
      <c r="M135" s="4" t="str">
        <f ca="1">IFERROR(__xludf.DUMMYFUNCTION("""COMPUTED_VALUE"""),"Técnicos")</f>
        <v>Técnicos</v>
      </c>
      <c r="N135" s="4" t="str">
        <f ca="1">IFERROR(__xludf.DUMMYFUNCTION("""COMPUTED_VALUE"""),"Circulação e Visibilidade")</f>
        <v>Circulação e Visibilidade</v>
      </c>
      <c r="O135" s="4" t="str">
        <f ca="1">IFERROR(__xludf.DUMMYFUNCTION("""COMPUTED_VALUE"""),"Iniciantes")</f>
        <v>Iniciantes</v>
      </c>
      <c r="P135" s="4" t="str">
        <f ca="1">IFERROR(__xludf.DUMMYFUNCTION("""COMPUTED_VALUE"""),"CEUs e Pontos(ões) de Cultura")</f>
        <v>CEUs e Pontos(ões) de Cultura</v>
      </c>
      <c r="Q135" s="4" t="str">
        <f ca="1">IFERROR(__xludf.DUMMYFUNCTION("""COMPUTED_VALUE"""),"Outros")</f>
        <v>Outros</v>
      </c>
    </row>
    <row r="136" spans="1:17" x14ac:dyDescent="0.25">
      <c r="A136" s="4" t="str">
        <f ca="1">IFERROR(__xludf.DUMMYFUNCTION("TRANSPOSE(FILTER(Filtro1!B:B,Filtro1!A:A=Lili!C135))"),"Comunicacional")</f>
        <v>Comunicacional</v>
      </c>
      <c r="B136" s="4" t="str">
        <f ca="1">IFERROR(__xludf.DUMMYFUNCTION("""COMPUTED_VALUE"""),"Desburocratização")</f>
        <v>Desburocratização</v>
      </c>
      <c r="C136" s="4" t="str">
        <f ca="1">IFERROR(__xludf.DUMMYFUNCTION("""COMPUTED_VALUE"""),"Mapa Cultural")</f>
        <v>Mapa Cultural</v>
      </c>
      <c r="D136" s="4" t="str">
        <f ca="1">IFERROR(__xludf.DUMMYFUNCTION("""COMPUTED_VALUE"""),"Políticas Afirmativas")</f>
        <v>Políticas Afirmativas</v>
      </c>
    </row>
    <row r="137" spans="1:17" x14ac:dyDescent="0.25">
      <c r="A137" s="4" t="str">
        <f ca="1">IFERROR(__xludf.DUMMYFUNCTION("TRANSPOSE(FILTER(Filtro1!B:B,Filtro1!A:A=Lili!C136))"),"Comunicacional")</f>
        <v>Comunicacional</v>
      </c>
      <c r="B137" s="4" t="str">
        <f ca="1">IFERROR(__xludf.DUMMYFUNCTION("""COMPUTED_VALUE"""),"Desburocratização")</f>
        <v>Desburocratização</v>
      </c>
      <c r="C137" s="4" t="str">
        <f ca="1">IFERROR(__xludf.DUMMYFUNCTION("""COMPUTED_VALUE"""),"Mapa Cultural")</f>
        <v>Mapa Cultural</v>
      </c>
      <c r="D137" s="4" t="str">
        <f ca="1">IFERROR(__xludf.DUMMYFUNCTION("""COMPUTED_VALUE"""),"Políticas Afirmativas")</f>
        <v>Políticas Afirmativas</v>
      </c>
    </row>
    <row r="138" spans="1:17" x14ac:dyDescent="0.25">
      <c r="A138" s="4" t="str">
        <f ca="1">IFERROR(__xludf.DUMMYFUNCTION("TRANSPOSE(FILTER(Filtro1!B:B,Filtro1!A:A=Lili!C137))"),"Comunicacional")</f>
        <v>Comunicacional</v>
      </c>
      <c r="B138" s="4" t="str">
        <f ca="1">IFERROR(__xludf.DUMMYFUNCTION("""COMPUTED_VALUE"""),"Desburocratização")</f>
        <v>Desburocratização</v>
      </c>
      <c r="C138" s="4" t="str">
        <f ca="1">IFERROR(__xludf.DUMMYFUNCTION("""COMPUTED_VALUE"""),"Mapa Cultural")</f>
        <v>Mapa Cultural</v>
      </c>
      <c r="D138" s="4" t="str">
        <f ca="1">IFERROR(__xludf.DUMMYFUNCTION("""COMPUTED_VALUE"""),"Políticas Afirmativas")</f>
        <v>Políticas Afirmativas</v>
      </c>
    </row>
    <row r="139" spans="1:17" x14ac:dyDescent="0.25">
      <c r="A139" s="4" t="str">
        <f ca="1">IFERROR(__xludf.DUMMYFUNCTION("TRANSPOSE(FILTER(Filtro1!B:B,Filtro1!A:A=Lili!C138))"),"Aquisição de Bens e Serviços")</f>
        <v>Aquisição de Bens e Serviços</v>
      </c>
      <c r="B139" s="4" t="str">
        <f ca="1">IFERROR(__xludf.DUMMYFUNCTION("""COMPUTED_VALUE"""),"Cultura Periférica")</f>
        <v>Cultura Periférica</v>
      </c>
      <c r="C139" s="4" t="str">
        <f ca="1">IFERROR(__xludf.DUMMYFUNCTION("""COMPUTED_VALUE"""),"Comunidades Tradicionais ou Rurais")</f>
        <v>Comunidades Tradicionais ou Rurais</v>
      </c>
      <c r="D139" s="4" t="str">
        <f ca="1">IFERROR(__xludf.DUMMYFUNCTION("""COMPUTED_VALUE"""),"Equipamentos e Acervos")</f>
        <v>Equipamentos e Acervos</v>
      </c>
      <c r="E139" s="4" t="str">
        <f ca="1">IFERROR(__xludf.DUMMYFUNCTION("""COMPUTED_VALUE"""),"Premiação")</f>
        <v>Premiação</v>
      </c>
      <c r="F139" s="4" t="str">
        <f ca="1">IFERROR(__xludf.DUMMYFUNCTION("""COMPUTED_VALUE"""),"Bolsas e Intercâmbio")</f>
        <v>Bolsas e Intercâmbio</v>
      </c>
      <c r="G139" s="4" t="str">
        <f ca="1">IFERROR(__xludf.DUMMYFUNCTION("""COMPUTED_VALUE"""),"Formação de Público e Educação")</f>
        <v>Formação de Público e Educação</v>
      </c>
      <c r="H139" s="4" t="str">
        <f ca="1">IFERROR(__xludf.DUMMYFUNCTION("""COMPUTED_VALUE"""),"Cultura Popular")</f>
        <v>Cultura Popular</v>
      </c>
      <c r="I139" s="4" t="str">
        <f ca="1">IFERROR(__xludf.DUMMYFUNCTION("""COMPUTED_VALUE"""),"Cultura Popular de Matriz Africana")</f>
        <v>Cultura Popular de Matriz Africana</v>
      </c>
      <c r="J139" s="4" t="str">
        <f ca="1">IFERROR(__xludf.DUMMYFUNCTION("""COMPUTED_VALUE"""),"Cultura Digital e Geek")</f>
        <v>Cultura Digital e Geek</v>
      </c>
      <c r="K139" s="4" t="str">
        <f ca="1">IFERROR(__xludf.DUMMYFUNCTION("""COMPUTED_VALUE"""),"12 Regiões de Desenvolvimento")</f>
        <v>12 Regiões de Desenvolvimento</v>
      </c>
      <c r="L139" s="4" t="str">
        <f ca="1">IFERROR(__xludf.DUMMYFUNCTION("""COMPUTED_VALUE"""),"Linguagem Específica")</f>
        <v>Linguagem Específica</v>
      </c>
      <c r="M139" s="4" t="str">
        <f ca="1">IFERROR(__xludf.DUMMYFUNCTION("""COMPUTED_VALUE"""),"Técnicos")</f>
        <v>Técnicos</v>
      </c>
      <c r="N139" s="4" t="str">
        <f ca="1">IFERROR(__xludf.DUMMYFUNCTION("""COMPUTED_VALUE"""),"Circulação e Visibilidade")</f>
        <v>Circulação e Visibilidade</v>
      </c>
      <c r="O139" s="4" t="str">
        <f ca="1">IFERROR(__xludf.DUMMYFUNCTION("""COMPUTED_VALUE"""),"Iniciantes")</f>
        <v>Iniciantes</v>
      </c>
      <c r="P139" s="4" t="str">
        <f ca="1">IFERROR(__xludf.DUMMYFUNCTION("""COMPUTED_VALUE"""),"CEUs e Pontos(ões) de Cultura")</f>
        <v>CEUs e Pontos(ões) de Cultura</v>
      </c>
      <c r="Q139" s="4" t="str">
        <f ca="1">IFERROR(__xludf.DUMMYFUNCTION("""COMPUTED_VALUE"""),"Outros")</f>
        <v>Outros</v>
      </c>
    </row>
    <row r="140" spans="1:17" x14ac:dyDescent="0.25">
      <c r="A140" s="4" t="str">
        <f ca="1">IFERROR(__xludf.DUMMYFUNCTION("TRANSPOSE(FILTER(Filtro1!B:B,Filtro1!A:A=Lili!C139))"),"Aquisição de Bens e Serviços")</f>
        <v>Aquisição de Bens e Serviços</v>
      </c>
      <c r="B140" s="4" t="str">
        <f ca="1">IFERROR(__xludf.DUMMYFUNCTION("""COMPUTED_VALUE"""),"Cultura Periférica")</f>
        <v>Cultura Periférica</v>
      </c>
      <c r="C140" s="4" t="str">
        <f ca="1">IFERROR(__xludf.DUMMYFUNCTION("""COMPUTED_VALUE"""),"Comunidades Tradicionais ou Rurais")</f>
        <v>Comunidades Tradicionais ou Rurais</v>
      </c>
      <c r="D140" s="4" t="str">
        <f ca="1">IFERROR(__xludf.DUMMYFUNCTION("""COMPUTED_VALUE"""),"Equipamentos e Acervos")</f>
        <v>Equipamentos e Acervos</v>
      </c>
      <c r="E140" s="4" t="str">
        <f ca="1">IFERROR(__xludf.DUMMYFUNCTION("""COMPUTED_VALUE"""),"Premiação")</f>
        <v>Premiação</v>
      </c>
      <c r="F140" s="4" t="str">
        <f ca="1">IFERROR(__xludf.DUMMYFUNCTION("""COMPUTED_VALUE"""),"Bolsas e Intercâmbio")</f>
        <v>Bolsas e Intercâmbio</v>
      </c>
      <c r="G140" s="4" t="str">
        <f ca="1">IFERROR(__xludf.DUMMYFUNCTION("""COMPUTED_VALUE"""),"Formação de Público e Educação")</f>
        <v>Formação de Público e Educação</v>
      </c>
      <c r="H140" s="4" t="str">
        <f ca="1">IFERROR(__xludf.DUMMYFUNCTION("""COMPUTED_VALUE"""),"Cultura Popular")</f>
        <v>Cultura Popular</v>
      </c>
      <c r="I140" s="4" t="str">
        <f ca="1">IFERROR(__xludf.DUMMYFUNCTION("""COMPUTED_VALUE"""),"Cultura Popular de Matriz Africana")</f>
        <v>Cultura Popular de Matriz Africana</v>
      </c>
      <c r="J140" s="4" t="str">
        <f ca="1">IFERROR(__xludf.DUMMYFUNCTION("""COMPUTED_VALUE"""),"Cultura Digital e Geek")</f>
        <v>Cultura Digital e Geek</v>
      </c>
      <c r="K140" s="4" t="str">
        <f ca="1">IFERROR(__xludf.DUMMYFUNCTION("""COMPUTED_VALUE"""),"12 Regiões de Desenvolvimento")</f>
        <v>12 Regiões de Desenvolvimento</v>
      </c>
      <c r="L140" s="4" t="str">
        <f ca="1">IFERROR(__xludf.DUMMYFUNCTION("""COMPUTED_VALUE"""),"Linguagem Específica")</f>
        <v>Linguagem Específica</v>
      </c>
      <c r="M140" s="4" t="str">
        <f ca="1">IFERROR(__xludf.DUMMYFUNCTION("""COMPUTED_VALUE"""),"Técnicos")</f>
        <v>Técnicos</v>
      </c>
      <c r="N140" s="4" t="str">
        <f ca="1">IFERROR(__xludf.DUMMYFUNCTION("""COMPUTED_VALUE"""),"Circulação e Visibilidade")</f>
        <v>Circulação e Visibilidade</v>
      </c>
      <c r="O140" s="4" t="str">
        <f ca="1">IFERROR(__xludf.DUMMYFUNCTION("""COMPUTED_VALUE"""),"Iniciantes")</f>
        <v>Iniciantes</v>
      </c>
      <c r="P140" s="4" t="str">
        <f ca="1">IFERROR(__xludf.DUMMYFUNCTION("""COMPUTED_VALUE"""),"CEUs e Pontos(ões) de Cultura")</f>
        <v>CEUs e Pontos(ões) de Cultura</v>
      </c>
      <c r="Q140" s="4" t="str">
        <f ca="1">IFERROR(__xludf.DUMMYFUNCTION("""COMPUTED_VALUE"""),"Outros")</f>
        <v>Outros</v>
      </c>
    </row>
    <row r="141" spans="1:17" x14ac:dyDescent="0.25">
      <c r="A141" s="4" t="str">
        <f ca="1">IFERROR(__xludf.DUMMYFUNCTION("TRANSPOSE(FILTER(Filtro1!B:B,Filtro1!A:A=Lili!C140))"),"Aquisição de Bens e Serviços")</f>
        <v>Aquisição de Bens e Serviços</v>
      </c>
      <c r="B141" s="4" t="str">
        <f ca="1">IFERROR(__xludf.DUMMYFUNCTION("""COMPUTED_VALUE"""),"Cultura Periférica")</f>
        <v>Cultura Periférica</v>
      </c>
      <c r="C141" s="4" t="str">
        <f ca="1">IFERROR(__xludf.DUMMYFUNCTION("""COMPUTED_VALUE"""),"Comunidades Tradicionais ou Rurais")</f>
        <v>Comunidades Tradicionais ou Rurais</v>
      </c>
      <c r="D141" s="4" t="str">
        <f ca="1">IFERROR(__xludf.DUMMYFUNCTION("""COMPUTED_VALUE"""),"Equipamentos e Acervos")</f>
        <v>Equipamentos e Acervos</v>
      </c>
      <c r="E141" s="4" t="str">
        <f ca="1">IFERROR(__xludf.DUMMYFUNCTION("""COMPUTED_VALUE"""),"Premiação")</f>
        <v>Premiação</v>
      </c>
      <c r="F141" s="4" t="str">
        <f ca="1">IFERROR(__xludf.DUMMYFUNCTION("""COMPUTED_VALUE"""),"Bolsas e Intercâmbio")</f>
        <v>Bolsas e Intercâmbio</v>
      </c>
      <c r="G141" s="4" t="str">
        <f ca="1">IFERROR(__xludf.DUMMYFUNCTION("""COMPUTED_VALUE"""),"Formação de Público e Educação")</f>
        <v>Formação de Público e Educação</v>
      </c>
      <c r="H141" s="4" t="str">
        <f ca="1">IFERROR(__xludf.DUMMYFUNCTION("""COMPUTED_VALUE"""),"Cultura Popular")</f>
        <v>Cultura Popular</v>
      </c>
      <c r="I141" s="4" t="str">
        <f ca="1">IFERROR(__xludf.DUMMYFUNCTION("""COMPUTED_VALUE"""),"Cultura Popular de Matriz Africana")</f>
        <v>Cultura Popular de Matriz Africana</v>
      </c>
      <c r="J141" s="4" t="str">
        <f ca="1">IFERROR(__xludf.DUMMYFUNCTION("""COMPUTED_VALUE"""),"Cultura Digital e Geek")</f>
        <v>Cultura Digital e Geek</v>
      </c>
      <c r="K141" s="4" t="str">
        <f ca="1">IFERROR(__xludf.DUMMYFUNCTION("""COMPUTED_VALUE"""),"12 Regiões de Desenvolvimento")</f>
        <v>12 Regiões de Desenvolvimento</v>
      </c>
      <c r="L141" s="4" t="str">
        <f ca="1">IFERROR(__xludf.DUMMYFUNCTION("""COMPUTED_VALUE"""),"Linguagem Específica")</f>
        <v>Linguagem Específica</v>
      </c>
      <c r="M141" s="4" t="str">
        <f ca="1">IFERROR(__xludf.DUMMYFUNCTION("""COMPUTED_VALUE"""),"Técnicos")</f>
        <v>Técnicos</v>
      </c>
      <c r="N141" s="4" t="str">
        <f ca="1">IFERROR(__xludf.DUMMYFUNCTION("""COMPUTED_VALUE"""),"Circulação e Visibilidade")</f>
        <v>Circulação e Visibilidade</v>
      </c>
      <c r="O141" s="4" t="str">
        <f ca="1">IFERROR(__xludf.DUMMYFUNCTION("""COMPUTED_VALUE"""),"Iniciantes")</f>
        <v>Iniciantes</v>
      </c>
      <c r="P141" s="4" t="str">
        <f ca="1">IFERROR(__xludf.DUMMYFUNCTION("""COMPUTED_VALUE"""),"CEUs e Pontos(ões) de Cultura")</f>
        <v>CEUs e Pontos(ões) de Cultura</v>
      </c>
      <c r="Q141" s="4" t="str">
        <f ca="1">IFERROR(__xludf.DUMMYFUNCTION("""COMPUTED_VALUE"""),"Outros")</f>
        <v>Outros</v>
      </c>
    </row>
    <row r="142" spans="1:17" x14ac:dyDescent="0.25">
      <c r="A142" s="4" t="str">
        <f ca="1">IFERROR(__xludf.DUMMYFUNCTION("TRANSPOSE(FILTER(Filtro1!B:B,Filtro1!A:A=Lili!C141))"),"Aquisição de Bens e Serviços")</f>
        <v>Aquisição de Bens e Serviços</v>
      </c>
      <c r="B142" s="4" t="str">
        <f ca="1">IFERROR(__xludf.DUMMYFUNCTION("""COMPUTED_VALUE"""),"Cultura Periférica")</f>
        <v>Cultura Periférica</v>
      </c>
      <c r="C142" s="4" t="str">
        <f ca="1">IFERROR(__xludf.DUMMYFUNCTION("""COMPUTED_VALUE"""),"Comunidades Tradicionais ou Rurais")</f>
        <v>Comunidades Tradicionais ou Rurais</v>
      </c>
      <c r="D142" s="4" t="str">
        <f ca="1">IFERROR(__xludf.DUMMYFUNCTION("""COMPUTED_VALUE"""),"Equipamentos e Acervos")</f>
        <v>Equipamentos e Acervos</v>
      </c>
      <c r="E142" s="4" t="str">
        <f ca="1">IFERROR(__xludf.DUMMYFUNCTION("""COMPUTED_VALUE"""),"Premiação")</f>
        <v>Premiação</v>
      </c>
      <c r="F142" s="4" t="str">
        <f ca="1">IFERROR(__xludf.DUMMYFUNCTION("""COMPUTED_VALUE"""),"Bolsas e Intercâmbio")</f>
        <v>Bolsas e Intercâmbio</v>
      </c>
      <c r="G142" s="4" t="str">
        <f ca="1">IFERROR(__xludf.DUMMYFUNCTION("""COMPUTED_VALUE"""),"Formação de Público e Educação")</f>
        <v>Formação de Público e Educação</v>
      </c>
      <c r="H142" s="4" t="str">
        <f ca="1">IFERROR(__xludf.DUMMYFUNCTION("""COMPUTED_VALUE"""),"Cultura Popular")</f>
        <v>Cultura Popular</v>
      </c>
      <c r="I142" s="4" t="str">
        <f ca="1">IFERROR(__xludf.DUMMYFUNCTION("""COMPUTED_VALUE"""),"Cultura Popular de Matriz Africana")</f>
        <v>Cultura Popular de Matriz Africana</v>
      </c>
      <c r="J142" s="4" t="str">
        <f ca="1">IFERROR(__xludf.DUMMYFUNCTION("""COMPUTED_VALUE"""),"Cultura Digital e Geek")</f>
        <v>Cultura Digital e Geek</v>
      </c>
      <c r="K142" s="4" t="str">
        <f ca="1">IFERROR(__xludf.DUMMYFUNCTION("""COMPUTED_VALUE"""),"12 Regiões de Desenvolvimento")</f>
        <v>12 Regiões de Desenvolvimento</v>
      </c>
      <c r="L142" s="4" t="str">
        <f ca="1">IFERROR(__xludf.DUMMYFUNCTION("""COMPUTED_VALUE"""),"Linguagem Específica")</f>
        <v>Linguagem Específica</v>
      </c>
      <c r="M142" s="4" t="str">
        <f ca="1">IFERROR(__xludf.DUMMYFUNCTION("""COMPUTED_VALUE"""),"Técnicos")</f>
        <v>Técnicos</v>
      </c>
      <c r="N142" s="4" t="str">
        <f ca="1">IFERROR(__xludf.DUMMYFUNCTION("""COMPUTED_VALUE"""),"Circulação e Visibilidade")</f>
        <v>Circulação e Visibilidade</v>
      </c>
      <c r="O142" s="4" t="str">
        <f ca="1">IFERROR(__xludf.DUMMYFUNCTION("""COMPUTED_VALUE"""),"Iniciantes")</f>
        <v>Iniciantes</v>
      </c>
      <c r="P142" s="4" t="str">
        <f ca="1">IFERROR(__xludf.DUMMYFUNCTION("""COMPUTED_VALUE"""),"CEUs e Pontos(ões) de Cultura")</f>
        <v>CEUs e Pontos(ões) de Cultura</v>
      </c>
      <c r="Q142" s="4" t="str">
        <f ca="1">IFERROR(__xludf.DUMMYFUNCTION("""COMPUTED_VALUE"""),"Outros")</f>
        <v>Outros</v>
      </c>
    </row>
    <row r="143" spans="1:17" x14ac:dyDescent="0.25">
      <c r="A143" s="4" t="str">
        <f ca="1">IFERROR(__xludf.DUMMYFUNCTION("TRANSPOSE(FILTER(Filtro1!B:B,Filtro1!A:A=Lili!C142))"),"Aquisição de Bens e Serviços")</f>
        <v>Aquisição de Bens e Serviços</v>
      </c>
      <c r="B143" s="4" t="str">
        <f ca="1">IFERROR(__xludf.DUMMYFUNCTION("""COMPUTED_VALUE"""),"Cultura Periférica")</f>
        <v>Cultura Periférica</v>
      </c>
      <c r="C143" s="4" t="str">
        <f ca="1">IFERROR(__xludf.DUMMYFUNCTION("""COMPUTED_VALUE"""),"Comunidades Tradicionais ou Rurais")</f>
        <v>Comunidades Tradicionais ou Rurais</v>
      </c>
      <c r="D143" s="4" t="str">
        <f ca="1">IFERROR(__xludf.DUMMYFUNCTION("""COMPUTED_VALUE"""),"Equipamentos e Acervos")</f>
        <v>Equipamentos e Acervos</v>
      </c>
      <c r="E143" s="4" t="str">
        <f ca="1">IFERROR(__xludf.DUMMYFUNCTION("""COMPUTED_VALUE"""),"Premiação")</f>
        <v>Premiação</v>
      </c>
      <c r="F143" s="4" t="str">
        <f ca="1">IFERROR(__xludf.DUMMYFUNCTION("""COMPUTED_VALUE"""),"Bolsas e Intercâmbio")</f>
        <v>Bolsas e Intercâmbio</v>
      </c>
      <c r="G143" s="4" t="str">
        <f ca="1">IFERROR(__xludf.DUMMYFUNCTION("""COMPUTED_VALUE"""),"Formação de Público e Educação")</f>
        <v>Formação de Público e Educação</v>
      </c>
      <c r="H143" s="4" t="str">
        <f ca="1">IFERROR(__xludf.DUMMYFUNCTION("""COMPUTED_VALUE"""),"Cultura Popular")</f>
        <v>Cultura Popular</v>
      </c>
      <c r="I143" s="4" t="str">
        <f ca="1">IFERROR(__xludf.DUMMYFUNCTION("""COMPUTED_VALUE"""),"Cultura Popular de Matriz Africana")</f>
        <v>Cultura Popular de Matriz Africana</v>
      </c>
      <c r="J143" s="4" t="str">
        <f ca="1">IFERROR(__xludf.DUMMYFUNCTION("""COMPUTED_VALUE"""),"Cultura Digital e Geek")</f>
        <v>Cultura Digital e Geek</v>
      </c>
      <c r="K143" s="4" t="str">
        <f ca="1">IFERROR(__xludf.DUMMYFUNCTION("""COMPUTED_VALUE"""),"12 Regiões de Desenvolvimento")</f>
        <v>12 Regiões de Desenvolvimento</v>
      </c>
      <c r="L143" s="4" t="str">
        <f ca="1">IFERROR(__xludf.DUMMYFUNCTION("""COMPUTED_VALUE"""),"Linguagem Específica")</f>
        <v>Linguagem Específica</v>
      </c>
      <c r="M143" s="4" t="str">
        <f ca="1">IFERROR(__xludf.DUMMYFUNCTION("""COMPUTED_VALUE"""),"Técnicos")</f>
        <v>Técnicos</v>
      </c>
      <c r="N143" s="4" t="str">
        <f ca="1">IFERROR(__xludf.DUMMYFUNCTION("""COMPUTED_VALUE"""),"Circulação e Visibilidade")</f>
        <v>Circulação e Visibilidade</v>
      </c>
      <c r="O143" s="4" t="str">
        <f ca="1">IFERROR(__xludf.DUMMYFUNCTION("""COMPUTED_VALUE"""),"Iniciantes")</f>
        <v>Iniciantes</v>
      </c>
      <c r="P143" s="4" t="str">
        <f ca="1">IFERROR(__xludf.DUMMYFUNCTION("""COMPUTED_VALUE"""),"CEUs e Pontos(ões) de Cultura")</f>
        <v>CEUs e Pontos(ões) de Cultura</v>
      </c>
      <c r="Q143" s="4" t="str">
        <f ca="1">IFERROR(__xludf.DUMMYFUNCTION("""COMPUTED_VALUE"""),"Outros")</f>
        <v>Outros</v>
      </c>
    </row>
    <row r="144" spans="1:17" x14ac:dyDescent="0.25">
      <c r="A144" s="4" t="str">
        <f ca="1">IFERROR(__xludf.DUMMYFUNCTION("TRANSPOSE(FILTER(Filtro1!B:B,Filtro1!A:A=Lili!C143))"),"Aquisição de Bens e Serviços")</f>
        <v>Aquisição de Bens e Serviços</v>
      </c>
      <c r="B144" s="4" t="str">
        <f ca="1">IFERROR(__xludf.DUMMYFUNCTION("""COMPUTED_VALUE"""),"Cultura Periférica")</f>
        <v>Cultura Periférica</v>
      </c>
      <c r="C144" s="4" t="str">
        <f ca="1">IFERROR(__xludf.DUMMYFUNCTION("""COMPUTED_VALUE"""),"Comunidades Tradicionais ou Rurais")</f>
        <v>Comunidades Tradicionais ou Rurais</v>
      </c>
      <c r="D144" s="4" t="str">
        <f ca="1">IFERROR(__xludf.DUMMYFUNCTION("""COMPUTED_VALUE"""),"Equipamentos e Acervos")</f>
        <v>Equipamentos e Acervos</v>
      </c>
      <c r="E144" s="4" t="str">
        <f ca="1">IFERROR(__xludf.DUMMYFUNCTION("""COMPUTED_VALUE"""),"Premiação")</f>
        <v>Premiação</v>
      </c>
      <c r="F144" s="4" t="str">
        <f ca="1">IFERROR(__xludf.DUMMYFUNCTION("""COMPUTED_VALUE"""),"Bolsas e Intercâmbio")</f>
        <v>Bolsas e Intercâmbio</v>
      </c>
      <c r="G144" s="4" t="str">
        <f ca="1">IFERROR(__xludf.DUMMYFUNCTION("""COMPUTED_VALUE"""),"Formação de Público e Educação")</f>
        <v>Formação de Público e Educação</v>
      </c>
      <c r="H144" s="4" t="str">
        <f ca="1">IFERROR(__xludf.DUMMYFUNCTION("""COMPUTED_VALUE"""),"Cultura Popular")</f>
        <v>Cultura Popular</v>
      </c>
      <c r="I144" s="4" t="str">
        <f ca="1">IFERROR(__xludf.DUMMYFUNCTION("""COMPUTED_VALUE"""),"Cultura Popular de Matriz Africana")</f>
        <v>Cultura Popular de Matriz Africana</v>
      </c>
      <c r="J144" s="4" t="str">
        <f ca="1">IFERROR(__xludf.DUMMYFUNCTION("""COMPUTED_VALUE"""),"Cultura Digital e Geek")</f>
        <v>Cultura Digital e Geek</v>
      </c>
      <c r="K144" s="4" t="str">
        <f ca="1">IFERROR(__xludf.DUMMYFUNCTION("""COMPUTED_VALUE"""),"12 Regiões de Desenvolvimento")</f>
        <v>12 Regiões de Desenvolvimento</v>
      </c>
      <c r="L144" s="4" t="str">
        <f ca="1">IFERROR(__xludf.DUMMYFUNCTION("""COMPUTED_VALUE"""),"Linguagem Específica")</f>
        <v>Linguagem Específica</v>
      </c>
      <c r="M144" s="4" t="str">
        <f ca="1">IFERROR(__xludf.DUMMYFUNCTION("""COMPUTED_VALUE"""),"Técnicos")</f>
        <v>Técnicos</v>
      </c>
      <c r="N144" s="4" t="str">
        <f ca="1">IFERROR(__xludf.DUMMYFUNCTION("""COMPUTED_VALUE"""),"Circulação e Visibilidade")</f>
        <v>Circulação e Visibilidade</v>
      </c>
      <c r="O144" s="4" t="str">
        <f ca="1">IFERROR(__xludf.DUMMYFUNCTION("""COMPUTED_VALUE"""),"Iniciantes")</f>
        <v>Iniciantes</v>
      </c>
      <c r="P144" s="4" t="str">
        <f ca="1">IFERROR(__xludf.DUMMYFUNCTION("""COMPUTED_VALUE"""),"CEUs e Pontos(ões) de Cultura")</f>
        <v>CEUs e Pontos(ões) de Cultura</v>
      </c>
      <c r="Q144" s="4" t="str">
        <f ca="1">IFERROR(__xludf.DUMMYFUNCTION("""COMPUTED_VALUE"""),"Outros")</f>
        <v>Outros</v>
      </c>
    </row>
    <row r="145" spans="1:17" x14ac:dyDescent="0.25">
      <c r="A145" s="4" t="str">
        <f ca="1">IFERROR(__xludf.DUMMYFUNCTION("TRANSPOSE(FILTER(Filtro1!B:B,Filtro1!A:A=Lili!C144))"),"Comunicacional")</f>
        <v>Comunicacional</v>
      </c>
      <c r="B145" s="4" t="str">
        <f ca="1">IFERROR(__xludf.DUMMYFUNCTION("""COMPUTED_VALUE"""),"Desburocratização")</f>
        <v>Desburocratização</v>
      </c>
      <c r="C145" s="4" t="str">
        <f ca="1">IFERROR(__xludf.DUMMYFUNCTION("""COMPUTED_VALUE"""),"Mapa Cultural")</f>
        <v>Mapa Cultural</v>
      </c>
      <c r="D145" s="4" t="str">
        <f ca="1">IFERROR(__xludf.DUMMYFUNCTION("""COMPUTED_VALUE"""),"Políticas Afirmativas")</f>
        <v>Políticas Afirmativas</v>
      </c>
    </row>
    <row r="146" spans="1:17" x14ac:dyDescent="0.25">
      <c r="A146" s="4" t="str">
        <f ca="1">IFERROR(__xludf.DUMMYFUNCTION("TRANSPOSE(FILTER(Filtro1!B:B,Filtro1!A:A=Lili!C145))"),"Aquisição de Bens e Serviços")</f>
        <v>Aquisição de Bens e Serviços</v>
      </c>
      <c r="B146" s="4" t="str">
        <f ca="1">IFERROR(__xludf.DUMMYFUNCTION("""COMPUTED_VALUE"""),"Cultura Periférica")</f>
        <v>Cultura Periférica</v>
      </c>
      <c r="C146" s="4" t="str">
        <f ca="1">IFERROR(__xludf.DUMMYFUNCTION("""COMPUTED_VALUE"""),"Comunidades Tradicionais ou Rurais")</f>
        <v>Comunidades Tradicionais ou Rurais</v>
      </c>
      <c r="D146" s="4" t="str">
        <f ca="1">IFERROR(__xludf.DUMMYFUNCTION("""COMPUTED_VALUE"""),"Equipamentos e Acervos")</f>
        <v>Equipamentos e Acervos</v>
      </c>
      <c r="E146" s="4" t="str">
        <f ca="1">IFERROR(__xludf.DUMMYFUNCTION("""COMPUTED_VALUE"""),"Premiação")</f>
        <v>Premiação</v>
      </c>
      <c r="F146" s="4" t="str">
        <f ca="1">IFERROR(__xludf.DUMMYFUNCTION("""COMPUTED_VALUE"""),"Bolsas e Intercâmbio")</f>
        <v>Bolsas e Intercâmbio</v>
      </c>
      <c r="G146" s="4" t="str">
        <f ca="1">IFERROR(__xludf.DUMMYFUNCTION("""COMPUTED_VALUE"""),"Formação de Público e Educação")</f>
        <v>Formação de Público e Educação</v>
      </c>
      <c r="H146" s="4" t="str">
        <f ca="1">IFERROR(__xludf.DUMMYFUNCTION("""COMPUTED_VALUE"""),"Cultura Popular")</f>
        <v>Cultura Popular</v>
      </c>
      <c r="I146" s="4" t="str">
        <f ca="1">IFERROR(__xludf.DUMMYFUNCTION("""COMPUTED_VALUE"""),"Cultura Popular de Matriz Africana")</f>
        <v>Cultura Popular de Matriz Africana</v>
      </c>
      <c r="J146" s="4" t="str">
        <f ca="1">IFERROR(__xludf.DUMMYFUNCTION("""COMPUTED_VALUE"""),"Cultura Digital e Geek")</f>
        <v>Cultura Digital e Geek</v>
      </c>
      <c r="K146" s="4" t="str">
        <f ca="1">IFERROR(__xludf.DUMMYFUNCTION("""COMPUTED_VALUE"""),"12 Regiões de Desenvolvimento")</f>
        <v>12 Regiões de Desenvolvimento</v>
      </c>
      <c r="L146" s="4" t="str">
        <f ca="1">IFERROR(__xludf.DUMMYFUNCTION("""COMPUTED_VALUE"""),"Linguagem Específica")</f>
        <v>Linguagem Específica</v>
      </c>
      <c r="M146" s="4" t="str">
        <f ca="1">IFERROR(__xludf.DUMMYFUNCTION("""COMPUTED_VALUE"""),"Técnicos")</f>
        <v>Técnicos</v>
      </c>
      <c r="N146" s="4" t="str">
        <f ca="1">IFERROR(__xludf.DUMMYFUNCTION("""COMPUTED_VALUE"""),"Circulação e Visibilidade")</f>
        <v>Circulação e Visibilidade</v>
      </c>
      <c r="O146" s="4" t="str">
        <f ca="1">IFERROR(__xludf.DUMMYFUNCTION("""COMPUTED_VALUE"""),"Iniciantes")</f>
        <v>Iniciantes</v>
      </c>
      <c r="P146" s="4" t="str">
        <f ca="1">IFERROR(__xludf.DUMMYFUNCTION("""COMPUTED_VALUE"""),"CEUs e Pontos(ões) de Cultura")</f>
        <v>CEUs e Pontos(ões) de Cultura</v>
      </c>
      <c r="Q146" s="4" t="str">
        <f ca="1">IFERROR(__xludf.DUMMYFUNCTION("""COMPUTED_VALUE"""),"Outros")</f>
        <v>Outros</v>
      </c>
    </row>
    <row r="147" spans="1:17" x14ac:dyDescent="0.25">
      <c r="A147" s="4" t="str">
        <f ca="1">IFERROR(__xludf.DUMMYFUNCTION("TRANSPOSE(FILTER(Filtro1!B:B,Filtro1!A:A=Lili!C146))"),"Aquisição de Bens e Serviços")</f>
        <v>Aquisição de Bens e Serviços</v>
      </c>
      <c r="B147" s="4" t="str">
        <f ca="1">IFERROR(__xludf.DUMMYFUNCTION("""COMPUTED_VALUE"""),"Cultura Periférica")</f>
        <v>Cultura Periférica</v>
      </c>
      <c r="C147" s="4" t="str">
        <f ca="1">IFERROR(__xludf.DUMMYFUNCTION("""COMPUTED_VALUE"""),"Comunidades Tradicionais ou Rurais")</f>
        <v>Comunidades Tradicionais ou Rurais</v>
      </c>
      <c r="D147" s="4" t="str">
        <f ca="1">IFERROR(__xludf.DUMMYFUNCTION("""COMPUTED_VALUE"""),"Equipamentos e Acervos")</f>
        <v>Equipamentos e Acervos</v>
      </c>
      <c r="E147" s="4" t="str">
        <f ca="1">IFERROR(__xludf.DUMMYFUNCTION("""COMPUTED_VALUE"""),"Premiação")</f>
        <v>Premiação</v>
      </c>
      <c r="F147" s="4" t="str">
        <f ca="1">IFERROR(__xludf.DUMMYFUNCTION("""COMPUTED_VALUE"""),"Bolsas e Intercâmbio")</f>
        <v>Bolsas e Intercâmbio</v>
      </c>
      <c r="G147" s="4" t="str">
        <f ca="1">IFERROR(__xludf.DUMMYFUNCTION("""COMPUTED_VALUE"""),"Formação de Público e Educação")</f>
        <v>Formação de Público e Educação</v>
      </c>
      <c r="H147" s="4" t="str">
        <f ca="1">IFERROR(__xludf.DUMMYFUNCTION("""COMPUTED_VALUE"""),"Cultura Popular")</f>
        <v>Cultura Popular</v>
      </c>
      <c r="I147" s="4" t="str">
        <f ca="1">IFERROR(__xludf.DUMMYFUNCTION("""COMPUTED_VALUE"""),"Cultura Popular de Matriz Africana")</f>
        <v>Cultura Popular de Matriz Africana</v>
      </c>
      <c r="J147" s="4" t="str">
        <f ca="1">IFERROR(__xludf.DUMMYFUNCTION("""COMPUTED_VALUE"""),"Cultura Digital e Geek")</f>
        <v>Cultura Digital e Geek</v>
      </c>
      <c r="K147" s="4" t="str">
        <f ca="1">IFERROR(__xludf.DUMMYFUNCTION("""COMPUTED_VALUE"""),"12 Regiões de Desenvolvimento")</f>
        <v>12 Regiões de Desenvolvimento</v>
      </c>
      <c r="L147" s="4" t="str">
        <f ca="1">IFERROR(__xludf.DUMMYFUNCTION("""COMPUTED_VALUE"""),"Linguagem Específica")</f>
        <v>Linguagem Específica</v>
      </c>
      <c r="M147" s="4" t="str">
        <f ca="1">IFERROR(__xludf.DUMMYFUNCTION("""COMPUTED_VALUE"""),"Técnicos")</f>
        <v>Técnicos</v>
      </c>
      <c r="N147" s="4" t="str">
        <f ca="1">IFERROR(__xludf.DUMMYFUNCTION("""COMPUTED_VALUE"""),"Circulação e Visibilidade")</f>
        <v>Circulação e Visibilidade</v>
      </c>
      <c r="O147" s="4" t="str">
        <f ca="1">IFERROR(__xludf.DUMMYFUNCTION("""COMPUTED_VALUE"""),"Iniciantes")</f>
        <v>Iniciantes</v>
      </c>
      <c r="P147" s="4" t="str">
        <f ca="1">IFERROR(__xludf.DUMMYFUNCTION("""COMPUTED_VALUE"""),"CEUs e Pontos(ões) de Cultura")</f>
        <v>CEUs e Pontos(ões) de Cultura</v>
      </c>
      <c r="Q147" s="4" t="str">
        <f ca="1">IFERROR(__xludf.DUMMYFUNCTION("""COMPUTED_VALUE"""),"Outros")</f>
        <v>Outros</v>
      </c>
    </row>
    <row r="148" spans="1:17" x14ac:dyDescent="0.25">
      <c r="A148" s="4" t="str">
        <f ca="1">IFERROR(__xludf.DUMMYFUNCTION("TRANSPOSE(FILTER(Filtro1!B:B,Filtro1!A:A=Lili!C147))"),"Aquisição de Bens e Serviços")</f>
        <v>Aquisição de Bens e Serviços</v>
      </c>
      <c r="B148" s="4" t="str">
        <f ca="1">IFERROR(__xludf.DUMMYFUNCTION("""COMPUTED_VALUE"""),"Cultura Periférica")</f>
        <v>Cultura Periférica</v>
      </c>
      <c r="C148" s="4" t="str">
        <f ca="1">IFERROR(__xludf.DUMMYFUNCTION("""COMPUTED_VALUE"""),"Comunidades Tradicionais ou Rurais")</f>
        <v>Comunidades Tradicionais ou Rurais</v>
      </c>
      <c r="D148" s="4" t="str">
        <f ca="1">IFERROR(__xludf.DUMMYFUNCTION("""COMPUTED_VALUE"""),"Equipamentos e Acervos")</f>
        <v>Equipamentos e Acervos</v>
      </c>
      <c r="E148" s="4" t="str">
        <f ca="1">IFERROR(__xludf.DUMMYFUNCTION("""COMPUTED_VALUE"""),"Premiação")</f>
        <v>Premiação</v>
      </c>
      <c r="F148" s="4" t="str">
        <f ca="1">IFERROR(__xludf.DUMMYFUNCTION("""COMPUTED_VALUE"""),"Bolsas e Intercâmbio")</f>
        <v>Bolsas e Intercâmbio</v>
      </c>
      <c r="G148" s="4" t="str">
        <f ca="1">IFERROR(__xludf.DUMMYFUNCTION("""COMPUTED_VALUE"""),"Formação de Público e Educação")</f>
        <v>Formação de Público e Educação</v>
      </c>
      <c r="H148" s="4" t="str">
        <f ca="1">IFERROR(__xludf.DUMMYFUNCTION("""COMPUTED_VALUE"""),"Cultura Popular")</f>
        <v>Cultura Popular</v>
      </c>
      <c r="I148" s="4" t="str">
        <f ca="1">IFERROR(__xludf.DUMMYFUNCTION("""COMPUTED_VALUE"""),"Cultura Popular de Matriz Africana")</f>
        <v>Cultura Popular de Matriz Africana</v>
      </c>
      <c r="J148" s="4" t="str">
        <f ca="1">IFERROR(__xludf.DUMMYFUNCTION("""COMPUTED_VALUE"""),"Cultura Digital e Geek")</f>
        <v>Cultura Digital e Geek</v>
      </c>
      <c r="K148" s="4" t="str">
        <f ca="1">IFERROR(__xludf.DUMMYFUNCTION("""COMPUTED_VALUE"""),"12 Regiões de Desenvolvimento")</f>
        <v>12 Regiões de Desenvolvimento</v>
      </c>
      <c r="L148" s="4" t="str">
        <f ca="1">IFERROR(__xludf.DUMMYFUNCTION("""COMPUTED_VALUE"""),"Linguagem Específica")</f>
        <v>Linguagem Específica</v>
      </c>
      <c r="M148" s="4" t="str">
        <f ca="1">IFERROR(__xludf.DUMMYFUNCTION("""COMPUTED_VALUE"""),"Técnicos")</f>
        <v>Técnicos</v>
      </c>
      <c r="N148" s="4" t="str">
        <f ca="1">IFERROR(__xludf.DUMMYFUNCTION("""COMPUTED_VALUE"""),"Circulação e Visibilidade")</f>
        <v>Circulação e Visibilidade</v>
      </c>
      <c r="O148" s="4" t="str">
        <f ca="1">IFERROR(__xludf.DUMMYFUNCTION("""COMPUTED_VALUE"""),"Iniciantes")</f>
        <v>Iniciantes</v>
      </c>
      <c r="P148" s="4" t="str">
        <f ca="1">IFERROR(__xludf.DUMMYFUNCTION("""COMPUTED_VALUE"""),"CEUs e Pontos(ões) de Cultura")</f>
        <v>CEUs e Pontos(ões) de Cultura</v>
      </c>
      <c r="Q148" s="4" t="str">
        <f ca="1">IFERROR(__xludf.DUMMYFUNCTION("""COMPUTED_VALUE"""),"Outros")</f>
        <v>Outros</v>
      </c>
    </row>
    <row r="149" spans="1:17" x14ac:dyDescent="0.25">
      <c r="A149" s="4" t="str">
        <f ca="1">IFERROR(__xludf.DUMMYFUNCTION("TRANSPOSE(FILTER(Filtro1!B:B,Filtro1!A:A=Lili!C148))"),"Aquisição de Bens e Serviços")</f>
        <v>Aquisição de Bens e Serviços</v>
      </c>
      <c r="B149" s="4" t="str">
        <f ca="1">IFERROR(__xludf.DUMMYFUNCTION("""COMPUTED_VALUE"""),"Cultura Periférica")</f>
        <v>Cultura Periférica</v>
      </c>
      <c r="C149" s="4" t="str">
        <f ca="1">IFERROR(__xludf.DUMMYFUNCTION("""COMPUTED_VALUE"""),"Comunidades Tradicionais ou Rurais")</f>
        <v>Comunidades Tradicionais ou Rurais</v>
      </c>
      <c r="D149" s="4" t="str">
        <f ca="1">IFERROR(__xludf.DUMMYFUNCTION("""COMPUTED_VALUE"""),"Equipamentos e Acervos")</f>
        <v>Equipamentos e Acervos</v>
      </c>
      <c r="E149" s="4" t="str">
        <f ca="1">IFERROR(__xludf.DUMMYFUNCTION("""COMPUTED_VALUE"""),"Premiação")</f>
        <v>Premiação</v>
      </c>
      <c r="F149" s="4" t="str">
        <f ca="1">IFERROR(__xludf.DUMMYFUNCTION("""COMPUTED_VALUE"""),"Bolsas e Intercâmbio")</f>
        <v>Bolsas e Intercâmbio</v>
      </c>
      <c r="G149" s="4" t="str">
        <f ca="1">IFERROR(__xludf.DUMMYFUNCTION("""COMPUTED_VALUE"""),"Formação de Público e Educação")</f>
        <v>Formação de Público e Educação</v>
      </c>
      <c r="H149" s="4" t="str">
        <f ca="1">IFERROR(__xludf.DUMMYFUNCTION("""COMPUTED_VALUE"""),"Cultura Popular")</f>
        <v>Cultura Popular</v>
      </c>
      <c r="I149" s="4" t="str">
        <f ca="1">IFERROR(__xludf.DUMMYFUNCTION("""COMPUTED_VALUE"""),"Cultura Popular de Matriz Africana")</f>
        <v>Cultura Popular de Matriz Africana</v>
      </c>
      <c r="J149" s="4" t="str">
        <f ca="1">IFERROR(__xludf.DUMMYFUNCTION("""COMPUTED_VALUE"""),"Cultura Digital e Geek")</f>
        <v>Cultura Digital e Geek</v>
      </c>
      <c r="K149" s="4" t="str">
        <f ca="1">IFERROR(__xludf.DUMMYFUNCTION("""COMPUTED_VALUE"""),"12 Regiões de Desenvolvimento")</f>
        <v>12 Regiões de Desenvolvimento</v>
      </c>
      <c r="L149" s="4" t="str">
        <f ca="1">IFERROR(__xludf.DUMMYFUNCTION("""COMPUTED_VALUE"""),"Linguagem Específica")</f>
        <v>Linguagem Específica</v>
      </c>
      <c r="M149" s="4" t="str">
        <f ca="1">IFERROR(__xludf.DUMMYFUNCTION("""COMPUTED_VALUE"""),"Técnicos")</f>
        <v>Técnicos</v>
      </c>
      <c r="N149" s="4" t="str">
        <f ca="1">IFERROR(__xludf.DUMMYFUNCTION("""COMPUTED_VALUE"""),"Circulação e Visibilidade")</f>
        <v>Circulação e Visibilidade</v>
      </c>
      <c r="O149" s="4" t="str">
        <f ca="1">IFERROR(__xludf.DUMMYFUNCTION("""COMPUTED_VALUE"""),"Iniciantes")</f>
        <v>Iniciantes</v>
      </c>
      <c r="P149" s="4" t="str">
        <f ca="1">IFERROR(__xludf.DUMMYFUNCTION("""COMPUTED_VALUE"""),"CEUs e Pontos(ões) de Cultura")</f>
        <v>CEUs e Pontos(ões) de Cultura</v>
      </c>
      <c r="Q149" s="4" t="str">
        <f ca="1">IFERROR(__xludf.DUMMYFUNCTION("""COMPUTED_VALUE"""),"Outros")</f>
        <v>Outros</v>
      </c>
    </row>
    <row r="150" spans="1:17" x14ac:dyDescent="0.25">
      <c r="A150" s="4" t="str">
        <f ca="1">IFERROR(__xludf.DUMMYFUNCTION("TRANSPOSE(FILTER(Filtro1!B:B,Filtro1!A:A=Lili!C149))"),"Aquisição de Bens e Serviços")</f>
        <v>Aquisição de Bens e Serviços</v>
      </c>
      <c r="B150" s="4" t="str">
        <f ca="1">IFERROR(__xludf.DUMMYFUNCTION("""COMPUTED_VALUE"""),"Cultura Periférica")</f>
        <v>Cultura Periférica</v>
      </c>
      <c r="C150" s="4" t="str">
        <f ca="1">IFERROR(__xludf.DUMMYFUNCTION("""COMPUTED_VALUE"""),"Comunidades Tradicionais ou Rurais")</f>
        <v>Comunidades Tradicionais ou Rurais</v>
      </c>
      <c r="D150" s="4" t="str">
        <f ca="1">IFERROR(__xludf.DUMMYFUNCTION("""COMPUTED_VALUE"""),"Equipamentos e Acervos")</f>
        <v>Equipamentos e Acervos</v>
      </c>
      <c r="E150" s="4" t="str">
        <f ca="1">IFERROR(__xludf.DUMMYFUNCTION("""COMPUTED_VALUE"""),"Premiação")</f>
        <v>Premiação</v>
      </c>
      <c r="F150" s="4" t="str">
        <f ca="1">IFERROR(__xludf.DUMMYFUNCTION("""COMPUTED_VALUE"""),"Bolsas e Intercâmbio")</f>
        <v>Bolsas e Intercâmbio</v>
      </c>
      <c r="G150" s="4" t="str">
        <f ca="1">IFERROR(__xludf.DUMMYFUNCTION("""COMPUTED_VALUE"""),"Formação de Público e Educação")</f>
        <v>Formação de Público e Educação</v>
      </c>
      <c r="H150" s="4" t="str">
        <f ca="1">IFERROR(__xludf.DUMMYFUNCTION("""COMPUTED_VALUE"""),"Cultura Popular")</f>
        <v>Cultura Popular</v>
      </c>
      <c r="I150" s="4" t="str">
        <f ca="1">IFERROR(__xludf.DUMMYFUNCTION("""COMPUTED_VALUE"""),"Cultura Popular de Matriz Africana")</f>
        <v>Cultura Popular de Matriz Africana</v>
      </c>
      <c r="J150" s="4" t="str">
        <f ca="1">IFERROR(__xludf.DUMMYFUNCTION("""COMPUTED_VALUE"""),"Cultura Digital e Geek")</f>
        <v>Cultura Digital e Geek</v>
      </c>
      <c r="K150" s="4" t="str">
        <f ca="1">IFERROR(__xludf.DUMMYFUNCTION("""COMPUTED_VALUE"""),"12 Regiões de Desenvolvimento")</f>
        <v>12 Regiões de Desenvolvimento</v>
      </c>
      <c r="L150" s="4" t="str">
        <f ca="1">IFERROR(__xludf.DUMMYFUNCTION("""COMPUTED_VALUE"""),"Linguagem Específica")</f>
        <v>Linguagem Específica</v>
      </c>
      <c r="M150" s="4" t="str">
        <f ca="1">IFERROR(__xludf.DUMMYFUNCTION("""COMPUTED_VALUE"""),"Técnicos")</f>
        <v>Técnicos</v>
      </c>
      <c r="N150" s="4" t="str">
        <f ca="1">IFERROR(__xludf.DUMMYFUNCTION("""COMPUTED_VALUE"""),"Circulação e Visibilidade")</f>
        <v>Circulação e Visibilidade</v>
      </c>
      <c r="O150" s="4" t="str">
        <f ca="1">IFERROR(__xludf.DUMMYFUNCTION("""COMPUTED_VALUE"""),"Iniciantes")</f>
        <v>Iniciantes</v>
      </c>
      <c r="P150" s="4" t="str">
        <f ca="1">IFERROR(__xludf.DUMMYFUNCTION("""COMPUTED_VALUE"""),"CEUs e Pontos(ões) de Cultura")</f>
        <v>CEUs e Pontos(ões) de Cultura</v>
      </c>
      <c r="Q150" s="4" t="str">
        <f ca="1">IFERROR(__xludf.DUMMYFUNCTION("""COMPUTED_VALUE"""),"Outros")</f>
        <v>Outros</v>
      </c>
    </row>
    <row r="151" spans="1:17" x14ac:dyDescent="0.25">
      <c r="A151" s="4" t="str">
        <f ca="1">IFERROR(__xludf.DUMMYFUNCTION("TRANSPOSE(FILTER(Filtro1!B:B,Filtro1!A:A=Lili!C150))"),"Aquisição de Bens e Serviços")</f>
        <v>Aquisição de Bens e Serviços</v>
      </c>
      <c r="B151" s="4" t="str">
        <f ca="1">IFERROR(__xludf.DUMMYFUNCTION("""COMPUTED_VALUE"""),"Cultura Periférica")</f>
        <v>Cultura Periférica</v>
      </c>
      <c r="C151" s="4" t="str">
        <f ca="1">IFERROR(__xludf.DUMMYFUNCTION("""COMPUTED_VALUE"""),"Comunidades Tradicionais ou Rurais")</f>
        <v>Comunidades Tradicionais ou Rurais</v>
      </c>
      <c r="D151" s="4" t="str">
        <f ca="1">IFERROR(__xludf.DUMMYFUNCTION("""COMPUTED_VALUE"""),"Equipamentos e Acervos")</f>
        <v>Equipamentos e Acervos</v>
      </c>
      <c r="E151" s="4" t="str">
        <f ca="1">IFERROR(__xludf.DUMMYFUNCTION("""COMPUTED_VALUE"""),"Premiação")</f>
        <v>Premiação</v>
      </c>
      <c r="F151" s="4" t="str">
        <f ca="1">IFERROR(__xludf.DUMMYFUNCTION("""COMPUTED_VALUE"""),"Bolsas e Intercâmbio")</f>
        <v>Bolsas e Intercâmbio</v>
      </c>
      <c r="G151" s="4" t="str">
        <f ca="1">IFERROR(__xludf.DUMMYFUNCTION("""COMPUTED_VALUE"""),"Formação de Público e Educação")</f>
        <v>Formação de Público e Educação</v>
      </c>
      <c r="H151" s="4" t="str">
        <f ca="1">IFERROR(__xludf.DUMMYFUNCTION("""COMPUTED_VALUE"""),"Cultura Popular")</f>
        <v>Cultura Popular</v>
      </c>
      <c r="I151" s="4" t="str">
        <f ca="1">IFERROR(__xludf.DUMMYFUNCTION("""COMPUTED_VALUE"""),"Cultura Popular de Matriz Africana")</f>
        <v>Cultura Popular de Matriz Africana</v>
      </c>
      <c r="J151" s="4" t="str">
        <f ca="1">IFERROR(__xludf.DUMMYFUNCTION("""COMPUTED_VALUE"""),"Cultura Digital e Geek")</f>
        <v>Cultura Digital e Geek</v>
      </c>
      <c r="K151" s="4" t="str">
        <f ca="1">IFERROR(__xludf.DUMMYFUNCTION("""COMPUTED_VALUE"""),"12 Regiões de Desenvolvimento")</f>
        <v>12 Regiões de Desenvolvimento</v>
      </c>
      <c r="L151" s="4" t="str">
        <f ca="1">IFERROR(__xludf.DUMMYFUNCTION("""COMPUTED_VALUE"""),"Linguagem Específica")</f>
        <v>Linguagem Específica</v>
      </c>
      <c r="M151" s="4" t="str">
        <f ca="1">IFERROR(__xludf.DUMMYFUNCTION("""COMPUTED_VALUE"""),"Técnicos")</f>
        <v>Técnicos</v>
      </c>
      <c r="N151" s="4" t="str">
        <f ca="1">IFERROR(__xludf.DUMMYFUNCTION("""COMPUTED_VALUE"""),"Circulação e Visibilidade")</f>
        <v>Circulação e Visibilidade</v>
      </c>
      <c r="O151" s="4" t="str">
        <f ca="1">IFERROR(__xludf.DUMMYFUNCTION("""COMPUTED_VALUE"""),"Iniciantes")</f>
        <v>Iniciantes</v>
      </c>
      <c r="P151" s="4" t="str">
        <f ca="1">IFERROR(__xludf.DUMMYFUNCTION("""COMPUTED_VALUE"""),"CEUs e Pontos(ões) de Cultura")</f>
        <v>CEUs e Pontos(ões) de Cultura</v>
      </c>
      <c r="Q151" s="4" t="str">
        <f ca="1">IFERROR(__xludf.DUMMYFUNCTION("""COMPUTED_VALUE"""),"Outros")</f>
        <v>Outros</v>
      </c>
    </row>
    <row r="152" spans="1:17" x14ac:dyDescent="0.25">
      <c r="A152" s="4" t="str">
        <f ca="1">IFERROR(__xludf.DUMMYFUNCTION("TRANSPOSE(FILTER(Filtro1!B:B,Filtro1!A:A=Lili!C151))"),"Aquisição de Bens e Serviços")</f>
        <v>Aquisição de Bens e Serviços</v>
      </c>
      <c r="B152" s="4" t="str">
        <f ca="1">IFERROR(__xludf.DUMMYFUNCTION("""COMPUTED_VALUE"""),"Cultura Periférica")</f>
        <v>Cultura Periférica</v>
      </c>
      <c r="C152" s="4" t="str">
        <f ca="1">IFERROR(__xludf.DUMMYFUNCTION("""COMPUTED_VALUE"""),"Comunidades Tradicionais ou Rurais")</f>
        <v>Comunidades Tradicionais ou Rurais</v>
      </c>
      <c r="D152" s="4" t="str">
        <f ca="1">IFERROR(__xludf.DUMMYFUNCTION("""COMPUTED_VALUE"""),"Equipamentos e Acervos")</f>
        <v>Equipamentos e Acervos</v>
      </c>
      <c r="E152" s="4" t="str">
        <f ca="1">IFERROR(__xludf.DUMMYFUNCTION("""COMPUTED_VALUE"""),"Premiação")</f>
        <v>Premiação</v>
      </c>
      <c r="F152" s="4" t="str">
        <f ca="1">IFERROR(__xludf.DUMMYFUNCTION("""COMPUTED_VALUE"""),"Bolsas e Intercâmbio")</f>
        <v>Bolsas e Intercâmbio</v>
      </c>
      <c r="G152" s="4" t="str">
        <f ca="1">IFERROR(__xludf.DUMMYFUNCTION("""COMPUTED_VALUE"""),"Formação de Público e Educação")</f>
        <v>Formação de Público e Educação</v>
      </c>
      <c r="H152" s="4" t="str">
        <f ca="1">IFERROR(__xludf.DUMMYFUNCTION("""COMPUTED_VALUE"""),"Cultura Popular")</f>
        <v>Cultura Popular</v>
      </c>
      <c r="I152" s="4" t="str">
        <f ca="1">IFERROR(__xludf.DUMMYFUNCTION("""COMPUTED_VALUE"""),"Cultura Popular de Matriz Africana")</f>
        <v>Cultura Popular de Matriz Africana</v>
      </c>
      <c r="J152" s="4" t="str">
        <f ca="1">IFERROR(__xludf.DUMMYFUNCTION("""COMPUTED_VALUE"""),"Cultura Digital e Geek")</f>
        <v>Cultura Digital e Geek</v>
      </c>
      <c r="K152" s="4" t="str">
        <f ca="1">IFERROR(__xludf.DUMMYFUNCTION("""COMPUTED_VALUE"""),"12 Regiões de Desenvolvimento")</f>
        <v>12 Regiões de Desenvolvimento</v>
      </c>
      <c r="L152" s="4" t="str">
        <f ca="1">IFERROR(__xludf.DUMMYFUNCTION("""COMPUTED_VALUE"""),"Linguagem Específica")</f>
        <v>Linguagem Específica</v>
      </c>
      <c r="M152" s="4" t="str">
        <f ca="1">IFERROR(__xludf.DUMMYFUNCTION("""COMPUTED_VALUE"""),"Técnicos")</f>
        <v>Técnicos</v>
      </c>
      <c r="N152" s="4" t="str">
        <f ca="1">IFERROR(__xludf.DUMMYFUNCTION("""COMPUTED_VALUE"""),"Circulação e Visibilidade")</f>
        <v>Circulação e Visibilidade</v>
      </c>
      <c r="O152" s="4" t="str">
        <f ca="1">IFERROR(__xludf.DUMMYFUNCTION("""COMPUTED_VALUE"""),"Iniciantes")</f>
        <v>Iniciantes</v>
      </c>
      <c r="P152" s="4" t="str">
        <f ca="1">IFERROR(__xludf.DUMMYFUNCTION("""COMPUTED_VALUE"""),"CEUs e Pontos(ões) de Cultura")</f>
        <v>CEUs e Pontos(ões) de Cultura</v>
      </c>
      <c r="Q152" s="4" t="str">
        <f ca="1">IFERROR(__xludf.DUMMYFUNCTION("""COMPUTED_VALUE"""),"Outros")</f>
        <v>Outros</v>
      </c>
    </row>
    <row r="153" spans="1:17" x14ac:dyDescent="0.25">
      <c r="A153" s="4" t="str">
        <f ca="1">IFERROR(__xludf.DUMMYFUNCTION("TRANSPOSE(FILTER(Filtro1!B:B,Filtro1!A:A=Lili!C152))"),"Aquisição de Bens e Serviços")</f>
        <v>Aquisição de Bens e Serviços</v>
      </c>
      <c r="B153" s="4" t="str">
        <f ca="1">IFERROR(__xludf.DUMMYFUNCTION("""COMPUTED_VALUE"""),"Cultura Periférica")</f>
        <v>Cultura Periférica</v>
      </c>
      <c r="C153" s="4" t="str">
        <f ca="1">IFERROR(__xludf.DUMMYFUNCTION("""COMPUTED_VALUE"""),"Comunidades Tradicionais ou Rurais")</f>
        <v>Comunidades Tradicionais ou Rurais</v>
      </c>
      <c r="D153" s="4" t="str">
        <f ca="1">IFERROR(__xludf.DUMMYFUNCTION("""COMPUTED_VALUE"""),"Equipamentos e Acervos")</f>
        <v>Equipamentos e Acervos</v>
      </c>
      <c r="E153" s="4" t="str">
        <f ca="1">IFERROR(__xludf.DUMMYFUNCTION("""COMPUTED_VALUE"""),"Premiação")</f>
        <v>Premiação</v>
      </c>
      <c r="F153" s="4" t="str">
        <f ca="1">IFERROR(__xludf.DUMMYFUNCTION("""COMPUTED_VALUE"""),"Bolsas e Intercâmbio")</f>
        <v>Bolsas e Intercâmbio</v>
      </c>
      <c r="G153" s="4" t="str">
        <f ca="1">IFERROR(__xludf.DUMMYFUNCTION("""COMPUTED_VALUE"""),"Formação de Público e Educação")</f>
        <v>Formação de Público e Educação</v>
      </c>
      <c r="H153" s="4" t="str">
        <f ca="1">IFERROR(__xludf.DUMMYFUNCTION("""COMPUTED_VALUE"""),"Cultura Popular")</f>
        <v>Cultura Popular</v>
      </c>
      <c r="I153" s="4" t="str">
        <f ca="1">IFERROR(__xludf.DUMMYFUNCTION("""COMPUTED_VALUE"""),"Cultura Popular de Matriz Africana")</f>
        <v>Cultura Popular de Matriz Africana</v>
      </c>
      <c r="J153" s="4" t="str">
        <f ca="1">IFERROR(__xludf.DUMMYFUNCTION("""COMPUTED_VALUE"""),"Cultura Digital e Geek")</f>
        <v>Cultura Digital e Geek</v>
      </c>
      <c r="K153" s="4" t="str">
        <f ca="1">IFERROR(__xludf.DUMMYFUNCTION("""COMPUTED_VALUE"""),"12 Regiões de Desenvolvimento")</f>
        <v>12 Regiões de Desenvolvimento</v>
      </c>
      <c r="L153" s="4" t="str">
        <f ca="1">IFERROR(__xludf.DUMMYFUNCTION("""COMPUTED_VALUE"""),"Linguagem Específica")</f>
        <v>Linguagem Específica</v>
      </c>
      <c r="M153" s="4" t="str">
        <f ca="1">IFERROR(__xludf.DUMMYFUNCTION("""COMPUTED_VALUE"""),"Técnicos")</f>
        <v>Técnicos</v>
      </c>
      <c r="N153" s="4" t="str">
        <f ca="1">IFERROR(__xludf.DUMMYFUNCTION("""COMPUTED_VALUE"""),"Circulação e Visibilidade")</f>
        <v>Circulação e Visibilidade</v>
      </c>
      <c r="O153" s="4" t="str">
        <f ca="1">IFERROR(__xludf.DUMMYFUNCTION("""COMPUTED_VALUE"""),"Iniciantes")</f>
        <v>Iniciantes</v>
      </c>
      <c r="P153" s="4" t="str">
        <f ca="1">IFERROR(__xludf.DUMMYFUNCTION("""COMPUTED_VALUE"""),"CEUs e Pontos(ões) de Cultura")</f>
        <v>CEUs e Pontos(ões) de Cultura</v>
      </c>
      <c r="Q153" s="4" t="str">
        <f ca="1">IFERROR(__xludf.DUMMYFUNCTION("""COMPUTED_VALUE"""),"Outros")</f>
        <v>Outros</v>
      </c>
    </row>
    <row r="154" spans="1:17" x14ac:dyDescent="0.25">
      <c r="A154" s="4" t="str">
        <f ca="1">IFERROR(__xludf.DUMMYFUNCTION("TRANSPOSE(FILTER(Filtro1!B:B,Filtro1!A:A=Lili!C153))"),"Aquisição de Bens e Serviços")</f>
        <v>Aquisição de Bens e Serviços</v>
      </c>
      <c r="B154" s="4" t="str">
        <f ca="1">IFERROR(__xludf.DUMMYFUNCTION("""COMPUTED_VALUE"""),"Cultura Periférica")</f>
        <v>Cultura Periférica</v>
      </c>
      <c r="C154" s="4" t="str">
        <f ca="1">IFERROR(__xludf.DUMMYFUNCTION("""COMPUTED_VALUE"""),"Comunidades Tradicionais ou Rurais")</f>
        <v>Comunidades Tradicionais ou Rurais</v>
      </c>
      <c r="D154" s="4" t="str">
        <f ca="1">IFERROR(__xludf.DUMMYFUNCTION("""COMPUTED_VALUE"""),"Equipamentos e Acervos")</f>
        <v>Equipamentos e Acervos</v>
      </c>
      <c r="E154" s="4" t="str">
        <f ca="1">IFERROR(__xludf.DUMMYFUNCTION("""COMPUTED_VALUE"""),"Premiação")</f>
        <v>Premiação</v>
      </c>
      <c r="F154" s="4" t="str">
        <f ca="1">IFERROR(__xludf.DUMMYFUNCTION("""COMPUTED_VALUE"""),"Bolsas e Intercâmbio")</f>
        <v>Bolsas e Intercâmbio</v>
      </c>
      <c r="G154" s="4" t="str">
        <f ca="1">IFERROR(__xludf.DUMMYFUNCTION("""COMPUTED_VALUE"""),"Formação de Público e Educação")</f>
        <v>Formação de Público e Educação</v>
      </c>
      <c r="H154" s="4" t="str">
        <f ca="1">IFERROR(__xludf.DUMMYFUNCTION("""COMPUTED_VALUE"""),"Cultura Popular")</f>
        <v>Cultura Popular</v>
      </c>
      <c r="I154" s="4" t="str">
        <f ca="1">IFERROR(__xludf.DUMMYFUNCTION("""COMPUTED_VALUE"""),"Cultura Popular de Matriz Africana")</f>
        <v>Cultura Popular de Matriz Africana</v>
      </c>
      <c r="J154" s="4" t="str">
        <f ca="1">IFERROR(__xludf.DUMMYFUNCTION("""COMPUTED_VALUE"""),"Cultura Digital e Geek")</f>
        <v>Cultura Digital e Geek</v>
      </c>
      <c r="K154" s="4" t="str">
        <f ca="1">IFERROR(__xludf.DUMMYFUNCTION("""COMPUTED_VALUE"""),"12 Regiões de Desenvolvimento")</f>
        <v>12 Regiões de Desenvolvimento</v>
      </c>
      <c r="L154" s="4" t="str">
        <f ca="1">IFERROR(__xludf.DUMMYFUNCTION("""COMPUTED_VALUE"""),"Linguagem Específica")</f>
        <v>Linguagem Específica</v>
      </c>
      <c r="M154" s="4" t="str">
        <f ca="1">IFERROR(__xludf.DUMMYFUNCTION("""COMPUTED_VALUE"""),"Técnicos")</f>
        <v>Técnicos</v>
      </c>
      <c r="N154" s="4" t="str">
        <f ca="1">IFERROR(__xludf.DUMMYFUNCTION("""COMPUTED_VALUE"""),"Circulação e Visibilidade")</f>
        <v>Circulação e Visibilidade</v>
      </c>
      <c r="O154" s="4" t="str">
        <f ca="1">IFERROR(__xludf.DUMMYFUNCTION("""COMPUTED_VALUE"""),"Iniciantes")</f>
        <v>Iniciantes</v>
      </c>
      <c r="P154" s="4" t="str">
        <f ca="1">IFERROR(__xludf.DUMMYFUNCTION("""COMPUTED_VALUE"""),"CEUs e Pontos(ões) de Cultura")</f>
        <v>CEUs e Pontos(ões) de Cultura</v>
      </c>
      <c r="Q154" s="4" t="str">
        <f ca="1">IFERROR(__xludf.DUMMYFUNCTION("""COMPUTED_VALUE"""),"Outros")</f>
        <v>Outros</v>
      </c>
    </row>
    <row r="155" spans="1:17" x14ac:dyDescent="0.25">
      <c r="A155" s="4" t="str">
        <f ca="1">IFERROR(__xludf.DUMMYFUNCTION("TRANSPOSE(FILTER(Filtro1!B:B,Filtro1!A:A=Lili!C154))"),"Aquisição de Bens e Serviços")</f>
        <v>Aquisição de Bens e Serviços</v>
      </c>
      <c r="B155" s="4" t="str">
        <f ca="1">IFERROR(__xludf.DUMMYFUNCTION("""COMPUTED_VALUE"""),"Cultura Periférica")</f>
        <v>Cultura Periférica</v>
      </c>
      <c r="C155" s="4" t="str">
        <f ca="1">IFERROR(__xludf.DUMMYFUNCTION("""COMPUTED_VALUE"""),"Comunidades Tradicionais ou Rurais")</f>
        <v>Comunidades Tradicionais ou Rurais</v>
      </c>
      <c r="D155" s="4" t="str">
        <f ca="1">IFERROR(__xludf.DUMMYFUNCTION("""COMPUTED_VALUE"""),"Equipamentos e Acervos")</f>
        <v>Equipamentos e Acervos</v>
      </c>
      <c r="E155" s="4" t="str">
        <f ca="1">IFERROR(__xludf.DUMMYFUNCTION("""COMPUTED_VALUE"""),"Premiação")</f>
        <v>Premiação</v>
      </c>
      <c r="F155" s="4" t="str">
        <f ca="1">IFERROR(__xludf.DUMMYFUNCTION("""COMPUTED_VALUE"""),"Bolsas e Intercâmbio")</f>
        <v>Bolsas e Intercâmbio</v>
      </c>
      <c r="G155" s="4" t="str">
        <f ca="1">IFERROR(__xludf.DUMMYFUNCTION("""COMPUTED_VALUE"""),"Formação de Público e Educação")</f>
        <v>Formação de Público e Educação</v>
      </c>
      <c r="H155" s="4" t="str">
        <f ca="1">IFERROR(__xludf.DUMMYFUNCTION("""COMPUTED_VALUE"""),"Cultura Popular")</f>
        <v>Cultura Popular</v>
      </c>
      <c r="I155" s="4" t="str">
        <f ca="1">IFERROR(__xludf.DUMMYFUNCTION("""COMPUTED_VALUE"""),"Cultura Popular de Matriz Africana")</f>
        <v>Cultura Popular de Matriz Africana</v>
      </c>
      <c r="J155" s="4" t="str">
        <f ca="1">IFERROR(__xludf.DUMMYFUNCTION("""COMPUTED_VALUE"""),"Cultura Digital e Geek")</f>
        <v>Cultura Digital e Geek</v>
      </c>
      <c r="K155" s="4" t="str">
        <f ca="1">IFERROR(__xludf.DUMMYFUNCTION("""COMPUTED_VALUE"""),"12 Regiões de Desenvolvimento")</f>
        <v>12 Regiões de Desenvolvimento</v>
      </c>
      <c r="L155" s="4" t="str">
        <f ca="1">IFERROR(__xludf.DUMMYFUNCTION("""COMPUTED_VALUE"""),"Linguagem Específica")</f>
        <v>Linguagem Específica</v>
      </c>
      <c r="M155" s="4" t="str">
        <f ca="1">IFERROR(__xludf.DUMMYFUNCTION("""COMPUTED_VALUE"""),"Técnicos")</f>
        <v>Técnicos</v>
      </c>
      <c r="N155" s="4" t="str">
        <f ca="1">IFERROR(__xludf.DUMMYFUNCTION("""COMPUTED_VALUE"""),"Circulação e Visibilidade")</f>
        <v>Circulação e Visibilidade</v>
      </c>
      <c r="O155" s="4" t="str">
        <f ca="1">IFERROR(__xludf.DUMMYFUNCTION("""COMPUTED_VALUE"""),"Iniciantes")</f>
        <v>Iniciantes</v>
      </c>
      <c r="P155" s="4" t="str">
        <f ca="1">IFERROR(__xludf.DUMMYFUNCTION("""COMPUTED_VALUE"""),"CEUs e Pontos(ões) de Cultura")</f>
        <v>CEUs e Pontos(ões) de Cultura</v>
      </c>
      <c r="Q155" s="4" t="str">
        <f ca="1">IFERROR(__xludf.DUMMYFUNCTION("""COMPUTED_VALUE"""),"Outros")</f>
        <v>Outros</v>
      </c>
    </row>
    <row r="156" spans="1:17" x14ac:dyDescent="0.25">
      <c r="A156" s="4" t="str">
        <f ca="1">IFERROR(__xludf.DUMMYFUNCTION("TRANSPOSE(FILTER(Filtro1!B:B,Filtro1!A:A=Lili!C155))"),"Aquisição de Bens e Serviços")</f>
        <v>Aquisição de Bens e Serviços</v>
      </c>
      <c r="B156" s="4" t="str">
        <f ca="1">IFERROR(__xludf.DUMMYFUNCTION("""COMPUTED_VALUE"""),"Cultura Periférica")</f>
        <v>Cultura Periférica</v>
      </c>
      <c r="C156" s="4" t="str">
        <f ca="1">IFERROR(__xludf.DUMMYFUNCTION("""COMPUTED_VALUE"""),"Comunidades Tradicionais ou Rurais")</f>
        <v>Comunidades Tradicionais ou Rurais</v>
      </c>
      <c r="D156" s="4" t="str">
        <f ca="1">IFERROR(__xludf.DUMMYFUNCTION("""COMPUTED_VALUE"""),"Equipamentos e Acervos")</f>
        <v>Equipamentos e Acervos</v>
      </c>
      <c r="E156" s="4" t="str">
        <f ca="1">IFERROR(__xludf.DUMMYFUNCTION("""COMPUTED_VALUE"""),"Premiação")</f>
        <v>Premiação</v>
      </c>
      <c r="F156" s="4" t="str">
        <f ca="1">IFERROR(__xludf.DUMMYFUNCTION("""COMPUTED_VALUE"""),"Bolsas e Intercâmbio")</f>
        <v>Bolsas e Intercâmbio</v>
      </c>
      <c r="G156" s="4" t="str">
        <f ca="1">IFERROR(__xludf.DUMMYFUNCTION("""COMPUTED_VALUE"""),"Formação de Público e Educação")</f>
        <v>Formação de Público e Educação</v>
      </c>
      <c r="H156" s="4" t="str">
        <f ca="1">IFERROR(__xludf.DUMMYFUNCTION("""COMPUTED_VALUE"""),"Cultura Popular")</f>
        <v>Cultura Popular</v>
      </c>
      <c r="I156" s="4" t="str">
        <f ca="1">IFERROR(__xludf.DUMMYFUNCTION("""COMPUTED_VALUE"""),"Cultura Popular de Matriz Africana")</f>
        <v>Cultura Popular de Matriz Africana</v>
      </c>
      <c r="J156" s="4" t="str">
        <f ca="1">IFERROR(__xludf.DUMMYFUNCTION("""COMPUTED_VALUE"""),"Cultura Digital e Geek")</f>
        <v>Cultura Digital e Geek</v>
      </c>
      <c r="K156" s="4" t="str">
        <f ca="1">IFERROR(__xludf.DUMMYFUNCTION("""COMPUTED_VALUE"""),"12 Regiões de Desenvolvimento")</f>
        <v>12 Regiões de Desenvolvimento</v>
      </c>
      <c r="L156" s="4" t="str">
        <f ca="1">IFERROR(__xludf.DUMMYFUNCTION("""COMPUTED_VALUE"""),"Linguagem Específica")</f>
        <v>Linguagem Específica</v>
      </c>
      <c r="M156" s="4" t="str">
        <f ca="1">IFERROR(__xludf.DUMMYFUNCTION("""COMPUTED_VALUE"""),"Técnicos")</f>
        <v>Técnicos</v>
      </c>
      <c r="N156" s="4" t="str">
        <f ca="1">IFERROR(__xludf.DUMMYFUNCTION("""COMPUTED_VALUE"""),"Circulação e Visibilidade")</f>
        <v>Circulação e Visibilidade</v>
      </c>
      <c r="O156" s="4" t="str">
        <f ca="1">IFERROR(__xludf.DUMMYFUNCTION("""COMPUTED_VALUE"""),"Iniciantes")</f>
        <v>Iniciantes</v>
      </c>
      <c r="P156" s="4" t="str">
        <f ca="1">IFERROR(__xludf.DUMMYFUNCTION("""COMPUTED_VALUE"""),"CEUs e Pontos(ões) de Cultura")</f>
        <v>CEUs e Pontos(ões) de Cultura</v>
      </c>
      <c r="Q156" s="4" t="str">
        <f ca="1">IFERROR(__xludf.DUMMYFUNCTION("""COMPUTED_VALUE"""),"Outros")</f>
        <v>Outros</v>
      </c>
    </row>
    <row r="157" spans="1:17" x14ac:dyDescent="0.25">
      <c r="A157" s="4" t="str">
        <f ca="1">IFERROR(__xludf.DUMMYFUNCTION("TRANSPOSE(FILTER(Filtro1!B:B,Filtro1!A:A=Lili!C156))"),"Comunicacional")</f>
        <v>Comunicacional</v>
      </c>
      <c r="B157" s="4" t="str">
        <f ca="1">IFERROR(__xludf.DUMMYFUNCTION("""COMPUTED_VALUE"""),"Desburocratização")</f>
        <v>Desburocratização</v>
      </c>
      <c r="C157" s="4" t="str">
        <f ca="1">IFERROR(__xludf.DUMMYFUNCTION("""COMPUTED_VALUE"""),"Mapa Cultural")</f>
        <v>Mapa Cultural</v>
      </c>
      <c r="D157" s="4" t="str">
        <f ca="1">IFERROR(__xludf.DUMMYFUNCTION("""COMPUTED_VALUE"""),"Políticas Afirmativas")</f>
        <v>Políticas Afirmativas</v>
      </c>
    </row>
    <row r="158" spans="1:17" x14ac:dyDescent="0.25">
      <c r="A158" s="4" t="str">
        <f ca="1">IFERROR(__xludf.DUMMYFUNCTION("TRANSPOSE(FILTER(Filtro1!B:B,Filtro1!A:A=Lili!C157))"),"Aquisição de Bens e Serviços")</f>
        <v>Aquisição de Bens e Serviços</v>
      </c>
      <c r="B158" s="4" t="str">
        <f ca="1">IFERROR(__xludf.DUMMYFUNCTION("""COMPUTED_VALUE"""),"Cultura Periférica")</f>
        <v>Cultura Periférica</v>
      </c>
      <c r="C158" s="4" t="str">
        <f ca="1">IFERROR(__xludf.DUMMYFUNCTION("""COMPUTED_VALUE"""),"Comunidades Tradicionais ou Rurais")</f>
        <v>Comunidades Tradicionais ou Rurais</v>
      </c>
      <c r="D158" s="4" t="str">
        <f ca="1">IFERROR(__xludf.DUMMYFUNCTION("""COMPUTED_VALUE"""),"Equipamentos e Acervos")</f>
        <v>Equipamentos e Acervos</v>
      </c>
      <c r="E158" s="4" t="str">
        <f ca="1">IFERROR(__xludf.DUMMYFUNCTION("""COMPUTED_VALUE"""),"Premiação")</f>
        <v>Premiação</v>
      </c>
      <c r="F158" s="4" t="str">
        <f ca="1">IFERROR(__xludf.DUMMYFUNCTION("""COMPUTED_VALUE"""),"Bolsas e Intercâmbio")</f>
        <v>Bolsas e Intercâmbio</v>
      </c>
      <c r="G158" s="4" t="str">
        <f ca="1">IFERROR(__xludf.DUMMYFUNCTION("""COMPUTED_VALUE"""),"Formação de Público e Educação")</f>
        <v>Formação de Público e Educação</v>
      </c>
      <c r="H158" s="4" t="str">
        <f ca="1">IFERROR(__xludf.DUMMYFUNCTION("""COMPUTED_VALUE"""),"Cultura Popular")</f>
        <v>Cultura Popular</v>
      </c>
      <c r="I158" s="4" t="str">
        <f ca="1">IFERROR(__xludf.DUMMYFUNCTION("""COMPUTED_VALUE"""),"Cultura Popular de Matriz Africana")</f>
        <v>Cultura Popular de Matriz Africana</v>
      </c>
      <c r="J158" s="4" t="str">
        <f ca="1">IFERROR(__xludf.DUMMYFUNCTION("""COMPUTED_VALUE"""),"Cultura Digital e Geek")</f>
        <v>Cultura Digital e Geek</v>
      </c>
      <c r="K158" s="4" t="str">
        <f ca="1">IFERROR(__xludf.DUMMYFUNCTION("""COMPUTED_VALUE"""),"12 Regiões de Desenvolvimento")</f>
        <v>12 Regiões de Desenvolvimento</v>
      </c>
      <c r="L158" s="4" t="str">
        <f ca="1">IFERROR(__xludf.DUMMYFUNCTION("""COMPUTED_VALUE"""),"Linguagem Específica")</f>
        <v>Linguagem Específica</v>
      </c>
      <c r="M158" s="4" t="str">
        <f ca="1">IFERROR(__xludf.DUMMYFUNCTION("""COMPUTED_VALUE"""),"Técnicos")</f>
        <v>Técnicos</v>
      </c>
      <c r="N158" s="4" t="str">
        <f ca="1">IFERROR(__xludf.DUMMYFUNCTION("""COMPUTED_VALUE"""),"Circulação e Visibilidade")</f>
        <v>Circulação e Visibilidade</v>
      </c>
      <c r="O158" s="4" t="str">
        <f ca="1">IFERROR(__xludf.DUMMYFUNCTION("""COMPUTED_VALUE"""),"Iniciantes")</f>
        <v>Iniciantes</v>
      </c>
      <c r="P158" s="4" t="str">
        <f ca="1">IFERROR(__xludf.DUMMYFUNCTION("""COMPUTED_VALUE"""),"CEUs e Pontos(ões) de Cultura")</f>
        <v>CEUs e Pontos(ões) de Cultura</v>
      </c>
      <c r="Q158" s="4" t="str">
        <f ca="1">IFERROR(__xludf.DUMMYFUNCTION("""COMPUTED_VALUE"""),"Outros")</f>
        <v>Outros</v>
      </c>
    </row>
    <row r="159" spans="1:17" x14ac:dyDescent="0.25">
      <c r="A159" s="4" t="str">
        <f ca="1">IFERROR(__xludf.DUMMYFUNCTION("TRANSPOSE(FILTER(Filtro1!B:B,Filtro1!A:A=Lili!C158))"),"Aquisição de Bens e Serviços")</f>
        <v>Aquisição de Bens e Serviços</v>
      </c>
      <c r="B159" s="4" t="str">
        <f ca="1">IFERROR(__xludf.DUMMYFUNCTION("""COMPUTED_VALUE"""),"Cultura Periférica")</f>
        <v>Cultura Periférica</v>
      </c>
      <c r="C159" s="4" t="str">
        <f ca="1">IFERROR(__xludf.DUMMYFUNCTION("""COMPUTED_VALUE"""),"Comunidades Tradicionais ou Rurais")</f>
        <v>Comunidades Tradicionais ou Rurais</v>
      </c>
      <c r="D159" s="4" t="str">
        <f ca="1">IFERROR(__xludf.DUMMYFUNCTION("""COMPUTED_VALUE"""),"Equipamentos e Acervos")</f>
        <v>Equipamentos e Acervos</v>
      </c>
      <c r="E159" s="4" t="str">
        <f ca="1">IFERROR(__xludf.DUMMYFUNCTION("""COMPUTED_VALUE"""),"Premiação")</f>
        <v>Premiação</v>
      </c>
      <c r="F159" s="4" t="str">
        <f ca="1">IFERROR(__xludf.DUMMYFUNCTION("""COMPUTED_VALUE"""),"Bolsas e Intercâmbio")</f>
        <v>Bolsas e Intercâmbio</v>
      </c>
      <c r="G159" s="4" t="str">
        <f ca="1">IFERROR(__xludf.DUMMYFUNCTION("""COMPUTED_VALUE"""),"Formação de Público e Educação")</f>
        <v>Formação de Público e Educação</v>
      </c>
      <c r="H159" s="4" t="str">
        <f ca="1">IFERROR(__xludf.DUMMYFUNCTION("""COMPUTED_VALUE"""),"Cultura Popular")</f>
        <v>Cultura Popular</v>
      </c>
      <c r="I159" s="4" t="str">
        <f ca="1">IFERROR(__xludf.DUMMYFUNCTION("""COMPUTED_VALUE"""),"Cultura Popular de Matriz Africana")</f>
        <v>Cultura Popular de Matriz Africana</v>
      </c>
      <c r="J159" s="4" t="str">
        <f ca="1">IFERROR(__xludf.DUMMYFUNCTION("""COMPUTED_VALUE"""),"Cultura Digital e Geek")</f>
        <v>Cultura Digital e Geek</v>
      </c>
      <c r="K159" s="4" t="str">
        <f ca="1">IFERROR(__xludf.DUMMYFUNCTION("""COMPUTED_VALUE"""),"12 Regiões de Desenvolvimento")</f>
        <v>12 Regiões de Desenvolvimento</v>
      </c>
      <c r="L159" s="4" t="str">
        <f ca="1">IFERROR(__xludf.DUMMYFUNCTION("""COMPUTED_VALUE"""),"Linguagem Específica")</f>
        <v>Linguagem Específica</v>
      </c>
      <c r="M159" s="4" t="str">
        <f ca="1">IFERROR(__xludf.DUMMYFUNCTION("""COMPUTED_VALUE"""),"Técnicos")</f>
        <v>Técnicos</v>
      </c>
      <c r="N159" s="4" t="str">
        <f ca="1">IFERROR(__xludf.DUMMYFUNCTION("""COMPUTED_VALUE"""),"Circulação e Visibilidade")</f>
        <v>Circulação e Visibilidade</v>
      </c>
      <c r="O159" s="4" t="str">
        <f ca="1">IFERROR(__xludf.DUMMYFUNCTION("""COMPUTED_VALUE"""),"Iniciantes")</f>
        <v>Iniciantes</v>
      </c>
      <c r="P159" s="4" t="str">
        <f ca="1">IFERROR(__xludf.DUMMYFUNCTION("""COMPUTED_VALUE"""),"CEUs e Pontos(ões) de Cultura")</f>
        <v>CEUs e Pontos(ões) de Cultura</v>
      </c>
      <c r="Q159" s="4" t="str">
        <f ca="1">IFERROR(__xludf.DUMMYFUNCTION("""COMPUTED_VALUE"""),"Outros")</f>
        <v>Outros</v>
      </c>
    </row>
    <row r="160" spans="1:17" x14ac:dyDescent="0.25">
      <c r="A160" s="4" t="str">
        <f ca="1">IFERROR(__xludf.DUMMYFUNCTION("TRANSPOSE(FILTER(Filtro1!B:B,Filtro1!A:A=Lili!C159))"),"Aquisição de Bens e Serviços")</f>
        <v>Aquisição de Bens e Serviços</v>
      </c>
      <c r="B160" s="4" t="str">
        <f ca="1">IFERROR(__xludf.DUMMYFUNCTION("""COMPUTED_VALUE"""),"Cultura Periférica")</f>
        <v>Cultura Periférica</v>
      </c>
      <c r="C160" s="4" t="str">
        <f ca="1">IFERROR(__xludf.DUMMYFUNCTION("""COMPUTED_VALUE"""),"Comunidades Tradicionais ou Rurais")</f>
        <v>Comunidades Tradicionais ou Rurais</v>
      </c>
      <c r="D160" s="4" t="str">
        <f ca="1">IFERROR(__xludf.DUMMYFUNCTION("""COMPUTED_VALUE"""),"Equipamentos e Acervos")</f>
        <v>Equipamentos e Acervos</v>
      </c>
      <c r="E160" s="4" t="str">
        <f ca="1">IFERROR(__xludf.DUMMYFUNCTION("""COMPUTED_VALUE"""),"Premiação")</f>
        <v>Premiação</v>
      </c>
      <c r="F160" s="4" t="str">
        <f ca="1">IFERROR(__xludf.DUMMYFUNCTION("""COMPUTED_VALUE"""),"Bolsas e Intercâmbio")</f>
        <v>Bolsas e Intercâmbio</v>
      </c>
      <c r="G160" s="4" t="str">
        <f ca="1">IFERROR(__xludf.DUMMYFUNCTION("""COMPUTED_VALUE"""),"Formação de Público e Educação")</f>
        <v>Formação de Público e Educação</v>
      </c>
      <c r="H160" s="4" t="str">
        <f ca="1">IFERROR(__xludf.DUMMYFUNCTION("""COMPUTED_VALUE"""),"Cultura Popular")</f>
        <v>Cultura Popular</v>
      </c>
      <c r="I160" s="4" t="str">
        <f ca="1">IFERROR(__xludf.DUMMYFUNCTION("""COMPUTED_VALUE"""),"Cultura Popular de Matriz Africana")</f>
        <v>Cultura Popular de Matriz Africana</v>
      </c>
      <c r="J160" s="4" t="str">
        <f ca="1">IFERROR(__xludf.DUMMYFUNCTION("""COMPUTED_VALUE"""),"Cultura Digital e Geek")</f>
        <v>Cultura Digital e Geek</v>
      </c>
      <c r="K160" s="4" t="str">
        <f ca="1">IFERROR(__xludf.DUMMYFUNCTION("""COMPUTED_VALUE"""),"12 Regiões de Desenvolvimento")</f>
        <v>12 Regiões de Desenvolvimento</v>
      </c>
      <c r="L160" s="4" t="str">
        <f ca="1">IFERROR(__xludf.DUMMYFUNCTION("""COMPUTED_VALUE"""),"Linguagem Específica")</f>
        <v>Linguagem Específica</v>
      </c>
      <c r="M160" s="4" t="str">
        <f ca="1">IFERROR(__xludf.DUMMYFUNCTION("""COMPUTED_VALUE"""),"Técnicos")</f>
        <v>Técnicos</v>
      </c>
      <c r="N160" s="4" t="str">
        <f ca="1">IFERROR(__xludf.DUMMYFUNCTION("""COMPUTED_VALUE"""),"Circulação e Visibilidade")</f>
        <v>Circulação e Visibilidade</v>
      </c>
      <c r="O160" s="4" t="str">
        <f ca="1">IFERROR(__xludf.DUMMYFUNCTION("""COMPUTED_VALUE"""),"Iniciantes")</f>
        <v>Iniciantes</v>
      </c>
      <c r="P160" s="4" t="str">
        <f ca="1">IFERROR(__xludf.DUMMYFUNCTION("""COMPUTED_VALUE"""),"CEUs e Pontos(ões) de Cultura")</f>
        <v>CEUs e Pontos(ões) de Cultura</v>
      </c>
      <c r="Q160" s="4" t="str">
        <f ca="1">IFERROR(__xludf.DUMMYFUNCTION("""COMPUTED_VALUE"""),"Outros")</f>
        <v>Outros</v>
      </c>
    </row>
    <row r="161" spans="1:17" x14ac:dyDescent="0.25">
      <c r="A161" s="4" t="str">
        <f ca="1">IFERROR(__xludf.DUMMYFUNCTION("TRANSPOSE(FILTER(Filtro1!B:B,Filtro1!A:A=Lili!C160))"),"Linguagem")</f>
        <v>Linguagem</v>
      </c>
      <c r="B161" s="4" t="str">
        <f ca="1">IFERROR(__xludf.DUMMYFUNCTION("""COMPUTED_VALUE"""),"Regionalização")</f>
        <v>Regionalização</v>
      </c>
      <c r="C161" s="4" t="str">
        <f ca="1">IFERROR(__xludf.DUMMYFUNCTION("""COMPUTED_VALUE"""),"Remanejamento de Recursos e Rendimentos")</f>
        <v>Remanejamento de Recursos e Rendimentos</v>
      </c>
    </row>
    <row r="162" spans="1:17" x14ac:dyDescent="0.25">
      <c r="A162" s="4" t="str">
        <f ca="1">IFERROR(__xludf.DUMMYFUNCTION("TRANSPOSE(FILTER(Filtro1!B:B,Filtro1!A:A=Lili!C161))"),"Transparência e Fiscalização")</f>
        <v>Transparência e Fiscalização</v>
      </c>
      <c r="B162" s="4" t="str">
        <f ca="1">IFERROR(__xludf.DUMMYFUNCTION("""COMPUTED_VALUE"""),"Pareceristas")</f>
        <v>Pareceristas</v>
      </c>
    </row>
    <row r="163" spans="1:17" x14ac:dyDescent="0.25">
      <c r="A163" s="4" t="str">
        <f ca="1">IFERROR(__xludf.DUMMYFUNCTION("TRANSPOSE(FILTER(Filtro1!B:B,Filtro1!A:A=Lili!C162))"),"Comunicacional")</f>
        <v>Comunicacional</v>
      </c>
      <c r="B163" s="4" t="str">
        <f ca="1">IFERROR(__xludf.DUMMYFUNCTION("""COMPUTED_VALUE"""),"Desburocratização")</f>
        <v>Desburocratização</v>
      </c>
      <c r="C163" s="4" t="str">
        <f ca="1">IFERROR(__xludf.DUMMYFUNCTION("""COMPUTED_VALUE"""),"Mapa Cultural")</f>
        <v>Mapa Cultural</v>
      </c>
      <c r="D163" s="4" t="str">
        <f ca="1">IFERROR(__xludf.DUMMYFUNCTION("""COMPUTED_VALUE"""),"Políticas Afirmativas")</f>
        <v>Políticas Afirmativas</v>
      </c>
    </row>
    <row r="164" spans="1:17" x14ac:dyDescent="0.25">
      <c r="A164" s="4" t="str">
        <f ca="1">IFERROR(__xludf.DUMMYFUNCTION("TRANSPOSE(FILTER(Filtro1!B:B,Filtro1!A:A=Lili!C163))"),"Comunicacional")</f>
        <v>Comunicacional</v>
      </c>
      <c r="B164" s="4" t="str">
        <f ca="1">IFERROR(__xludf.DUMMYFUNCTION("""COMPUTED_VALUE"""),"Desburocratização")</f>
        <v>Desburocratização</v>
      </c>
      <c r="C164" s="4" t="str">
        <f ca="1">IFERROR(__xludf.DUMMYFUNCTION("""COMPUTED_VALUE"""),"Mapa Cultural")</f>
        <v>Mapa Cultural</v>
      </c>
      <c r="D164" s="4" t="str">
        <f ca="1">IFERROR(__xludf.DUMMYFUNCTION("""COMPUTED_VALUE"""),"Políticas Afirmativas")</f>
        <v>Políticas Afirmativas</v>
      </c>
    </row>
    <row r="165" spans="1:17" x14ac:dyDescent="0.25">
      <c r="A165" s="4" t="str">
        <f ca="1">IFERROR(__xludf.DUMMYFUNCTION("TRANSPOSE(FILTER(Filtro1!B:B,Filtro1!A:A=Lili!C164))"),"Aquisição de Bens e Serviços")</f>
        <v>Aquisição de Bens e Serviços</v>
      </c>
      <c r="B165" s="4" t="str">
        <f ca="1">IFERROR(__xludf.DUMMYFUNCTION("""COMPUTED_VALUE"""),"Cultura Periférica")</f>
        <v>Cultura Periférica</v>
      </c>
      <c r="C165" s="4" t="str">
        <f ca="1">IFERROR(__xludf.DUMMYFUNCTION("""COMPUTED_VALUE"""),"Comunidades Tradicionais ou Rurais")</f>
        <v>Comunidades Tradicionais ou Rurais</v>
      </c>
      <c r="D165" s="4" t="str">
        <f ca="1">IFERROR(__xludf.DUMMYFUNCTION("""COMPUTED_VALUE"""),"Equipamentos e Acervos")</f>
        <v>Equipamentos e Acervos</v>
      </c>
      <c r="E165" s="4" t="str">
        <f ca="1">IFERROR(__xludf.DUMMYFUNCTION("""COMPUTED_VALUE"""),"Premiação")</f>
        <v>Premiação</v>
      </c>
      <c r="F165" s="4" t="str">
        <f ca="1">IFERROR(__xludf.DUMMYFUNCTION("""COMPUTED_VALUE"""),"Bolsas e Intercâmbio")</f>
        <v>Bolsas e Intercâmbio</v>
      </c>
      <c r="G165" s="4" t="str">
        <f ca="1">IFERROR(__xludf.DUMMYFUNCTION("""COMPUTED_VALUE"""),"Formação de Público e Educação")</f>
        <v>Formação de Público e Educação</v>
      </c>
      <c r="H165" s="4" t="str">
        <f ca="1">IFERROR(__xludf.DUMMYFUNCTION("""COMPUTED_VALUE"""),"Cultura Popular")</f>
        <v>Cultura Popular</v>
      </c>
      <c r="I165" s="4" t="str">
        <f ca="1">IFERROR(__xludf.DUMMYFUNCTION("""COMPUTED_VALUE"""),"Cultura Popular de Matriz Africana")</f>
        <v>Cultura Popular de Matriz Africana</v>
      </c>
      <c r="J165" s="4" t="str">
        <f ca="1">IFERROR(__xludf.DUMMYFUNCTION("""COMPUTED_VALUE"""),"Cultura Digital e Geek")</f>
        <v>Cultura Digital e Geek</v>
      </c>
      <c r="K165" s="4" t="str">
        <f ca="1">IFERROR(__xludf.DUMMYFUNCTION("""COMPUTED_VALUE"""),"12 Regiões de Desenvolvimento")</f>
        <v>12 Regiões de Desenvolvimento</v>
      </c>
      <c r="L165" s="4" t="str">
        <f ca="1">IFERROR(__xludf.DUMMYFUNCTION("""COMPUTED_VALUE"""),"Linguagem Específica")</f>
        <v>Linguagem Específica</v>
      </c>
      <c r="M165" s="4" t="str">
        <f ca="1">IFERROR(__xludf.DUMMYFUNCTION("""COMPUTED_VALUE"""),"Técnicos")</f>
        <v>Técnicos</v>
      </c>
      <c r="N165" s="4" t="str">
        <f ca="1">IFERROR(__xludf.DUMMYFUNCTION("""COMPUTED_VALUE"""),"Circulação e Visibilidade")</f>
        <v>Circulação e Visibilidade</v>
      </c>
      <c r="O165" s="4" t="str">
        <f ca="1">IFERROR(__xludf.DUMMYFUNCTION("""COMPUTED_VALUE"""),"Iniciantes")</f>
        <v>Iniciantes</v>
      </c>
      <c r="P165" s="4" t="str">
        <f ca="1">IFERROR(__xludf.DUMMYFUNCTION("""COMPUTED_VALUE"""),"CEUs e Pontos(ões) de Cultura")</f>
        <v>CEUs e Pontos(ões) de Cultura</v>
      </c>
      <c r="Q165" s="4" t="str">
        <f ca="1">IFERROR(__xludf.DUMMYFUNCTION("""COMPUTED_VALUE"""),"Outros")</f>
        <v>Outros</v>
      </c>
    </row>
    <row r="166" spans="1:17" x14ac:dyDescent="0.25">
      <c r="A166" s="4" t="str">
        <f ca="1">IFERROR(__xludf.DUMMYFUNCTION("TRANSPOSE(FILTER(Filtro1!B:B,Filtro1!A:A=Lili!C165))"),"Aquisição de Bens e Serviços")</f>
        <v>Aquisição de Bens e Serviços</v>
      </c>
      <c r="B166" s="4" t="str">
        <f ca="1">IFERROR(__xludf.DUMMYFUNCTION("""COMPUTED_VALUE"""),"Cultura Periférica")</f>
        <v>Cultura Periférica</v>
      </c>
      <c r="C166" s="4" t="str">
        <f ca="1">IFERROR(__xludf.DUMMYFUNCTION("""COMPUTED_VALUE"""),"Comunidades Tradicionais ou Rurais")</f>
        <v>Comunidades Tradicionais ou Rurais</v>
      </c>
      <c r="D166" s="4" t="str">
        <f ca="1">IFERROR(__xludf.DUMMYFUNCTION("""COMPUTED_VALUE"""),"Equipamentos e Acervos")</f>
        <v>Equipamentos e Acervos</v>
      </c>
      <c r="E166" s="4" t="str">
        <f ca="1">IFERROR(__xludf.DUMMYFUNCTION("""COMPUTED_VALUE"""),"Premiação")</f>
        <v>Premiação</v>
      </c>
      <c r="F166" s="4" t="str">
        <f ca="1">IFERROR(__xludf.DUMMYFUNCTION("""COMPUTED_VALUE"""),"Bolsas e Intercâmbio")</f>
        <v>Bolsas e Intercâmbio</v>
      </c>
      <c r="G166" s="4" t="str">
        <f ca="1">IFERROR(__xludf.DUMMYFUNCTION("""COMPUTED_VALUE"""),"Formação de Público e Educação")</f>
        <v>Formação de Público e Educação</v>
      </c>
      <c r="H166" s="4" t="str">
        <f ca="1">IFERROR(__xludf.DUMMYFUNCTION("""COMPUTED_VALUE"""),"Cultura Popular")</f>
        <v>Cultura Popular</v>
      </c>
      <c r="I166" s="4" t="str">
        <f ca="1">IFERROR(__xludf.DUMMYFUNCTION("""COMPUTED_VALUE"""),"Cultura Popular de Matriz Africana")</f>
        <v>Cultura Popular de Matriz Africana</v>
      </c>
      <c r="J166" s="4" t="str">
        <f ca="1">IFERROR(__xludf.DUMMYFUNCTION("""COMPUTED_VALUE"""),"Cultura Digital e Geek")</f>
        <v>Cultura Digital e Geek</v>
      </c>
      <c r="K166" s="4" t="str">
        <f ca="1">IFERROR(__xludf.DUMMYFUNCTION("""COMPUTED_VALUE"""),"12 Regiões de Desenvolvimento")</f>
        <v>12 Regiões de Desenvolvimento</v>
      </c>
      <c r="L166" s="4" t="str">
        <f ca="1">IFERROR(__xludf.DUMMYFUNCTION("""COMPUTED_VALUE"""),"Linguagem Específica")</f>
        <v>Linguagem Específica</v>
      </c>
      <c r="M166" s="4" t="str">
        <f ca="1">IFERROR(__xludf.DUMMYFUNCTION("""COMPUTED_VALUE"""),"Técnicos")</f>
        <v>Técnicos</v>
      </c>
      <c r="N166" s="4" t="str">
        <f ca="1">IFERROR(__xludf.DUMMYFUNCTION("""COMPUTED_VALUE"""),"Circulação e Visibilidade")</f>
        <v>Circulação e Visibilidade</v>
      </c>
      <c r="O166" s="4" t="str">
        <f ca="1">IFERROR(__xludf.DUMMYFUNCTION("""COMPUTED_VALUE"""),"Iniciantes")</f>
        <v>Iniciantes</v>
      </c>
      <c r="P166" s="4" t="str">
        <f ca="1">IFERROR(__xludf.DUMMYFUNCTION("""COMPUTED_VALUE"""),"CEUs e Pontos(ões) de Cultura")</f>
        <v>CEUs e Pontos(ões) de Cultura</v>
      </c>
      <c r="Q166" s="4" t="str">
        <f ca="1">IFERROR(__xludf.DUMMYFUNCTION("""COMPUTED_VALUE"""),"Outros")</f>
        <v>Outros</v>
      </c>
    </row>
    <row r="167" spans="1:17" x14ac:dyDescent="0.25">
      <c r="A167" s="4" t="str">
        <f ca="1">IFERROR(__xludf.DUMMYFUNCTION("TRANSPOSE(FILTER(Filtro1!B:B,Filtro1!A:A=Lili!C166))"),"Aquisição de Bens e Serviços")</f>
        <v>Aquisição de Bens e Serviços</v>
      </c>
      <c r="B167" s="4" t="str">
        <f ca="1">IFERROR(__xludf.DUMMYFUNCTION("""COMPUTED_VALUE"""),"Cultura Periférica")</f>
        <v>Cultura Periférica</v>
      </c>
      <c r="C167" s="4" t="str">
        <f ca="1">IFERROR(__xludf.DUMMYFUNCTION("""COMPUTED_VALUE"""),"Comunidades Tradicionais ou Rurais")</f>
        <v>Comunidades Tradicionais ou Rurais</v>
      </c>
      <c r="D167" s="4" t="str">
        <f ca="1">IFERROR(__xludf.DUMMYFUNCTION("""COMPUTED_VALUE"""),"Equipamentos e Acervos")</f>
        <v>Equipamentos e Acervos</v>
      </c>
      <c r="E167" s="4" t="str">
        <f ca="1">IFERROR(__xludf.DUMMYFUNCTION("""COMPUTED_VALUE"""),"Premiação")</f>
        <v>Premiação</v>
      </c>
      <c r="F167" s="4" t="str">
        <f ca="1">IFERROR(__xludf.DUMMYFUNCTION("""COMPUTED_VALUE"""),"Bolsas e Intercâmbio")</f>
        <v>Bolsas e Intercâmbio</v>
      </c>
      <c r="G167" s="4" t="str">
        <f ca="1">IFERROR(__xludf.DUMMYFUNCTION("""COMPUTED_VALUE"""),"Formação de Público e Educação")</f>
        <v>Formação de Público e Educação</v>
      </c>
      <c r="H167" s="4" t="str">
        <f ca="1">IFERROR(__xludf.DUMMYFUNCTION("""COMPUTED_VALUE"""),"Cultura Popular")</f>
        <v>Cultura Popular</v>
      </c>
      <c r="I167" s="4" t="str">
        <f ca="1">IFERROR(__xludf.DUMMYFUNCTION("""COMPUTED_VALUE"""),"Cultura Popular de Matriz Africana")</f>
        <v>Cultura Popular de Matriz Africana</v>
      </c>
      <c r="J167" s="4" t="str">
        <f ca="1">IFERROR(__xludf.DUMMYFUNCTION("""COMPUTED_VALUE"""),"Cultura Digital e Geek")</f>
        <v>Cultura Digital e Geek</v>
      </c>
      <c r="K167" s="4" t="str">
        <f ca="1">IFERROR(__xludf.DUMMYFUNCTION("""COMPUTED_VALUE"""),"12 Regiões de Desenvolvimento")</f>
        <v>12 Regiões de Desenvolvimento</v>
      </c>
      <c r="L167" s="4" t="str">
        <f ca="1">IFERROR(__xludf.DUMMYFUNCTION("""COMPUTED_VALUE"""),"Linguagem Específica")</f>
        <v>Linguagem Específica</v>
      </c>
      <c r="M167" s="4" t="str">
        <f ca="1">IFERROR(__xludf.DUMMYFUNCTION("""COMPUTED_VALUE"""),"Técnicos")</f>
        <v>Técnicos</v>
      </c>
      <c r="N167" s="4" t="str">
        <f ca="1">IFERROR(__xludf.DUMMYFUNCTION("""COMPUTED_VALUE"""),"Circulação e Visibilidade")</f>
        <v>Circulação e Visibilidade</v>
      </c>
      <c r="O167" s="4" t="str">
        <f ca="1">IFERROR(__xludf.DUMMYFUNCTION("""COMPUTED_VALUE"""),"Iniciantes")</f>
        <v>Iniciantes</v>
      </c>
      <c r="P167" s="4" t="str">
        <f ca="1">IFERROR(__xludf.DUMMYFUNCTION("""COMPUTED_VALUE"""),"CEUs e Pontos(ões) de Cultura")</f>
        <v>CEUs e Pontos(ões) de Cultura</v>
      </c>
      <c r="Q167" s="4" t="str">
        <f ca="1">IFERROR(__xludf.DUMMYFUNCTION("""COMPUTED_VALUE"""),"Outros")</f>
        <v>Outros</v>
      </c>
    </row>
    <row r="168" spans="1:17" x14ac:dyDescent="0.25">
      <c r="A168" s="4" t="str">
        <f ca="1">IFERROR(__xludf.DUMMYFUNCTION("TRANSPOSE(FILTER(Filtro1!B:B,Filtro1!A:A=Lili!C167))"),"Aquisição de Bens e Serviços")</f>
        <v>Aquisição de Bens e Serviços</v>
      </c>
      <c r="B168" s="4" t="str">
        <f ca="1">IFERROR(__xludf.DUMMYFUNCTION("""COMPUTED_VALUE"""),"Cultura Periférica")</f>
        <v>Cultura Periférica</v>
      </c>
      <c r="C168" s="4" t="str">
        <f ca="1">IFERROR(__xludf.DUMMYFUNCTION("""COMPUTED_VALUE"""),"Comunidades Tradicionais ou Rurais")</f>
        <v>Comunidades Tradicionais ou Rurais</v>
      </c>
      <c r="D168" s="4" t="str">
        <f ca="1">IFERROR(__xludf.DUMMYFUNCTION("""COMPUTED_VALUE"""),"Equipamentos e Acervos")</f>
        <v>Equipamentos e Acervos</v>
      </c>
      <c r="E168" s="4" t="str">
        <f ca="1">IFERROR(__xludf.DUMMYFUNCTION("""COMPUTED_VALUE"""),"Premiação")</f>
        <v>Premiação</v>
      </c>
      <c r="F168" s="4" t="str">
        <f ca="1">IFERROR(__xludf.DUMMYFUNCTION("""COMPUTED_VALUE"""),"Bolsas e Intercâmbio")</f>
        <v>Bolsas e Intercâmbio</v>
      </c>
      <c r="G168" s="4" t="str">
        <f ca="1">IFERROR(__xludf.DUMMYFUNCTION("""COMPUTED_VALUE"""),"Formação de Público e Educação")</f>
        <v>Formação de Público e Educação</v>
      </c>
      <c r="H168" s="4" t="str">
        <f ca="1">IFERROR(__xludf.DUMMYFUNCTION("""COMPUTED_VALUE"""),"Cultura Popular")</f>
        <v>Cultura Popular</v>
      </c>
      <c r="I168" s="4" t="str">
        <f ca="1">IFERROR(__xludf.DUMMYFUNCTION("""COMPUTED_VALUE"""),"Cultura Popular de Matriz Africana")</f>
        <v>Cultura Popular de Matriz Africana</v>
      </c>
      <c r="J168" s="4" t="str">
        <f ca="1">IFERROR(__xludf.DUMMYFUNCTION("""COMPUTED_VALUE"""),"Cultura Digital e Geek")</f>
        <v>Cultura Digital e Geek</v>
      </c>
      <c r="K168" s="4" t="str">
        <f ca="1">IFERROR(__xludf.DUMMYFUNCTION("""COMPUTED_VALUE"""),"12 Regiões de Desenvolvimento")</f>
        <v>12 Regiões de Desenvolvimento</v>
      </c>
      <c r="L168" s="4" t="str">
        <f ca="1">IFERROR(__xludf.DUMMYFUNCTION("""COMPUTED_VALUE"""),"Linguagem Específica")</f>
        <v>Linguagem Específica</v>
      </c>
      <c r="M168" s="4" t="str">
        <f ca="1">IFERROR(__xludf.DUMMYFUNCTION("""COMPUTED_VALUE"""),"Técnicos")</f>
        <v>Técnicos</v>
      </c>
      <c r="N168" s="4" t="str">
        <f ca="1">IFERROR(__xludf.DUMMYFUNCTION("""COMPUTED_VALUE"""),"Circulação e Visibilidade")</f>
        <v>Circulação e Visibilidade</v>
      </c>
      <c r="O168" s="4" t="str">
        <f ca="1">IFERROR(__xludf.DUMMYFUNCTION("""COMPUTED_VALUE"""),"Iniciantes")</f>
        <v>Iniciantes</v>
      </c>
      <c r="P168" s="4" t="str">
        <f ca="1">IFERROR(__xludf.DUMMYFUNCTION("""COMPUTED_VALUE"""),"CEUs e Pontos(ões) de Cultura")</f>
        <v>CEUs e Pontos(ões) de Cultura</v>
      </c>
      <c r="Q168" s="4" t="str">
        <f ca="1">IFERROR(__xludf.DUMMYFUNCTION("""COMPUTED_VALUE"""),"Outros")</f>
        <v>Outros</v>
      </c>
    </row>
    <row r="169" spans="1:17" x14ac:dyDescent="0.25">
      <c r="A169" s="4" t="str">
        <f ca="1">IFERROR(__xludf.DUMMYFUNCTION("TRANSPOSE(FILTER(Filtro1!B:B,Filtro1!A:A=Lili!C168))"),"Aquisição de Bens e Serviços")</f>
        <v>Aquisição de Bens e Serviços</v>
      </c>
      <c r="B169" s="4" t="str">
        <f ca="1">IFERROR(__xludf.DUMMYFUNCTION("""COMPUTED_VALUE"""),"Cultura Periférica")</f>
        <v>Cultura Periférica</v>
      </c>
      <c r="C169" s="4" t="str">
        <f ca="1">IFERROR(__xludf.DUMMYFUNCTION("""COMPUTED_VALUE"""),"Comunidades Tradicionais ou Rurais")</f>
        <v>Comunidades Tradicionais ou Rurais</v>
      </c>
      <c r="D169" s="4" t="str">
        <f ca="1">IFERROR(__xludf.DUMMYFUNCTION("""COMPUTED_VALUE"""),"Equipamentos e Acervos")</f>
        <v>Equipamentos e Acervos</v>
      </c>
      <c r="E169" s="4" t="str">
        <f ca="1">IFERROR(__xludf.DUMMYFUNCTION("""COMPUTED_VALUE"""),"Premiação")</f>
        <v>Premiação</v>
      </c>
      <c r="F169" s="4" t="str">
        <f ca="1">IFERROR(__xludf.DUMMYFUNCTION("""COMPUTED_VALUE"""),"Bolsas e Intercâmbio")</f>
        <v>Bolsas e Intercâmbio</v>
      </c>
      <c r="G169" s="4" t="str">
        <f ca="1">IFERROR(__xludf.DUMMYFUNCTION("""COMPUTED_VALUE"""),"Formação de Público e Educação")</f>
        <v>Formação de Público e Educação</v>
      </c>
      <c r="H169" s="4" t="str">
        <f ca="1">IFERROR(__xludf.DUMMYFUNCTION("""COMPUTED_VALUE"""),"Cultura Popular")</f>
        <v>Cultura Popular</v>
      </c>
      <c r="I169" s="4" t="str">
        <f ca="1">IFERROR(__xludf.DUMMYFUNCTION("""COMPUTED_VALUE"""),"Cultura Popular de Matriz Africana")</f>
        <v>Cultura Popular de Matriz Africana</v>
      </c>
      <c r="J169" s="4" t="str">
        <f ca="1">IFERROR(__xludf.DUMMYFUNCTION("""COMPUTED_VALUE"""),"Cultura Digital e Geek")</f>
        <v>Cultura Digital e Geek</v>
      </c>
      <c r="K169" s="4" t="str">
        <f ca="1">IFERROR(__xludf.DUMMYFUNCTION("""COMPUTED_VALUE"""),"12 Regiões de Desenvolvimento")</f>
        <v>12 Regiões de Desenvolvimento</v>
      </c>
      <c r="L169" s="4" t="str">
        <f ca="1">IFERROR(__xludf.DUMMYFUNCTION("""COMPUTED_VALUE"""),"Linguagem Específica")</f>
        <v>Linguagem Específica</v>
      </c>
      <c r="M169" s="4" t="str">
        <f ca="1">IFERROR(__xludf.DUMMYFUNCTION("""COMPUTED_VALUE"""),"Técnicos")</f>
        <v>Técnicos</v>
      </c>
      <c r="N169" s="4" t="str">
        <f ca="1">IFERROR(__xludf.DUMMYFUNCTION("""COMPUTED_VALUE"""),"Circulação e Visibilidade")</f>
        <v>Circulação e Visibilidade</v>
      </c>
      <c r="O169" s="4" t="str">
        <f ca="1">IFERROR(__xludf.DUMMYFUNCTION("""COMPUTED_VALUE"""),"Iniciantes")</f>
        <v>Iniciantes</v>
      </c>
      <c r="P169" s="4" t="str">
        <f ca="1">IFERROR(__xludf.DUMMYFUNCTION("""COMPUTED_VALUE"""),"CEUs e Pontos(ões) de Cultura")</f>
        <v>CEUs e Pontos(ões) de Cultura</v>
      </c>
      <c r="Q169" s="4" t="str">
        <f ca="1">IFERROR(__xludf.DUMMYFUNCTION("""COMPUTED_VALUE"""),"Outros")</f>
        <v>Outros</v>
      </c>
    </row>
    <row r="170" spans="1:17" x14ac:dyDescent="0.25">
      <c r="A170" s="4" t="str">
        <f ca="1">IFERROR(__xludf.DUMMYFUNCTION("TRANSPOSE(FILTER(Filtro1!B:B,Filtro1!A:A=Lili!C169))"),"Cronograma ")</f>
        <v>Cronograma </v>
      </c>
      <c r="B170" s="4" t="str">
        <f ca="1">IFERROR(__xludf.DUMMYFUNCTION("""COMPUTED_VALUE"""),"Inscrições e Impedimentos")</f>
        <v>Inscrições e Impedimentos</v>
      </c>
    </row>
    <row r="171" spans="1:17" x14ac:dyDescent="0.25">
      <c r="A171" s="4" t="str">
        <f ca="1">IFERROR(__xludf.DUMMYFUNCTION("TRANSPOSE(FILTER(Filtro1!B:B,Filtro1!A:A=Lili!C170))"),"Aquisição de Bens e Serviços")</f>
        <v>Aquisição de Bens e Serviços</v>
      </c>
      <c r="B171" s="4" t="str">
        <f ca="1">IFERROR(__xludf.DUMMYFUNCTION("""COMPUTED_VALUE"""),"Cultura Periférica")</f>
        <v>Cultura Periférica</v>
      </c>
      <c r="C171" s="4" t="str">
        <f ca="1">IFERROR(__xludf.DUMMYFUNCTION("""COMPUTED_VALUE"""),"Comunidades Tradicionais ou Rurais")</f>
        <v>Comunidades Tradicionais ou Rurais</v>
      </c>
      <c r="D171" s="4" t="str">
        <f ca="1">IFERROR(__xludf.DUMMYFUNCTION("""COMPUTED_VALUE"""),"Equipamentos e Acervos")</f>
        <v>Equipamentos e Acervos</v>
      </c>
      <c r="E171" s="4" t="str">
        <f ca="1">IFERROR(__xludf.DUMMYFUNCTION("""COMPUTED_VALUE"""),"Premiação")</f>
        <v>Premiação</v>
      </c>
      <c r="F171" s="4" t="str">
        <f ca="1">IFERROR(__xludf.DUMMYFUNCTION("""COMPUTED_VALUE"""),"Bolsas e Intercâmbio")</f>
        <v>Bolsas e Intercâmbio</v>
      </c>
      <c r="G171" s="4" t="str">
        <f ca="1">IFERROR(__xludf.DUMMYFUNCTION("""COMPUTED_VALUE"""),"Formação de Público e Educação")</f>
        <v>Formação de Público e Educação</v>
      </c>
      <c r="H171" s="4" t="str">
        <f ca="1">IFERROR(__xludf.DUMMYFUNCTION("""COMPUTED_VALUE"""),"Cultura Popular")</f>
        <v>Cultura Popular</v>
      </c>
      <c r="I171" s="4" t="str">
        <f ca="1">IFERROR(__xludf.DUMMYFUNCTION("""COMPUTED_VALUE"""),"Cultura Popular de Matriz Africana")</f>
        <v>Cultura Popular de Matriz Africana</v>
      </c>
      <c r="J171" s="4" t="str">
        <f ca="1">IFERROR(__xludf.DUMMYFUNCTION("""COMPUTED_VALUE"""),"Cultura Digital e Geek")</f>
        <v>Cultura Digital e Geek</v>
      </c>
      <c r="K171" s="4" t="str">
        <f ca="1">IFERROR(__xludf.DUMMYFUNCTION("""COMPUTED_VALUE"""),"12 Regiões de Desenvolvimento")</f>
        <v>12 Regiões de Desenvolvimento</v>
      </c>
      <c r="L171" s="4" t="str">
        <f ca="1">IFERROR(__xludf.DUMMYFUNCTION("""COMPUTED_VALUE"""),"Linguagem Específica")</f>
        <v>Linguagem Específica</v>
      </c>
      <c r="M171" s="4" t="str">
        <f ca="1">IFERROR(__xludf.DUMMYFUNCTION("""COMPUTED_VALUE"""),"Técnicos")</f>
        <v>Técnicos</v>
      </c>
      <c r="N171" s="4" t="str">
        <f ca="1">IFERROR(__xludf.DUMMYFUNCTION("""COMPUTED_VALUE"""),"Circulação e Visibilidade")</f>
        <v>Circulação e Visibilidade</v>
      </c>
      <c r="O171" s="4" t="str">
        <f ca="1">IFERROR(__xludf.DUMMYFUNCTION("""COMPUTED_VALUE"""),"Iniciantes")</f>
        <v>Iniciantes</v>
      </c>
      <c r="P171" s="4" t="str">
        <f ca="1">IFERROR(__xludf.DUMMYFUNCTION("""COMPUTED_VALUE"""),"CEUs e Pontos(ões) de Cultura")</f>
        <v>CEUs e Pontos(ões) de Cultura</v>
      </c>
      <c r="Q171" s="4" t="str">
        <f ca="1">IFERROR(__xludf.DUMMYFUNCTION("""COMPUTED_VALUE"""),"Outros")</f>
        <v>Outros</v>
      </c>
    </row>
    <row r="172" spans="1:17" x14ac:dyDescent="0.25">
      <c r="A172" s="4" t="str">
        <f ca="1">IFERROR(__xludf.DUMMYFUNCTION("TRANSPOSE(FILTER(Filtro1!B:B,Filtro1!A:A=Lili!C171))"),"Treinamento - Agente")</f>
        <v>Treinamento - Agente</v>
      </c>
      <c r="B172" s="4" t="str">
        <f ca="1">IFERROR(__xludf.DUMMYFUNCTION("""COMPUTED_VALUE"""),"Treinamento - Gestor")</f>
        <v>Treinamento - Gestor</v>
      </c>
    </row>
    <row r="173" spans="1:17" x14ac:dyDescent="0.25">
      <c r="A173" s="4" t="str">
        <f ca="1">IFERROR(__xludf.DUMMYFUNCTION("TRANSPOSE(FILTER(Filtro1!B:B,Filtro1!A:A=Lili!C172))"),"Treinamento - Agente")</f>
        <v>Treinamento - Agente</v>
      </c>
      <c r="B173" s="4" t="str">
        <f ca="1">IFERROR(__xludf.DUMMYFUNCTION("""COMPUTED_VALUE"""),"Treinamento - Gestor")</f>
        <v>Treinamento - Gestor</v>
      </c>
    </row>
    <row r="174" spans="1:17" x14ac:dyDescent="0.25">
      <c r="A174" s="4" t="str">
        <f ca="1">IFERROR(__xludf.DUMMYFUNCTION("TRANSPOSE(FILTER(Filtro1!B:B,Filtro1!A:A=Lili!C173))"),"Aquisição de Bens e Serviços")</f>
        <v>Aquisição de Bens e Serviços</v>
      </c>
      <c r="B174" s="4" t="str">
        <f ca="1">IFERROR(__xludf.DUMMYFUNCTION("""COMPUTED_VALUE"""),"Cultura Periférica")</f>
        <v>Cultura Periférica</v>
      </c>
      <c r="C174" s="4" t="str">
        <f ca="1">IFERROR(__xludf.DUMMYFUNCTION("""COMPUTED_VALUE"""),"Comunidades Tradicionais ou Rurais")</f>
        <v>Comunidades Tradicionais ou Rurais</v>
      </c>
      <c r="D174" s="4" t="str">
        <f ca="1">IFERROR(__xludf.DUMMYFUNCTION("""COMPUTED_VALUE"""),"Equipamentos e Acervos")</f>
        <v>Equipamentos e Acervos</v>
      </c>
      <c r="E174" s="4" t="str">
        <f ca="1">IFERROR(__xludf.DUMMYFUNCTION("""COMPUTED_VALUE"""),"Premiação")</f>
        <v>Premiação</v>
      </c>
      <c r="F174" s="4" t="str">
        <f ca="1">IFERROR(__xludf.DUMMYFUNCTION("""COMPUTED_VALUE"""),"Bolsas e Intercâmbio")</f>
        <v>Bolsas e Intercâmbio</v>
      </c>
      <c r="G174" s="4" t="str">
        <f ca="1">IFERROR(__xludf.DUMMYFUNCTION("""COMPUTED_VALUE"""),"Formação de Público e Educação")</f>
        <v>Formação de Público e Educação</v>
      </c>
      <c r="H174" s="4" t="str">
        <f ca="1">IFERROR(__xludf.DUMMYFUNCTION("""COMPUTED_VALUE"""),"Cultura Popular")</f>
        <v>Cultura Popular</v>
      </c>
      <c r="I174" s="4" t="str">
        <f ca="1">IFERROR(__xludf.DUMMYFUNCTION("""COMPUTED_VALUE"""),"Cultura Popular de Matriz Africana")</f>
        <v>Cultura Popular de Matriz Africana</v>
      </c>
      <c r="J174" s="4" t="str">
        <f ca="1">IFERROR(__xludf.DUMMYFUNCTION("""COMPUTED_VALUE"""),"Cultura Digital e Geek")</f>
        <v>Cultura Digital e Geek</v>
      </c>
      <c r="K174" s="4" t="str">
        <f ca="1">IFERROR(__xludf.DUMMYFUNCTION("""COMPUTED_VALUE"""),"12 Regiões de Desenvolvimento")</f>
        <v>12 Regiões de Desenvolvimento</v>
      </c>
      <c r="L174" s="4" t="str">
        <f ca="1">IFERROR(__xludf.DUMMYFUNCTION("""COMPUTED_VALUE"""),"Linguagem Específica")</f>
        <v>Linguagem Específica</v>
      </c>
      <c r="M174" s="4" t="str">
        <f ca="1">IFERROR(__xludf.DUMMYFUNCTION("""COMPUTED_VALUE"""),"Técnicos")</f>
        <v>Técnicos</v>
      </c>
      <c r="N174" s="4" t="str">
        <f ca="1">IFERROR(__xludf.DUMMYFUNCTION("""COMPUTED_VALUE"""),"Circulação e Visibilidade")</f>
        <v>Circulação e Visibilidade</v>
      </c>
      <c r="O174" s="4" t="str">
        <f ca="1">IFERROR(__xludf.DUMMYFUNCTION("""COMPUTED_VALUE"""),"Iniciantes")</f>
        <v>Iniciantes</v>
      </c>
      <c r="P174" s="4" t="str">
        <f ca="1">IFERROR(__xludf.DUMMYFUNCTION("""COMPUTED_VALUE"""),"CEUs e Pontos(ões) de Cultura")</f>
        <v>CEUs e Pontos(ões) de Cultura</v>
      </c>
      <c r="Q174" s="4" t="str">
        <f ca="1">IFERROR(__xludf.DUMMYFUNCTION("""COMPUTED_VALUE"""),"Outros")</f>
        <v>Outros</v>
      </c>
    </row>
    <row r="175" spans="1:17" x14ac:dyDescent="0.25">
      <c r="A175" s="4" t="str">
        <f ca="1">IFERROR(__xludf.DUMMYFUNCTION("TRANSPOSE(FILTER(Filtro1!B:B,Filtro1!A:A=Lili!C174))"),"Aquisição de Bens e Serviços")</f>
        <v>Aquisição de Bens e Serviços</v>
      </c>
      <c r="B175" s="4" t="str">
        <f ca="1">IFERROR(__xludf.DUMMYFUNCTION("""COMPUTED_VALUE"""),"Cultura Periférica")</f>
        <v>Cultura Periférica</v>
      </c>
      <c r="C175" s="4" t="str">
        <f ca="1">IFERROR(__xludf.DUMMYFUNCTION("""COMPUTED_VALUE"""),"Comunidades Tradicionais ou Rurais")</f>
        <v>Comunidades Tradicionais ou Rurais</v>
      </c>
      <c r="D175" s="4" t="str">
        <f ca="1">IFERROR(__xludf.DUMMYFUNCTION("""COMPUTED_VALUE"""),"Equipamentos e Acervos")</f>
        <v>Equipamentos e Acervos</v>
      </c>
      <c r="E175" s="4" t="str">
        <f ca="1">IFERROR(__xludf.DUMMYFUNCTION("""COMPUTED_VALUE"""),"Premiação")</f>
        <v>Premiação</v>
      </c>
      <c r="F175" s="4" t="str">
        <f ca="1">IFERROR(__xludf.DUMMYFUNCTION("""COMPUTED_VALUE"""),"Bolsas e Intercâmbio")</f>
        <v>Bolsas e Intercâmbio</v>
      </c>
      <c r="G175" s="4" t="str">
        <f ca="1">IFERROR(__xludf.DUMMYFUNCTION("""COMPUTED_VALUE"""),"Formação de Público e Educação")</f>
        <v>Formação de Público e Educação</v>
      </c>
      <c r="H175" s="4" t="str">
        <f ca="1">IFERROR(__xludf.DUMMYFUNCTION("""COMPUTED_VALUE"""),"Cultura Popular")</f>
        <v>Cultura Popular</v>
      </c>
      <c r="I175" s="4" t="str">
        <f ca="1">IFERROR(__xludf.DUMMYFUNCTION("""COMPUTED_VALUE"""),"Cultura Popular de Matriz Africana")</f>
        <v>Cultura Popular de Matriz Africana</v>
      </c>
      <c r="J175" s="4" t="str">
        <f ca="1">IFERROR(__xludf.DUMMYFUNCTION("""COMPUTED_VALUE"""),"Cultura Digital e Geek")</f>
        <v>Cultura Digital e Geek</v>
      </c>
      <c r="K175" s="4" t="str">
        <f ca="1">IFERROR(__xludf.DUMMYFUNCTION("""COMPUTED_VALUE"""),"12 Regiões de Desenvolvimento")</f>
        <v>12 Regiões de Desenvolvimento</v>
      </c>
      <c r="L175" s="4" t="str">
        <f ca="1">IFERROR(__xludf.DUMMYFUNCTION("""COMPUTED_VALUE"""),"Linguagem Específica")</f>
        <v>Linguagem Específica</v>
      </c>
      <c r="M175" s="4" t="str">
        <f ca="1">IFERROR(__xludf.DUMMYFUNCTION("""COMPUTED_VALUE"""),"Técnicos")</f>
        <v>Técnicos</v>
      </c>
      <c r="N175" s="4" t="str">
        <f ca="1">IFERROR(__xludf.DUMMYFUNCTION("""COMPUTED_VALUE"""),"Circulação e Visibilidade")</f>
        <v>Circulação e Visibilidade</v>
      </c>
      <c r="O175" s="4" t="str">
        <f ca="1">IFERROR(__xludf.DUMMYFUNCTION("""COMPUTED_VALUE"""),"Iniciantes")</f>
        <v>Iniciantes</v>
      </c>
      <c r="P175" s="4" t="str">
        <f ca="1">IFERROR(__xludf.DUMMYFUNCTION("""COMPUTED_VALUE"""),"CEUs e Pontos(ões) de Cultura")</f>
        <v>CEUs e Pontos(ões) de Cultura</v>
      </c>
      <c r="Q175" s="4" t="str">
        <f ca="1">IFERROR(__xludf.DUMMYFUNCTION("""COMPUTED_VALUE"""),"Outros")</f>
        <v>Outros</v>
      </c>
    </row>
    <row r="176" spans="1:17" x14ac:dyDescent="0.25">
      <c r="A176" s="4" t="str">
        <f ca="1">IFERROR(__xludf.DUMMYFUNCTION("TRANSPOSE(FILTER(Filtro1!B:B,Filtro1!A:A=Lili!C175))"),"Aquisição de Bens e Serviços")</f>
        <v>Aquisição de Bens e Serviços</v>
      </c>
      <c r="B176" s="4" t="str">
        <f ca="1">IFERROR(__xludf.DUMMYFUNCTION("""COMPUTED_VALUE"""),"Cultura Periférica")</f>
        <v>Cultura Periférica</v>
      </c>
      <c r="C176" s="4" t="str">
        <f ca="1">IFERROR(__xludf.DUMMYFUNCTION("""COMPUTED_VALUE"""),"Comunidades Tradicionais ou Rurais")</f>
        <v>Comunidades Tradicionais ou Rurais</v>
      </c>
      <c r="D176" s="4" t="str">
        <f ca="1">IFERROR(__xludf.DUMMYFUNCTION("""COMPUTED_VALUE"""),"Equipamentos e Acervos")</f>
        <v>Equipamentos e Acervos</v>
      </c>
      <c r="E176" s="4" t="str">
        <f ca="1">IFERROR(__xludf.DUMMYFUNCTION("""COMPUTED_VALUE"""),"Premiação")</f>
        <v>Premiação</v>
      </c>
      <c r="F176" s="4" t="str">
        <f ca="1">IFERROR(__xludf.DUMMYFUNCTION("""COMPUTED_VALUE"""),"Bolsas e Intercâmbio")</f>
        <v>Bolsas e Intercâmbio</v>
      </c>
      <c r="G176" s="4" t="str">
        <f ca="1">IFERROR(__xludf.DUMMYFUNCTION("""COMPUTED_VALUE"""),"Formação de Público e Educação")</f>
        <v>Formação de Público e Educação</v>
      </c>
      <c r="H176" s="4" t="str">
        <f ca="1">IFERROR(__xludf.DUMMYFUNCTION("""COMPUTED_VALUE"""),"Cultura Popular")</f>
        <v>Cultura Popular</v>
      </c>
      <c r="I176" s="4" t="str">
        <f ca="1">IFERROR(__xludf.DUMMYFUNCTION("""COMPUTED_VALUE"""),"Cultura Popular de Matriz Africana")</f>
        <v>Cultura Popular de Matriz Africana</v>
      </c>
      <c r="J176" s="4" t="str">
        <f ca="1">IFERROR(__xludf.DUMMYFUNCTION("""COMPUTED_VALUE"""),"Cultura Digital e Geek")</f>
        <v>Cultura Digital e Geek</v>
      </c>
      <c r="K176" s="4" t="str">
        <f ca="1">IFERROR(__xludf.DUMMYFUNCTION("""COMPUTED_VALUE"""),"12 Regiões de Desenvolvimento")</f>
        <v>12 Regiões de Desenvolvimento</v>
      </c>
      <c r="L176" s="4" t="str">
        <f ca="1">IFERROR(__xludf.DUMMYFUNCTION("""COMPUTED_VALUE"""),"Linguagem Específica")</f>
        <v>Linguagem Específica</v>
      </c>
      <c r="M176" s="4" t="str">
        <f ca="1">IFERROR(__xludf.DUMMYFUNCTION("""COMPUTED_VALUE"""),"Técnicos")</f>
        <v>Técnicos</v>
      </c>
      <c r="N176" s="4" t="str">
        <f ca="1">IFERROR(__xludf.DUMMYFUNCTION("""COMPUTED_VALUE"""),"Circulação e Visibilidade")</f>
        <v>Circulação e Visibilidade</v>
      </c>
      <c r="O176" s="4" t="str">
        <f ca="1">IFERROR(__xludf.DUMMYFUNCTION("""COMPUTED_VALUE"""),"Iniciantes")</f>
        <v>Iniciantes</v>
      </c>
      <c r="P176" s="4" t="str">
        <f ca="1">IFERROR(__xludf.DUMMYFUNCTION("""COMPUTED_VALUE"""),"CEUs e Pontos(ões) de Cultura")</f>
        <v>CEUs e Pontos(ões) de Cultura</v>
      </c>
      <c r="Q176" s="4" t="str">
        <f ca="1">IFERROR(__xludf.DUMMYFUNCTION("""COMPUTED_VALUE"""),"Outros")</f>
        <v>Outros</v>
      </c>
    </row>
    <row r="177" spans="1:17" x14ac:dyDescent="0.25">
      <c r="A177" s="4" t="str">
        <f ca="1">IFERROR(__xludf.DUMMYFUNCTION("TRANSPOSE(FILTER(Filtro1!B:B,Filtro1!A:A=Lili!C176))"),"Aquisição de Bens e Serviços")</f>
        <v>Aquisição de Bens e Serviços</v>
      </c>
      <c r="B177" s="4" t="str">
        <f ca="1">IFERROR(__xludf.DUMMYFUNCTION("""COMPUTED_VALUE"""),"Cultura Periférica")</f>
        <v>Cultura Periférica</v>
      </c>
      <c r="C177" s="4" t="str">
        <f ca="1">IFERROR(__xludf.DUMMYFUNCTION("""COMPUTED_VALUE"""),"Comunidades Tradicionais ou Rurais")</f>
        <v>Comunidades Tradicionais ou Rurais</v>
      </c>
      <c r="D177" s="4" t="str">
        <f ca="1">IFERROR(__xludf.DUMMYFUNCTION("""COMPUTED_VALUE"""),"Equipamentos e Acervos")</f>
        <v>Equipamentos e Acervos</v>
      </c>
      <c r="E177" s="4" t="str">
        <f ca="1">IFERROR(__xludf.DUMMYFUNCTION("""COMPUTED_VALUE"""),"Premiação")</f>
        <v>Premiação</v>
      </c>
      <c r="F177" s="4" t="str">
        <f ca="1">IFERROR(__xludf.DUMMYFUNCTION("""COMPUTED_VALUE"""),"Bolsas e Intercâmbio")</f>
        <v>Bolsas e Intercâmbio</v>
      </c>
      <c r="G177" s="4" t="str">
        <f ca="1">IFERROR(__xludf.DUMMYFUNCTION("""COMPUTED_VALUE"""),"Formação de Público e Educação")</f>
        <v>Formação de Público e Educação</v>
      </c>
      <c r="H177" s="4" t="str">
        <f ca="1">IFERROR(__xludf.DUMMYFUNCTION("""COMPUTED_VALUE"""),"Cultura Popular")</f>
        <v>Cultura Popular</v>
      </c>
      <c r="I177" s="4" t="str">
        <f ca="1">IFERROR(__xludf.DUMMYFUNCTION("""COMPUTED_VALUE"""),"Cultura Popular de Matriz Africana")</f>
        <v>Cultura Popular de Matriz Africana</v>
      </c>
      <c r="J177" s="4" t="str">
        <f ca="1">IFERROR(__xludf.DUMMYFUNCTION("""COMPUTED_VALUE"""),"Cultura Digital e Geek")</f>
        <v>Cultura Digital e Geek</v>
      </c>
      <c r="K177" s="4" t="str">
        <f ca="1">IFERROR(__xludf.DUMMYFUNCTION("""COMPUTED_VALUE"""),"12 Regiões de Desenvolvimento")</f>
        <v>12 Regiões de Desenvolvimento</v>
      </c>
      <c r="L177" s="4" t="str">
        <f ca="1">IFERROR(__xludf.DUMMYFUNCTION("""COMPUTED_VALUE"""),"Linguagem Específica")</f>
        <v>Linguagem Específica</v>
      </c>
      <c r="M177" s="4" t="str">
        <f ca="1">IFERROR(__xludf.DUMMYFUNCTION("""COMPUTED_VALUE"""),"Técnicos")</f>
        <v>Técnicos</v>
      </c>
      <c r="N177" s="4" t="str">
        <f ca="1">IFERROR(__xludf.DUMMYFUNCTION("""COMPUTED_VALUE"""),"Circulação e Visibilidade")</f>
        <v>Circulação e Visibilidade</v>
      </c>
      <c r="O177" s="4" t="str">
        <f ca="1">IFERROR(__xludf.DUMMYFUNCTION("""COMPUTED_VALUE"""),"Iniciantes")</f>
        <v>Iniciantes</v>
      </c>
      <c r="P177" s="4" t="str">
        <f ca="1">IFERROR(__xludf.DUMMYFUNCTION("""COMPUTED_VALUE"""),"CEUs e Pontos(ões) de Cultura")</f>
        <v>CEUs e Pontos(ões) de Cultura</v>
      </c>
      <c r="Q177" s="4" t="str">
        <f ca="1">IFERROR(__xludf.DUMMYFUNCTION("""COMPUTED_VALUE"""),"Outros")</f>
        <v>Outros</v>
      </c>
    </row>
    <row r="178" spans="1:17" x14ac:dyDescent="0.25">
      <c r="A178" s="4" t="str">
        <f ca="1">IFERROR(__xludf.DUMMYFUNCTION("TRANSPOSE(FILTER(Filtro1!B:B,Filtro1!A:A=Lili!C177))"),"Aquisição de Bens e Serviços")</f>
        <v>Aquisição de Bens e Serviços</v>
      </c>
      <c r="B178" s="4" t="str">
        <f ca="1">IFERROR(__xludf.DUMMYFUNCTION("""COMPUTED_VALUE"""),"Cultura Periférica")</f>
        <v>Cultura Periférica</v>
      </c>
      <c r="C178" s="4" t="str">
        <f ca="1">IFERROR(__xludf.DUMMYFUNCTION("""COMPUTED_VALUE"""),"Comunidades Tradicionais ou Rurais")</f>
        <v>Comunidades Tradicionais ou Rurais</v>
      </c>
      <c r="D178" s="4" t="str">
        <f ca="1">IFERROR(__xludf.DUMMYFUNCTION("""COMPUTED_VALUE"""),"Equipamentos e Acervos")</f>
        <v>Equipamentos e Acervos</v>
      </c>
      <c r="E178" s="4" t="str">
        <f ca="1">IFERROR(__xludf.DUMMYFUNCTION("""COMPUTED_VALUE"""),"Premiação")</f>
        <v>Premiação</v>
      </c>
      <c r="F178" s="4" t="str">
        <f ca="1">IFERROR(__xludf.DUMMYFUNCTION("""COMPUTED_VALUE"""),"Bolsas e Intercâmbio")</f>
        <v>Bolsas e Intercâmbio</v>
      </c>
      <c r="G178" s="4" t="str">
        <f ca="1">IFERROR(__xludf.DUMMYFUNCTION("""COMPUTED_VALUE"""),"Formação de Público e Educação")</f>
        <v>Formação de Público e Educação</v>
      </c>
      <c r="H178" s="4" t="str">
        <f ca="1">IFERROR(__xludf.DUMMYFUNCTION("""COMPUTED_VALUE"""),"Cultura Popular")</f>
        <v>Cultura Popular</v>
      </c>
      <c r="I178" s="4" t="str">
        <f ca="1">IFERROR(__xludf.DUMMYFUNCTION("""COMPUTED_VALUE"""),"Cultura Popular de Matriz Africana")</f>
        <v>Cultura Popular de Matriz Africana</v>
      </c>
      <c r="J178" s="4" t="str">
        <f ca="1">IFERROR(__xludf.DUMMYFUNCTION("""COMPUTED_VALUE"""),"Cultura Digital e Geek")</f>
        <v>Cultura Digital e Geek</v>
      </c>
      <c r="K178" s="4" t="str">
        <f ca="1">IFERROR(__xludf.DUMMYFUNCTION("""COMPUTED_VALUE"""),"12 Regiões de Desenvolvimento")</f>
        <v>12 Regiões de Desenvolvimento</v>
      </c>
      <c r="L178" s="4" t="str">
        <f ca="1">IFERROR(__xludf.DUMMYFUNCTION("""COMPUTED_VALUE"""),"Linguagem Específica")</f>
        <v>Linguagem Específica</v>
      </c>
      <c r="M178" s="4" t="str">
        <f ca="1">IFERROR(__xludf.DUMMYFUNCTION("""COMPUTED_VALUE"""),"Técnicos")</f>
        <v>Técnicos</v>
      </c>
      <c r="N178" s="4" t="str">
        <f ca="1">IFERROR(__xludf.DUMMYFUNCTION("""COMPUTED_VALUE"""),"Circulação e Visibilidade")</f>
        <v>Circulação e Visibilidade</v>
      </c>
      <c r="O178" s="4" t="str">
        <f ca="1">IFERROR(__xludf.DUMMYFUNCTION("""COMPUTED_VALUE"""),"Iniciantes")</f>
        <v>Iniciantes</v>
      </c>
      <c r="P178" s="4" t="str">
        <f ca="1">IFERROR(__xludf.DUMMYFUNCTION("""COMPUTED_VALUE"""),"CEUs e Pontos(ões) de Cultura")</f>
        <v>CEUs e Pontos(ões) de Cultura</v>
      </c>
      <c r="Q178" s="4" t="str">
        <f ca="1">IFERROR(__xludf.DUMMYFUNCTION("""COMPUTED_VALUE"""),"Outros")</f>
        <v>Outros</v>
      </c>
    </row>
    <row r="179" spans="1:17" x14ac:dyDescent="0.25">
      <c r="A179" s="4" t="str">
        <f ca="1">IFERROR(__xludf.DUMMYFUNCTION("TRANSPOSE(FILTER(Filtro1!B:B,Filtro1!A:A=Lili!C178))"),"Aquisição de Bens e Serviços")</f>
        <v>Aquisição de Bens e Serviços</v>
      </c>
      <c r="B179" s="4" t="str">
        <f ca="1">IFERROR(__xludf.DUMMYFUNCTION("""COMPUTED_VALUE"""),"Cultura Periférica")</f>
        <v>Cultura Periférica</v>
      </c>
      <c r="C179" s="4" t="str">
        <f ca="1">IFERROR(__xludf.DUMMYFUNCTION("""COMPUTED_VALUE"""),"Comunidades Tradicionais ou Rurais")</f>
        <v>Comunidades Tradicionais ou Rurais</v>
      </c>
      <c r="D179" s="4" t="str">
        <f ca="1">IFERROR(__xludf.DUMMYFUNCTION("""COMPUTED_VALUE"""),"Equipamentos e Acervos")</f>
        <v>Equipamentos e Acervos</v>
      </c>
      <c r="E179" s="4" t="str">
        <f ca="1">IFERROR(__xludf.DUMMYFUNCTION("""COMPUTED_VALUE"""),"Premiação")</f>
        <v>Premiação</v>
      </c>
      <c r="F179" s="4" t="str">
        <f ca="1">IFERROR(__xludf.DUMMYFUNCTION("""COMPUTED_VALUE"""),"Bolsas e Intercâmbio")</f>
        <v>Bolsas e Intercâmbio</v>
      </c>
      <c r="G179" s="4" t="str">
        <f ca="1">IFERROR(__xludf.DUMMYFUNCTION("""COMPUTED_VALUE"""),"Formação de Público e Educação")</f>
        <v>Formação de Público e Educação</v>
      </c>
      <c r="H179" s="4" t="str">
        <f ca="1">IFERROR(__xludf.DUMMYFUNCTION("""COMPUTED_VALUE"""),"Cultura Popular")</f>
        <v>Cultura Popular</v>
      </c>
      <c r="I179" s="4" t="str">
        <f ca="1">IFERROR(__xludf.DUMMYFUNCTION("""COMPUTED_VALUE"""),"Cultura Popular de Matriz Africana")</f>
        <v>Cultura Popular de Matriz Africana</v>
      </c>
      <c r="J179" s="4" t="str">
        <f ca="1">IFERROR(__xludf.DUMMYFUNCTION("""COMPUTED_VALUE"""),"Cultura Digital e Geek")</f>
        <v>Cultura Digital e Geek</v>
      </c>
      <c r="K179" s="4" t="str">
        <f ca="1">IFERROR(__xludf.DUMMYFUNCTION("""COMPUTED_VALUE"""),"12 Regiões de Desenvolvimento")</f>
        <v>12 Regiões de Desenvolvimento</v>
      </c>
      <c r="L179" s="4" t="str">
        <f ca="1">IFERROR(__xludf.DUMMYFUNCTION("""COMPUTED_VALUE"""),"Linguagem Específica")</f>
        <v>Linguagem Específica</v>
      </c>
      <c r="M179" s="4" t="str">
        <f ca="1">IFERROR(__xludf.DUMMYFUNCTION("""COMPUTED_VALUE"""),"Técnicos")</f>
        <v>Técnicos</v>
      </c>
      <c r="N179" s="4" t="str">
        <f ca="1">IFERROR(__xludf.DUMMYFUNCTION("""COMPUTED_VALUE"""),"Circulação e Visibilidade")</f>
        <v>Circulação e Visibilidade</v>
      </c>
      <c r="O179" s="4" t="str">
        <f ca="1">IFERROR(__xludf.DUMMYFUNCTION("""COMPUTED_VALUE"""),"Iniciantes")</f>
        <v>Iniciantes</v>
      </c>
      <c r="P179" s="4" t="str">
        <f ca="1">IFERROR(__xludf.DUMMYFUNCTION("""COMPUTED_VALUE"""),"CEUs e Pontos(ões) de Cultura")</f>
        <v>CEUs e Pontos(ões) de Cultura</v>
      </c>
      <c r="Q179" s="4" t="str">
        <f ca="1">IFERROR(__xludf.DUMMYFUNCTION("""COMPUTED_VALUE"""),"Outros")</f>
        <v>Outros</v>
      </c>
    </row>
    <row r="180" spans="1:17" x14ac:dyDescent="0.25">
      <c r="A180" s="4" t="str">
        <f ca="1">IFERROR(__xludf.DUMMYFUNCTION("TRANSPOSE(FILTER(Filtro1!B:B,Filtro1!A:A=Lili!C179))"),"")</f>
        <v/>
      </c>
      <c r="B180" s="4"/>
      <c r="C180" s="4"/>
    </row>
    <row r="181" spans="1:17" x14ac:dyDescent="0.25">
      <c r="A181" s="4" t="str">
        <f ca="1">IFERROR(__xludf.DUMMYFUNCTION("TRANSPOSE(FILTER(Filtro1!B:B,Filtro1!A:A=Lili!C180))"),"Aquisição de Bens e Serviços")</f>
        <v>Aquisição de Bens e Serviços</v>
      </c>
      <c r="B181" s="4" t="str">
        <f ca="1">IFERROR(__xludf.DUMMYFUNCTION("""COMPUTED_VALUE"""),"Cultura Periférica")</f>
        <v>Cultura Periférica</v>
      </c>
      <c r="C181" s="4" t="str">
        <f ca="1">IFERROR(__xludf.DUMMYFUNCTION("""COMPUTED_VALUE"""),"Comunidades Tradicionais ou Rurais")</f>
        <v>Comunidades Tradicionais ou Rurais</v>
      </c>
      <c r="D181" s="4" t="str">
        <f ca="1">IFERROR(__xludf.DUMMYFUNCTION("""COMPUTED_VALUE"""),"Equipamentos e Acervos")</f>
        <v>Equipamentos e Acervos</v>
      </c>
      <c r="E181" s="4" t="str">
        <f ca="1">IFERROR(__xludf.DUMMYFUNCTION("""COMPUTED_VALUE"""),"Premiação")</f>
        <v>Premiação</v>
      </c>
      <c r="F181" s="4" t="str">
        <f ca="1">IFERROR(__xludf.DUMMYFUNCTION("""COMPUTED_VALUE"""),"Bolsas e Intercâmbio")</f>
        <v>Bolsas e Intercâmbio</v>
      </c>
      <c r="G181" s="4" t="str">
        <f ca="1">IFERROR(__xludf.DUMMYFUNCTION("""COMPUTED_VALUE"""),"Formação de Público e Educação")</f>
        <v>Formação de Público e Educação</v>
      </c>
      <c r="H181" s="4" t="str">
        <f ca="1">IFERROR(__xludf.DUMMYFUNCTION("""COMPUTED_VALUE"""),"Cultura Popular")</f>
        <v>Cultura Popular</v>
      </c>
      <c r="I181" s="4" t="str">
        <f ca="1">IFERROR(__xludf.DUMMYFUNCTION("""COMPUTED_VALUE"""),"Cultura Popular de Matriz Africana")</f>
        <v>Cultura Popular de Matriz Africana</v>
      </c>
      <c r="J181" s="4" t="str">
        <f ca="1">IFERROR(__xludf.DUMMYFUNCTION("""COMPUTED_VALUE"""),"Cultura Digital e Geek")</f>
        <v>Cultura Digital e Geek</v>
      </c>
      <c r="K181" s="4" t="str">
        <f ca="1">IFERROR(__xludf.DUMMYFUNCTION("""COMPUTED_VALUE"""),"12 Regiões de Desenvolvimento")</f>
        <v>12 Regiões de Desenvolvimento</v>
      </c>
      <c r="L181" s="4" t="str">
        <f ca="1">IFERROR(__xludf.DUMMYFUNCTION("""COMPUTED_VALUE"""),"Linguagem Específica")</f>
        <v>Linguagem Específica</v>
      </c>
      <c r="M181" s="4" t="str">
        <f ca="1">IFERROR(__xludf.DUMMYFUNCTION("""COMPUTED_VALUE"""),"Técnicos")</f>
        <v>Técnicos</v>
      </c>
      <c r="N181" s="4" t="str">
        <f ca="1">IFERROR(__xludf.DUMMYFUNCTION("""COMPUTED_VALUE"""),"Circulação e Visibilidade")</f>
        <v>Circulação e Visibilidade</v>
      </c>
      <c r="O181" s="4" t="str">
        <f ca="1">IFERROR(__xludf.DUMMYFUNCTION("""COMPUTED_VALUE"""),"Iniciantes")</f>
        <v>Iniciantes</v>
      </c>
      <c r="P181" s="4" t="str">
        <f ca="1">IFERROR(__xludf.DUMMYFUNCTION("""COMPUTED_VALUE"""),"CEUs e Pontos(ões) de Cultura")</f>
        <v>CEUs e Pontos(ões) de Cultura</v>
      </c>
      <c r="Q181" s="4" t="str">
        <f ca="1">IFERROR(__xludf.DUMMYFUNCTION("""COMPUTED_VALUE"""),"Outros")</f>
        <v>Outros</v>
      </c>
    </row>
    <row r="182" spans="1:17" x14ac:dyDescent="0.25">
      <c r="A182" s="4" t="str">
        <f ca="1">IFERROR(__xludf.DUMMYFUNCTION("TRANSPOSE(FILTER(Filtro1!B:B,Filtro1!A:A=Lili!C181))"),"Aquisição de Bens e Serviços")</f>
        <v>Aquisição de Bens e Serviços</v>
      </c>
      <c r="B182" s="4" t="str">
        <f ca="1">IFERROR(__xludf.DUMMYFUNCTION("""COMPUTED_VALUE"""),"Cultura Periférica")</f>
        <v>Cultura Periférica</v>
      </c>
      <c r="C182" s="4" t="str">
        <f ca="1">IFERROR(__xludf.DUMMYFUNCTION("""COMPUTED_VALUE"""),"Comunidades Tradicionais ou Rurais")</f>
        <v>Comunidades Tradicionais ou Rurais</v>
      </c>
      <c r="D182" s="4" t="str">
        <f ca="1">IFERROR(__xludf.DUMMYFUNCTION("""COMPUTED_VALUE"""),"Equipamentos e Acervos")</f>
        <v>Equipamentos e Acervos</v>
      </c>
      <c r="E182" s="4" t="str">
        <f ca="1">IFERROR(__xludf.DUMMYFUNCTION("""COMPUTED_VALUE"""),"Premiação")</f>
        <v>Premiação</v>
      </c>
      <c r="F182" s="4" t="str">
        <f ca="1">IFERROR(__xludf.DUMMYFUNCTION("""COMPUTED_VALUE"""),"Bolsas e Intercâmbio")</f>
        <v>Bolsas e Intercâmbio</v>
      </c>
      <c r="G182" s="4" t="str">
        <f ca="1">IFERROR(__xludf.DUMMYFUNCTION("""COMPUTED_VALUE"""),"Formação de Público e Educação")</f>
        <v>Formação de Público e Educação</v>
      </c>
      <c r="H182" s="4" t="str">
        <f ca="1">IFERROR(__xludf.DUMMYFUNCTION("""COMPUTED_VALUE"""),"Cultura Popular")</f>
        <v>Cultura Popular</v>
      </c>
      <c r="I182" s="4" t="str">
        <f ca="1">IFERROR(__xludf.DUMMYFUNCTION("""COMPUTED_VALUE"""),"Cultura Popular de Matriz Africana")</f>
        <v>Cultura Popular de Matriz Africana</v>
      </c>
      <c r="J182" s="4" t="str">
        <f ca="1">IFERROR(__xludf.DUMMYFUNCTION("""COMPUTED_VALUE"""),"Cultura Digital e Geek")</f>
        <v>Cultura Digital e Geek</v>
      </c>
      <c r="K182" s="4" t="str">
        <f ca="1">IFERROR(__xludf.DUMMYFUNCTION("""COMPUTED_VALUE"""),"12 Regiões de Desenvolvimento")</f>
        <v>12 Regiões de Desenvolvimento</v>
      </c>
      <c r="L182" s="4" t="str">
        <f ca="1">IFERROR(__xludf.DUMMYFUNCTION("""COMPUTED_VALUE"""),"Linguagem Específica")</f>
        <v>Linguagem Específica</v>
      </c>
      <c r="M182" s="4" t="str">
        <f ca="1">IFERROR(__xludf.DUMMYFUNCTION("""COMPUTED_VALUE"""),"Técnicos")</f>
        <v>Técnicos</v>
      </c>
      <c r="N182" s="4" t="str">
        <f ca="1">IFERROR(__xludf.DUMMYFUNCTION("""COMPUTED_VALUE"""),"Circulação e Visibilidade")</f>
        <v>Circulação e Visibilidade</v>
      </c>
      <c r="O182" s="4" t="str">
        <f ca="1">IFERROR(__xludf.DUMMYFUNCTION("""COMPUTED_VALUE"""),"Iniciantes")</f>
        <v>Iniciantes</v>
      </c>
      <c r="P182" s="4" t="str">
        <f ca="1">IFERROR(__xludf.DUMMYFUNCTION("""COMPUTED_VALUE"""),"CEUs e Pontos(ões) de Cultura")</f>
        <v>CEUs e Pontos(ões) de Cultura</v>
      </c>
      <c r="Q182" s="4" t="str">
        <f ca="1">IFERROR(__xludf.DUMMYFUNCTION("""COMPUTED_VALUE"""),"Outros")</f>
        <v>Outros</v>
      </c>
    </row>
    <row r="183" spans="1:17" x14ac:dyDescent="0.25">
      <c r="A183" s="4" t="str">
        <f ca="1">IFERROR(__xludf.DUMMYFUNCTION("TRANSPOSE(FILTER(Filtro1!B:B,Filtro1!A:A=Lili!C182))"),"Transparência e Fiscalização")</f>
        <v>Transparência e Fiscalização</v>
      </c>
      <c r="B183" s="4" t="str">
        <f ca="1">IFERROR(__xludf.DUMMYFUNCTION("""COMPUTED_VALUE"""),"Pareceristas")</f>
        <v>Pareceristas</v>
      </c>
    </row>
    <row r="184" spans="1:17" x14ac:dyDescent="0.25">
      <c r="A184" s="4" t="str">
        <f ca="1">IFERROR(__xludf.DUMMYFUNCTION("TRANSPOSE(FILTER(Filtro1!B:B,Filtro1!A:A=Lili!C183))"),"Comunicacional")</f>
        <v>Comunicacional</v>
      </c>
      <c r="B184" s="4" t="str">
        <f ca="1">IFERROR(__xludf.DUMMYFUNCTION("""COMPUTED_VALUE"""),"Desburocratização")</f>
        <v>Desburocratização</v>
      </c>
      <c r="C184" s="4" t="str">
        <f ca="1">IFERROR(__xludf.DUMMYFUNCTION("""COMPUTED_VALUE"""),"Mapa Cultural")</f>
        <v>Mapa Cultural</v>
      </c>
      <c r="D184" s="4" t="str">
        <f ca="1">IFERROR(__xludf.DUMMYFUNCTION("""COMPUTED_VALUE"""),"Políticas Afirmativas")</f>
        <v>Políticas Afirmativas</v>
      </c>
    </row>
    <row r="185" spans="1:17" x14ac:dyDescent="0.25">
      <c r="A185" s="4" t="str">
        <f ca="1">IFERROR(__xludf.DUMMYFUNCTION("TRANSPOSE(FILTER(Filtro1!B:B,Filtro1!A:A=Lili!C184))"),"Transparência e Fiscalização")</f>
        <v>Transparência e Fiscalização</v>
      </c>
      <c r="B185" s="4" t="str">
        <f ca="1">IFERROR(__xludf.DUMMYFUNCTION("""COMPUTED_VALUE"""),"Pareceristas")</f>
        <v>Pareceristas</v>
      </c>
    </row>
    <row r="186" spans="1:17" x14ac:dyDescent="0.25">
      <c r="A186" s="4" t="str">
        <f ca="1">IFERROR(__xludf.DUMMYFUNCTION("TRANSPOSE(FILTER(Filtro1!B:B,Filtro1!A:A=Lili!C185))"),"Linguagem")</f>
        <v>Linguagem</v>
      </c>
      <c r="B186" s="4" t="str">
        <f ca="1">IFERROR(__xludf.DUMMYFUNCTION("""COMPUTED_VALUE"""),"Regionalização")</f>
        <v>Regionalização</v>
      </c>
      <c r="C186" s="4" t="str">
        <f ca="1">IFERROR(__xludf.DUMMYFUNCTION("""COMPUTED_VALUE"""),"Remanejamento de Recursos e Rendimentos")</f>
        <v>Remanejamento de Recursos e Rendimentos</v>
      </c>
    </row>
    <row r="187" spans="1:17" x14ac:dyDescent="0.25">
      <c r="A187" s="4" t="str">
        <f ca="1">IFERROR(__xludf.DUMMYFUNCTION("TRANSPOSE(FILTER(Filtro1!B:B,Filtro1!A:A=Lili!C186))"),"Cronograma ")</f>
        <v>Cronograma </v>
      </c>
      <c r="B187" s="4" t="str">
        <f ca="1">IFERROR(__xludf.DUMMYFUNCTION("""COMPUTED_VALUE"""),"Inscrições e Impedimentos")</f>
        <v>Inscrições e Impedimentos</v>
      </c>
    </row>
    <row r="188" spans="1:17" x14ac:dyDescent="0.25">
      <c r="A188" s="4" t="str">
        <f ca="1">IFERROR(__xludf.DUMMYFUNCTION("TRANSPOSE(FILTER(Filtro1!B:B,Filtro1!A:A=Lili!C187))"),"")</f>
        <v/>
      </c>
      <c r="B188" s="4"/>
      <c r="C188" s="4"/>
      <c r="D188" s="4"/>
    </row>
    <row r="189" spans="1:17" x14ac:dyDescent="0.25">
      <c r="A189" s="4" t="str">
        <f ca="1">IFERROR(__xludf.DUMMYFUNCTION("TRANSPOSE(FILTER(Filtro1!B:B,Filtro1!A:A=Lili!C188))"),"Cronograma ")</f>
        <v>Cronograma </v>
      </c>
      <c r="B189" s="4" t="str">
        <f ca="1">IFERROR(__xludf.DUMMYFUNCTION("""COMPUTED_VALUE"""),"Inscrições e Impedimentos")</f>
        <v>Inscrições e Impedimentos</v>
      </c>
    </row>
    <row r="190" spans="1:17" x14ac:dyDescent="0.25">
      <c r="A190" s="4" t="str">
        <f ca="1">IFERROR(__xludf.DUMMYFUNCTION("TRANSPOSE(FILTER(Filtro1!B:B,Filtro1!A:A=Lili!C189))"),"")</f>
        <v/>
      </c>
      <c r="B190" s="4"/>
      <c r="C190" s="4"/>
      <c r="D190" s="4"/>
    </row>
    <row r="191" spans="1:17" x14ac:dyDescent="0.25">
      <c r="A191" s="4" t="str">
        <f ca="1">IFERROR(__xludf.DUMMYFUNCTION("TRANSPOSE(FILTER(Filtro1!B:B,Filtro1!A:A=Lili!C190))"),"Aquisição de Bens e Serviços")</f>
        <v>Aquisição de Bens e Serviços</v>
      </c>
      <c r="B191" s="4" t="str">
        <f ca="1">IFERROR(__xludf.DUMMYFUNCTION("""COMPUTED_VALUE"""),"Cultura Periférica")</f>
        <v>Cultura Periférica</v>
      </c>
      <c r="C191" s="4" t="str">
        <f ca="1">IFERROR(__xludf.DUMMYFUNCTION("""COMPUTED_VALUE"""),"Comunidades Tradicionais ou Rurais")</f>
        <v>Comunidades Tradicionais ou Rurais</v>
      </c>
      <c r="D191" s="4" t="str">
        <f ca="1">IFERROR(__xludf.DUMMYFUNCTION("""COMPUTED_VALUE"""),"Equipamentos e Acervos")</f>
        <v>Equipamentos e Acervos</v>
      </c>
      <c r="E191" s="4" t="str">
        <f ca="1">IFERROR(__xludf.DUMMYFUNCTION("""COMPUTED_VALUE"""),"Premiação")</f>
        <v>Premiação</v>
      </c>
      <c r="F191" s="4" t="str">
        <f ca="1">IFERROR(__xludf.DUMMYFUNCTION("""COMPUTED_VALUE"""),"Bolsas e Intercâmbio")</f>
        <v>Bolsas e Intercâmbio</v>
      </c>
      <c r="G191" s="4" t="str">
        <f ca="1">IFERROR(__xludf.DUMMYFUNCTION("""COMPUTED_VALUE"""),"Formação de Público e Educação")</f>
        <v>Formação de Público e Educação</v>
      </c>
      <c r="H191" s="4" t="str">
        <f ca="1">IFERROR(__xludf.DUMMYFUNCTION("""COMPUTED_VALUE"""),"Cultura Popular")</f>
        <v>Cultura Popular</v>
      </c>
      <c r="I191" s="4" t="str">
        <f ca="1">IFERROR(__xludf.DUMMYFUNCTION("""COMPUTED_VALUE"""),"Cultura Popular de Matriz Africana")</f>
        <v>Cultura Popular de Matriz Africana</v>
      </c>
      <c r="J191" s="4" t="str">
        <f ca="1">IFERROR(__xludf.DUMMYFUNCTION("""COMPUTED_VALUE"""),"Cultura Digital e Geek")</f>
        <v>Cultura Digital e Geek</v>
      </c>
      <c r="K191" s="4" t="str">
        <f ca="1">IFERROR(__xludf.DUMMYFUNCTION("""COMPUTED_VALUE"""),"12 Regiões de Desenvolvimento")</f>
        <v>12 Regiões de Desenvolvimento</v>
      </c>
      <c r="L191" s="4" t="str">
        <f ca="1">IFERROR(__xludf.DUMMYFUNCTION("""COMPUTED_VALUE"""),"Linguagem Específica")</f>
        <v>Linguagem Específica</v>
      </c>
      <c r="M191" s="4" t="str">
        <f ca="1">IFERROR(__xludf.DUMMYFUNCTION("""COMPUTED_VALUE"""),"Técnicos")</f>
        <v>Técnicos</v>
      </c>
      <c r="N191" s="4" t="str">
        <f ca="1">IFERROR(__xludf.DUMMYFUNCTION("""COMPUTED_VALUE"""),"Circulação e Visibilidade")</f>
        <v>Circulação e Visibilidade</v>
      </c>
      <c r="O191" s="4" t="str">
        <f ca="1">IFERROR(__xludf.DUMMYFUNCTION("""COMPUTED_VALUE"""),"Iniciantes")</f>
        <v>Iniciantes</v>
      </c>
      <c r="P191" s="4" t="str">
        <f ca="1">IFERROR(__xludf.DUMMYFUNCTION("""COMPUTED_VALUE"""),"CEUs e Pontos(ões) de Cultura")</f>
        <v>CEUs e Pontos(ões) de Cultura</v>
      </c>
      <c r="Q191" s="4" t="str">
        <f ca="1">IFERROR(__xludf.DUMMYFUNCTION("""COMPUTED_VALUE"""),"Outros")</f>
        <v>Outros</v>
      </c>
    </row>
    <row r="192" spans="1:17" x14ac:dyDescent="0.25">
      <c r="A192" s="4" t="str">
        <f ca="1">IFERROR(__xludf.DUMMYFUNCTION("TRANSPOSE(FILTER(Filtro1!B:B,Filtro1!A:A=Lili!C191))"),"Comunicacional")</f>
        <v>Comunicacional</v>
      </c>
      <c r="B192" s="4" t="str">
        <f ca="1">IFERROR(__xludf.DUMMYFUNCTION("""COMPUTED_VALUE"""),"Desburocratização")</f>
        <v>Desburocratização</v>
      </c>
      <c r="C192" s="4" t="str">
        <f ca="1">IFERROR(__xludf.DUMMYFUNCTION("""COMPUTED_VALUE"""),"Mapa Cultural")</f>
        <v>Mapa Cultural</v>
      </c>
      <c r="D192" s="4" t="str">
        <f ca="1">IFERROR(__xludf.DUMMYFUNCTION("""COMPUTED_VALUE"""),"Políticas Afirmativas")</f>
        <v>Políticas Afirmativas</v>
      </c>
    </row>
    <row r="193" spans="1:17" x14ac:dyDescent="0.25">
      <c r="A193" s="4" t="str">
        <f ca="1">IFERROR(__xludf.DUMMYFUNCTION("TRANSPOSE(FILTER(Filtro1!B:B,Filtro1!A:A=Lili!C192))"),"Cronograma ")</f>
        <v>Cronograma </v>
      </c>
      <c r="B193" s="4" t="str">
        <f ca="1">IFERROR(__xludf.DUMMYFUNCTION("""COMPUTED_VALUE"""),"Inscrições e Impedimentos")</f>
        <v>Inscrições e Impedimentos</v>
      </c>
    </row>
    <row r="194" spans="1:17" x14ac:dyDescent="0.25">
      <c r="A194" s="4" t="str">
        <f ca="1">IFERROR(__xludf.DUMMYFUNCTION("TRANSPOSE(FILTER(Filtro1!B:B,Filtro1!A:A=Lili!C193))"),"Comunicacional")</f>
        <v>Comunicacional</v>
      </c>
      <c r="B194" s="4" t="str">
        <f ca="1">IFERROR(__xludf.DUMMYFUNCTION("""COMPUTED_VALUE"""),"Desburocratização")</f>
        <v>Desburocratização</v>
      </c>
      <c r="C194" s="4" t="str">
        <f ca="1">IFERROR(__xludf.DUMMYFUNCTION("""COMPUTED_VALUE"""),"Mapa Cultural")</f>
        <v>Mapa Cultural</v>
      </c>
      <c r="D194" s="4" t="str">
        <f ca="1">IFERROR(__xludf.DUMMYFUNCTION("""COMPUTED_VALUE"""),"Políticas Afirmativas")</f>
        <v>Políticas Afirmativas</v>
      </c>
    </row>
    <row r="195" spans="1:17" x14ac:dyDescent="0.25">
      <c r="A195" s="4" t="str">
        <f ca="1">IFERROR(__xludf.DUMMYFUNCTION("TRANSPOSE(FILTER(Filtro1!B:B,Filtro1!A:A=Lili!C194))"),"Comunicacional")</f>
        <v>Comunicacional</v>
      </c>
      <c r="B195" s="4" t="str">
        <f ca="1">IFERROR(__xludf.DUMMYFUNCTION("""COMPUTED_VALUE"""),"Desburocratização")</f>
        <v>Desburocratização</v>
      </c>
      <c r="C195" s="4" t="str">
        <f ca="1">IFERROR(__xludf.DUMMYFUNCTION("""COMPUTED_VALUE"""),"Mapa Cultural")</f>
        <v>Mapa Cultural</v>
      </c>
      <c r="D195" s="4" t="str">
        <f ca="1">IFERROR(__xludf.DUMMYFUNCTION("""COMPUTED_VALUE"""),"Políticas Afirmativas")</f>
        <v>Políticas Afirmativas</v>
      </c>
    </row>
    <row r="196" spans="1:17" x14ac:dyDescent="0.25">
      <c r="A196" s="4" t="str">
        <f ca="1">IFERROR(__xludf.DUMMYFUNCTION("TRANSPOSE(FILTER(Filtro1!B:B,Filtro1!A:A=Lili!C195))"),"Comunicacional")</f>
        <v>Comunicacional</v>
      </c>
      <c r="B196" s="4" t="str">
        <f ca="1">IFERROR(__xludf.DUMMYFUNCTION("""COMPUTED_VALUE"""),"Desburocratização")</f>
        <v>Desburocratização</v>
      </c>
      <c r="C196" s="4" t="str">
        <f ca="1">IFERROR(__xludf.DUMMYFUNCTION("""COMPUTED_VALUE"""),"Mapa Cultural")</f>
        <v>Mapa Cultural</v>
      </c>
      <c r="D196" s="4" t="str">
        <f ca="1">IFERROR(__xludf.DUMMYFUNCTION("""COMPUTED_VALUE"""),"Políticas Afirmativas")</f>
        <v>Políticas Afirmativas</v>
      </c>
    </row>
    <row r="197" spans="1:17" x14ac:dyDescent="0.25">
      <c r="A197" s="4" t="str">
        <f ca="1">IFERROR(__xludf.DUMMYFUNCTION("TRANSPOSE(FILTER(Filtro1!B:B,Filtro1!A:A=Lili!C196))"),"Cronograma ")</f>
        <v>Cronograma </v>
      </c>
      <c r="B197" s="4" t="str">
        <f ca="1">IFERROR(__xludf.DUMMYFUNCTION("""COMPUTED_VALUE"""),"Inscrições e Impedimentos")</f>
        <v>Inscrições e Impedimentos</v>
      </c>
    </row>
    <row r="198" spans="1:17" x14ac:dyDescent="0.25">
      <c r="A198" s="4" t="str">
        <f ca="1">IFERROR(__xludf.DUMMYFUNCTION("TRANSPOSE(FILTER(Filtro1!B:B,Filtro1!A:A=Lili!C197))"),"Comunicacional")</f>
        <v>Comunicacional</v>
      </c>
      <c r="B198" s="4" t="str">
        <f ca="1">IFERROR(__xludf.DUMMYFUNCTION("""COMPUTED_VALUE"""),"Desburocratização")</f>
        <v>Desburocratização</v>
      </c>
      <c r="C198" s="4" t="str">
        <f ca="1">IFERROR(__xludf.DUMMYFUNCTION("""COMPUTED_VALUE"""),"Mapa Cultural")</f>
        <v>Mapa Cultural</v>
      </c>
      <c r="D198" s="4" t="str">
        <f ca="1">IFERROR(__xludf.DUMMYFUNCTION("""COMPUTED_VALUE"""),"Políticas Afirmativas")</f>
        <v>Políticas Afirmativas</v>
      </c>
    </row>
    <row r="199" spans="1:17" x14ac:dyDescent="0.25">
      <c r="A199" s="4" t="str">
        <f ca="1">IFERROR(__xludf.DUMMYFUNCTION("TRANSPOSE(FILTER(Filtro1!B:B,Filtro1!A:A=Lili!C198))"),"Linguagem")</f>
        <v>Linguagem</v>
      </c>
      <c r="B199" s="4" t="str">
        <f ca="1">IFERROR(__xludf.DUMMYFUNCTION("""COMPUTED_VALUE"""),"Regionalização")</f>
        <v>Regionalização</v>
      </c>
      <c r="C199" s="4" t="str">
        <f ca="1">IFERROR(__xludf.DUMMYFUNCTION("""COMPUTED_VALUE"""),"Remanejamento de Recursos e Rendimentos")</f>
        <v>Remanejamento de Recursos e Rendimentos</v>
      </c>
    </row>
    <row r="200" spans="1:17" x14ac:dyDescent="0.25">
      <c r="A200" s="4" t="str">
        <f ca="1">IFERROR(__xludf.DUMMYFUNCTION("TRANSPOSE(FILTER(Filtro1!B:B,Filtro1!A:A=Lili!C199))"),"Transparência e Fiscalização")</f>
        <v>Transparência e Fiscalização</v>
      </c>
      <c r="B200" s="4" t="str">
        <f ca="1">IFERROR(__xludf.DUMMYFUNCTION("""COMPUTED_VALUE"""),"Pareceristas")</f>
        <v>Pareceristas</v>
      </c>
    </row>
    <row r="201" spans="1:17" x14ac:dyDescent="0.25">
      <c r="A201" s="4" t="str">
        <f ca="1">IFERROR(__xludf.DUMMYFUNCTION("TRANSPOSE(FILTER(Filtro1!B:B,Filtro1!A:A=Lili!C200))"),"Aquisição de Bens e Serviços")</f>
        <v>Aquisição de Bens e Serviços</v>
      </c>
      <c r="B201" s="4" t="str">
        <f ca="1">IFERROR(__xludf.DUMMYFUNCTION("""COMPUTED_VALUE"""),"Cultura Periférica")</f>
        <v>Cultura Periférica</v>
      </c>
      <c r="C201" s="4" t="str">
        <f ca="1">IFERROR(__xludf.DUMMYFUNCTION("""COMPUTED_VALUE"""),"Comunidades Tradicionais ou Rurais")</f>
        <v>Comunidades Tradicionais ou Rurais</v>
      </c>
      <c r="D201" s="4" t="str">
        <f ca="1">IFERROR(__xludf.DUMMYFUNCTION("""COMPUTED_VALUE"""),"Equipamentos e Acervos")</f>
        <v>Equipamentos e Acervos</v>
      </c>
      <c r="E201" s="4" t="str">
        <f ca="1">IFERROR(__xludf.DUMMYFUNCTION("""COMPUTED_VALUE"""),"Premiação")</f>
        <v>Premiação</v>
      </c>
      <c r="F201" s="4" t="str">
        <f ca="1">IFERROR(__xludf.DUMMYFUNCTION("""COMPUTED_VALUE"""),"Bolsas e Intercâmbio")</f>
        <v>Bolsas e Intercâmbio</v>
      </c>
      <c r="G201" s="4" t="str">
        <f ca="1">IFERROR(__xludf.DUMMYFUNCTION("""COMPUTED_VALUE"""),"Formação de Público e Educação")</f>
        <v>Formação de Público e Educação</v>
      </c>
      <c r="H201" s="4" t="str">
        <f ca="1">IFERROR(__xludf.DUMMYFUNCTION("""COMPUTED_VALUE"""),"Cultura Popular")</f>
        <v>Cultura Popular</v>
      </c>
      <c r="I201" s="4" t="str">
        <f ca="1">IFERROR(__xludf.DUMMYFUNCTION("""COMPUTED_VALUE"""),"Cultura Popular de Matriz Africana")</f>
        <v>Cultura Popular de Matriz Africana</v>
      </c>
      <c r="J201" s="4" t="str">
        <f ca="1">IFERROR(__xludf.DUMMYFUNCTION("""COMPUTED_VALUE"""),"Cultura Digital e Geek")</f>
        <v>Cultura Digital e Geek</v>
      </c>
      <c r="K201" s="4" t="str">
        <f ca="1">IFERROR(__xludf.DUMMYFUNCTION("""COMPUTED_VALUE"""),"12 Regiões de Desenvolvimento")</f>
        <v>12 Regiões de Desenvolvimento</v>
      </c>
      <c r="L201" s="4" t="str">
        <f ca="1">IFERROR(__xludf.DUMMYFUNCTION("""COMPUTED_VALUE"""),"Linguagem Específica")</f>
        <v>Linguagem Específica</v>
      </c>
      <c r="M201" s="4" t="str">
        <f ca="1">IFERROR(__xludf.DUMMYFUNCTION("""COMPUTED_VALUE"""),"Técnicos")</f>
        <v>Técnicos</v>
      </c>
      <c r="N201" s="4" t="str">
        <f ca="1">IFERROR(__xludf.DUMMYFUNCTION("""COMPUTED_VALUE"""),"Circulação e Visibilidade")</f>
        <v>Circulação e Visibilidade</v>
      </c>
      <c r="O201" s="4" t="str">
        <f ca="1">IFERROR(__xludf.DUMMYFUNCTION("""COMPUTED_VALUE"""),"Iniciantes")</f>
        <v>Iniciantes</v>
      </c>
      <c r="P201" s="4" t="str">
        <f ca="1">IFERROR(__xludf.DUMMYFUNCTION("""COMPUTED_VALUE"""),"CEUs e Pontos(ões) de Cultura")</f>
        <v>CEUs e Pontos(ões) de Cultura</v>
      </c>
      <c r="Q201" s="4" t="str">
        <f ca="1">IFERROR(__xludf.DUMMYFUNCTION("""COMPUTED_VALUE"""),"Outros")</f>
        <v>Outros</v>
      </c>
    </row>
    <row r="202" spans="1:17" x14ac:dyDescent="0.25">
      <c r="A202" s="4" t="str">
        <f ca="1">IFERROR(__xludf.DUMMYFUNCTION("TRANSPOSE(FILTER(Filtro1!B:B,Filtro1!A:A=Lili!C201))"),"Transparência e Fiscalização")</f>
        <v>Transparência e Fiscalização</v>
      </c>
      <c r="B202" s="4" t="str">
        <f ca="1">IFERROR(__xludf.DUMMYFUNCTION("""COMPUTED_VALUE"""),"Pareceristas")</f>
        <v>Pareceristas</v>
      </c>
    </row>
    <row r="203" spans="1:17" x14ac:dyDescent="0.25">
      <c r="A203" s="4" t="str">
        <f ca="1">IFERROR(__xludf.DUMMYFUNCTION("TRANSPOSE(FILTER(Filtro1!B:B,Filtro1!A:A=Lili!C202))"),"Cronograma ")</f>
        <v>Cronograma </v>
      </c>
      <c r="B203" s="4" t="str">
        <f ca="1">IFERROR(__xludf.DUMMYFUNCTION("""COMPUTED_VALUE"""),"Inscrições e Impedimentos")</f>
        <v>Inscrições e Impedimentos</v>
      </c>
    </row>
    <row r="204" spans="1:17" x14ac:dyDescent="0.25">
      <c r="A204" s="4" t="str">
        <f ca="1">IFERROR(__xludf.DUMMYFUNCTION("TRANSPOSE(FILTER(Filtro1!B:B,Filtro1!A:A=Lili!C203))"),"Aquisição de Bens e Serviços")</f>
        <v>Aquisição de Bens e Serviços</v>
      </c>
      <c r="B204" s="4" t="str">
        <f ca="1">IFERROR(__xludf.DUMMYFUNCTION("""COMPUTED_VALUE"""),"Cultura Periférica")</f>
        <v>Cultura Periférica</v>
      </c>
      <c r="C204" s="4" t="str">
        <f ca="1">IFERROR(__xludf.DUMMYFUNCTION("""COMPUTED_VALUE"""),"Comunidades Tradicionais ou Rurais")</f>
        <v>Comunidades Tradicionais ou Rurais</v>
      </c>
      <c r="D204" s="4" t="str">
        <f ca="1">IFERROR(__xludf.DUMMYFUNCTION("""COMPUTED_VALUE"""),"Equipamentos e Acervos")</f>
        <v>Equipamentos e Acervos</v>
      </c>
      <c r="E204" s="4" t="str">
        <f ca="1">IFERROR(__xludf.DUMMYFUNCTION("""COMPUTED_VALUE"""),"Premiação")</f>
        <v>Premiação</v>
      </c>
      <c r="F204" s="4" t="str">
        <f ca="1">IFERROR(__xludf.DUMMYFUNCTION("""COMPUTED_VALUE"""),"Bolsas e Intercâmbio")</f>
        <v>Bolsas e Intercâmbio</v>
      </c>
      <c r="G204" s="4" t="str">
        <f ca="1">IFERROR(__xludf.DUMMYFUNCTION("""COMPUTED_VALUE"""),"Formação de Público e Educação")</f>
        <v>Formação de Público e Educação</v>
      </c>
      <c r="H204" s="4" t="str">
        <f ca="1">IFERROR(__xludf.DUMMYFUNCTION("""COMPUTED_VALUE"""),"Cultura Popular")</f>
        <v>Cultura Popular</v>
      </c>
      <c r="I204" s="4" t="str">
        <f ca="1">IFERROR(__xludf.DUMMYFUNCTION("""COMPUTED_VALUE"""),"Cultura Popular de Matriz Africana")</f>
        <v>Cultura Popular de Matriz Africana</v>
      </c>
      <c r="J204" s="4" t="str">
        <f ca="1">IFERROR(__xludf.DUMMYFUNCTION("""COMPUTED_VALUE"""),"Cultura Digital e Geek")</f>
        <v>Cultura Digital e Geek</v>
      </c>
      <c r="K204" s="4" t="str">
        <f ca="1">IFERROR(__xludf.DUMMYFUNCTION("""COMPUTED_VALUE"""),"12 Regiões de Desenvolvimento")</f>
        <v>12 Regiões de Desenvolvimento</v>
      </c>
      <c r="L204" s="4" t="str">
        <f ca="1">IFERROR(__xludf.DUMMYFUNCTION("""COMPUTED_VALUE"""),"Linguagem Específica")</f>
        <v>Linguagem Específica</v>
      </c>
      <c r="M204" s="4" t="str">
        <f ca="1">IFERROR(__xludf.DUMMYFUNCTION("""COMPUTED_VALUE"""),"Técnicos")</f>
        <v>Técnicos</v>
      </c>
      <c r="N204" s="4" t="str">
        <f ca="1">IFERROR(__xludf.DUMMYFUNCTION("""COMPUTED_VALUE"""),"Circulação e Visibilidade")</f>
        <v>Circulação e Visibilidade</v>
      </c>
      <c r="O204" s="4" t="str">
        <f ca="1">IFERROR(__xludf.DUMMYFUNCTION("""COMPUTED_VALUE"""),"Iniciantes")</f>
        <v>Iniciantes</v>
      </c>
      <c r="P204" s="4" t="str">
        <f ca="1">IFERROR(__xludf.DUMMYFUNCTION("""COMPUTED_VALUE"""),"CEUs e Pontos(ões) de Cultura")</f>
        <v>CEUs e Pontos(ões) de Cultura</v>
      </c>
      <c r="Q204" s="4" t="str">
        <f ca="1">IFERROR(__xludf.DUMMYFUNCTION("""COMPUTED_VALUE"""),"Outros")</f>
        <v>Outros</v>
      </c>
    </row>
    <row r="205" spans="1:17" x14ac:dyDescent="0.25">
      <c r="A205" s="4" t="str">
        <f ca="1">IFERROR(__xludf.DUMMYFUNCTION("TRANSPOSE(FILTER(Filtro1!B:B,Filtro1!A:A=Lili!C204))"),"Treinamento - Agente")</f>
        <v>Treinamento - Agente</v>
      </c>
      <c r="B205" s="4" t="str">
        <f ca="1">IFERROR(__xludf.DUMMYFUNCTION("""COMPUTED_VALUE"""),"Treinamento - Gestor")</f>
        <v>Treinamento - Gestor</v>
      </c>
    </row>
    <row r="206" spans="1:17" x14ac:dyDescent="0.25">
      <c r="A206" s="4" t="str">
        <f ca="1">IFERROR(__xludf.DUMMYFUNCTION("TRANSPOSE(FILTER(Filtro1!B:B,Filtro1!A:A=Lili!C205))"),"Aquisição de Bens e Serviços")</f>
        <v>Aquisição de Bens e Serviços</v>
      </c>
      <c r="B206" s="4" t="str">
        <f ca="1">IFERROR(__xludf.DUMMYFUNCTION("""COMPUTED_VALUE"""),"Cultura Periférica")</f>
        <v>Cultura Periférica</v>
      </c>
      <c r="C206" s="4" t="str">
        <f ca="1">IFERROR(__xludf.DUMMYFUNCTION("""COMPUTED_VALUE"""),"Comunidades Tradicionais ou Rurais")</f>
        <v>Comunidades Tradicionais ou Rurais</v>
      </c>
      <c r="D206" s="4" t="str">
        <f ca="1">IFERROR(__xludf.DUMMYFUNCTION("""COMPUTED_VALUE"""),"Equipamentos e Acervos")</f>
        <v>Equipamentos e Acervos</v>
      </c>
      <c r="E206" s="4" t="str">
        <f ca="1">IFERROR(__xludf.DUMMYFUNCTION("""COMPUTED_VALUE"""),"Premiação")</f>
        <v>Premiação</v>
      </c>
      <c r="F206" s="4" t="str">
        <f ca="1">IFERROR(__xludf.DUMMYFUNCTION("""COMPUTED_VALUE"""),"Bolsas e Intercâmbio")</f>
        <v>Bolsas e Intercâmbio</v>
      </c>
      <c r="G206" s="4" t="str">
        <f ca="1">IFERROR(__xludf.DUMMYFUNCTION("""COMPUTED_VALUE"""),"Formação de Público e Educação")</f>
        <v>Formação de Público e Educação</v>
      </c>
      <c r="H206" s="4" t="str">
        <f ca="1">IFERROR(__xludf.DUMMYFUNCTION("""COMPUTED_VALUE"""),"Cultura Popular")</f>
        <v>Cultura Popular</v>
      </c>
      <c r="I206" s="4" t="str">
        <f ca="1">IFERROR(__xludf.DUMMYFUNCTION("""COMPUTED_VALUE"""),"Cultura Popular de Matriz Africana")</f>
        <v>Cultura Popular de Matriz Africana</v>
      </c>
      <c r="J206" s="4" t="str">
        <f ca="1">IFERROR(__xludf.DUMMYFUNCTION("""COMPUTED_VALUE"""),"Cultura Digital e Geek")</f>
        <v>Cultura Digital e Geek</v>
      </c>
      <c r="K206" s="4" t="str">
        <f ca="1">IFERROR(__xludf.DUMMYFUNCTION("""COMPUTED_VALUE"""),"12 Regiões de Desenvolvimento")</f>
        <v>12 Regiões de Desenvolvimento</v>
      </c>
      <c r="L206" s="4" t="str">
        <f ca="1">IFERROR(__xludf.DUMMYFUNCTION("""COMPUTED_VALUE"""),"Linguagem Específica")</f>
        <v>Linguagem Específica</v>
      </c>
      <c r="M206" s="4" t="str">
        <f ca="1">IFERROR(__xludf.DUMMYFUNCTION("""COMPUTED_VALUE"""),"Técnicos")</f>
        <v>Técnicos</v>
      </c>
      <c r="N206" s="4" t="str">
        <f ca="1">IFERROR(__xludf.DUMMYFUNCTION("""COMPUTED_VALUE"""),"Circulação e Visibilidade")</f>
        <v>Circulação e Visibilidade</v>
      </c>
      <c r="O206" s="4" t="str">
        <f ca="1">IFERROR(__xludf.DUMMYFUNCTION("""COMPUTED_VALUE"""),"Iniciantes")</f>
        <v>Iniciantes</v>
      </c>
      <c r="P206" s="4" t="str">
        <f ca="1">IFERROR(__xludf.DUMMYFUNCTION("""COMPUTED_VALUE"""),"CEUs e Pontos(ões) de Cultura")</f>
        <v>CEUs e Pontos(ões) de Cultura</v>
      </c>
      <c r="Q206" s="4" t="str">
        <f ca="1">IFERROR(__xludf.DUMMYFUNCTION("""COMPUTED_VALUE"""),"Outros")</f>
        <v>Outros</v>
      </c>
    </row>
    <row r="207" spans="1:17" x14ac:dyDescent="0.25">
      <c r="A207" s="4" t="str">
        <f ca="1">IFERROR(__xludf.DUMMYFUNCTION("TRANSPOSE(FILTER(Filtro1!B:B,Filtro1!A:A=Lili!C206))"),"Comunicacional")</f>
        <v>Comunicacional</v>
      </c>
      <c r="B207" s="4" t="str">
        <f ca="1">IFERROR(__xludf.DUMMYFUNCTION("""COMPUTED_VALUE"""),"Desburocratização")</f>
        <v>Desburocratização</v>
      </c>
      <c r="C207" s="4" t="str">
        <f ca="1">IFERROR(__xludf.DUMMYFUNCTION("""COMPUTED_VALUE"""),"Mapa Cultural")</f>
        <v>Mapa Cultural</v>
      </c>
      <c r="D207" s="4" t="str">
        <f ca="1">IFERROR(__xludf.DUMMYFUNCTION("""COMPUTED_VALUE"""),"Políticas Afirmativas")</f>
        <v>Políticas Afirmativas</v>
      </c>
    </row>
    <row r="208" spans="1:17" x14ac:dyDescent="0.25">
      <c r="A208" s="4" t="str">
        <f ca="1">IFERROR(__xludf.DUMMYFUNCTION("TRANSPOSE(FILTER(Filtro1!B:B,Filtro1!A:A=Lili!C207))"),"")</f>
        <v/>
      </c>
      <c r="B208" s="4"/>
      <c r="C208" s="4"/>
      <c r="D208" s="4"/>
    </row>
    <row r="209" spans="1:17" x14ac:dyDescent="0.25">
      <c r="A209" s="4" t="str">
        <f ca="1">IFERROR(__xludf.DUMMYFUNCTION("TRANSPOSE(FILTER(Filtro1!B:B,Filtro1!A:A=Lili!C208))"),"")</f>
        <v/>
      </c>
      <c r="B209" s="4"/>
      <c r="C209" s="4"/>
      <c r="D209" s="4"/>
      <c r="E209" s="4"/>
      <c r="F209" s="4"/>
      <c r="G209" s="4"/>
      <c r="H209" s="4"/>
      <c r="I209" s="4"/>
      <c r="J209" s="4"/>
      <c r="K209" s="4"/>
      <c r="L209" s="4"/>
      <c r="M209" s="4"/>
      <c r="N209" s="4"/>
      <c r="O209" s="4"/>
      <c r="P209" s="4"/>
      <c r="Q209" s="4"/>
    </row>
    <row r="210" spans="1:17" x14ac:dyDescent="0.25">
      <c r="A210" s="4" t="str">
        <f ca="1">IFERROR(__xludf.DUMMYFUNCTION("TRANSPOSE(FILTER(Filtro1!B:B,Filtro1!A:A=Lili!C209))"),"Comunicacional")</f>
        <v>Comunicacional</v>
      </c>
      <c r="B210" s="4" t="str">
        <f ca="1">IFERROR(__xludf.DUMMYFUNCTION("""COMPUTED_VALUE"""),"Desburocratização")</f>
        <v>Desburocratização</v>
      </c>
      <c r="C210" s="4" t="str">
        <f ca="1">IFERROR(__xludf.DUMMYFUNCTION("""COMPUTED_VALUE"""),"Mapa Cultural")</f>
        <v>Mapa Cultural</v>
      </c>
      <c r="D210" s="4" t="str">
        <f ca="1">IFERROR(__xludf.DUMMYFUNCTION("""COMPUTED_VALUE"""),"Políticas Afirmativas")</f>
        <v>Políticas Afirmativas</v>
      </c>
    </row>
    <row r="211" spans="1:17" x14ac:dyDescent="0.25">
      <c r="A211" s="4" t="str">
        <f ca="1">IFERROR(__xludf.DUMMYFUNCTION("TRANSPOSE(FILTER(Filtro1!B:B,Filtro1!A:A=Lili!C210))"),"Aquisição de Bens e Serviços")</f>
        <v>Aquisição de Bens e Serviços</v>
      </c>
      <c r="B211" s="4" t="str">
        <f ca="1">IFERROR(__xludf.DUMMYFUNCTION("""COMPUTED_VALUE"""),"Cultura Periférica")</f>
        <v>Cultura Periférica</v>
      </c>
      <c r="C211" s="4" t="str">
        <f ca="1">IFERROR(__xludf.DUMMYFUNCTION("""COMPUTED_VALUE"""),"Comunidades Tradicionais ou Rurais")</f>
        <v>Comunidades Tradicionais ou Rurais</v>
      </c>
      <c r="D211" s="4" t="str">
        <f ca="1">IFERROR(__xludf.DUMMYFUNCTION("""COMPUTED_VALUE"""),"Equipamentos e Acervos")</f>
        <v>Equipamentos e Acervos</v>
      </c>
      <c r="E211" s="4" t="str">
        <f ca="1">IFERROR(__xludf.DUMMYFUNCTION("""COMPUTED_VALUE"""),"Premiação")</f>
        <v>Premiação</v>
      </c>
      <c r="F211" s="4" t="str">
        <f ca="1">IFERROR(__xludf.DUMMYFUNCTION("""COMPUTED_VALUE"""),"Bolsas e Intercâmbio")</f>
        <v>Bolsas e Intercâmbio</v>
      </c>
      <c r="G211" s="4" t="str">
        <f ca="1">IFERROR(__xludf.DUMMYFUNCTION("""COMPUTED_VALUE"""),"Formação de Público e Educação")</f>
        <v>Formação de Público e Educação</v>
      </c>
      <c r="H211" s="4" t="str">
        <f ca="1">IFERROR(__xludf.DUMMYFUNCTION("""COMPUTED_VALUE"""),"Cultura Popular")</f>
        <v>Cultura Popular</v>
      </c>
      <c r="I211" s="4" t="str">
        <f ca="1">IFERROR(__xludf.DUMMYFUNCTION("""COMPUTED_VALUE"""),"Cultura Popular de Matriz Africana")</f>
        <v>Cultura Popular de Matriz Africana</v>
      </c>
      <c r="J211" s="4" t="str">
        <f ca="1">IFERROR(__xludf.DUMMYFUNCTION("""COMPUTED_VALUE"""),"Cultura Digital e Geek")</f>
        <v>Cultura Digital e Geek</v>
      </c>
      <c r="K211" s="4" t="str">
        <f ca="1">IFERROR(__xludf.DUMMYFUNCTION("""COMPUTED_VALUE"""),"12 Regiões de Desenvolvimento")</f>
        <v>12 Regiões de Desenvolvimento</v>
      </c>
      <c r="L211" s="4" t="str">
        <f ca="1">IFERROR(__xludf.DUMMYFUNCTION("""COMPUTED_VALUE"""),"Linguagem Específica")</f>
        <v>Linguagem Específica</v>
      </c>
      <c r="M211" s="4" t="str">
        <f ca="1">IFERROR(__xludf.DUMMYFUNCTION("""COMPUTED_VALUE"""),"Técnicos")</f>
        <v>Técnicos</v>
      </c>
      <c r="N211" s="4" t="str">
        <f ca="1">IFERROR(__xludf.DUMMYFUNCTION("""COMPUTED_VALUE"""),"Circulação e Visibilidade")</f>
        <v>Circulação e Visibilidade</v>
      </c>
      <c r="O211" s="4" t="str">
        <f ca="1">IFERROR(__xludf.DUMMYFUNCTION("""COMPUTED_VALUE"""),"Iniciantes")</f>
        <v>Iniciantes</v>
      </c>
      <c r="P211" s="4" t="str">
        <f ca="1">IFERROR(__xludf.DUMMYFUNCTION("""COMPUTED_VALUE"""),"CEUs e Pontos(ões) de Cultura")</f>
        <v>CEUs e Pontos(ões) de Cultura</v>
      </c>
      <c r="Q211" s="4" t="str">
        <f ca="1">IFERROR(__xludf.DUMMYFUNCTION("""COMPUTED_VALUE"""),"Outros")</f>
        <v>Outros</v>
      </c>
    </row>
    <row r="212" spans="1:17" x14ac:dyDescent="0.25">
      <c r="A212" s="4" t="str">
        <f ca="1">IFERROR(__xludf.DUMMYFUNCTION("TRANSPOSE(FILTER(Filtro1!B:B,Filtro1!A:A=Lili!C211))"),"Cronograma ")</f>
        <v>Cronograma </v>
      </c>
      <c r="B212" s="4" t="str">
        <f ca="1">IFERROR(__xludf.DUMMYFUNCTION("""COMPUTED_VALUE"""),"Inscrições e Impedimentos")</f>
        <v>Inscrições e Impedimentos</v>
      </c>
    </row>
    <row r="213" spans="1:17" x14ac:dyDescent="0.25">
      <c r="A213" s="4" t="str">
        <f ca="1">IFERROR(__xludf.DUMMYFUNCTION("TRANSPOSE(FILTER(Filtro1!B:B,Filtro1!A:A=Lili!C212))"),"Cronograma ")</f>
        <v>Cronograma </v>
      </c>
      <c r="B213" s="4" t="str">
        <f ca="1">IFERROR(__xludf.DUMMYFUNCTION("""COMPUTED_VALUE"""),"Inscrições e Impedimentos")</f>
        <v>Inscrições e Impedimentos</v>
      </c>
    </row>
    <row r="214" spans="1:17" x14ac:dyDescent="0.25">
      <c r="A214" s="4" t="str">
        <f ca="1">IFERROR(__xludf.DUMMYFUNCTION("TRANSPOSE(FILTER(Filtro1!B:B,Filtro1!A:A=Lili!C213))"),"Comunicacional")</f>
        <v>Comunicacional</v>
      </c>
      <c r="B214" s="4" t="str">
        <f ca="1">IFERROR(__xludf.DUMMYFUNCTION("""COMPUTED_VALUE"""),"Desburocratização")</f>
        <v>Desburocratização</v>
      </c>
      <c r="C214" s="4" t="str">
        <f ca="1">IFERROR(__xludf.DUMMYFUNCTION("""COMPUTED_VALUE"""),"Mapa Cultural")</f>
        <v>Mapa Cultural</v>
      </c>
      <c r="D214" s="4" t="str">
        <f ca="1">IFERROR(__xludf.DUMMYFUNCTION("""COMPUTED_VALUE"""),"Políticas Afirmativas")</f>
        <v>Políticas Afirmativas</v>
      </c>
    </row>
    <row r="215" spans="1:17" x14ac:dyDescent="0.25">
      <c r="A215" s="4" t="str">
        <f ca="1">IFERROR(__xludf.DUMMYFUNCTION("TRANSPOSE(FILTER(Filtro1!B:B,Filtro1!A:A=Lili!C214))"),"Aquisição de Bens e Serviços")</f>
        <v>Aquisição de Bens e Serviços</v>
      </c>
      <c r="B215" s="4" t="str">
        <f ca="1">IFERROR(__xludf.DUMMYFUNCTION("""COMPUTED_VALUE"""),"Cultura Periférica")</f>
        <v>Cultura Periférica</v>
      </c>
      <c r="C215" s="4" t="str">
        <f ca="1">IFERROR(__xludf.DUMMYFUNCTION("""COMPUTED_VALUE"""),"Comunidades Tradicionais ou Rurais")</f>
        <v>Comunidades Tradicionais ou Rurais</v>
      </c>
      <c r="D215" s="4" t="str">
        <f ca="1">IFERROR(__xludf.DUMMYFUNCTION("""COMPUTED_VALUE"""),"Equipamentos e Acervos")</f>
        <v>Equipamentos e Acervos</v>
      </c>
      <c r="E215" s="4" t="str">
        <f ca="1">IFERROR(__xludf.DUMMYFUNCTION("""COMPUTED_VALUE"""),"Premiação")</f>
        <v>Premiação</v>
      </c>
      <c r="F215" s="4" t="str">
        <f ca="1">IFERROR(__xludf.DUMMYFUNCTION("""COMPUTED_VALUE"""),"Bolsas e Intercâmbio")</f>
        <v>Bolsas e Intercâmbio</v>
      </c>
      <c r="G215" s="4" t="str">
        <f ca="1">IFERROR(__xludf.DUMMYFUNCTION("""COMPUTED_VALUE"""),"Formação de Público e Educação")</f>
        <v>Formação de Público e Educação</v>
      </c>
      <c r="H215" s="4" t="str">
        <f ca="1">IFERROR(__xludf.DUMMYFUNCTION("""COMPUTED_VALUE"""),"Cultura Popular")</f>
        <v>Cultura Popular</v>
      </c>
      <c r="I215" s="4" t="str">
        <f ca="1">IFERROR(__xludf.DUMMYFUNCTION("""COMPUTED_VALUE"""),"Cultura Popular de Matriz Africana")</f>
        <v>Cultura Popular de Matriz Africana</v>
      </c>
      <c r="J215" s="4" t="str">
        <f ca="1">IFERROR(__xludf.DUMMYFUNCTION("""COMPUTED_VALUE"""),"Cultura Digital e Geek")</f>
        <v>Cultura Digital e Geek</v>
      </c>
      <c r="K215" s="4" t="str">
        <f ca="1">IFERROR(__xludf.DUMMYFUNCTION("""COMPUTED_VALUE"""),"12 Regiões de Desenvolvimento")</f>
        <v>12 Regiões de Desenvolvimento</v>
      </c>
      <c r="L215" s="4" t="str">
        <f ca="1">IFERROR(__xludf.DUMMYFUNCTION("""COMPUTED_VALUE"""),"Linguagem Específica")</f>
        <v>Linguagem Específica</v>
      </c>
      <c r="M215" s="4" t="str">
        <f ca="1">IFERROR(__xludf.DUMMYFUNCTION("""COMPUTED_VALUE"""),"Técnicos")</f>
        <v>Técnicos</v>
      </c>
      <c r="N215" s="4" t="str">
        <f ca="1">IFERROR(__xludf.DUMMYFUNCTION("""COMPUTED_VALUE"""),"Circulação e Visibilidade")</f>
        <v>Circulação e Visibilidade</v>
      </c>
      <c r="O215" s="4" t="str">
        <f ca="1">IFERROR(__xludf.DUMMYFUNCTION("""COMPUTED_VALUE"""),"Iniciantes")</f>
        <v>Iniciantes</v>
      </c>
      <c r="P215" s="4" t="str">
        <f ca="1">IFERROR(__xludf.DUMMYFUNCTION("""COMPUTED_VALUE"""),"CEUs e Pontos(ões) de Cultura")</f>
        <v>CEUs e Pontos(ões) de Cultura</v>
      </c>
      <c r="Q215" s="4" t="str">
        <f ca="1">IFERROR(__xludf.DUMMYFUNCTION("""COMPUTED_VALUE"""),"Outros")</f>
        <v>Outros</v>
      </c>
    </row>
    <row r="216" spans="1:17" x14ac:dyDescent="0.25">
      <c r="A216" s="4" t="str">
        <f ca="1">IFERROR(__xludf.DUMMYFUNCTION("TRANSPOSE(FILTER(Filtro1!B:B,Filtro1!A:A=Lili!C215))"),"Comunicacional")</f>
        <v>Comunicacional</v>
      </c>
      <c r="B216" s="4" t="str">
        <f ca="1">IFERROR(__xludf.DUMMYFUNCTION("""COMPUTED_VALUE"""),"Desburocratização")</f>
        <v>Desburocratização</v>
      </c>
      <c r="C216" s="4" t="str">
        <f ca="1">IFERROR(__xludf.DUMMYFUNCTION("""COMPUTED_VALUE"""),"Mapa Cultural")</f>
        <v>Mapa Cultural</v>
      </c>
      <c r="D216" s="4" t="str">
        <f ca="1">IFERROR(__xludf.DUMMYFUNCTION("""COMPUTED_VALUE"""),"Políticas Afirmativas")</f>
        <v>Políticas Afirmativas</v>
      </c>
    </row>
    <row r="217" spans="1:17" x14ac:dyDescent="0.25">
      <c r="A217" s="4" t="str">
        <f ca="1">IFERROR(__xludf.DUMMYFUNCTION("TRANSPOSE(FILTER(Filtro1!B:B,Filtro1!A:A=Lili!C216))"),"Cronograma ")</f>
        <v>Cronograma </v>
      </c>
      <c r="B217" s="4" t="str">
        <f ca="1">IFERROR(__xludf.DUMMYFUNCTION("""COMPUTED_VALUE"""),"Inscrições e Impedimentos")</f>
        <v>Inscrições e Impedimentos</v>
      </c>
    </row>
    <row r="218" spans="1:17" x14ac:dyDescent="0.25">
      <c r="A218" s="4" t="str">
        <f ca="1">IFERROR(__xludf.DUMMYFUNCTION("TRANSPOSE(FILTER(Filtro1!B:B,Filtro1!A:A=Lili!C217))"),"Cronograma ")</f>
        <v>Cronograma </v>
      </c>
      <c r="B218" s="4" t="str">
        <f ca="1">IFERROR(__xludf.DUMMYFUNCTION("""COMPUTED_VALUE"""),"Inscrições e Impedimentos")</f>
        <v>Inscrições e Impedimentos</v>
      </c>
    </row>
    <row r="219" spans="1:17" x14ac:dyDescent="0.25">
      <c r="A219" s="4" t="str">
        <f ca="1">IFERROR(__xludf.DUMMYFUNCTION("TRANSPOSE(FILTER(Filtro1!B:B,Filtro1!A:A=Lili!C218))"),"Aquisição de Bens e Serviços")</f>
        <v>Aquisição de Bens e Serviços</v>
      </c>
      <c r="B219" s="4" t="str">
        <f ca="1">IFERROR(__xludf.DUMMYFUNCTION("""COMPUTED_VALUE"""),"Cultura Periférica")</f>
        <v>Cultura Periférica</v>
      </c>
      <c r="C219" s="4" t="str">
        <f ca="1">IFERROR(__xludf.DUMMYFUNCTION("""COMPUTED_VALUE"""),"Comunidades Tradicionais ou Rurais")</f>
        <v>Comunidades Tradicionais ou Rurais</v>
      </c>
      <c r="D219" s="4" t="str">
        <f ca="1">IFERROR(__xludf.DUMMYFUNCTION("""COMPUTED_VALUE"""),"Equipamentos e Acervos")</f>
        <v>Equipamentos e Acervos</v>
      </c>
      <c r="E219" s="4" t="str">
        <f ca="1">IFERROR(__xludf.DUMMYFUNCTION("""COMPUTED_VALUE"""),"Premiação")</f>
        <v>Premiação</v>
      </c>
      <c r="F219" s="4" t="str">
        <f ca="1">IFERROR(__xludf.DUMMYFUNCTION("""COMPUTED_VALUE"""),"Bolsas e Intercâmbio")</f>
        <v>Bolsas e Intercâmbio</v>
      </c>
      <c r="G219" s="4" t="str">
        <f ca="1">IFERROR(__xludf.DUMMYFUNCTION("""COMPUTED_VALUE"""),"Formação de Público e Educação")</f>
        <v>Formação de Público e Educação</v>
      </c>
      <c r="H219" s="4" t="str">
        <f ca="1">IFERROR(__xludf.DUMMYFUNCTION("""COMPUTED_VALUE"""),"Cultura Popular")</f>
        <v>Cultura Popular</v>
      </c>
      <c r="I219" s="4" t="str">
        <f ca="1">IFERROR(__xludf.DUMMYFUNCTION("""COMPUTED_VALUE"""),"Cultura Popular de Matriz Africana")</f>
        <v>Cultura Popular de Matriz Africana</v>
      </c>
      <c r="J219" s="4" t="str">
        <f ca="1">IFERROR(__xludf.DUMMYFUNCTION("""COMPUTED_VALUE"""),"Cultura Digital e Geek")</f>
        <v>Cultura Digital e Geek</v>
      </c>
      <c r="K219" s="4" t="str">
        <f ca="1">IFERROR(__xludf.DUMMYFUNCTION("""COMPUTED_VALUE"""),"12 Regiões de Desenvolvimento")</f>
        <v>12 Regiões de Desenvolvimento</v>
      </c>
      <c r="L219" s="4" t="str">
        <f ca="1">IFERROR(__xludf.DUMMYFUNCTION("""COMPUTED_VALUE"""),"Linguagem Específica")</f>
        <v>Linguagem Específica</v>
      </c>
      <c r="M219" s="4" t="str">
        <f ca="1">IFERROR(__xludf.DUMMYFUNCTION("""COMPUTED_VALUE"""),"Técnicos")</f>
        <v>Técnicos</v>
      </c>
      <c r="N219" s="4" t="str">
        <f ca="1">IFERROR(__xludf.DUMMYFUNCTION("""COMPUTED_VALUE"""),"Circulação e Visibilidade")</f>
        <v>Circulação e Visibilidade</v>
      </c>
      <c r="O219" s="4" t="str">
        <f ca="1">IFERROR(__xludf.DUMMYFUNCTION("""COMPUTED_VALUE"""),"Iniciantes")</f>
        <v>Iniciantes</v>
      </c>
      <c r="P219" s="4" t="str">
        <f ca="1">IFERROR(__xludf.DUMMYFUNCTION("""COMPUTED_VALUE"""),"CEUs e Pontos(ões) de Cultura")</f>
        <v>CEUs e Pontos(ões) de Cultura</v>
      </c>
      <c r="Q219" s="4" t="str">
        <f ca="1">IFERROR(__xludf.DUMMYFUNCTION("""COMPUTED_VALUE"""),"Outros")</f>
        <v>Outros</v>
      </c>
    </row>
    <row r="220" spans="1:17" x14ac:dyDescent="0.25">
      <c r="A220" s="4" t="str">
        <f ca="1">IFERROR(__xludf.DUMMYFUNCTION("TRANSPOSE(FILTER(Filtro1!B:B,Filtro1!A:A=Lili!C219))"),"Treinamento - Agente")</f>
        <v>Treinamento - Agente</v>
      </c>
      <c r="B220" s="4" t="str">
        <f ca="1">IFERROR(__xludf.DUMMYFUNCTION("""COMPUTED_VALUE"""),"Treinamento - Gestor")</f>
        <v>Treinamento - Gestor</v>
      </c>
    </row>
    <row r="221" spans="1:17" x14ac:dyDescent="0.25">
      <c r="A221" s="4" t="str">
        <f ca="1">IFERROR(__xludf.DUMMYFUNCTION("TRANSPOSE(FILTER(Filtro1!B:B,Filtro1!A:A=Lili!C220))"),"CPF")</f>
        <v>CPF</v>
      </c>
      <c r="B221" s="4" t="str">
        <f ca="1">IFERROR(__xludf.DUMMYFUNCTION("""COMPUTED_VALUE"""),"Apoio")</f>
        <v>Apoio</v>
      </c>
      <c r="C221" s="4" t="str">
        <f ca="1">IFERROR(__xludf.DUMMYFUNCTION("""COMPUTED_VALUE"""),"Descentralização")</f>
        <v>Descentralização</v>
      </c>
      <c r="D221" s="4" t="str">
        <f ca="1">IFERROR(__xludf.DUMMYFUNCTION("""COMPUTED_VALUE"""),"Políticas Municipais")</f>
        <v>Políticas Municipais</v>
      </c>
    </row>
    <row r="222" spans="1:17" x14ac:dyDescent="0.25">
      <c r="A222" s="4" t="str">
        <f ca="1">IFERROR(__xludf.DUMMYFUNCTION("TRANSPOSE(FILTER(Filtro1!B:B,Filtro1!A:A=Lili!C221))"),"Cronograma ")</f>
        <v>Cronograma </v>
      </c>
      <c r="B222" s="4" t="str">
        <f ca="1">IFERROR(__xludf.DUMMYFUNCTION("""COMPUTED_VALUE"""),"Inscrições e Impedimentos")</f>
        <v>Inscrições e Impedimentos</v>
      </c>
    </row>
    <row r="223" spans="1:17" x14ac:dyDescent="0.25">
      <c r="A223" s="4" t="str">
        <f ca="1">IFERROR(__xludf.DUMMYFUNCTION("TRANSPOSE(FILTER(Filtro1!B:B,Filtro1!A:A=Lili!C222))"),"Aquisição de Bens e Serviços")</f>
        <v>Aquisição de Bens e Serviços</v>
      </c>
      <c r="B223" s="4" t="str">
        <f ca="1">IFERROR(__xludf.DUMMYFUNCTION("""COMPUTED_VALUE"""),"Cultura Periférica")</f>
        <v>Cultura Periférica</v>
      </c>
      <c r="C223" s="4" t="str">
        <f ca="1">IFERROR(__xludf.DUMMYFUNCTION("""COMPUTED_VALUE"""),"Comunidades Tradicionais ou Rurais")</f>
        <v>Comunidades Tradicionais ou Rurais</v>
      </c>
      <c r="D223" s="4" t="str">
        <f ca="1">IFERROR(__xludf.DUMMYFUNCTION("""COMPUTED_VALUE"""),"Equipamentos e Acervos")</f>
        <v>Equipamentos e Acervos</v>
      </c>
      <c r="E223" s="4" t="str">
        <f ca="1">IFERROR(__xludf.DUMMYFUNCTION("""COMPUTED_VALUE"""),"Premiação")</f>
        <v>Premiação</v>
      </c>
      <c r="F223" s="4" t="str">
        <f ca="1">IFERROR(__xludf.DUMMYFUNCTION("""COMPUTED_VALUE"""),"Bolsas e Intercâmbio")</f>
        <v>Bolsas e Intercâmbio</v>
      </c>
      <c r="G223" s="4" t="str">
        <f ca="1">IFERROR(__xludf.DUMMYFUNCTION("""COMPUTED_VALUE"""),"Formação de Público e Educação")</f>
        <v>Formação de Público e Educação</v>
      </c>
      <c r="H223" s="4" t="str">
        <f ca="1">IFERROR(__xludf.DUMMYFUNCTION("""COMPUTED_VALUE"""),"Cultura Popular")</f>
        <v>Cultura Popular</v>
      </c>
      <c r="I223" s="4" t="str">
        <f ca="1">IFERROR(__xludf.DUMMYFUNCTION("""COMPUTED_VALUE"""),"Cultura Popular de Matriz Africana")</f>
        <v>Cultura Popular de Matriz Africana</v>
      </c>
      <c r="J223" s="4" t="str">
        <f ca="1">IFERROR(__xludf.DUMMYFUNCTION("""COMPUTED_VALUE"""),"Cultura Digital e Geek")</f>
        <v>Cultura Digital e Geek</v>
      </c>
      <c r="K223" s="4" t="str">
        <f ca="1">IFERROR(__xludf.DUMMYFUNCTION("""COMPUTED_VALUE"""),"12 Regiões de Desenvolvimento")</f>
        <v>12 Regiões de Desenvolvimento</v>
      </c>
      <c r="L223" s="4" t="str">
        <f ca="1">IFERROR(__xludf.DUMMYFUNCTION("""COMPUTED_VALUE"""),"Linguagem Específica")</f>
        <v>Linguagem Específica</v>
      </c>
      <c r="M223" s="4" t="str">
        <f ca="1">IFERROR(__xludf.DUMMYFUNCTION("""COMPUTED_VALUE"""),"Técnicos")</f>
        <v>Técnicos</v>
      </c>
      <c r="N223" s="4" t="str">
        <f ca="1">IFERROR(__xludf.DUMMYFUNCTION("""COMPUTED_VALUE"""),"Circulação e Visibilidade")</f>
        <v>Circulação e Visibilidade</v>
      </c>
      <c r="O223" s="4" t="str">
        <f ca="1">IFERROR(__xludf.DUMMYFUNCTION("""COMPUTED_VALUE"""),"Iniciantes")</f>
        <v>Iniciantes</v>
      </c>
      <c r="P223" s="4" t="str">
        <f ca="1">IFERROR(__xludf.DUMMYFUNCTION("""COMPUTED_VALUE"""),"CEUs e Pontos(ões) de Cultura")</f>
        <v>CEUs e Pontos(ões) de Cultura</v>
      </c>
      <c r="Q223" s="4" t="str">
        <f ca="1">IFERROR(__xludf.DUMMYFUNCTION("""COMPUTED_VALUE"""),"Outros")</f>
        <v>Outros</v>
      </c>
    </row>
    <row r="224" spans="1:17" x14ac:dyDescent="0.25">
      <c r="A224" s="4" t="str">
        <f ca="1">IFERROR(__xludf.DUMMYFUNCTION("TRANSPOSE(FILTER(Filtro1!B:B,Filtro1!A:A=Lili!C223))"),"Transparência e Fiscalização")</f>
        <v>Transparência e Fiscalização</v>
      </c>
      <c r="B224" s="4" t="str">
        <f ca="1">IFERROR(__xludf.DUMMYFUNCTION("""COMPUTED_VALUE"""),"Pareceristas")</f>
        <v>Pareceristas</v>
      </c>
    </row>
    <row r="225" spans="1:26" x14ac:dyDescent="0.25">
      <c r="A225" s="4" t="str">
        <f ca="1">IFERROR(__xludf.DUMMYFUNCTION("TRANSPOSE(FILTER(Filtro1!B:B,Filtro1!A:A=Lili!C224))"),"")</f>
        <v/>
      </c>
      <c r="B225" s="4"/>
      <c r="C225" s="4"/>
      <c r="D225" s="4"/>
    </row>
    <row r="226" spans="1:26" x14ac:dyDescent="0.25">
      <c r="A226" s="4" t="str">
        <f ca="1">IFERROR(__xludf.DUMMYFUNCTION("TRANSPOSE(FILTER(Filtro1!B:B,Filtro1!A:A=Lili!C225))"),"Transparência e Fiscalização")</f>
        <v>Transparência e Fiscalização</v>
      </c>
      <c r="B226" s="4" t="str">
        <f ca="1">IFERROR(__xludf.DUMMYFUNCTION("""COMPUTED_VALUE"""),"Pareceristas")</f>
        <v>Pareceristas</v>
      </c>
    </row>
    <row r="227" spans="1:26" x14ac:dyDescent="0.25">
      <c r="A227" s="4" t="str">
        <f ca="1">IFERROR(__xludf.DUMMYFUNCTION("TRANSPOSE(FILTER(Filtro1!B:B,Filtro1!A:A=Lili!C226))"),"")</f>
        <v/>
      </c>
      <c r="B227" s="4"/>
      <c r="C227" s="4"/>
      <c r="D227" s="4"/>
    </row>
    <row r="228" spans="1:26" x14ac:dyDescent="0.25">
      <c r="A228" s="4" t="str">
        <f ca="1">IFERROR(__xludf.DUMMYFUNCTION("TRANSPOSE(FILTER(Filtro1!B:B,Filtro1!A:A=Lili!C227))"),"")</f>
        <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t="str">
        <f ca="1">IFERROR(__xludf.DUMMYFUNCTION("TRANSPOSE(FILTER(Filtro1!B:B,Filtro1!A:A=Lili!C228))"),"Comunicacional")</f>
        <v>Comunicacional</v>
      </c>
      <c r="B229" s="4" t="str">
        <f ca="1">IFERROR(__xludf.DUMMYFUNCTION("""COMPUTED_VALUE"""),"Desburocratização")</f>
        <v>Desburocratização</v>
      </c>
      <c r="C229" s="4" t="str">
        <f ca="1">IFERROR(__xludf.DUMMYFUNCTION("""COMPUTED_VALUE"""),"Mapa Cultural")</f>
        <v>Mapa Cultural</v>
      </c>
      <c r="D229" s="4" t="str">
        <f ca="1">IFERROR(__xludf.DUMMYFUNCTION("""COMPUTED_VALUE"""),"Políticas Afirmativas")</f>
        <v>Políticas Afirmativas</v>
      </c>
    </row>
    <row r="230" spans="1:26" x14ac:dyDescent="0.25">
      <c r="A230" s="4" t="str">
        <f ca="1">IFERROR(__xludf.DUMMYFUNCTION("TRANSPOSE(FILTER(Filtro1!B:B,Filtro1!A:A=Lili!C229))"),"Cronograma ")</f>
        <v>Cronograma </v>
      </c>
      <c r="B230" s="4" t="str">
        <f ca="1">IFERROR(__xludf.DUMMYFUNCTION("""COMPUTED_VALUE"""),"Inscrições e Impedimentos")</f>
        <v>Inscrições e Impedimentos</v>
      </c>
    </row>
    <row r="231" spans="1:26" x14ac:dyDescent="0.25">
      <c r="A231" s="4" t="str">
        <f ca="1">IFERROR(__xludf.DUMMYFUNCTION("TRANSPOSE(FILTER(Filtro1!B:B,Filtro1!A:A=Lili!C230))"),"Comunicacional")</f>
        <v>Comunicacional</v>
      </c>
      <c r="B231" s="4" t="str">
        <f ca="1">IFERROR(__xludf.DUMMYFUNCTION("""COMPUTED_VALUE"""),"Desburocratização")</f>
        <v>Desburocratização</v>
      </c>
      <c r="C231" s="4" t="str">
        <f ca="1">IFERROR(__xludf.DUMMYFUNCTION("""COMPUTED_VALUE"""),"Mapa Cultural")</f>
        <v>Mapa Cultural</v>
      </c>
      <c r="D231" s="4" t="str">
        <f ca="1">IFERROR(__xludf.DUMMYFUNCTION("""COMPUTED_VALUE"""),"Políticas Afirmativas")</f>
        <v>Políticas Afirmativas</v>
      </c>
    </row>
    <row r="232" spans="1:26" x14ac:dyDescent="0.25">
      <c r="A232" s="4" t="str">
        <f ca="1">IFERROR(__xludf.DUMMYFUNCTION("TRANSPOSE(FILTER(Filtro1!B:B,Filtro1!A:A=Lili!C231))"),"Aquisição de Bens e Serviços")</f>
        <v>Aquisição de Bens e Serviços</v>
      </c>
      <c r="B232" s="4" t="str">
        <f ca="1">IFERROR(__xludf.DUMMYFUNCTION("""COMPUTED_VALUE"""),"Cultura Periférica")</f>
        <v>Cultura Periférica</v>
      </c>
      <c r="C232" s="4" t="str">
        <f ca="1">IFERROR(__xludf.DUMMYFUNCTION("""COMPUTED_VALUE"""),"Comunidades Tradicionais ou Rurais")</f>
        <v>Comunidades Tradicionais ou Rurais</v>
      </c>
      <c r="D232" s="4" t="str">
        <f ca="1">IFERROR(__xludf.DUMMYFUNCTION("""COMPUTED_VALUE"""),"Equipamentos e Acervos")</f>
        <v>Equipamentos e Acervos</v>
      </c>
      <c r="E232" s="4" t="str">
        <f ca="1">IFERROR(__xludf.DUMMYFUNCTION("""COMPUTED_VALUE"""),"Premiação")</f>
        <v>Premiação</v>
      </c>
      <c r="F232" s="4" t="str">
        <f ca="1">IFERROR(__xludf.DUMMYFUNCTION("""COMPUTED_VALUE"""),"Bolsas e Intercâmbio")</f>
        <v>Bolsas e Intercâmbio</v>
      </c>
      <c r="G232" s="4" t="str">
        <f ca="1">IFERROR(__xludf.DUMMYFUNCTION("""COMPUTED_VALUE"""),"Formação de Público e Educação")</f>
        <v>Formação de Público e Educação</v>
      </c>
      <c r="H232" s="4" t="str">
        <f ca="1">IFERROR(__xludf.DUMMYFUNCTION("""COMPUTED_VALUE"""),"Cultura Popular")</f>
        <v>Cultura Popular</v>
      </c>
      <c r="I232" s="4" t="str">
        <f ca="1">IFERROR(__xludf.DUMMYFUNCTION("""COMPUTED_VALUE"""),"Cultura Popular de Matriz Africana")</f>
        <v>Cultura Popular de Matriz Africana</v>
      </c>
      <c r="J232" s="4" t="str">
        <f ca="1">IFERROR(__xludf.DUMMYFUNCTION("""COMPUTED_VALUE"""),"Cultura Digital e Geek")</f>
        <v>Cultura Digital e Geek</v>
      </c>
      <c r="K232" s="4" t="str">
        <f ca="1">IFERROR(__xludf.DUMMYFUNCTION("""COMPUTED_VALUE"""),"12 Regiões de Desenvolvimento")</f>
        <v>12 Regiões de Desenvolvimento</v>
      </c>
      <c r="L232" s="4" t="str">
        <f ca="1">IFERROR(__xludf.DUMMYFUNCTION("""COMPUTED_VALUE"""),"Linguagem Específica")</f>
        <v>Linguagem Específica</v>
      </c>
      <c r="M232" s="4" t="str">
        <f ca="1">IFERROR(__xludf.DUMMYFUNCTION("""COMPUTED_VALUE"""),"Técnicos")</f>
        <v>Técnicos</v>
      </c>
      <c r="N232" s="4" t="str">
        <f ca="1">IFERROR(__xludf.DUMMYFUNCTION("""COMPUTED_VALUE"""),"Circulação e Visibilidade")</f>
        <v>Circulação e Visibilidade</v>
      </c>
      <c r="O232" s="4" t="str">
        <f ca="1">IFERROR(__xludf.DUMMYFUNCTION("""COMPUTED_VALUE"""),"Iniciantes")</f>
        <v>Iniciantes</v>
      </c>
      <c r="P232" s="4" t="str">
        <f ca="1">IFERROR(__xludf.DUMMYFUNCTION("""COMPUTED_VALUE"""),"CEUs e Pontos(ões) de Cultura")</f>
        <v>CEUs e Pontos(ões) de Cultura</v>
      </c>
      <c r="Q232" s="4" t="str">
        <f ca="1">IFERROR(__xludf.DUMMYFUNCTION("""COMPUTED_VALUE"""),"Outros")</f>
        <v>Outros</v>
      </c>
    </row>
    <row r="233" spans="1:26" x14ac:dyDescent="0.25">
      <c r="A233" s="4" t="str">
        <f ca="1">IFERROR(__xludf.DUMMYFUNCTION("TRANSPOSE(FILTER(Filtro1!B:B,Filtro1!A:A=Lili!C232))"),"Comunicacional")</f>
        <v>Comunicacional</v>
      </c>
      <c r="B233" s="4" t="str">
        <f ca="1">IFERROR(__xludf.DUMMYFUNCTION("""COMPUTED_VALUE"""),"Desburocratização")</f>
        <v>Desburocratização</v>
      </c>
      <c r="C233" s="4" t="str">
        <f ca="1">IFERROR(__xludf.DUMMYFUNCTION("""COMPUTED_VALUE"""),"Mapa Cultural")</f>
        <v>Mapa Cultural</v>
      </c>
      <c r="D233" s="4" t="str">
        <f ca="1">IFERROR(__xludf.DUMMYFUNCTION("""COMPUTED_VALUE"""),"Políticas Afirmativas")</f>
        <v>Políticas Afirmativas</v>
      </c>
    </row>
    <row r="234" spans="1:26" x14ac:dyDescent="0.25">
      <c r="A234" s="4" t="str">
        <f ca="1">IFERROR(__xludf.DUMMYFUNCTION("TRANSPOSE(FILTER(Filtro1!B:B,Filtro1!A:A=Lili!C233))"),"")</f>
        <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t="str">
        <f ca="1">IFERROR(__xludf.DUMMYFUNCTION("TRANSPOSE(FILTER(Filtro1!B:B,Filtro1!A:A=Lili!C234))"),"")</f>
        <v/>
      </c>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t="str">
        <f ca="1">IFERROR(__xludf.DUMMYFUNCTION("TRANSPOSE(FILTER(Filtro1!B:B,Filtro1!A:A=Lili!C235))"),"")</f>
        <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t="str">
        <f ca="1">IFERROR(__xludf.DUMMYFUNCTION("TRANSPOSE(FILTER(Filtro1!B:B,Filtro1!A:A=Lili!C236))"),"")</f>
        <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t="str">
        <f ca="1">IFERROR(__xludf.DUMMYFUNCTION("TRANSPOSE(FILTER(Filtro1!B:B,Filtro1!A:A=Lili!C237))"),"")</f>
        <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t="str">
        <f ca="1">IFERROR(__xludf.DUMMYFUNCTION("TRANSPOSE(FILTER(Filtro1!B:B,Filtro1!A:A=Lili!C238))"),"")</f>
        <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t="str">
        <f ca="1">IFERROR(__xludf.DUMMYFUNCTION("TRANSPOSE(FILTER(Filtro1!B:B,Filtro1!A:A=Lili!C239))"),"")</f>
        <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t="str">
        <f ca="1">IFERROR(__xludf.DUMMYFUNCTION("TRANSPOSE(FILTER(Filtro1!B:B,Filtro1!A:A=Lili!C240))"),"")</f>
        <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t="str">
        <f ca="1">IFERROR(__xludf.DUMMYFUNCTION("TRANSPOSE(FILTER(Filtro1!B:B,Filtro1!A:A=Lili!C241))"),"")</f>
        <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t="str">
        <f ca="1">IFERROR(__xludf.DUMMYFUNCTION("TRANSPOSE(FILTER(Filtro1!B:B,Filtro1!A:A=Lili!C242))"),"")</f>
        <v/>
      </c>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t="str">
        <f ca="1">IFERROR(__xludf.DUMMYFUNCTION("TRANSPOSE(FILTER(Filtro1!B:B,Filtro1!A:A=Lili!C243))"),"")</f>
        <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t="str">
        <f ca="1">IFERROR(__xludf.DUMMYFUNCTION("TRANSPOSE(FILTER(Filtro1!B:B,Filtro1!A:A=Lili!C244))"),"")</f>
        <v/>
      </c>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t="str">
        <f ca="1">IFERROR(__xludf.DUMMYFUNCTION("TRANSPOSE(FILTER(Filtro1!B:B,Filtro1!A:A=Lili!C245))"),"")</f>
        <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t="str">
        <f ca="1">IFERROR(__xludf.DUMMYFUNCTION("TRANSPOSE(FILTER(Filtro1!B:B,Filtro1!A:A=Lili!C246))"),"")</f>
        <v/>
      </c>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t="str">
        <f ca="1">IFERROR(__xludf.DUMMYFUNCTION("TRANSPOSE(FILTER(Filtro1!B:B,Filtro1!A:A=Lili!C247))"),"")</f>
        <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t="str">
        <f ca="1">IFERROR(__xludf.DUMMYFUNCTION("TRANSPOSE(FILTER(Filtro1!B:B,Filtro1!A:A=Lili!C248))"),"")</f>
        <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t="str">
        <f ca="1">IFERROR(__xludf.DUMMYFUNCTION("TRANSPOSE(FILTER(Filtro1!B:B,Filtro1!A:A=Lili!C249))"),"")</f>
        <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t="str">
        <f ca="1">IFERROR(__xludf.DUMMYFUNCTION("TRANSPOSE(FILTER(Filtro1!B:B,Filtro1!A:A=Lili!C250))"),"")</f>
        <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t="str">
        <f ca="1">IFERROR(__xludf.DUMMYFUNCTION("TRANSPOSE(FILTER(Filtro1!B:B,Filtro1!A:A=Lili!C251))"),"")</f>
        <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t="str">
        <f ca="1">IFERROR(__xludf.DUMMYFUNCTION("TRANSPOSE(FILTER(Filtro1!B:B,Filtro1!A:A=Lili!C252))"),"")</f>
        <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t="str">
        <f ca="1">IFERROR(__xludf.DUMMYFUNCTION("TRANSPOSE(FILTER(Filtro1!B:B,Filtro1!A:A=Lili!C253))"),"")</f>
        <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t="str">
        <f ca="1">IFERROR(__xludf.DUMMYFUNCTION("TRANSPOSE(FILTER(Filtro1!B:B,Filtro1!A:A=Lili!C254))"),"")</f>
        <v/>
      </c>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t="str">
        <f ca="1">IFERROR(__xludf.DUMMYFUNCTION("TRANSPOSE(FILTER(Filtro1!B:B,Filtro1!A:A=Lili!C255))"),"")</f>
        <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t="str">
        <f ca="1">IFERROR(__xludf.DUMMYFUNCTION("TRANSPOSE(FILTER(Filtro1!B:B,Filtro1!A:A=Lili!C256))"),"")</f>
        <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t="str">
        <f ca="1">IFERROR(__xludf.DUMMYFUNCTION("TRANSPOSE(FILTER(Filtro1!B:B,Filtro1!A:A=Lili!C257))"),"")</f>
        <v/>
      </c>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t="str">
        <f ca="1">IFERROR(__xludf.DUMMYFUNCTION("TRANSPOSE(FILTER(Filtro1!B:B,Filtro1!A:A=Lili!C258))"),"")</f>
        <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t="str">
        <f ca="1">IFERROR(__xludf.DUMMYFUNCTION("TRANSPOSE(FILTER(Filtro1!B:B,Filtro1!A:A=Lili!C259))"),"")</f>
        <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t="str">
        <f ca="1">IFERROR(__xludf.DUMMYFUNCTION("TRANSPOSE(FILTER(Filtro1!B:B,Filtro1!A:A=Lili!C260))"),"")</f>
        <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t="str">
        <f ca="1">IFERROR(__xludf.DUMMYFUNCTION("TRANSPOSE(FILTER(Filtro1!B:B,Filtro1!A:A=Lili!C261))"),"")</f>
        <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t="str">
        <f ca="1">IFERROR(__xludf.DUMMYFUNCTION("TRANSPOSE(FILTER(Filtro1!B:B,Filtro1!A:A=Lili!C262))"),"")</f>
        <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t="str">
        <f ca="1">IFERROR(__xludf.DUMMYFUNCTION("TRANSPOSE(FILTER(Filtro1!B:B,Filtro1!A:A=Lili!C263))"),"")</f>
        <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t="str">
        <f ca="1">IFERROR(__xludf.DUMMYFUNCTION("TRANSPOSE(FILTER(Filtro1!B:B,Filtro1!A:A=Lili!C264))"),"")</f>
        <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t="str">
        <f ca="1">IFERROR(__xludf.DUMMYFUNCTION("TRANSPOSE(FILTER(Filtro1!B:B,Filtro1!A:A=Lili!C265))"),"")</f>
        <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t="str">
        <f ca="1">IFERROR(__xludf.DUMMYFUNCTION("TRANSPOSE(FILTER(Filtro1!B:B,Filtro1!A:A=Lili!C266))"),"")</f>
        <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t="str">
        <f ca="1">IFERROR(__xludf.DUMMYFUNCTION("TRANSPOSE(FILTER(Filtro1!B:B,Filtro1!A:A=Lili!C267))"),"")</f>
        <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t="str">
        <f ca="1">IFERROR(__xludf.DUMMYFUNCTION("TRANSPOSE(FILTER(Filtro1!B:B,Filtro1!A:A=Lili!C268))"),"")</f>
        <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t="str">
        <f ca="1">IFERROR(__xludf.DUMMYFUNCTION("TRANSPOSE(FILTER(Filtro1!B:B,Filtro1!A:A=Lili!C269))"),"")</f>
        <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t="str">
        <f ca="1">IFERROR(__xludf.DUMMYFUNCTION("TRANSPOSE(FILTER(Filtro1!B:B,Filtro1!A:A=Lili!C270))"),"")</f>
        <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t="str">
        <f ca="1">IFERROR(__xludf.DUMMYFUNCTION("TRANSPOSE(FILTER(Filtro1!B:B,Filtro1!A:A=Lili!C271))"),"")</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t="str">
        <f ca="1">IFERROR(__xludf.DUMMYFUNCTION("TRANSPOSE(FILTER(Filtro1!B:B,Filtro1!A:A=Lili!C272))"),"")</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t="str">
        <f ca="1">IFERROR(__xludf.DUMMYFUNCTION("TRANSPOSE(FILTER(Filtro1!B:B,Filtro1!A:A=Lili!C273))"),"")</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t="str">
        <f ca="1">IFERROR(__xludf.DUMMYFUNCTION("TRANSPOSE(FILTER(Filtro1!B:B,Filtro1!A:A=Lili!C274))"),"")</f>
        <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t="str">
        <f ca="1">IFERROR(__xludf.DUMMYFUNCTION("TRANSPOSE(FILTER(Filtro1!B:B,Filtro1!A:A=Lili!C275))"),"")</f>
        <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t="str">
        <f ca="1">IFERROR(__xludf.DUMMYFUNCTION("TRANSPOSE(FILTER(Filtro1!B:B,Filtro1!A:A=Lili!C276))"),"")</f>
        <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t="str">
        <f ca="1">IFERROR(__xludf.DUMMYFUNCTION("TRANSPOSE(FILTER(Filtro1!B:B,Filtro1!A:A=Lili!C277))"),"")</f>
        <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t="str">
        <f ca="1">IFERROR(__xludf.DUMMYFUNCTION("TRANSPOSE(FILTER(Filtro1!B:B,Filtro1!A:A=Lili!C278))"),"")</f>
        <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t="str">
        <f ca="1">IFERROR(__xludf.DUMMYFUNCTION("TRANSPOSE(FILTER(Filtro1!B:B,Filtro1!A:A=Lili!C279))"),"")</f>
        <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t="str">
        <f ca="1">IFERROR(__xludf.DUMMYFUNCTION("TRANSPOSE(FILTER(Filtro1!B:B,Filtro1!A:A=Lili!C280))"),"")</f>
        <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t="str">
        <f ca="1">IFERROR(__xludf.DUMMYFUNCTION("TRANSPOSE(FILTER(Filtro1!B:B,Filtro1!A:A=Lili!C281))"),"")</f>
        <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t="str">
        <f ca="1">IFERROR(__xludf.DUMMYFUNCTION("TRANSPOSE(FILTER(Filtro1!B:B,Filtro1!A:A=Lili!C282))"),"")</f>
        <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t="str">
        <f ca="1">IFERROR(__xludf.DUMMYFUNCTION("TRANSPOSE(FILTER(Filtro1!B:B,Filtro1!A:A=Lili!C283))"),"")</f>
        <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t="str">
        <f ca="1">IFERROR(__xludf.DUMMYFUNCTION("TRANSPOSE(FILTER(Filtro1!B:B,Filtro1!A:A=Lili!C284))"),"")</f>
        <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t="str">
        <f ca="1">IFERROR(__xludf.DUMMYFUNCTION("TRANSPOSE(FILTER(Filtro1!B:B,Filtro1!A:A=Lili!C285))"),"")</f>
        <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t="str">
        <f ca="1">IFERROR(__xludf.DUMMYFUNCTION("TRANSPOSE(FILTER(Filtro1!B:B,Filtro1!A:A=Lili!C286))"),"")</f>
        <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t="str">
        <f ca="1">IFERROR(__xludf.DUMMYFUNCTION("TRANSPOSE(FILTER(Filtro1!B:B,Filtro1!A:A=Lili!C287))"),"")</f>
        <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t="str">
        <f ca="1">IFERROR(__xludf.DUMMYFUNCTION("TRANSPOSE(FILTER(Filtro1!B:B,Filtro1!A:A=Lili!C288))"),"")</f>
        <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t="str">
        <f ca="1">IFERROR(__xludf.DUMMYFUNCTION("TRANSPOSE(FILTER(Filtro1!B:B,Filtro1!A:A=Lili!C289))"),"")</f>
        <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t="str">
        <f ca="1">IFERROR(__xludf.DUMMYFUNCTION("TRANSPOSE(FILTER(Filtro1!B:B,Filtro1!A:A=Lili!C290))"),"")</f>
        <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t="str">
        <f ca="1">IFERROR(__xludf.DUMMYFUNCTION("TRANSPOSE(FILTER(Filtro1!B:B,Filtro1!A:A=Lili!C291))"),"")</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t="str">
        <f ca="1">IFERROR(__xludf.DUMMYFUNCTION("TRANSPOSE(FILTER(Filtro1!B:B,Filtro1!A:A=Lili!C292))"),"")</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t="str">
        <f ca="1">IFERROR(__xludf.DUMMYFUNCTION("TRANSPOSE(FILTER(Filtro1!B:B,Filtro1!A:A=Lili!C293))"),"")</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t="str">
        <f ca="1">IFERROR(__xludf.DUMMYFUNCTION("TRANSPOSE(FILTER(Filtro1!B:B,Filtro1!A:A=Lili!C294))"),"")</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t="str">
        <f ca="1">IFERROR(__xludf.DUMMYFUNCTION("TRANSPOSE(FILTER(Filtro1!B:B,Filtro1!A:A=Lili!C295))"),"")</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t="str">
        <f ca="1">IFERROR(__xludf.DUMMYFUNCTION("TRANSPOSE(FILTER(Filtro1!B:B,Filtro1!A:A=Lili!C296))"),"")</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t="str">
        <f ca="1">IFERROR(__xludf.DUMMYFUNCTION("TRANSPOSE(FILTER(Filtro1!B:B,Filtro1!A:A=Lili!C297))"),"")</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t="str">
        <f ca="1">IFERROR(__xludf.DUMMYFUNCTION("TRANSPOSE(FILTER(Filtro1!B:B,Filtro1!A:A=Lili!C298))"),"")</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t="str">
        <f ca="1">IFERROR(__xludf.DUMMYFUNCTION("TRANSPOSE(FILTER(Filtro1!B:B,Filtro1!A:A=Lili!C299))"),"")</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t="str">
        <f ca="1">IFERROR(__xludf.DUMMYFUNCTION("TRANSPOSE(FILTER(Filtro1!B:B,Filtro1!A:A=Lili!C300))"),"")</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t="str">
        <f ca="1">IFERROR(__xludf.DUMMYFUNCTION("TRANSPOSE(FILTER(Filtro1!B:B,Filtro1!A:A=Lili!C301))"),"")</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t="str">
        <f ca="1">IFERROR(__xludf.DUMMYFUNCTION("TRANSPOSE(FILTER(Filtro1!B:B,Filtro1!A:A=Lili!C302))"),"")</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t="str">
        <f ca="1">IFERROR(__xludf.DUMMYFUNCTION("TRANSPOSE(FILTER(Filtro1!B:B,Filtro1!A:A=Lili!C303))"),"")</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t="str">
        <f ca="1">IFERROR(__xludf.DUMMYFUNCTION("TRANSPOSE(FILTER(Filtro1!B:B,Filtro1!A:A=Lili!C304))"),"")</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t="str">
        <f ca="1">IFERROR(__xludf.DUMMYFUNCTION("TRANSPOSE(FILTER(Filtro1!B:B,Filtro1!A:A=Lili!C305))"),"")</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t="str">
        <f ca="1">IFERROR(__xludf.DUMMYFUNCTION("TRANSPOSE(FILTER(Filtro1!B:B,Filtro1!A:A=Lili!C306))"),"")</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t="str">
        <f ca="1">IFERROR(__xludf.DUMMYFUNCTION("TRANSPOSE(FILTER(Filtro1!B:B,Filtro1!A:A=Lili!C307))"),"")</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t="str">
        <f ca="1">IFERROR(__xludf.DUMMYFUNCTION("TRANSPOSE(FILTER(Filtro1!B:B,Filtro1!A:A=Lili!C308))"),"")</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t="str">
        <f ca="1">IFERROR(__xludf.DUMMYFUNCTION("TRANSPOSE(FILTER(Filtro1!B:B,Filtro1!A:A=Lili!C309))"),"")</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t="str">
        <f ca="1">IFERROR(__xludf.DUMMYFUNCTION("TRANSPOSE(FILTER(Filtro1!B:B,Filtro1!A:A=Lili!C310))"),"")</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t="str">
        <f ca="1">IFERROR(__xludf.DUMMYFUNCTION("TRANSPOSE(FILTER(Filtro1!B:B,Filtro1!A:A=Lili!C311))"),"")</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t="str">
        <f ca="1">IFERROR(__xludf.DUMMYFUNCTION("TRANSPOSE(FILTER(Filtro1!B:B,Filtro1!A:A=Lili!C312))"),"")</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t="str">
        <f ca="1">IFERROR(__xludf.DUMMYFUNCTION("TRANSPOSE(FILTER(Filtro1!B:B,Filtro1!A:A=Lili!C313))"),"")</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t="str">
        <f ca="1">IFERROR(__xludf.DUMMYFUNCTION("TRANSPOSE(FILTER(Filtro1!B:B,Filtro1!A:A=Lili!C314))"),"")</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t="str">
        <f ca="1">IFERROR(__xludf.DUMMYFUNCTION("TRANSPOSE(FILTER(Filtro1!B:B,Filtro1!A:A=Lili!C315))"),"")</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t="str">
        <f ca="1">IFERROR(__xludf.DUMMYFUNCTION("TRANSPOSE(FILTER(Filtro1!B:B,Filtro1!A:A=Lili!C316))"),"")</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t="str">
        <f ca="1">IFERROR(__xludf.DUMMYFUNCTION("TRANSPOSE(FILTER(Filtro1!B:B,Filtro1!A:A=Lili!C317))"),"")</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t="str">
        <f ca="1">IFERROR(__xludf.DUMMYFUNCTION("TRANSPOSE(FILTER(Filtro1!B:B,Filtro1!A:A=Lili!C318))"),"")</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t="str">
        <f ca="1">IFERROR(__xludf.DUMMYFUNCTION("TRANSPOSE(FILTER(Filtro1!B:B,Filtro1!A:A=Lili!C319))"),"")</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t="str">
        <f ca="1">IFERROR(__xludf.DUMMYFUNCTION("TRANSPOSE(FILTER(Filtro1!B:B,Filtro1!A:A=Lili!C320))"),"")</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t="str">
        <f ca="1">IFERROR(__xludf.DUMMYFUNCTION("TRANSPOSE(FILTER(Filtro1!B:B,Filtro1!A:A=Lili!C321))"),"")</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t="str">
        <f ca="1">IFERROR(__xludf.DUMMYFUNCTION("TRANSPOSE(FILTER(Filtro1!B:B,Filtro1!A:A=Lili!C322))"),"")</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t="str">
        <f ca="1">IFERROR(__xludf.DUMMYFUNCTION("TRANSPOSE(FILTER(Filtro1!B:B,Filtro1!A:A=Lili!C323))"),"")</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t="str">
        <f ca="1">IFERROR(__xludf.DUMMYFUNCTION("TRANSPOSE(FILTER(Filtro1!B:B,Filtro1!A:A=Lili!C324))"),"")</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t="str">
        <f ca="1">IFERROR(__xludf.DUMMYFUNCTION("TRANSPOSE(FILTER(Filtro1!B:B,Filtro1!A:A=Lili!C325))"),"")</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t="str">
        <f ca="1">IFERROR(__xludf.DUMMYFUNCTION("TRANSPOSE(FILTER(Filtro1!B:B,Filtro1!A:A=Lili!C326))"),"")</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t="str">
        <f ca="1">IFERROR(__xludf.DUMMYFUNCTION("TRANSPOSE(FILTER(Filtro1!B:B,Filtro1!A:A=Lili!C327))"),"")</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t="str">
        <f ca="1">IFERROR(__xludf.DUMMYFUNCTION("TRANSPOSE(FILTER(Filtro1!B:B,Filtro1!A:A=Lili!C328))"),"")</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t="str">
        <f ca="1">IFERROR(__xludf.DUMMYFUNCTION("TRANSPOSE(FILTER(Filtro1!B:B,Filtro1!A:A=Lili!C329))"),"")</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t="str">
        <f ca="1">IFERROR(__xludf.DUMMYFUNCTION("TRANSPOSE(FILTER(Filtro1!B:B,Filtro1!A:A=Lili!C330))"),"")</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t="str">
        <f ca="1">IFERROR(__xludf.DUMMYFUNCTION("TRANSPOSE(FILTER(Filtro1!B:B,Filtro1!A:A=Lili!C331))"),"")</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t="str">
        <f ca="1">IFERROR(__xludf.DUMMYFUNCTION("TRANSPOSE(FILTER(Filtro1!B:B,Filtro1!A:A=Lili!C332))"),"")</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t="str">
        <f ca="1">IFERROR(__xludf.DUMMYFUNCTION("TRANSPOSE(FILTER(Filtro1!B:B,Filtro1!A:A=Lili!C333))"),"")</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t="str">
        <f ca="1">IFERROR(__xludf.DUMMYFUNCTION("TRANSPOSE(FILTER(Filtro1!B:B,Filtro1!A:A=Lili!C334))"),"")</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t="str">
        <f ca="1">IFERROR(__xludf.DUMMYFUNCTION("TRANSPOSE(FILTER(Filtro1!B:B,Filtro1!A:A=Lili!C335))"),"")</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t="str">
        <f ca="1">IFERROR(__xludf.DUMMYFUNCTION("TRANSPOSE(FILTER(Filtro1!B:B,Filtro1!A:A=Lili!C336))"),"")</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t="str">
        <f ca="1">IFERROR(__xludf.DUMMYFUNCTION("TRANSPOSE(FILTER(Filtro1!B:B,Filtro1!A:A=Lili!C337))"),"")</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t="str">
        <f ca="1">IFERROR(__xludf.DUMMYFUNCTION("TRANSPOSE(FILTER(Filtro1!B:B,Filtro1!A:A=Lili!C338))"),"")</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t="str">
        <f ca="1">IFERROR(__xludf.DUMMYFUNCTION("TRANSPOSE(FILTER(Filtro1!B:B,Filtro1!A:A=Lili!C339))"),"")</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t="str">
        <f ca="1">IFERROR(__xludf.DUMMYFUNCTION("TRANSPOSE(FILTER(Filtro1!B:B,Filtro1!A:A=Lili!C340))"),"")</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t="str">
        <f ca="1">IFERROR(__xludf.DUMMYFUNCTION("TRANSPOSE(FILTER(Filtro1!B:B,Filtro1!A:A=Lili!C341))"),"")</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t="str">
        <f ca="1">IFERROR(__xludf.DUMMYFUNCTION("TRANSPOSE(FILTER(Filtro1!B:B,Filtro1!A:A=Lili!C342))"),"")</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t="str">
        <f ca="1">IFERROR(__xludf.DUMMYFUNCTION("TRANSPOSE(FILTER(Filtro1!B:B,Filtro1!A:A=Lili!C343))"),"")</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t="str">
        <f ca="1">IFERROR(__xludf.DUMMYFUNCTION("TRANSPOSE(FILTER(Filtro1!B:B,Filtro1!A:A=Lili!C344))"),"")</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t="str">
        <f ca="1">IFERROR(__xludf.DUMMYFUNCTION("TRANSPOSE(FILTER(Filtro1!B:B,Filtro1!A:A=Lili!C345))"),"")</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t="str">
        <f ca="1">IFERROR(__xludf.DUMMYFUNCTION("TRANSPOSE(FILTER(Filtro1!B:B,Filtro1!A:A=Lili!C346))"),"")</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t="str">
        <f ca="1">IFERROR(__xludf.DUMMYFUNCTION("TRANSPOSE(FILTER(Filtro1!B:B,Filtro1!A:A=Lili!C347))"),"")</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t="str">
        <f ca="1">IFERROR(__xludf.DUMMYFUNCTION("TRANSPOSE(FILTER(Filtro1!B:B,Filtro1!A:A=Lili!C348))"),"")</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t="str">
        <f ca="1">IFERROR(__xludf.DUMMYFUNCTION("TRANSPOSE(FILTER(Filtro1!B:B,Filtro1!A:A=Lili!C349))"),"")</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t="str">
        <f ca="1">IFERROR(__xludf.DUMMYFUNCTION("TRANSPOSE(FILTER(Filtro1!B:B,Filtro1!A:A=Lili!C350))"),"")</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t="str">
        <f ca="1">IFERROR(__xludf.DUMMYFUNCTION("TRANSPOSE(FILTER(Filtro1!B:B,Filtro1!A:A=Lili!C351))"),"")</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t="str">
        <f ca="1">IFERROR(__xludf.DUMMYFUNCTION("TRANSPOSE(FILTER(Filtro1!B:B,Filtro1!A:A=Lili!C352))"),"")</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t="str">
        <f ca="1">IFERROR(__xludf.DUMMYFUNCTION("TRANSPOSE(FILTER(Filtro1!B:B,Filtro1!A:A=Lili!C353))"),"")</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t="str">
        <f ca="1">IFERROR(__xludf.DUMMYFUNCTION("TRANSPOSE(FILTER(Filtro1!B:B,Filtro1!A:A=Lili!C354))"),"")</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t="str">
        <f ca="1">IFERROR(__xludf.DUMMYFUNCTION("TRANSPOSE(FILTER(Filtro1!B:B,Filtro1!A:A=Lili!C355))"),"")</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t="str">
        <f ca="1">IFERROR(__xludf.DUMMYFUNCTION("TRANSPOSE(FILTER(Filtro1!B:B,Filtro1!A:A=Lili!C356))"),"")</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t="str">
        <f ca="1">IFERROR(__xludf.DUMMYFUNCTION("TRANSPOSE(FILTER(Filtro1!B:B,Filtro1!A:A=Lili!C357))"),"")</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t="str">
        <f ca="1">IFERROR(__xludf.DUMMYFUNCTION("TRANSPOSE(FILTER(Filtro1!B:B,Filtro1!A:A=Lili!C358))"),"")</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t="str">
        <f ca="1">IFERROR(__xludf.DUMMYFUNCTION("TRANSPOSE(FILTER(Filtro1!B:B,Filtro1!A:A=Lili!C359))"),"")</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t="str">
        <f ca="1">IFERROR(__xludf.DUMMYFUNCTION("TRANSPOSE(FILTER(Filtro1!B:B,Filtro1!A:A=Lili!C360))"),"")</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t="str">
        <f ca="1">IFERROR(__xludf.DUMMYFUNCTION("TRANSPOSE(FILTER(Filtro1!B:B,Filtro1!A:A=Lili!C361))"),"")</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t="str">
        <f ca="1">IFERROR(__xludf.DUMMYFUNCTION("TRANSPOSE(FILTER(Filtro1!B:B,Filtro1!A:A=Lili!C362))"),"")</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t="str">
        <f ca="1">IFERROR(__xludf.DUMMYFUNCTION("TRANSPOSE(FILTER(Filtro1!B:B,Filtro1!A:A=Lili!C363))"),"")</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IFERROR(__xludf.DUMMYFUNCTION("TRANSPOSE(FILTER(Filtro1!B:B,Filtro1!A:A=Lili!C364))"),"")</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t="str">
        <f ca="1">IFERROR(__xludf.DUMMYFUNCTION("TRANSPOSE(FILTER(Filtro1!B:B,Filtro1!A:A=Lili!C365))"),"")</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t="str">
        <f ca="1">IFERROR(__xludf.DUMMYFUNCTION("TRANSPOSE(FILTER(Filtro1!B:B,Filtro1!A:A=Lili!C366))"),"")</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t="str">
        <f ca="1">IFERROR(__xludf.DUMMYFUNCTION("TRANSPOSE(FILTER(Filtro1!B:B,Filtro1!A:A=Lili!C367))"),"")</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t="str">
        <f ca="1">IFERROR(__xludf.DUMMYFUNCTION("TRANSPOSE(FILTER(Filtro1!B:B,Filtro1!A:A=Lili!C368))"),"")</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t="str">
        <f ca="1">IFERROR(__xludf.DUMMYFUNCTION("TRANSPOSE(FILTER(Filtro1!B:B,Filtro1!A:A=Lili!C369))"),"")</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t="str">
        <f ca="1">IFERROR(__xludf.DUMMYFUNCTION("TRANSPOSE(FILTER(Filtro1!B:B,Filtro1!A:A=Lili!C370))"),"")</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t="str">
        <f ca="1">IFERROR(__xludf.DUMMYFUNCTION("TRANSPOSE(FILTER(Filtro1!B:B,Filtro1!A:A=Lili!C371))"),"")</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t="str">
        <f ca="1">IFERROR(__xludf.DUMMYFUNCTION("TRANSPOSE(FILTER(Filtro1!B:B,Filtro1!A:A=Lili!C372))"),"")</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t="str">
        <f ca="1">IFERROR(__xludf.DUMMYFUNCTION("TRANSPOSE(FILTER(Filtro1!B:B,Filtro1!A:A=Lili!C373))"),"")</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t="str">
        <f ca="1">IFERROR(__xludf.DUMMYFUNCTION("TRANSPOSE(FILTER(Filtro1!B:B,Filtro1!A:A=Lili!C374))"),"")</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t="str">
        <f ca="1">IFERROR(__xludf.DUMMYFUNCTION("TRANSPOSE(FILTER(Filtro1!B:B,Filtro1!A:A=Lili!C375))"),"")</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t="str">
        <f ca="1">IFERROR(__xludf.DUMMYFUNCTION("TRANSPOSE(FILTER(Filtro1!B:B,Filtro1!A:A=Lili!C376))"),"")</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t="str">
        <f ca="1">IFERROR(__xludf.DUMMYFUNCTION("TRANSPOSE(FILTER(Filtro1!B:B,Filtro1!A:A=Lili!C377))"),"")</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t="str">
        <f ca="1">IFERROR(__xludf.DUMMYFUNCTION("TRANSPOSE(FILTER(Filtro1!B:B,Filtro1!A:A=Lili!C378))"),"")</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t="str">
        <f ca="1">IFERROR(__xludf.DUMMYFUNCTION("TRANSPOSE(FILTER(Filtro1!B:B,Filtro1!A:A=Lili!C379))"),"")</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t="str">
        <f ca="1">IFERROR(__xludf.DUMMYFUNCTION("TRANSPOSE(FILTER(Filtro1!B:B,Filtro1!A:A=Lili!C380))"),"")</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t="str">
        <f ca="1">IFERROR(__xludf.DUMMYFUNCTION("TRANSPOSE(FILTER(Filtro1!B:B,Filtro1!A:A=Lili!C381))"),"")</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t="str">
        <f ca="1">IFERROR(__xludf.DUMMYFUNCTION("TRANSPOSE(FILTER(Filtro1!B:B,Filtro1!A:A=Lili!C382))"),"")</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t="str">
        <f ca="1">IFERROR(__xludf.DUMMYFUNCTION("TRANSPOSE(FILTER(Filtro1!B:B,Filtro1!A:A=Lili!C383))"),"")</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t="str">
        <f ca="1">IFERROR(__xludf.DUMMYFUNCTION("TRANSPOSE(FILTER(Filtro1!B:B,Filtro1!A:A=Lili!C384))"),"")</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t="str">
        <f ca="1">IFERROR(__xludf.DUMMYFUNCTION("TRANSPOSE(FILTER(Filtro1!B:B,Filtro1!A:A=Lili!C385))"),"")</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t="str">
        <f ca="1">IFERROR(__xludf.DUMMYFUNCTION("TRANSPOSE(FILTER(Filtro1!B:B,Filtro1!A:A=Lili!C386))"),"")</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t="str">
        <f ca="1">IFERROR(__xludf.DUMMYFUNCTION("TRANSPOSE(FILTER(Filtro1!B:B,Filtro1!A:A=Lili!C387))"),"")</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t="str">
        <f ca="1">IFERROR(__xludf.DUMMYFUNCTION("TRANSPOSE(FILTER(Filtro1!B:B,Filtro1!A:A=Lili!C388))"),"")</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t="str">
        <f ca="1">IFERROR(__xludf.DUMMYFUNCTION("TRANSPOSE(FILTER(Filtro1!B:B,Filtro1!A:A=Lili!C389))"),"")</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t="str">
        <f ca="1">IFERROR(__xludf.DUMMYFUNCTION("TRANSPOSE(FILTER(Filtro1!B:B,Filtro1!A:A=Lili!C390))"),"")</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t="str">
        <f ca="1">IFERROR(__xludf.DUMMYFUNCTION("TRANSPOSE(FILTER(Filtro1!B:B,Filtro1!A:A=Lili!C391))"),"")</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t="str">
        <f ca="1">IFERROR(__xludf.DUMMYFUNCTION("TRANSPOSE(FILTER(Filtro1!B:B,Filtro1!A:A=Lili!C392))"),"")</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t="str">
        <f ca="1">IFERROR(__xludf.DUMMYFUNCTION("TRANSPOSE(FILTER(Filtro1!B:B,Filtro1!A:A=Lili!C393))"),"")</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t="str">
        <f ca="1">IFERROR(__xludf.DUMMYFUNCTION("TRANSPOSE(FILTER(Filtro1!B:B,Filtro1!A:A=Lili!C394))"),"")</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IFERROR(__xludf.DUMMYFUNCTION("TRANSPOSE(FILTER(Filtro1!B:B,Filtro1!A:A=Lili!C395))"),"")</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t="str">
        <f ca="1">IFERROR(__xludf.DUMMYFUNCTION("TRANSPOSE(FILTER(Filtro1!B:B,Filtro1!A:A=Lili!C396))"),"")</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t="str">
        <f ca="1">IFERROR(__xludf.DUMMYFUNCTION("TRANSPOSE(FILTER(Filtro1!B:B,Filtro1!A:A=Lili!C397))"),"")</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t="str">
        <f ca="1">IFERROR(__xludf.DUMMYFUNCTION("TRANSPOSE(FILTER(Filtro1!B:B,Filtro1!A:A=Lili!C398))"),"")</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t="str">
        <f ca="1">IFERROR(__xludf.DUMMYFUNCTION("TRANSPOSE(FILTER(Filtro1!B:B,Filtro1!A:A=Lili!C399))"),"")</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t="str">
        <f ca="1">IFERROR(__xludf.DUMMYFUNCTION("TRANSPOSE(FILTER(Filtro1!B:B,Filtro1!A:A=Lili!C406))"),"")</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IFERROR(__xludf.DUMMYFUNCTION("TRANSPOSE(FILTER(Filtro1!B:B,Filtro1!A:A=Lili!C407))"),"")</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IFERROR(__xludf.DUMMYFUNCTION("TRANSPOSE(FILTER(Filtro1!B:B,Filtro1!A:A=Lili!C408))"),"")</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IFERROR(__xludf.DUMMYFUNCTION("TRANSPOSE(FILTER(Filtro1!B:B,Filtro1!A:A=Lili!C409))"),"")</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IFERROR(__xludf.DUMMYFUNCTION("TRANSPOSE(FILTER(Filtro1!B:B,Filtro1!A:A=Lili!C410))"),"")</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IFERROR(__xludf.DUMMYFUNCTION("TRANSPOSE(FILTER(Filtro1!B:B,Filtro1!A:A=Lili!C411))"),"")</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IFERROR(__xludf.DUMMYFUNCTION("TRANSPOSE(FILTER(Filtro1!B:B,Filtro1!A:A=Lili!C412))"),"")</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IFERROR(__xludf.DUMMYFUNCTION("TRANSPOSE(FILTER(Filtro1!B:B,Filtro1!A:A=Lili!C413))"),"")</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IFERROR(__xludf.DUMMYFUNCTION("TRANSPOSE(FILTER(Filtro1!B:B,Filtro1!A:A=Lili!C414))"),"")</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IFERROR(__xludf.DUMMYFUNCTION("TRANSPOSE(FILTER(Filtro1!B:B,Filtro1!A:A=Lili!C415))"),"")</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IFERROR(__xludf.DUMMYFUNCTION("TRANSPOSE(FILTER(Filtro1!B:B,Filtro1!A:A=Lili!C416))"),"")</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IFERROR(__xludf.DUMMYFUNCTION("TRANSPOSE(FILTER(Filtro1!B:B,Filtro1!A:A=Lili!C417))"),"")</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IFERROR(__xludf.DUMMYFUNCTION("TRANSPOSE(FILTER(Filtro1!B:B,Filtro1!A:A=Lili!C418))"),"")</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IFERROR(__xludf.DUMMYFUNCTION("TRANSPOSE(FILTER(Filtro1!B:B,Filtro1!A:A=Lili!C419))"),"")</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IFERROR(__xludf.DUMMYFUNCTION("TRANSPOSE(FILTER(Filtro1!B:B,Filtro1!A:A=Lili!C420))"),"")</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IFERROR(__xludf.DUMMYFUNCTION("TRANSPOSE(FILTER(Filtro1!B:B,Filtro1!A:A=Lili!C421))"),"")</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IFERROR(__xludf.DUMMYFUNCTION("TRANSPOSE(FILTER(Filtro1!B:B,Filtro1!A:A=Lili!C422))"),"")</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IFERROR(__xludf.DUMMYFUNCTION("TRANSPOSE(FILTER(Filtro1!B:B,Filtro1!A:A=Lili!C423))"),"")</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IFERROR(__xludf.DUMMYFUNCTION("TRANSPOSE(FILTER(Filtro1!B:B,Filtro1!A:A=Lili!C424))"),"")</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IFERROR(__xludf.DUMMYFUNCTION("TRANSPOSE(FILTER(Filtro1!B:B,Filtro1!A:A=Lili!C425))"),"")</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IFERROR(__xludf.DUMMYFUNCTION("TRANSPOSE(FILTER(Filtro1!B:B,Filtro1!A:A=Lili!C426))"),"")</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IFERROR(__xludf.DUMMYFUNCTION("TRANSPOSE(FILTER(Filtro1!B:B,Filtro1!A:A=Lili!C427))"),"")</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IFERROR(__xludf.DUMMYFUNCTION("TRANSPOSE(FILTER(Filtro1!B:B,Filtro1!A:A=Lili!C428))"),"")</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IFERROR(__xludf.DUMMYFUNCTION("TRANSPOSE(FILTER(Filtro1!B:B,Filtro1!A:A=Lili!C429))"),"")</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IFERROR(__xludf.DUMMYFUNCTION("TRANSPOSE(FILTER(Filtro1!B:B,Filtro1!A:A=Lili!C430))"),"")</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IFERROR(__xludf.DUMMYFUNCTION("TRANSPOSE(FILTER(Filtro1!B:B,Filtro1!A:A=Lili!C431))"),"")</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IFERROR(__xludf.DUMMYFUNCTION("TRANSPOSE(FILTER(Filtro1!B:B,Filtro1!A:A=Lili!C432))"),"")</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IFERROR(__xludf.DUMMYFUNCTION("TRANSPOSE(FILTER(Filtro1!B:B,Filtro1!A:A=Lili!C433))"),"")</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IFERROR(__xludf.DUMMYFUNCTION("TRANSPOSE(FILTER(Filtro1!B:B,Filtro1!A:A=Lili!C434))"),"")</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IFERROR(__xludf.DUMMYFUNCTION("TRANSPOSE(FILTER(Filtro1!B:B,Filtro1!A:A=Lili!C435))"),"")</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IFERROR(__xludf.DUMMYFUNCTION("TRANSPOSE(FILTER(Filtro1!B:B,Filtro1!A:A=Lili!C436))"),"")</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IFERROR(__xludf.DUMMYFUNCTION("TRANSPOSE(FILTER(Filtro1!B:B,Filtro1!A:A=Lili!C437))"),"")</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IFERROR(__xludf.DUMMYFUNCTION("TRANSPOSE(FILTER(Filtro1!B:B,Filtro1!A:A=Lili!C438))"),"")</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IFERROR(__xludf.DUMMYFUNCTION("TRANSPOSE(FILTER(Filtro1!B:B,Filtro1!A:A=Lili!C439))"),"")</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IFERROR(__xludf.DUMMYFUNCTION("TRANSPOSE(FILTER(Filtro1!B:B,Filtro1!A:A=Lili!C440))"),"")</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IFERROR(__xludf.DUMMYFUNCTION("TRANSPOSE(FILTER(Filtro1!B:B,Filtro1!A:A=Lili!C441))"),"")</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IFERROR(__xludf.DUMMYFUNCTION("TRANSPOSE(FILTER(Filtro1!B:B,Filtro1!A:A=Lili!C442))"),"")</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IFERROR(__xludf.DUMMYFUNCTION("TRANSPOSE(FILTER(Filtro1!B:B,Filtro1!A:A=Lili!C443))"),"")</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IFERROR(__xludf.DUMMYFUNCTION("TRANSPOSE(FILTER(Filtro1!B:B,Filtro1!A:A=Lili!C444))"),"")</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IFERROR(__xludf.DUMMYFUNCTION("TRANSPOSE(FILTER(Filtro1!B:B,Filtro1!A:A=Lili!C445))"),"")</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IFERROR(__xludf.DUMMYFUNCTION("TRANSPOSE(FILTER(Filtro1!B:B,Filtro1!A:A=Lili!C446))"),"")</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IFERROR(__xludf.DUMMYFUNCTION("TRANSPOSE(FILTER(Filtro1!B:B,Filtro1!A:A=Lili!C447))"),"")</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IFERROR(__xludf.DUMMYFUNCTION("TRANSPOSE(FILTER(Filtro1!B:B,Filtro1!A:A=Lili!C448))"),"")</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IFERROR(__xludf.DUMMYFUNCTION("TRANSPOSE(FILTER(Filtro1!B:B,Filtro1!A:A=Lili!C449))"),"")</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IFERROR(__xludf.DUMMYFUNCTION("TRANSPOSE(FILTER(Filtro1!B:B,Filtro1!A:A=Lili!C450))"),"")</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IFERROR(__xludf.DUMMYFUNCTION("TRANSPOSE(FILTER(Filtro1!B:B,Filtro1!A:A=Lili!C451))"),"")</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IFERROR(__xludf.DUMMYFUNCTION("TRANSPOSE(FILTER(Filtro1!B:B,Filtro1!A:A=Lili!C452))"),"")</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IFERROR(__xludf.DUMMYFUNCTION("TRANSPOSE(FILTER(Filtro1!B:B,Filtro1!A:A=Lili!C453))"),"")</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IFERROR(__xludf.DUMMYFUNCTION("TRANSPOSE(FILTER(Filtro1!B:B,Filtro1!A:A=Lili!C454))"),"")</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IFERROR(__xludf.DUMMYFUNCTION("TRANSPOSE(FILTER(Filtro1!B:B,Filtro1!A:A=Lili!C455))"),"")</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IFERROR(__xludf.DUMMYFUNCTION("TRANSPOSE(FILTER(Filtro1!B:B,Filtro1!A:A=Lili!C456))"),"")</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IFERROR(__xludf.DUMMYFUNCTION("TRANSPOSE(FILTER(Filtro1!B:B,Filtro1!A:A=Lili!C457))"),"")</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IFERROR(__xludf.DUMMYFUNCTION("TRANSPOSE(FILTER(Filtro1!B:B,Filtro1!A:A=Lili!C458))"),"")</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IFERROR(__xludf.DUMMYFUNCTION("TRANSPOSE(FILTER(Filtro1!B:B,Filtro1!A:A=Lili!C459))"),"")</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IFERROR(__xludf.DUMMYFUNCTION("TRANSPOSE(FILTER(Filtro1!B:B,Filtro1!A:A=Lili!C460))"),"")</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IFERROR(__xludf.DUMMYFUNCTION("TRANSPOSE(FILTER(Filtro1!B:B,Filtro1!A:A=Lili!C461))"),"")</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IFERROR(__xludf.DUMMYFUNCTION("TRANSPOSE(FILTER(Filtro1!B:B,Filtro1!A:A=Lili!C462))"),"")</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IFERROR(__xludf.DUMMYFUNCTION("TRANSPOSE(FILTER(Filtro1!B:B,Filtro1!A:A=Lili!C463))"),"")</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IFERROR(__xludf.DUMMYFUNCTION("TRANSPOSE(FILTER(Filtro1!B:B,Filtro1!A:A=Lili!C464))"),"")</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IFERROR(__xludf.DUMMYFUNCTION("TRANSPOSE(FILTER(Filtro1!B:B,Filtro1!A:A=Lili!C465))"),"")</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IFERROR(__xludf.DUMMYFUNCTION("TRANSPOSE(FILTER(Filtro1!B:B,Filtro1!A:A=Lili!C466))"),"")</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IFERROR(__xludf.DUMMYFUNCTION("TRANSPOSE(FILTER(Filtro1!B:B,Filtro1!A:A=Lili!C467))"),"")</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IFERROR(__xludf.DUMMYFUNCTION("TRANSPOSE(FILTER(Filtro1!B:B,Filtro1!A:A=Lili!C468))"),"")</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IFERROR(__xludf.DUMMYFUNCTION("TRANSPOSE(FILTER(Filtro1!B:B,Filtro1!A:A=Lili!C469))"),"")</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IFERROR(__xludf.DUMMYFUNCTION("TRANSPOSE(FILTER(Filtro1!B:B,Filtro1!A:A=Lili!C470))"),"")</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IFERROR(__xludf.DUMMYFUNCTION("TRANSPOSE(FILTER(Filtro1!B:B,Filtro1!A:A=Lili!C471))"),"")</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IFERROR(__xludf.DUMMYFUNCTION("TRANSPOSE(FILTER(Filtro1!B:B,Filtro1!A:A=Lili!C472))"),"")</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IFERROR(__xludf.DUMMYFUNCTION("TRANSPOSE(FILTER(Filtro1!B:B,Filtro1!A:A=Lili!C473))"),"")</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IFERROR(__xludf.DUMMYFUNCTION("TRANSPOSE(FILTER(Filtro1!B:B,Filtro1!A:A=Lili!C474))"),"")</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IFERROR(__xludf.DUMMYFUNCTION("TRANSPOSE(FILTER(Filtro1!B:B,Filtro1!A:A=Lili!C475))"),"")</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IFERROR(__xludf.DUMMYFUNCTION("TRANSPOSE(FILTER(Filtro1!B:B,Filtro1!A:A=Lili!C476))"),"")</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IFERROR(__xludf.DUMMYFUNCTION("TRANSPOSE(FILTER(Filtro1!B:B,Filtro1!A:A=Lili!C477))"),"")</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IFERROR(__xludf.DUMMYFUNCTION("TRANSPOSE(FILTER(Filtro1!B:B,Filtro1!A:A=Lili!C478))"),"")</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IFERROR(__xludf.DUMMYFUNCTION("TRANSPOSE(FILTER(Filtro1!B:B,Filtro1!A:A=Lili!C479))"),"")</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IFERROR(__xludf.DUMMYFUNCTION("TRANSPOSE(FILTER(Filtro1!B:B,Filtro1!A:A=Lili!C480))"),"")</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IFERROR(__xludf.DUMMYFUNCTION("TRANSPOSE(FILTER(Filtro1!B:B,Filtro1!A:A=Lili!C481))"),"")</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IFERROR(__xludf.DUMMYFUNCTION("TRANSPOSE(FILTER(Filtro1!B:B,Filtro1!A:A=Lili!C482))"),"")</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IFERROR(__xludf.DUMMYFUNCTION("TRANSPOSE(FILTER(Filtro1!B:B,Filtro1!A:A=Lili!C483))"),"")</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IFERROR(__xludf.DUMMYFUNCTION("TRANSPOSE(FILTER(Filtro1!B:B,Filtro1!A:A=Lili!C484))"),"")</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IFERROR(__xludf.DUMMYFUNCTION("TRANSPOSE(FILTER(Filtro1!B:B,Filtro1!A:A=Lili!C485))"),"")</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IFERROR(__xludf.DUMMYFUNCTION("TRANSPOSE(FILTER(Filtro1!B:B,Filtro1!A:A=Lili!C486))"),"")</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IFERROR(__xludf.DUMMYFUNCTION("TRANSPOSE(FILTER(Filtro1!B:B,Filtro1!A:A=Lili!C487))"),"")</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IFERROR(__xludf.DUMMYFUNCTION("TRANSPOSE(FILTER(Filtro1!B:B,Filtro1!A:A=Lili!C488))"),"")</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IFERROR(__xludf.DUMMYFUNCTION("TRANSPOSE(FILTER(Filtro1!B:B,Filtro1!A:A=Lili!C489))"),"")</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IFERROR(__xludf.DUMMYFUNCTION("TRANSPOSE(FILTER(Filtro1!B:B,Filtro1!A:A=Lili!C490))"),"")</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IFERROR(__xludf.DUMMYFUNCTION("TRANSPOSE(FILTER(Filtro1!B:B,Filtro1!A:A=Lili!C491))"),"")</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IFERROR(__xludf.DUMMYFUNCTION("TRANSPOSE(FILTER(Filtro1!B:B,Filtro1!A:A=Lili!C492))"),"")</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IFERROR(__xludf.DUMMYFUNCTION("TRANSPOSE(FILTER(Filtro1!B:B,Filtro1!A:A=Lili!C493))"),"")</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IFERROR(__xludf.DUMMYFUNCTION("TRANSPOSE(FILTER(Filtro1!B:B,Filtro1!A:A=Lili!C494))"),"")</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IFERROR(__xludf.DUMMYFUNCTION("TRANSPOSE(FILTER(Filtro1!B:B,Filtro1!A:A=Lili!C495))"),"")</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IFERROR(__xludf.DUMMYFUNCTION("TRANSPOSE(FILTER(Filtro1!B:B,Filtro1!A:A=Lili!C496))"),"")</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IFERROR(__xludf.DUMMYFUNCTION("TRANSPOSE(FILTER(Filtro1!B:B,Filtro1!A:A=Lili!C497))"),"")</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IFERROR(__xludf.DUMMYFUNCTION("TRANSPOSE(FILTER(Filtro1!B:B,Filtro1!A:A=Lili!C498))"),"")</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IFERROR(__xludf.DUMMYFUNCTION("TRANSPOSE(FILTER(Filtro1!B:B,Filtro1!A:A=Lili!C499))"),"")</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IFERROR(__xludf.DUMMYFUNCTION("TRANSPOSE(FILTER(Filtro1!B:B,Filtro1!A:A=Lili!C500))"),"")</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IFERROR(__xludf.DUMMYFUNCTION("TRANSPOSE(FILTER(Filtro1!B:B,Filtro1!A:A=Lili!C501))"),"")</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IFERROR(__xludf.DUMMYFUNCTION("TRANSPOSE(FILTER(Filtro1!B:B,Filtro1!A:A=Lili!C502))"),"")</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IFERROR(__xludf.DUMMYFUNCTION("TRANSPOSE(FILTER(Filtro1!B:B,Filtro1!A:A=Lili!C503))"),"")</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IFERROR(__xludf.DUMMYFUNCTION("TRANSPOSE(FILTER(Filtro1!B:B,Filtro1!A:A=Lili!C504))"),"")</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IFERROR(__xludf.DUMMYFUNCTION("TRANSPOSE(FILTER(Filtro1!B:B,Filtro1!A:A=Lili!C505))"),"")</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IFERROR(__xludf.DUMMYFUNCTION("TRANSPOSE(FILTER(Filtro1!B:B,Filtro1!A:A=Lili!C506))"),"")</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IFERROR(__xludf.DUMMYFUNCTION("TRANSPOSE(FILTER(Filtro1!B:B,Filtro1!A:A=Lili!C507))"),"")</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IFERROR(__xludf.DUMMYFUNCTION("TRANSPOSE(FILTER(Filtro1!B:B,Filtro1!A:A=Lili!C508))"),"")</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IFERROR(__xludf.DUMMYFUNCTION("TRANSPOSE(FILTER(Filtro1!B:B,Filtro1!A:A=Lili!C509))"),"")</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IFERROR(__xludf.DUMMYFUNCTION("TRANSPOSE(FILTER(Filtro1!B:B,Filtro1!A:A=Lili!C510))"),"")</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IFERROR(__xludf.DUMMYFUNCTION("TRANSPOSE(FILTER(Filtro1!B:B,Filtro1!A:A=Lili!C511))"),"")</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IFERROR(__xludf.DUMMYFUNCTION("TRANSPOSE(FILTER(Filtro1!B:B,Filtro1!A:A=Lili!C512))"),"")</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IFERROR(__xludf.DUMMYFUNCTION("TRANSPOSE(FILTER(Filtro1!B:B,Filtro1!A:A=Lili!C513))"),"")</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IFERROR(__xludf.DUMMYFUNCTION("TRANSPOSE(FILTER(Filtro1!B:B,Filtro1!A:A=Lili!C514))"),"")</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IFERROR(__xludf.DUMMYFUNCTION("TRANSPOSE(FILTER(Filtro1!B:B,Filtro1!A:A=Lili!C515))"),"")</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IFERROR(__xludf.DUMMYFUNCTION("TRANSPOSE(FILTER(Filtro1!B:B,Filtro1!A:A=Lili!C516))"),"")</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IFERROR(__xludf.DUMMYFUNCTION("TRANSPOSE(FILTER(Filtro1!B:B,Filtro1!A:A=Lili!C517))"),"")</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IFERROR(__xludf.DUMMYFUNCTION("TRANSPOSE(FILTER(Filtro1!B:B,Filtro1!A:A=Lili!C518))"),"")</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IFERROR(__xludf.DUMMYFUNCTION("TRANSPOSE(FILTER(Filtro1!B:B,Filtro1!A:A=Lili!C519))"),"")</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IFERROR(__xludf.DUMMYFUNCTION("TRANSPOSE(FILTER(Filtro1!B:B,Filtro1!A:A=Lili!C520))"),"")</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IFERROR(__xludf.DUMMYFUNCTION("TRANSPOSE(FILTER(Filtro1!B:B,Filtro1!A:A=Lili!C521))"),"")</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IFERROR(__xludf.DUMMYFUNCTION("TRANSPOSE(FILTER(Filtro1!B:B,Filtro1!A:A=Lili!C522))"),"")</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IFERROR(__xludf.DUMMYFUNCTION("TRANSPOSE(FILTER(Filtro1!B:B,Filtro1!A:A=Lili!C523))"),"")</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IFERROR(__xludf.DUMMYFUNCTION("TRANSPOSE(FILTER(Filtro1!B:B,Filtro1!A:A=Lili!C524))"),"")</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IFERROR(__xludf.DUMMYFUNCTION("TRANSPOSE(FILTER(Filtro1!B:B,Filtro1!A:A=Lili!C525))"),"")</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IFERROR(__xludf.DUMMYFUNCTION("TRANSPOSE(FILTER(Filtro1!B:B,Filtro1!A:A=Lili!C526))"),"")</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IFERROR(__xludf.DUMMYFUNCTION("TRANSPOSE(FILTER(Filtro1!B:B,Filtro1!A:A=Lili!C527))"),"")</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IFERROR(__xludf.DUMMYFUNCTION("TRANSPOSE(FILTER(Filtro1!B:B,Filtro1!A:A=Lili!C528))"),"")</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IFERROR(__xludf.DUMMYFUNCTION("TRANSPOSE(FILTER(Filtro1!B:B,Filtro1!A:A=Lili!C529))"),"")</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IFERROR(__xludf.DUMMYFUNCTION("TRANSPOSE(FILTER(Filtro1!B:B,Filtro1!A:A=Lili!C530))"),"")</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IFERROR(__xludf.DUMMYFUNCTION("TRANSPOSE(FILTER(Filtro1!B:B,Filtro1!A:A=Lili!C531))"),"")</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IFERROR(__xludf.DUMMYFUNCTION("TRANSPOSE(FILTER(Filtro1!B:B,Filtro1!A:A=Lili!C532))"),"")</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IFERROR(__xludf.DUMMYFUNCTION("TRANSPOSE(FILTER(Filtro1!B:B,Filtro1!A:A=Lili!C533))"),"")</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IFERROR(__xludf.DUMMYFUNCTION("TRANSPOSE(FILTER(Filtro1!B:B,Filtro1!A:A=Lili!C534))"),"")</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IFERROR(__xludf.DUMMYFUNCTION("TRANSPOSE(FILTER(Filtro1!B:B,Filtro1!A:A=Lili!C535))"),"")</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IFERROR(__xludf.DUMMYFUNCTION("TRANSPOSE(FILTER(Filtro1!B:B,Filtro1!A:A=Lili!C536))"),"")</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IFERROR(__xludf.DUMMYFUNCTION("TRANSPOSE(FILTER(Filtro1!B:B,Filtro1!A:A=Lili!C537))"),"")</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IFERROR(__xludf.DUMMYFUNCTION("TRANSPOSE(FILTER(Filtro1!B:B,Filtro1!A:A=Lili!C538))"),"")</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IFERROR(__xludf.DUMMYFUNCTION("TRANSPOSE(FILTER(Filtro1!B:B,Filtro1!A:A=Lili!C539))"),"")</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IFERROR(__xludf.DUMMYFUNCTION("TRANSPOSE(FILTER(Filtro1!B:B,Filtro1!A:A=Lili!C540))"),"")</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IFERROR(__xludf.DUMMYFUNCTION("TRANSPOSE(FILTER(Filtro1!B:B,Filtro1!A:A=Lili!C541))"),"")</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IFERROR(__xludf.DUMMYFUNCTION("TRANSPOSE(FILTER(Filtro1!B:B,Filtro1!A:A=Lili!C542))"),"")</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IFERROR(__xludf.DUMMYFUNCTION("TRANSPOSE(FILTER(Filtro1!B:B,Filtro1!A:A=Lili!C543))"),"")</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IFERROR(__xludf.DUMMYFUNCTION("TRANSPOSE(FILTER(Filtro1!B:B,Filtro1!A:A=Lili!C544))"),"")</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IFERROR(__xludf.DUMMYFUNCTION("TRANSPOSE(FILTER(Filtro1!B:B,Filtro1!A:A=Lili!C545))"),"")</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IFERROR(__xludf.DUMMYFUNCTION("TRANSPOSE(FILTER(Filtro1!B:B,Filtro1!A:A=Lili!C546))"),"")</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IFERROR(__xludf.DUMMYFUNCTION("TRANSPOSE(FILTER(Filtro1!B:B,Filtro1!A:A=Lili!C547))"),"")</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IFERROR(__xludf.DUMMYFUNCTION("TRANSPOSE(FILTER(Filtro1!B:B,Filtro1!A:A=Lili!C548))"),"")</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IFERROR(__xludf.DUMMYFUNCTION("TRANSPOSE(FILTER(Filtro1!B:B,Filtro1!A:A=Lili!C549))"),"")</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IFERROR(__xludf.DUMMYFUNCTION("TRANSPOSE(FILTER(Filtro1!B:B,Filtro1!A:A=Lili!C550))"),"")</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IFERROR(__xludf.DUMMYFUNCTION("TRANSPOSE(FILTER(Filtro1!B:B,Filtro1!A:A=Lili!C551))"),"")</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IFERROR(__xludf.DUMMYFUNCTION("TRANSPOSE(FILTER(Filtro1!B:B,Filtro1!A:A=Lili!C552))"),"")</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IFERROR(__xludf.DUMMYFUNCTION("TRANSPOSE(FILTER(Filtro1!B:B,Filtro1!A:A=Lili!C553))"),"")</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IFERROR(__xludf.DUMMYFUNCTION("TRANSPOSE(FILTER(Filtro1!B:B,Filtro1!A:A=Lili!C554))"),"")</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IFERROR(__xludf.DUMMYFUNCTION("TRANSPOSE(FILTER(Filtro1!B:B,Filtro1!A:A=Lili!C555))"),"")</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IFERROR(__xludf.DUMMYFUNCTION("TRANSPOSE(FILTER(Filtro1!B:B,Filtro1!A:A=Lili!C556))"),"")</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IFERROR(__xludf.DUMMYFUNCTION("TRANSPOSE(FILTER(Filtro1!B:B,Filtro1!A:A=Lili!C557))"),"")</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IFERROR(__xludf.DUMMYFUNCTION("TRANSPOSE(FILTER(Filtro1!B:B,Filtro1!A:A=Lili!C558))"),"")</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IFERROR(__xludf.DUMMYFUNCTION("TRANSPOSE(FILTER(Filtro1!B:B,Filtro1!A:A=Lili!C559))"),"")</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IFERROR(__xludf.DUMMYFUNCTION("TRANSPOSE(FILTER(Filtro1!B:B,Filtro1!A:A=Lili!C560))"),"")</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IFERROR(__xludf.DUMMYFUNCTION("TRANSPOSE(FILTER(Filtro1!B:B,Filtro1!A:A=Lili!C561))"),"")</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IFERROR(__xludf.DUMMYFUNCTION("TRANSPOSE(FILTER(Filtro1!B:B,Filtro1!A:A=Lili!C562))"),"")</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IFERROR(__xludf.DUMMYFUNCTION("TRANSPOSE(FILTER(Filtro1!B:B,Filtro1!A:A=Lili!C563))"),"")</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IFERROR(__xludf.DUMMYFUNCTION("TRANSPOSE(FILTER(Filtro1!B:B,Filtro1!A:A=Lili!C564))"),"")</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IFERROR(__xludf.DUMMYFUNCTION("TRANSPOSE(FILTER(Filtro1!B:B,Filtro1!A:A=Lili!C565))"),"")</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IFERROR(__xludf.DUMMYFUNCTION("TRANSPOSE(FILTER(Filtro1!B:B,Filtro1!A:A=Lili!C566))"),"")</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IFERROR(__xludf.DUMMYFUNCTION("TRANSPOSE(FILTER(Filtro1!B:B,Filtro1!A:A=Lili!C567))"),"")</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IFERROR(__xludf.DUMMYFUNCTION("TRANSPOSE(FILTER(Filtro1!B:B,Filtro1!A:A=Lili!C568))"),"")</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IFERROR(__xludf.DUMMYFUNCTION("TRANSPOSE(FILTER(Filtro1!B:B,Filtro1!A:A=Lili!C569))"),"")</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IFERROR(__xludf.DUMMYFUNCTION("TRANSPOSE(FILTER(Filtro1!B:B,Filtro1!A:A=Lili!C570))"),"")</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IFERROR(__xludf.DUMMYFUNCTION("TRANSPOSE(FILTER(Filtro1!B:B,Filtro1!A:A=Lili!C571))"),"")</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IFERROR(__xludf.DUMMYFUNCTION("TRANSPOSE(FILTER(Filtro1!B:B,Filtro1!A:A=Lili!C572))"),"")</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IFERROR(__xludf.DUMMYFUNCTION("TRANSPOSE(FILTER(Filtro1!B:B,Filtro1!A:A=Lili!C573))"),"")</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IFERROR(__xludf.DUMMYFUNCTION("TRANSPOSE(FILTER(Filtro1!B:B,Filtro1!A:A=Lili!C574))"),"")</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IFERROR(__xludf.DUMMYFUNCTION("TRANSPOSE(FILTER(Filtro1!B:B,Filtro1!A:A=Lili!C575))"),"")</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IFERROR(__xludf.DUMMYFUNCTION("TRANSPOSE(FILTER(Filtro1!B:B,Filtro1!A:A=Lili!C576))"),"")</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IFERROR(__xludf.DUMMYFUNCTION("TRANSPOSE(FILTER(Filtro1!B:B,Filtro1!A:A=Lili!C577))"),"")</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IFERROR(__xludf.DUMMYFUNCTION("TRANSPOSE(FILTER(Filtro1!B:B,Filtro1!A:A=Lili!C578))"),"")</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IFERROR(__xludf.DUMMYFUNCTION("TRANSPOSE(FILTER(Filtro1!B:B,Filtro1!A:A=Lili!C579))"),"")</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IFERROR(__xludf.DUMMYFUNCTION("TRANSPOSE(FILTER(Filtro1!B:B,Filtro1!A:A=Lili!C580))"),"")</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IFERROR(__xludf.DUMMYFUNCTION("TRANSPOSE(FILTER(Filtro1!B:B,Filtro1!A:A=Lili!C581))"),"")</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IFERROR(__xludf.DUMMYFUNCTION("TRANSPOSE(FILTER(Filtro1!B:B,Filtro1!A:A=Lili!C582))"),"")</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IFERROR(__xludf.DUMMYFUNCTION("TRANSPOSE(FILTER(Filtro1!B:B,Filtro1!A:A=Lili!C583))"),"")</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IFERROR(__xludf.DUMMYFUNCTION("TRANSPOSE(FILTER(Filtro1!B:B,Filtro1!A:A=Lili!C584))"),"")</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IFERROR(__xludf.DUMMYFUNCTION("TRANSPOSE(FILTER(Filtro1!B:B,Filtro1!A:A=Lili!C585))"),"")</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IFERROR(__xludf.DUMMYFUNCTION("TRANSPOSE(FILTER(Filtro1!B:B,Filtro1!A:A=Lili!C586))"),"")</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IFERROR(__xludf.DUMMYFUNCTION("TRANSPOSE(FILTER(Filtro1!B:B,Filtro1!A:A=Lili!C587))"),"")</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IFERROR(__xludf.DUMMYFUNCTION("TRANSPOSE(FILTER(Filtro1!B:B,Filtro1!A:A=Lili!C588))"),"")</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IFERROR(__xludf.DUMMYFUNCTION("TRANSPOSE(FILTER(Filtro1!B:B,Filtro1!A:A=Lili!C589))"),"")</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IFERROR(__xludf.DUMMYFUNCTION("TRANSPOSE(FILTER(Filtro1!B:B,Filtro1!A:A=Lili!C590))"),"")</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IFERROR(__xludf.DUMMYFUNCTION("TRANSPOSE(FILTER(Filtro1!B:B,Filtro1!A:A=Lili!C591))"),"")</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IFERROR(__xludf.DUMMYFUNCTION("TRANSPOSE(FILTER(Filtro1!B:B,Filtro1!A:A=Lili!C592))"),"")</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IFERROR(__xludf.DUMMYFUNCTION("TRANSPOSE(FILTER(Filtro1!B:B,Filtro1!A:A=Lili!C593))"),"")</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IFERROR(__xludf.DUMMYFUNCTION("TRANSPOSE(FILTER(Filtro1!B:B,Filtro1!A:A=Lili!C594))"),"")</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IFERROR(__xludf.DUMMYFUNCTION("TRANSPOSE(FILTER(Filtro1!B:B,Filtro1!A:A=Lili!C595))"),"")</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IFERROR(__xludf.DUMMYFUNCTION("TRANSPOSE(FILTER(Filtro1!B:B,Filtro1!A:A=Lili!C596))"),"")</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IFERROR(__xludf.DUMMYFUNCTION("TRANSPOSE(FILTER(Filtro1!B:B,Filtro1!A:A=Lili!C597))"),"")</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IFERROR(__xludf.DUMMYFUNCTION("TRANSPOSE(FILTER(Filtro1!B:B,Filtro1!A:A=Lili!C598))"),"")</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IFERROR(__xludf.DUMMYFUNCTION("TRANSPOSE(FILTER(Filtro1!B:B,Filtro1!A:A=Lili!C599))"),"")</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IFERROR(__xludf.DUMMYFUNCTION("TRANSPOSE(FILTER(Filtro1!B:B,Filtro1!A:A=Lili!C600))"),"")</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IFERROR(__xludf.DUMMYFUNCTION("TRANSPOSE(FILTER(Filtro1!B:B,Filtro1!A:A=Lili!C601))"),"")</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IFERROR(__xludf.DUMMYFUNCTION("TRANSPOSE(FILTER(Filtro1!B:B,Filtro1!A:A=Lili!C602))"),"")</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IFERROR(__xludf.DUMMYFUNCTION("TRANSPOSE(FILTER(Filtro1!B:B,Filtro1!A:A=Lili!C603))"),"")</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IFERROR(__xludf.DUMMYFUNCTION("TRANSPOSE(FILTER(Filtro1!B:B,Filtro1!A:A=Lili!C604))"),"")</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IFERROR(__xludf.DUMMYFUNCTION("TRANSPOSE(FILTER(Filtro1!B:B,Filtro1!A:A=Lili!C605))"),"")</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IFERROR(__xludf.DUMMYFUNCTION("TRANSPOSE(FILTER(Filtro1!B:B,Filtro1!A:A=Lili!C606))"),"")</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IFERROR(__xludf.DUMMYFUNCTION("TRANSPOSE(FILTER(Filtro1!B:B,Filtro1!A:A=Lili!C607))"),"")</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IFERROR(__xludf.DUMMYFUNCTION("TRANSPOSE(FILTER(Filtro1!B:B,Filtro1!A:A=Lili!C608))"),"")</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IFERROR(__xludf.DUMMYFUNCTION("TRANSPOSE(FILTER(Filtro1!B:B,Filtro1!A:A=Lili!C609))"),"")</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IFERROR(__xludf.DUMMYFUNCTION("TRANSPOSE(FILTER(Filtro1!B:B,Filtro1!A:A=Lili!C610))"),"")</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IFERROR(__xludf.DUMMYFUNCTION("TRANSPOSE(FILTER(Filtro1!B:B,Filtro1!A:A=Lili!C611))"),"")</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IFERROR(__xludf.DUMMYFUNCTION("TRANSPOSE(FILTER(Filtro1!B:B,Filtro1!A:A=Lili!C612))"),"")</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IFERROR(__xludf.DUMMYFUNCTION("TRANSPOSE(FILTER(Filtro1!B:B,Filtro1!A:A=Lili!C613))"),"")</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IFERROR(__xludf.DUMMYFUNCTION("TRANSPOSE(FILTER(Filtro1!B:B,Filtro1!A:A=Lili!C614))"),"")</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IFERROR(__xludf.DUMMYFUNCTION("TRANSPOSE(FILTER(Filtro1!B:B,Filtro1!A:A=Lili!C615))"),"")</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t="str">
        <f ca="1">IFERROR(__xludf.DUMMYFUNCTION("TRANSPOSE(FILTER(Filtro1!B:B,Filtro1!A:A=Lili!C616))"),"")</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t="str">
        <f ca="1">IFERROR(__xludf.DUMMYFUNCTION("TRANSPOSE(FILTER(Filtro1!B:B,Filtro1!A:A=Lili!C617))"),"")</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t="str">
        <f ca="1">IFERROR(__xludf.DUMMYFUNCTION("TRANSPOSE(FILTER(Filtro1!B:B,Filtro1!A:A=Lili!C618))"),"")</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t="str">
        <f ca="1">IFERROR(__xludf.DUMMYFUNCTION("TRANSPOSE(FILTER(Filtro1!B:B,Filtro1!A:A=Lili!C619))"),"")</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t="str">
        <f ca="1">IFERROR(__xludf.DUMMYFUNCTION("TRANSPOSE(FILTER(Filtro1!B:B,Filtro1!A:A=Lili!C620))"),"")</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t="str">
        <f ca="1">IFERROR(__xludf.DUMMYFUNCTION("TRANSPOSE(FILTER(Filtro1!B:B,Filtro1!A:A=Lili!C621))"),"")</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t="str">
        <f ca="1">IFERROR(__xludf.DUMMYFUNCTION("TRANSPOSE(FILTER(Filtro1!B:B,Filtro1!A:A=Lili!C622))"),"")</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t="str">
        <f ca="1">IFERROR(__xludf.DUMMYFUNCTION("TRANSPOSE(FILTER(Filtro1!B:B,Filtro1!A:A=Lili!C623))"),"")</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t="str">
        <f ca="1">IFERROR(__xludf.DUMMYFUNCTION("TRANSPOSE(FILTER(Filtro1!B:B,Filtro1!A:A=Lili!C624))"),"")</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t="str">
        <f ca="1">IFERROR(__xludf.DUMMYFUNCTION("TRANSPOSE(FILTER(Filtro1!B:B,Filtro1!A:A=Lili!C625))"),"")</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t="str">
        <f ca="1">IFERROR(__xludf.DUMMYFUNCTION("TRANSPOSE(FILTER(Filtro1!B:B,Filtro1!A:A=Lili!C626))"),"")</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t="str">
        <f ca="1">IFERROR(__xludf.DUMMYFUNCTION("TRANSPOSE(FILTER(Filtro1!B:B,Filtro1!A:A=Lili!C627))"),"")</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t="str">
        <f ca="1">IFERROR(__xludf.DUMMYFUNCTION("TRANSPOSE(FILTER(Filtro1!B:B,Filtro1!A:A=Lili!C628))"),"")</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t="str">
        <f ca="1">IFERROR(__xludf.DUMMYFUNCTION("TRANSPOSE(FILTER(Filtro1!B:B,Filtro1!A:A=Lili!C629))"),"")</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t="str">
        <f ca="1">IFERROR(__xludf.DUMMYFUNCTION("TRANSPOSE(FILTER(Filtro1!B:B,Filtro1!A:A=Lili!C630))"),"")</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t="str">
        <f ca="1">IFERROR(__xludf.DUMMYFUNCTION("TRANSPOSE(FILTER(Filtro1!B:B,Filtro1!A:A=Lili!C631))"),"")</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t="str">
        <f ca="1">IFERROR(__xludf.DUMMYFUNCTION("TRANSPOSE(FILTER(Filtro1!B:B,Filtro1!A:A=Lili!C632))"),"")</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t="str">
        <f ca="1">IFERROR(__xludf.DUMMYFUNCTION("TRANSPOSE(FILTER(Filtro1!B:B,Filtro1!A:A=Lili!C633))"),"")</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t="str">
        <f ca="1">IFERROR(__xludf.DUMMYFUNCTION("TRANSPOSE(FILTER(Filtro1!B:B,Filtro1!A:A=Lili!C634))"),"")</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t="str">
        <f ca="1">IFERROR(__xludf.DUMMYFUNCTION("TRANSPOSE(FILTER(Filtro1!B:B,Filtro1!A:A=Lili!C635))"),"")</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t="str">
        <f ca="1">IFERROR(__xludf.DUMMYFUNCTION("TRANSPOSE(FILTER(Filtro1!B:B,Filtro1!A:A=Lili!C636))"),"")</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t="str">
        <f ca="1">IFERROR(__xludf.DUMMYFUNCTION("TRANSPOSE(FILTER(Filtro1!B:B,Filtro1!A:A=Lili!C637))"),"")</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t="str">
        <f ca="1">IFERROR(__xludf.DUMMYFUNCTION("TRANSPOSE(FILTER(Filtro1!B:B,Filtro1!A:A=Lili!C638))"),"")</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t="str">
        <f ca="1">IFERROR(__xludf.DUMMYFUNCTION("TRANSPOSE(FILTER(Filtro1!B:B,Filtro1!A:A=Lili!C639))"),"")</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t="str">
        <f ca="1">IFERROR(__xludf.DUMMYFUNCTION("TRANSPOSE(FILTER(Filtro1!B:B,Filtro1!A:A=Lili!C640))"),"")</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t="str">
        <f ca="1">IFERROR(__xludf.DUMMYFUNCTION("TRANSPOSE(FILTER(Filtro1!B:B,Filtro1!A:A=Lili!C641))"),"")</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t="str">
        <f ca="1">IFERROR(__xludf.DUMMYFUNCTION("TRANSPOSE(FILTER(Filtro1!B:B,Filtro1!A:A=Lili!C642))"),"")</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t="str">
        <f ca="1">IFERROR(__xludf.DUMMYFUNCTION("TRANSPOSE(FILTER(Filtro1!B:B,Filtro1!A:A=Lili!C643))"),"")</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t="str">
        <f ca="1">IFERROR(__xludf.DUMMYFUNCTION("TRANSPOSE(FILTER(Filtro1!B:B,Filtro1!A:A=Lili!C644))"),"")</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t="str">
        <f ca="1">IFERROR(__xludf.DUMMYFUNCTION("TRANSPOSE(FILTER(Filtro1!B:B,Filtro1!A:A=Lili!C645))"),"")</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t="str">
        <f ca="1">IFERROR(__xludf.DUMMYFUNCTION("TRANSPOSE(FILTER(Filtro1!B:B,Filtro1!A:A=Lili!C646))"),"")</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t="str">
        <f ca="1">IFERROR(__xludf.DUMMYFUNCTION("TRANSPOSE(FILTER(Filtro1!B:B,Filtro1!A:A=Lili!C647))"),"")</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t="str">
        <f ca="1">IFERROR(__xludf.DUMMYFUNCTION("TRANSPOSE(FILTER(Filtro1!B:B,Filtro1!A:A=Lili!C648))"),"")</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t="str">
        <f ca="1">IFERROR(__xludf.DUMMYFUNCTION("TRANSPOSE(FILTER(Filtro1!B:B,Filtro1!A:A=Lili!C649))"),"")</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t="str">
        <f ca="1">IFERROR(__xludf.DUMMYFUNCTION("TRANSPOSE(FILTER(Filtro1!B:B,Filtro1!A:A=Lili!C650))"),"")</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t="str">
        <f ca="1">IFERROR(__xludf.DUMMYFUNCTION("TRANSPOSE(FILTER(Filtro1!B:B,Filtro1!A:A=Lili!C651))"),"")</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t="str">
        <f ca="1">IFERROR(__xludf.DUMMYFUNCTION("TRANSPOSE(FILTER(Filtro1!B:B,Filtro1!A:A=Lili!C652))"),"")</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t="str">
        <f ca="1">IFERROR(__xludf.DUMMYFUNCTION("TRANSPOSE(FILTER(Filtro1!B:B,Filtro1!A:A=Lili!C653))"),"")</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t="str">
        <f ca="1">IFERROR(__xludf.DUMMYFUNCTION("TRANSPOSE(FILTER(Filtro1!B:B,Filtro1!A:A=Lili!C654))"),"")</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t="str">
        <f ca="1">IFERROR(__xludf.DUMMYFUNCTION("TRANSPOSE(FILTER(Filtro1!B:B,Filtro1!A:A=Lili!C655))"),"")</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t="str">
        <f ca="1">IFERROR(__xludf.DUMMYFUNCTION("TRANSPOSE(FILTER(Filtro1!B:B,Filtro1!A:A=Lili!C656))"),"")</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t="str">
        <f ca="1">IFERROR(__xludf.DUMMYFUNCTION("TRANSPOSE(FILTER(Filtro1!B:B,Filtro1!A:A=Lili!C657))"),"")</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t="str">
        <f ca="1">IFERROR(__xludf.DUMMYFUNCTION("TRANSPOSE(FILTER(Filtro1!B:B,Filtro1!A:A=Lili!C658))"),"")</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t="str">
        <f ca="1">IFERROR(__xludf.DUMMYFUNCTION("TRANSPOSE(FILTER(Filtro1!B:B,Filtro1!A:A=Lili!C659))"),"")</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t="str">
        <f ca="1">IFERROR(__xludf.DUMMYFUNCTION("TRANSPOSE(FILTER(Filtro1!B:B,Filtro1!A:A=Lili!C660))"),"")</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t="str">
        <f ca="1">IFERROR(__xludf.DUMMYFUNCTION("TRANSPOSE(FILTER(Filtro1!B:B,Filtro1!A:A=Lili!C661))"),"")</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t="str">
        <f ca="1">IFERROR(__xludf.DUMMYFUNCTION("TRANSPOSE(FILTER(Filtro1!B:B,Filtro1!A:A=Lili!C662))"),"")</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t="str">
        <f ca="1">IFERROR(__xludf.DUMMYFUNCTION("TRANSPOSE(FILTER(Filtro1!B:B,Filtro1!A:A=Lili!C663))"),"")</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t="str">
        <f ca="1">IFERROR(__xludf.DUMMYFUNCTION("TRANSPOSE(FILTER(Filtro1!B:B,Filtro1!A:A=Lili!C664))"),"")</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t="str">
        <f ca="1">IFERROR(__xludf.DUMMYFUNCTION("TRANSPOSE(FILTER(Filtro1!B:B,Filtro1!A:A=Lili!C665))"),"")</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t="str">
        <f ca="1">IFERROR(__xludf.DUMMYFUNCTION("TRANSPOSE(FILTER(Filtro1!B:B,Filtro1!A:A=Lili!C666))"),"")</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t="str">
        <f ca="1">IFERROR(__xludf.DUMMYFUNCTION("TRANSPOSE(FILTER(Filtro1!B:B,Filtro1!A:A=Lili!C667))"),"")</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t="str">
        <f ca="1">IFERROR(__xludf.DUMMYFUNCTION("TRANSPOSE(FILTER(Filtro1!B:B,Filtro1!A:A=Lili!C668))"),"")</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t="str">
        <f ca="1">IFERROR(__xludf.DUMMYFUNCTION("TRANSPOSE(FILTER(Filtro1!B:B,Filtro1!A:A=Lili!C669))"),"")</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t="str">
        <f ca="1">IFERROR(__xludf.DUMMYFUNCTION("TRANSPOSE(FILTER(Filtro1!B:B,Filtro1!A:A=Lili!C670))"),"")</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t="str">
        <f ca="1">IFERROR(__xludf.DUMMYFUNCTION("TRANSPOSE(FILTER(Filtro1!B:B,Filtro1!A:A=Lili!C671))"),"")</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t="str">
        <f ca="1">IFERROR(__xludf.DUMMYFUNCTION("TRANSPOSE(FILTER(Filtro1!B:B,Filtro1!A:A=Lili!C672))"),"")</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t="str">
        <f ca="1">IFERROR(__xludf.DUMMYFUNCTION("TRANSPOSE(FILTER(Filtro1!B:B,Filtro1!A:A=Lili!C673))"),"")</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t="str">
        <f ca="1">IFERROR(__xludf.DUMMYFUNCTION("TRANSPOSE(FILTER(Filtro1!B:B,Filtro1!A:A=Lili!C674))"),"")</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t="str">
        <f ca="1">IFERROR(__xludf.DUMMYFUNCTION("TRANSPOSE(FILTER(Filtro1!B:B,Filtro1!A:A=Lili!C675))"),"")</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t="str">
        <f ca="1">IFERROR(__xludf.DUMMYFUNCTION("TRANSPOSE(FILTER(Filtro1!B:B,Filtro1!A:A=Lili!C676))"),"")</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t="str">
        <f ca="1">IFERROR(__xludf.DUMMYFUNCTION("TRANSPOSE(FILTER(Filtro1!B:B,Filtro1!A:A=Lili!C677))"),"")</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t="str">
        <f ca="1">IFERROR(__xludf.DUMMYFUNCTION("TRANSPOSE(FILTER(Filtro1!B:B,Filtro1!A:A=Lili!C678))"),"")</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t="str">
        <f ca="1">IFERROR(__xludf.DUMMYFUNCTION("TRANSPOSE(FILTER(Filtro1!B:B,Filtro1!A:A=Lili!C679))"),"")</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t="str">
        <f ca="1">IFERROR(__xludf.DUMMYFUNCTION("TRANSPOSE(FILTER(Filtro1!B:B,Filtro1!A:A=Lili!C680))"),"")</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t="str">
        <f ca="1">IFERROR(__xludf.DUMMYFUNCTION("TRANSPOSE(FILTER(Filtro1!B:B,Filtro1!A:A=Lili!C681))"),"")</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t="str">
        <f ca="1">IFERROR(__xludf.DUMMYFUNCTION("TRANSPOSE(FILTER(Filtro1!B:B,Filtro1!A:A=Lili!C682))"),"")</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t="str">
        <f ca="1">IFERROR(__xludf.DUMMYFUNCTION("TRANSPOSE(FILTER(Filtro1!B:B,Filtro1!A:A=Lili!C683))"),"")</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t="str">
        <f ca="1">IFERROR(__xludf.DUMMYFUNCTION("TRANSPOSE(FILTER(Filtro1!B:B,Filtro1!A:A=Lili!C684))"),"")</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t="str">
        <f ca="1">IFERROR(__xludf.DUMMYFUNCTION("TRANSPOSE(FILTER(Filtro1!B:B,Filtro1!A:A=Lili!C685))"),"")</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t="str">
        <f ca="1">IFERROR(__xludf.DUMMYFUNCTION("TRANSPOSE(FILTER(Filtro1!B:B,Filtro1!A:A=Lili!C686))"),"")</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t="str">
        <f ca="1">IFERROR(__xludf.DUMMYFUNCTION("TRANSPOSE(FILTER(Filtro1!B:B,Filtro1!A:A=Lili!C687))"),"")</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t="str">
        <f ca="1">IFERROR(__xludf.DUMMYFUNCTION("TRANSPOSE(FILTER(Filtro1!B:B,Filtro1!A:A=Lili!C688))"),"")</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t="str">
        <f ca="1">IFERROR(__xludf.DUMMYFUNCTION("TRANSPOSE(FILTER(Filtro1!B:B,Filtro1!A:A=Lili!C689))"),"")</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t="str">
        <f ca="1">IFERROR(__xludf.DUMMYFUNCTION("TRANSPOSE(FILTER(Filtro1!B:B,Filtro1!A:A=Lili!C690))"),"")</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t="str">
        <f ca="1">IFERROR(__xludf.DUMMYFUNCTION("TRANSPOSE(FILTER(Filtro1!B:B,Filtro1!A:A=Lili!C691))"),"")</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t="str">
        <f ca="1">IFERROR(__xludf.DUMMYFUNCTION("TRANSPOSE(FILTER(Filtro1!B:B,Filtro1!A:A=Lili!C692))"),"")</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t="str">
        <f ca="1">IFERROR(__xludf.DUMMYFUNCTION("TRANSPOSE(FILTER(Filtro1!B:B,Filtro1!A:A=Lili!C693))"),"")</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t="str">
        <f ca="1">IFERROR(__xludf.DUMMYFUNCTION("TRANSPOSE(FILTER(Filtro1!B:B,Filtro1!A:A=Lili!C694))"),"")</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t="str">
        <f ca="1">IFERROR(__xludf.DUMMYFUNCTION("TRANSPOSE(FILTER(Filtro1!B:B,Filtro1!A:A=Lili!C695))"),"")</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t="str">
        <f ca="1">IFERROR(__xludf.DUMMYFUNCTION("TRANSPOSE(FILTER(Filtro1!B:B,Filtro1!A:A=Lili!C696))"),"")</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t="str">
        <f ca="1">IFERROR(__xludf.DUMMYFUNCTION("TRANSPOSE(FILTER(Filtro1!B:B,Filtro1!A:A=Lili!C697))"),"")</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t="str">
        <f ca="1">IFERROR(__xludf.DUMMYFUNCTION("TRANSPOSE(FILTER(Filtro1!B:B,Filtro1!A:A=Lili!C698))"),"")</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t="str">
        <f ca="1">IFERROR(__xludf.DUMMYFUNCTION("TRANSPOSE(FILTER(Filtro1!B:B,Filtro1!A:A=Lili!C699))"),"")</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t="str">
        <f ca="1">IFERROR(__xludf.DUMMYFUNCTION("TRANSPOSE(FILTER(Filtro1!B:B,Filtro1!A:A=Lili!C700))"),"")</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t="str">
        <f ca="1">IFERROR(__xludf.DUMMYFUNCTION("TRANSPOSE(FILTER(Filtro1!B:B,Filtro1!A:A=Lili!C701))"),"")</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t="str">
        <f ca="1">IFERROR(__xludf.DUMMYFUNCTION("TRANSPOSE(FILTER(Filtro1!B:B,Filtro1!A:A=Lili!C702))"),"")</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t="str">
        <f ca="1">IFERROR(__xludf.DUMMYFUNCTION("TRANSPOSE(FILTER(Filtro1!B:B,Filtro1!A:A=Lili!C703))"),"")</f>
        <v/>
      </c>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t="str">
        <f ca="1">IFERROR(__xludf.DUMMYFUNCTION("TRANSPOSE(FILTER(Filtro1!B:B,Filtro1!A:A=Lili!C704))"),"")</f>
        <v/>
      </c>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t="str">
        <f ca="1">IFERROR(__xludf.DUMMYFUNCTION("TRANSPOSE(FILTER(Filtro1!B:B,Filtro1!A:A=Lili!C705))"),"")</f>
        <v/>
      </c>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t="str">
        <f ca="1">IFERROR(__xludf.DUMMYFUNCTION("TRANSPOSE(FILTER(Filtro1!B:B,Filtro1!A:A=Lili!C706))"),"")</f>
        <v/>
      </c>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t="str">
        <f ca="1">IFERROR(__xludf.DUMMYFUNCTION("TRANSPOSE(FILTER(Filtro1!B:B,Filtro1!A:A=Lili!C707))"),"")</f>
        <v/>
      </c>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t="str">
        <f ca="1">IFERROR(__xludf.DUMMYFUNCTION("TRANSPOSE(FILTER(Filtro1!B:B,Filtro1!A:A=Lili!C708))"),"")</f>
        <v/>
      </c>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t="str">
        <f ca="1">IFERROR(__xludf.DUMMYFUNCTION("TRANSPOSE(FILTER(Filtro1!B:B,Filtro1!A:A=Lili!C709))"),"")</f>
        <v/>
      </c>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t="str">
        <f ca="1">IFERROR(__xludf.DUMMYFUNCTION("TRANSPOSE(FILTER(Filtro1!B:B,Filtro1!A:A=Lili!C710))"),"")</f>
        <v/>
      </c>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t="str">
        <f ca="1">IFERROR(__xludf.DUMMYFUNCTION("TRANSPOSE(FILTER(Filtro1!B:B,Filtro1!A:A=Lili!C711))"),"")</f>
        <v/>
      </c>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t="str">
        <f ca="1">IFERROR(__xludf.DUMMYFUNCTION("TRANSPOSE(FILTER(Filtro1!B:B,Filtro1!A:A=Lili!C712))"),"")</f>
        <v/>
      </c>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t="str">
        <f ca="1">IFERROR(__xludf.DUMMYFUNCTION("TRANSPOSE(FILTER(Filtro1!B:B,Filtro1!A:A=Lili!C713))"),"")</f>
        <v/>
      </c>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t="str">
        <f ca="1">IFERROR(__xludf.DUMMYFUNCTION("TRANSPOSE(FILTER(Filtro1!B:B,Filtro1!A:A=Lili!C714))"),"")</f>
        <v/>
      </c>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t="str">
        <f ca="1">IFERROR(__xludf.DUMMYFUNCTION("TRANSPOSE(FILTER(Filtro1!B:B,Filtro1!A:A=Lili!C715))"),"")</f>
        <v/>
      </c>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t="str">
        <f ca="1">IFERROR(__xludf.DUMMYFUNCTION("TRANSPOSE(FILTER(Filtro1!B:B,Filtro1!A:A=Lili!C716))"),"")</f>
        <v/>
      </c>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t="str">
        <f ca="1">IFERROR(__xludf.DUMMYFUNCTION("TRANSPOSE(FILTER(Filtro1!B:B,Filtro1!A:A=Lili!C717))"),"")</f>
        <v/>
      </c>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t="str">
        <f ca="1">IFERROR(__xludf.DUMMYFUNCTION("TRANSPOSE(FILTER(Filtro1!B:B,Filtro1!A:A=Lili!C718))"),"")</f>
        <v/>
      </c>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t="str">
        <f ca="1">IFERROR(__xludf.DUMMYFUNCTION("TRANSPOSE(FILTER(Filtro1!B:B,Filtro1!A:A=Lili!C719))"),"")</f>
        <v/>
      </c>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t="str">
        <f ca="1">IFERROR(__xludf.DUMMYFUNCTION("TRANSPOSE(FILTER(Filtro1!B:B,Filtro1!A:A=Lili!C720))"),"")</f>
        <v/>
      </c>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t="str">
        <f ca="1">IFERROR(__xludf.DUMMYFUNCTION("TRANSPOSE(FILTER(Filtro1!B:B,Filtro1!A:A=Lili!C721))"),"")</f>
        <v/>
      </c>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t="str">
        <f ca="1">IFERROR(__xludf.DUMMYFUNCTION("TRANSPOSE(FILTER(Filtro1!B:B,Filtro1!A:A=Lili!C722))"),"")</f>
        <v/>
      </c>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t="str">
        <f ca="1">IFERROR(__xludf.DUMMYFUNCTION("TRANSPOSE(FILTER(Filtro1!B:B,Filtro1!A:A=Lili!C723))"),"")</f>
        <v/>
      </c>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t="str">
        <f ca="1">IFERROR(__xludf.DUMMYFUNCTION("TRANSPOSE(FILTER(Filtro1!B:B,Filtro1!A:A=Lili!C724))"),"")</f>
        <v/>
      </c>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t="str">
        <f ca="1">IFERROR(__xludf.DUMMYFUNCTION("TRANSPOSE(FILTER(Filtro1!B:B,Filtro1!A:A=Lili!C725))"),"")</f>
        <v/>
      </c>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t="str">
        <f ca="1">IFERROR(__xludf.DUMMYFUNCTION("TRANSPOSE(FILTER(Filtro1!B:B,Filtro1!A:A=Lili!C726))"),"")</f>
        <v/>
      </c>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t="str">
        <f ca="1">IFERROR(__xludf.DUMMYFUNCTION("TRANSPOSE(FILTER(Filtro1!B:B,Filtro1!A:A=Lili!C727))"),"")</f>
        <v/>
      </c>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t="str">
        <f ca="1">IFERROR(__xludf.DUMMYFUNCTION("TRANSPOSE(FILTER(Filtro1!B:B,Filtro1!A:A=Lili!C728))"),"")</f>
        <v/>
      </c>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t="str">
        <f ca="1">IFERROR(__xludf.DUMMYFUNCTION("TRANSPOSE(FILTER(Filtro1!B:B,Filtro1!A:A=Lili!C729))"),"")</f>
        <v/>
      </c>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t="str">
        <f ca="1">IFERROR(__xludf.DUMMYFUNCTION("TRANSPOSE(FILTER(Filtro1!B:B,Filtro1!A:A=Lili!C730))"),"")</f>
        <v/>
      </c>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t="str">
        <f ca="1">IFERROR(__xludf.DUMMYFUNCTION("TRANSPOSE(FILTER(Filtro1!B:B,Filtro1!A:A=Lili!C731))"),"")</f>
        <v/>
      </c>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t="str">
        <f ca="1">IFERROR(__xludf.DUMMYFUNCTION("TRANSPOSE(FILTER(Filtro1!B:B,Filtro1!A:A=Lili!C732))"),"")</f>
        <v/>
      </c>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t="str">
        <f ca="1">IFERROR(__xludf.DUMMYFUNCTION("TRANSPOSE(FILTER(Filtro1!B:B,Filtro1!A:A=Lili!C733))"),"")</f>
        <v/>
      </c>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t="str">
        <f ca="1">IFERROR(__xludf.DUMMYFUNCTION("TRANSPOSE(FILTER(Filtro1!B:B,Filtro1!A:A=Lili!C734))"),"")</f>
        <v/>
      </c>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t="str">
        <f ca="1">IFERROR(__xludf.DUMMYFUNCTION("TRANSPOSE(FILTER(Filtro1!B:B,Filtro1!A:A=Lili!C735))"),"")</f>
        <v/>
      </c>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t="str">
        <f ca="1">IFERROR(__xludf.DUMMYFUNCTION("TRANSPOSE(FILTER(Filtro1!B:B,Filtro1!A:A=Lili!C736))"),"")</f>
        <v/>
      </c>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t="str">
        <f ca="1">IFERROR(__xludf.DUMMYFUNCTION("TRANSPOSE(FILTER(Filtro1!B:B,Filtro1!A:A=Lili!C737))"),"")</f>
        <v/>
      </c>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t="str">
        <f ca="1">IFERROR(__xludf.DUMMYFUNCTION("TRANSPOSE(FILTER(Filtro1!B:B,Filtro1!A:A=Lili!C738))"),"")</f>
        <v/>
      </c>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t="str">
        <f ca="1">IFERROR(__xludf.DUMMYFUNCTION("TRANSPOSE(FILTER(Filtro1!B:B,Filtro1!A:A=Lili!C739))"),"")</f>
        <v/>
      </c>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t="str">
        <f ca="1">IFERROR(__xludf.DUMMYFUNCTION("TRANSPOSE(FILTER(Filtro1!B:B,Filtro1!A:A=Lili!C740))"),"")</f>
        <v/>
      </c>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t="str">
        <f ca="1">IFERROR(__xludf.DUMMYFUNCTION("TRANSPOSE(FILTER(Filtro1!B:B,Filtro1!A:A=Lili!C741))"),"")</f>
        <v/>
      </c>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t="str">
        <f ca="1">IFERROR(__xludf.DUMMYFUNCTION("TRANSPOSE(FILTER(Filtro1!B:B,Filtro1!A:A=Lili!C742))"),"")</f>
        <v/>
      </c>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t="str">
        <f ca="1">IFERROR(__xludf.DUMMYFUNCTION("TRANSPOSE(FILTER(Filtro1!B:B,Filtro1!A:A=Lili!C743))"),"")</f>
        <v/>
      </c>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t="str">
        <f ca="1">IFERROR(__xludf.DUMMYFUNCTION("TRANSPOSE(FILTER(Filtro1!B:B,Filtro1!A:A=Lili!C744))"),"")</f>
        <v/>
      </c>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t="str">
        <f ca="1">IFERROR(__xludf.DUMMYFUNCTION("TRANSPOSE(FILTER(Filtro1!B:B,Filtro1!A:A=Lili!C745))"),"")</f>
        <v/>
      </c>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t="str">
        <f ca="1">IFERROR(__xludf.DUMMYFUNCTION("TRANSPOSE(FILTER(Filtro1!B:B,Filtro1!A:A=Lili!C746))"),"")</f>
        <v/>
      </c>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t="str">
        <f ca="1">IFERROR(__xludf.DUMMYFUNCTION("TRANSPOSE(FILTER(Filtro1!B:B,Filtro1!A:A=Lili!C747))"),"")</f>
        <v/>
      </c>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t="str">
        <f ca="1">IFERROR(__xludf.DUMMYFUNCTION("TRANSPOSE(FILTER(Filtro1!B:B,Filtro1!A:A=Lili!C748))"),"")</f>
        <v/>
      </c>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t="str">
        <f ca="1">IFERROR(__xludf.DUMMYFUNCTION("TRANSPOSE(FILTER(Filtro1!B:B,Filtro1!A:A=Lili!C749))"),"")</f>
        <v/>
      </c>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t="str">
        <f ca="1">IFERROR(__xludf.DUMMYFUNCTION("TRANSPOSE(FILTER(Filtro1!B:B,Filtro1!A:A=Lili!C750))"),"")</f>
        <v/>
      </c>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t="str">
        <f ca="1">IFERROR(__xludf.DUMMYFUNCTION("TRANSPOSE(FILTER(Filtro1!B:B,Filtro1!A:A=Lili!C751))"),"")</f>
        <v/>
      </c>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t="str">
        <f ca="1">IFERROR(__xludf.DUMMYFUNCTION("TRANSPOSE(FILTER(Filtro1!B:B,Filtro1!A:A=Lili!C752))"),"")</f>
        <v/>
      </c>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t="str">
        <f ca="1">IFERROR(__xludf.DUMMYFUNCTION("TRANSPOSE(FILTER(Filtro1!B:B,Filtro1!A:A=Lili!C753))"),"")</f>
        <v/>
      </c>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t="str">
        <f ca="1">IFERROR(__xludf.DUMMYFUNCTION("TRANSPOSE(FILTER(Filtro1!B:B,Filtro1!A:A=Lili!C754))"),"")</f>
        <v/>
      </c>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t="str">
        <f ca="1">IFERROR(__xludf.DUMMYFUNCTION("TRANSPOSE(FILTER(Filtro1!B:B,Filtro1!A:A=Lili!C755))"),"")</f>
        <v/>
      </c>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t="str">
        <f ca="1">IFERROR(__xludf.DUMMYFUNCTION("TRANSPOSE(FILTER(Filtro1!B:B,Filtro1!A:A=Lili!C756))"),"")</f>
        <v/>
      </c>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t="str">
        <f ca="1">IFERROR(__xludf.DUMMYFUNCTION("TRANSPOSE(FILTER(Filtro1!B:B,Filtro1!A:A=Lili!C757))"),"")</f>
        <v/>
      </c>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t="str">
        <f ca="1">IFERROR(__xludf.DUMMYFUNCTION("TRANSPOSE(FILTER(Filtro1!B:B,Filtro1!A:A=Lili!C758))"),"")</f>
        <v/>
      </c>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t="str">
        <f ca="1">IFERROR(__xludf.DUMMYFUNCTION("TRANSPOSE(FILTER(Filtro1!B:B,Filtro1!A:A=Lili!C759))"),"")</f>
        <v/>
      </c>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t="str">
        <f ca="1">IFERROR(__xludf.DUMMYFUNCTION("TRANSPOSE(FILTER(Filtro1!B:B,Filtro1!A:A=Lili!C760))"),"")</f>
        <v/>
      </c>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t="str">
        <f ca="1">IFERROR(__xludf.DUMMYFUNCTION("TRANSPOSE(FILTER(Filtro1!B:B,Filtro1!A:A=Lili!C761))"),"")</f>
        <v/>
      </c>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t="str">
        <f ca="1">IFERROR(__xludf.DUMMYFUNCTION("TRANSPOSE(FILTER(Filtro1!B:B,Filtro1!A:A=Lili!C762))"),"")</f>
        <v/>
      </c>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t="str">
        <f ca="1">IFERROR(__xludf.DUMMYFUNCTION("TRANSPOSE(FILTER(Filtro1!B:B,Filtro1!A:A=Lili!C763))"),"")</f>
        <v/>
      </c>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t="str">
        <f ca="1">IFERROR(__xludf.DUMMYFUNCTION("TRANSPOSE(FILTER(Filtro1!B:B,Filtro1!A:A=Lili!C764))"),"")</f>
        <v/>
      </c>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t="str">
        <f ca="1">IFERROR(__xludf.DUMMYFUNCTION("TRANSPOSE(FILTER(Filtro1!B:B,Filtro1!A:A=Lili!C765))"),"")</f>
        <v/>
      </c>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t="str">
        <f ca="1">IFERROR(__xludf.DUMMYFUNCTION("TRANSPOSE(FILTER(Filtro1!B:B,Filtro1!A:A=Lili!C766))"),"")</f>
        <v/>
      </c>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t="str">
        <f ca="1">IFERROR(__xludf.DUMMYFUNCTION("TRANSPOSE(FILTER(Filtro1!B:B,Filtro1!A:A=Lili!C767))"),"")</f>
        <v/>
      </c>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t="str">
        <f ca="1">IFERROR(__xludf.DUMMYFUNCTION("TRANSPOSE(FILTER(Filtro1!B:B,Filtro1!A:A=Lili!C768))"),"")</f>
        <v/>
      </c>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t="str">
        <f ca="1">IFERROR(__xludf.DUMMYFUNCTION("TRANSPOSE(FILTER(Filtro1!B:B,Filtro1!A:A=Lili!C769))"),"")</f>
        <v/>
      </c>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t="str">
        <f ca="1">IFERROR(__xludf.DUMMYFUNCTION("TRANSPOSE(FILTER(Filtro1!B:B,Filtro1!A:A=Lili!C770))"),"")</f>
        <v/>
      </c>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t="str">
        <f ca="1">IFERROR(__xludf.DUMMYFUNCTION("TRANSPOSE(FILTER(Filtro1!B:B,Filtro1!A:A=Lili!C771))"),"")</f>
        <v/>
      </c>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t="str">
        <f ca="1">IFERROR(__xludf.DUMMYFUNCTION("TRANSPOSE(FILTER(Filtro1!B:B,Filtro1!A:A=Lili!C772))"),"")</f>
        <v/>
      </c>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t="str">
        <f ca="1">IFERROR(__xludf.DUMMYFUNCTION("TRANSPOSE(FILTER(Filtro1!B:B,Filtro1!A:A=Lili!C773))"),"")</f>
        <v/>
      </c>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t="str">
        <f ca="1">IFERROR(__xludf.DUMMYFUNCTION("TRANSPOSE(FILTER(Filtro1!B:B,Filtro1!A:A=Lili!C774))"),"")</f>
        <v/>
      </c>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t="str">
        <f ca="1">IFERROR(__xludf.DUMMYFUNCTION("TRANSPOSE(FILTER(Filtro1!B:B,Filtro1!A:A=Lili!C775))"),"")</f>
        <v/>
      </c>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t="str">
        <f ca="1">IFERROR(__xludf.DUMMYFUNCTION("TRANSPOSE(FILTER(Filtro1!B:B,Filtro1!A:A=Lili!C776))"),"")</f>
        <v/>
      </c>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t="str">
        <f ca="1">IFERROR(__xludf.DUMMYFUNCTION("TRANSPOSE(FILTER(Filtro1!B:B,Filtro1!A:A=Lili!C777))"),"")</f>
        <v/>
      </c>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t="str">
        <f ca="1">IFERROR(__xludf.DUMMYFUNCTION("TRANSPOSE(FILTER(Filtro1!B:B,Filtro1!A:A=Lili!C778))"),"")</f>
        <v/>
      </c>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t="str">
        <f ca="1">IFERROR(__xludf.DUMMYFUNCTION("TRANSPOSE(FILTER(Filtro1!B:B,Filtro1!A:A=Lili!C779))"),"")</f>
        <v/>
      </c>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t="str">
        <f ca="1">IFERROR(__xludf.DUMMYFUNCTION("TRANSPOSE(FILTER(Filtro1!B:B,Filtro1!A:A=Lili!C780))"),"")</f>
        <v/>
      </c>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t="str">
        <f ca="1">IFERROR(__xludf.DUMMYFUNCTION("TRANSPOSE(FILTER(Filtro1!B:B,Filtro1!A:A=Lili!C781))"),"")</f>
        <v/>
      </c>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t="str">
        <f ca="1">IFERROR(__xludf.DUMMYFUNCTION("TRANSPOSE(FILTER(Filtro1!B:B,Filtro1!A:A=Lili!C782))"),"")</f>
        <v/>
      </c>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t="str">
        <f ca="1">IFERROR(__xludf.DUMMYFUNCTION("TRANSPOSE(FILTER(Filtro1!B:B,Filtro1!A:A=Lili!C783))"),"")</f>
        <v/>
      </c>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t="str">
        <f ca="1">IFERROR(__xludf.DUMMYFUNCTION("TRANSPOSE(FILTER(Filtro1!B:B,Filtro1!A:A=Lili!C784))"),"")</f>
        <v/>
      </c>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t="str">
        <f ca="1">IFERROR(__xludf.DUMMYFUNCTION("TRANSPOSE(FILTER(Filtro1!B:B,Filtro1!A:A=Lili!C785))"),"")</f>
        <v/>
      </c>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t="str">
        <f ca="1">IFERROR(__xludf.DUMMYFUNCTION("TRANSPOSE(FILTER(Filtro1!B:B,Filtro1!A:A=Lili!C786))"),"")</f>
        <v/>
      </c>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t="str">
        <f ca="1">IFERROR(__xludf.DUMMYFUNCTION("TRANSPOSE(FILTER(Filtro1!B:B,Filtro1!A:A=Lili!C787))"),"")</f>
        <v/>
      </c>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t="str">
        <f ca="1">IFERROR(__xludf.DUMMYFUNCTION("TRANSPOSE(FILTER(Filtro1!B:B,Filtro1!A:A=Lili!C788))"),"")</f>
        <v/>
      </c>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t="str">
        <f ca="1">IFERROR(__xludf.DUMMYFUNCTION("TRANSPOSE(FILTER(Filtro1!B:B,Filtro1!A:A=Lili!C789))"),"")</f>
        <v/>
      </c>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t="str">
        <f ca="1">IFERROR(__xludf.DUMMYFUNCTION("TRANSPOSE(FILTER(Filtro1!B:B,Filtro1!A:A=Lili!C790))"),"")</f>
        <v/>
      </c>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t="str">
        <f ca="1">IFERROR(__xludf.DUMMYFUNCTION("TRANSPOSE(FILTER(Filtro1!B:B,Filtro1!A:A=Lili!C791))"),"")</f>
        <v/>
      </c>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t="str">
        <f ca="1">IFERROR(__xludf.DUMMYFUNCTION("TRANSPOSE(FILTER(Filtro1!B:B,Filtro1!A:A=Lili!C792))"),"")</f>
        <v/>
      </c>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t="str">
        <f ca="1">IFERROR(__xludf.DUMMYFUNCTION("TRANSPOSE(FILTER(Filtro1!B:B,Filtro1!A:A=Lili!C793))"),"")</f>
        <v/>
      </c>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t="str">
        <f ca="1">IFERROR(__xludf.DUMMYFUNCTION("TRANSPOSE(FILTER(Filtro1!B:B,Filtro1!A:A=Lili!C794))"),"")</f>
        <v/>
      </c>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t="str">
        <f ca="1">IFERROR(__xludf.DUMMYFUNCTION("TRANSPOSE(FILTER(Filtro1!B:B,Filtro1!A:A=Lili!C795))"),"")</f>
        <v/>
      </c>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t="str">
        <f ca="1">IFERROR(__xludf.DUMMYFUNCTION("TRANSPOSE(FILTER(Filtro1!B:B,Filtro1!A:A=Lili!C796))"),"")</f>
        <v/>
      </c>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t="str">
        <f ca="1">IFERROR(__xludf.DUMMYFUNCTION("TRANSPOSE(FILTER(Filtro1!B:B,Filtro1!A:A=Lili!C797))"),"")</f>
        <v/>
      </c>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t="str">
        <f ca="1">IFERROR(__xludf.DUMMYFUNCTION("TRANSPOSE(FILTER(Filtro1!B:B,Filtro1!A:A=Lili!C798))"),"")</f>
        <v/>
      </c>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t="str">
        <f ca="1">IFERROR(__xludf.DUMMYFUNCTION("TRANSPOSE(FILTER(Filtro1!B:B,Filtro1!A:A=Lili!C799))"),"")</f>
        <v/>
      </c>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t="str">
        <f ca="1">IFERROR(__xludf.DUMMYFUNCTION("TRANSPOSE(FILTER(Filtro1!B:B,Filtro1!A:A=Lili!C800))"),"")</f>
        <v/>
      </c>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t="str">
        <f ca="1">IFERROR(__xludf.DUMMYFUNCTION("TRANSPOSE(FILTER(Filtro1!B:B,Filtro1!A:A=Lili!C801))"),"")</f>
        <v/>
      </c>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t="str">
        <f ca="1">IFERROR(__xludf.DUMMYFUNCTION("TRANSPOSE(FILTER(Filtro1!B:B,Filtro1!A:A=Lili!C802))"),"")</f>
        <v/>
      </c>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t="str">
        <f ca="1">IFERROR(__xludf.DUMMYFUNCTION("TRANSPOSE(FILTER(Filtro1!B:B,Filtro1!A:A=Lili!C803))"),"")</f>
        <v/>
      </c>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t="str">
        <f ca="1">IFERROR(__xludf.DUMMYFUNCTION("TRANSPOSE(FILTER(Filtro1!B:B,Filtro1!A:A=Lili!C804))"),"")</f>
        <v/>
      </c>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t="str">
        <f ca="1">IFERROR(__xludf.DUMMYFUNCTION("TRANSPOSE(FILTER(Filtro1!B:B,Filtro1!A:A=Lili!C805))"),"")</f>
        <v/>
      </c>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t="str">
        <f ca="1">IFERROR(__xludf.DUMMYFUNCTION("TRANSPOSE(FILTER(Filtro1!B:B,Filtro1!A:A=Lili!C806))"),"")</f>
        <v/>
      </c>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t="str">
        <f ca="1">IFERROR(__xludf.DUMMYFUNCTION("TRANSPOSE(FILTER(Filtro1!B:B,Filtro1!A:A=Lili!C807))"),"")</f>
        <v/>
      </c>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t="str">
        <f ca="1">IFERROR(__xludf.DUMMYFUNCTION("TRANSPOSE(FILTER(Filtro1!B:B,Filtro1!A:A=Lili!C808))"),"")</f>
        <v/>
      </c>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t="str">
        <f ca="1">IFERROR(__xludf.DUMMYFUNCTION("TRANSPOSE(FILTER(Filtro1!B:B,Filtro1!A:A=Lili!C809))"),"")</f>
        <v/>
      </c>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t="str">
        <f ca="1">IFERROR(__xludf.DUMMYFUNCTION("TRANSPOSE(FILTER(Filtro1!B:B,Filtro1!A:A=Lili!C810))"),"")</f>
        <v/>
      </c>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t="str">
        <f ca="1">IFERROR(__xludf.DUMMYFUNCTION("TRANSPOSE(FILTER(Filtro1!B:B,Filtro1!A:A=Lili!C811))"),"")</f>
        <v/>
      </c>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t="str">
        <f ca="1">IFERROR(__xludf.DUMMYFUNCTION("TRANSPOSE(FILTER(Filtro1!B:B,Filtro1!A:A=Lili!C812))"),"")</f>
        <v/>
      </c>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t="str">
        <f ca="1">IFERROR(__xludf.DUMMYFUNCTION("TRANSPOSE(FILTER(Filtro1!B:B,Filtro1!A:A=Lili!C813))"),"")</f>
        <v/>
      </c>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t="str">
        <f ca="1">IFERROR(__xludf.DUMMYFUNCTION("TRANSPOSE(FILTER(Filtro1!B:B,Filtro1!A:A=Lili!C814))"),"")</f>
        <v/>
      </c>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t="str">
        <f ca="1">IFERROR(__xludf.DUMMYFUNCTION("TRANSPOSE(FILTER(Filtro1!B:B,Filtro1!A:A=Lili!C815))"),"")</f>
        <v/>
      </c>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t="str">
        <f ca="1">IFERROR(__xludf.DUMMYFUNCTION("TRANSPOSE(FILTER(Filtro1!B:B,Filtro1!A:A=Lili!C816))"),"")</f>
        <v/>
      </c>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t="str">
        <f ca="1">IFERROR(__xludf.DUMMYFUNCTION("TRANSPOSE(FILTER(Filtro1!B:B,Filtro1!A:A=Lili!C817))"),"")</f>
        <v/>
      </c>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t="str">
        <f ca="1">IFERROR(__xludf.DUMMYFUNCTION("TRANSPOSE(FILTER(Filtro1!B:B,Filtro1!A:A=Lili!C818))"),"")</f>
        <v/>
      </c>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t="str">
        <f ca="1">IFERROR(__xludf.DUMMYFUNCTION("TRANSPOSE(FILTER(Filtro1!B:B,Filtro1!A:A=Lili!C819))"),"")</f>
        <v/>
      </c>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t="str">
        <f ca="1">IFERROR(__xludf.DUMMYFUNCTION("TRANSPOSE(FILTER(Filtro1!B:B,Filtro1!A:A=Lili!C820))"),"")</f>
        <v/>
      </c>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t="str">
        <f ca="1">IFERROR(__xludf.DUMMYFUNCTION("TRANSPOSE(FILTER(Filtro1!B:B,Filtro1!A:A=Lili!C821))"),"")</f>
        <v/>
      </c>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t="str">
        <f ca="1">IFERROR(__xludf.DUMMYFUNCTION("TRANSPOSE(FILTER(Filtro1!B:B,Filtro1!A:A=Lili!C822))"),"")</f>
        <v/>
      </c>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t="str">
        <f ca="1">IFERROR(__xludf.DUMMYFUNCTION("TRANSPOSE(FILTER(Filtro1!B:B,Filtro1!A:A=Lili!C823))"),"")</f>
        <v/>
      </c>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t="str">
        <f ca="1">IFERROR(__xludf.DUMMYFUNCTION("TRANSPOSE(FILTER(Filtro1!B:B,Filtro1!A:A=Lili!C824))"),"")</f>
        <v/>
      </c>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t="str">
        <f ca="1">IFERROR(__xludf.DUMMYFUNCTION("TRANSPOSE(FILTER(Filtro1!B:B,Filtro1!A:A=Lili!C825))"),"")</f>
        <v/>
      </c>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t="str">
        <f ca="1">IFERROR(__xludf.DUMMYFUNCTION("TRANSPOSE(FILTER(Filtro1!B:B,Filtro1!A:A=Lili!C826))"),"")</f>
        <v/>
      </c>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t="str">
        <f ca="1">IFERROR(__xludf.DUMMYFUNCTION("TRANSPOSE(FILTER(Filtro1!B:B,Filtro1!A:A=Lili!C827))"),"")</f>
        <v/>
      </c>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t="str">
        <f ca="1">IFERROR(__xludf.DUMMYFUNCTION("TRANSPOSE(FILTER(Filtro1!B:B,Filtro1!A:A=Lili!C828))"),"")</f>
        <v/>
      </c>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t="str">
        <f ca="1">IFERROR(__xludf.DUMMYFUNCTION("TRANSPOSE(FILTER(Filtro1!B:B,Filtro1!A:A=Lili!C829))"),"")</f>
        <v/>
      </c>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t="str">
        <f ca="1">IFERROR(__xludf.DUMMYFUNCTION("TRANSPOSE(FILTER(Filtro1!B:B,Filtro1!A:A=Lili!C830))"),"")</f>
        <v/>
      </c>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t="str">
        <f ca="1">IFERROR(__xludf.DUMMYFUNCTION("TRANSPOSE(FILTER(Filtro1!B:B,Filtro1!A:A=Lili!C831))"),"")</f>
        <v/>
      </c>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t="str">
        <f ca="1">IFERROR(__xludf.DUMMYFUNCTION("TRANSPOSE(FILTER(Filtro1!B:B,Filtro1!A:A=Lili!C832))"),"")</f>
        <v/>
      </c>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t="str">
        <f ca="1">IFERROR(__xludf.DUMMYFUNCTION("TRANSPOSE(FILTER(Filtro1!B:B,Filtro1!A:A=Lili!C833))"),"")</f>
        <v/>
      </c>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t="str">
        <f ca="1">IFERROR(__xludf.DUMMYFUNCTION("TRANSPOSE(FILTER(Filtro1!B:B,Filtro1!A:A=Lili!C834))"),"")</f>
        <v/>
      </c>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t="str">
        <f ca="1">IFERROR(__xludf.DUMMYFUNCTION("TRANSPOSE(FILTER(Filtro1!B:B,Filtro1!A:A=Lili!C835))"),"")</f>
        <v/>
      </c>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t="str">
        <f ca="1">IFERROR(__xludf.DUMMYFUNCTION("TRANSPOSE(FILTER(Filtro1!B:B,Filtro1!A:A=Lili!C836))"),"")</f>
        <v/>
      </c>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t="str">
        <f ca="1">IFERROR(__xludf.DUMMYFUNCTION("TRANSPOSE(FILTER(Filtro1!B:B,Filtro1!A:A=Lili!C837))"),"")</f>
        <v/>
      </c>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t="str">
        <f ca="1">IFERROR(__xludf.DUMMYFUNCTION("TRANSPOSE(FILTER(Filtro1!B:B,Filtro1!A:A=Lili!C838))"),"")</f>
        <v/>
      </c>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t="str">
        <f ca="1">IFERROR(__xludf.DUMMYFUNCTION("TRANSPOSE(FILTER(Filtro1!B:B,Filtro1!A:A=Lili!C839))"),"")</f>
        <v/>
      </c>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t="str">
        <f ca="1">IFERROR(__xludf.DUMMYFUNCTION("TRANSPOSE(FILTER(Filtro1!B:B,Filtro1!A:A=Lili!C840))"),"")</f>
        <v/>
      </c>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t="str">
        <f ca="1">IFERROR(__xludf.DUMMYFUNCTION("TRANSPOSE(FILTER(Filtro1!B:B,Filtro1!A:A=Lili!C841))"),"")</f>
        <v/>
      </c>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t="str">
        <f ca="1">IFERROR(__xludf.DUMMYFUNCTION("TRANSPOSE(FILTER(Filtro1!B:B,Filtro1!A:A=Lili!C842))"),"")</f>
        <v/>
      </c>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t="str">
        <f ca="1">IFERROR(__xludf.DUMMYFUNCTION("TRANSPOSE(FILTER(Filtro1!B:B,Filtro1!A:A=Lili!C843))"),"")</f>
        <v/>
      </c>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t="str">
        <f ca="1">IFERROR(__xludf.DUMMYFUNCTION("TRANSPOSE(FILTER(Filtro1!B:B,Filtro1!A:A=Lili!C844))"),"")</f>
        <v/>
      </c>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t="str">
        <f ca="1">IFERROR(__xludf.DUMMYFUNCTION("TRANSPOSE(FILTER(Filtro1!B:B,Filtro1!A:A=Lili!C845))"),"")</f>
        <v/>
      </c>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Joao</vt:lpstr>
      <vt:lpstr>Mari</vt:lpstr>
      <vt:lpstr>Caio</vt:lpstr>
      <vt:lpstr>Lili</vt:lpstr>
      <vt:lpstr>Filtro1</vt:lpstr>
      <vt:lpstr>FiltroJoao</vt:lpstr>
      <vt:lpstr>FiltroMari</vt:lpstr>
      <vt:lpstr>FiltroCaio</vt:lpstr>
      <vt:lpstr>FiltroLili</vt:lpstr>
      <vt:lpstr>Qualitativo</vt:lpstr>
      <vt:lpstr>Mapa</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Caio Brandão</cp:lastModifiedBy>
  <dcterms:created xsi:type="dcterms:W3CDTF">2025-08-11T11:36:22Z</dcterms:created>
  <dcterms:modified xsi:type="dcterms:W3CDTF">2025-08-14T18:38:11Z</dcterms:modified>
</cp:coreProperties>
</file>