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a 1 APS - Descr." sheetId="1" r:id="rId4"/>
    <sheet state="visible" name="Tabela 1 APS - Dados" sheetId="2" r:id="rId5"/>
    <sheet state="visible" name="Tabela 1 APS - Referência AAE" sheetId="3" r:id="rId6"/>
    <sheet state="visible" name="Tabela 1 APS - Referência Bx. R" sheetId="4" r:id="rId7"/>
    <sheet state="visible" name="tabela 2 AGAR" sheetId="5" r:id="rId8"/>
    <sheet state="visible" name="tabela 3 ANEO" sheetId="6" r:id="rId9"/>
    <sheet state="visible" name="tabela 6 rede de serviços final" sheetId="7" r:id="rId10"/>
    <sheet state="visible" name="tabela 4  leitos existentes" sheetId="8" r:id="rId11"/>
    <sheet state="visible" name="totais TABELA 4" sheetId="9" r:id="rId12"/>
    <sheet state="visible" name="tabela 5 necessidade" sheetId="10" r:id="rId13"/>
  </sheets>
  <definedNames>
    <definedName name="ales">'tabela 3 ANEO'!$M$110</definedName>
  </definedNames>
  <calcPr/>
  <pivotCaches>
    <pivotCache cacheId="0" r:id="rId14"/>
  </pivotCaches>
</workbook>
</file>

<file path=xl/sharedStrings.xml><?xml version="1.0" encoding="utf-8"?>
<sst xmlns="http://schemas.openxmlformats.org/spreadsheetml/2006/main" count="5660" uniqueCount="795">
  <si>
    <t>RRAS:</t>
  </si>
  <si>
    <t>RRAS 12</t>
  </si>
  <si>
    <t>Planilha atualizada em: 12/11/2024</t>
  </si>
  <si>
    <r>
      <rPr>
        <rFont val="Calibri"/>
        <color theme="1"/>
        <sz val="11.0"/>
      </rPr>
      <t xml:space="preserve">A </t>
    </r>
    <r>
      <rPr>
        <rFont val="Calibri"/>
        <b/>
        <color theme="1"/>
        <sz val="11.0"/>
      </rPr>
      <t>tabela 1</t>
    </r>
    <r>
      <rPr>
        <rFont val="Calibri"/>
        <color theme="1"/>
        <sz val="11.0"/>
      </rPr>
      <t xml:space="preserve"> se refere a capacidade do municipio/territorio para atendimento a gestante de baixo risco e apontamento da pactuação do serviço que realiza o Pré-Natal de Alto Risco (AGAR), a entrada deve ser coerente com as referencias e Região de Saúde.</t>
    </r>
  </si>
  <si>
    <r>
      <rPr>
        <rFont val="Calibri"/>
        <b/>
        <color theme="1"/>
        <sz val="11.0"/>
      </rPr>
      <t>NASCIDOS VIVOS:</t>
    </r>
    <r>
      <rPr>
        <rFont val="Calibri"/>
        <color theme="1"/>
        <sz val="11.0"/>
      </rPr>
      <t xml:space="preserve"> PARA ATUAL PLANO: CONSIDERAR ANO 2023</t>
    </r>
  </si>
  <si>
    <t>ESTIMATIVA DE GESTANTES SUSDEPENDENTE (CÁLCULO) = NV + 10% - % Cobertura Saude Suplementar (por municipio)-fonte: https://tabnet.saude.sp.gov.br/tabcgi.exe?tabnet/ind47a_matriz.def</t>
  </si>
  <si>
    <t>COBERTURA ANS - REFERENCIA 2023 (Fonte/Tabnet:https://tabnet.saude.sp.gov.br/tabcgi.exe?tabnet/ind47a_matriz.def)</t>
  </si>
  <si>
    <r>
      <rPr>
        <rFont val="Calibri"/>
        <sz val="11.0"/>
      </rPr>
      <t xml:space="preserve">Nº de UBS - Referência 2024. (Fonte: </t>
    </r>
    <r>
      <rPr>
        <rFont val="Calibri"/>
        <color rgb="FF1155CC"/>
        <sz val="11.0"/>
        <u/>
      </rPr>
      <t>https://cnes2.datasus.gov.br/Mod_Ind_Unidade.asp?VEstado=35&amp;VMun=351380&amp;VComp=00&amp;VUni=02)</t>
    </r>
  </si>
  <si>
    <r>
      <rPr>
        <rFont val="Calibri"/>
        <sz val="11.0"/>
      </rPr>
      <t xml:space="preserve">COBERTURA DA ESF/MUNICÍPIO - Referência 2020 (Fonte: </t>
    </r>
    <r>
      <rPr>
        <rFont val="Calibri"/>
        <color rgb="FF1155CC"/>
        <sz val="11.0"/>
        <u/>
      </rPr>
      <t>https://tabnet.saude.sp.gov.br/tabcgi.exe?tabnet/ind33a_matriz.def)</t>
    </r>
  </si>
  <si>
    <r>
      <rPr>
        <rFont val="Calibri"/>
        <sz val="11.0"/>
      </rPr>
      <t xml:space="preserve">COBERTURA DA AB/MUNICÍPIO - Referência 2020 (Fonte: </t>
    </r>
    <r>
      <rPr>
        <rFont val="Calibri"/>
        <color rgb="FF1155CC"/>
        <sz val="11.0"/>
        <u/>
      </rPr>
      <t>https://tabnet.saude.sp.gov.br/tabcgi.exe?tabnet/ind33a_matriz.def)</t>
    </r>
  </si>
  <si>
    <t>GLOSSÁRIO</t>
  </si>
  <si>
    <r>
      <rPr>
        <rFont val="Calibri"/>
        <b/>
        <color theme="1"/>
        <sz val="11.0"/>
      </rPr>
      <t>AAE</t>
    </r>
    <r>
      <rPr>
        <rFont val="Calibri"/>
        <color theme="1"/>
        <sz val="11.0"/>
      </rPr>
      <t xml:space="preserve"> -Atenção Ambulatorial Especializada</t>
    </r>
  </si>
  <si>
    <r>
      <rPr>
        <rFont val="Calibri"/>
        <b/>
        <color theme="1"/>
        <sz val="11.0"/>
      </rPr>
      <t>APS</t>
    </r>
    <r>
      <rPr>
        <rFont val="Calibri"/>
        <color theme="1"/>
        <sz val="11.0"/>
      </rPr>
      <t xml:space="preserve"> - ATENÇÃO PRIMÁRIA À SAÚDE</t>
    </r>
  </si>
  <si>
    <r>
      <rPr>
        <rFont val="Calibri"/>
        <b/>
        <color theme="1"/>
        <sz val="11.0"/>
      </rPr>
      <t>ESF</t>
    </r>
    <r>
      <rPr>
        <rFont val="Calibri"/>
        <color theme="1"/>
        <sz val="11.0"/>
      </rPr>
      <t xml:space="preserve"> - ESTRATÉGIA SAÚDE DA FAMILIA</t>
    </r>
  </si>
  <si>
    <r>
      <rPr>
        <rFont val="Calibri"/>
        <b/>
        <color theme="1"/>
        <sz val="11.0"/>
      </rPr>
      <t>UBS</t>
    </r>
    <r>
      <rPr>
        <rFont val="Calibri"/>
        <color theme="1"/>
        <sz val="11.0"/>
      </rPr>
      <t xml:space="preserve"> - UNIDADE BÁSICA DE SAÚDE</t>
    </r>
  </si>
  <si>
    <r>
      <rPr>
        <rFont val="Calibri"/>
        <b/>
        <color theme="1"/>
        <sz val="11.0"/>
      </rPr>
      <t>ANS</t>
    </r>
    <r>
      <rPr>
        <rFont val="Calibri"/>
        <color theme="1"/>
        <sz val="11.0"/>
      </rPr>
      <t xml:space="preserve"> - AGENCIA NACIONAL DE SAUDE SUPLEMENTAR</t>
    </r>
  </si>
  <si>
    <t>Tabela: 1	    Cobertura de Acesso e capacidade instalada na Atenção Primária à Saúde (APS) para a gestação de baixo risco.</t>
  </si>
  <si>
    <t>DRS</t>
  </si>
  <si>
    <t>RS</t>
  </si>
  <si>
    <t>MUNICIPIO</t>
  </si>
  <si>
    <t>NASCIDOS VIVOS MUNICIPIO (MÉDIA)</t>
  </si>
  <si>
    <t>COBERTURA ANS %</t>
  </si>
  <si>
    <t>Nº DE UBS</t>
  </si>
  <si>
    <t>COBERTURA DE ESF/MUNICIPIO %</t>
  </si>
  <si>
    <t>COBERTURA DA APS/MUNICIPIO %</t>
  </si>
  <si>
    <t>TOTAL DE GESTANTES SUSDEPENDENTES ESTIMADAS/ANO</t>
  </si>
  <si>
    <t>TOTAL DE NASCIDOS VIVOS SUSDEPENDENTES ESTIMADOS/ANO</t>
  </si>
  <si>
    <t>CNES/ESTABELECIMENTO PARA REFERENCIA PARA AAE (AGAR)</t>
  </si>
  <si>
    <t>CNES/ESTABELECIMENTO DA REFERENCIA PARA PARTO (BX RISCO)</t>
  </si>
  <si>
    <t>Aracatuba</t>
  </si>
  <si>
    <t>Central do DRS II</t>
  </si>
  <si>
    <t>Araçatuba</t>
  </si>
  <si>
    <t xml:space="preserve">6572367 - AME ARACATUBA DR OSCAR GURJAO COTRIM        </t>
  </si>
  <si>
    <r>
      <rPr>
        <rFont val="Calibri"/>
        <color rgb="FF333333"/>
        <sz val="10.0"/>
      </rPr>
      <t>Araçatub</t>
    </r>
    <r>
      <rPr>
        <rFont val="Calibri"/>
        <color rgb="FF333333"/>
        <sz val="11.0"/>
      </rPr>
      <t>a</t>
    </r>
  </si>
  <si>
    <t>2078775/Santa Casa de Araçatuba</t>
  </si>
  <si>
    <t>Auriflama</t>
  </si>
  <si>
    <r>
      <rPr>
        <rFont val="Calibri"/>
        <color rgb="FF333333"/>
        <sz val="10.0"/>
      </rPr>
      <t>Araçatub</t>
    </r>
    <r>
      <rPr>
        <rFont val="Calibri"/>
        <color rgb="FF333333"/>
        <sz val="11.0"/>
      </rPr>
      <t>a</t>
    </r>
  </si>
  <si>
    <t>2081768/Santa Casa de Auriflama</t>
  </si>
  <si>
    <t>Bento de Abreu</t>
  </si>
  <si>
    <r>
      <rPr>
        <rFont val="Calibri"/>
        <color rgb="FF333333"/>
        <sz val="10.0"/>
      </rPr>
      <t>Araçatub</t>
    </r>
    <r>
      <rPr>
        <rFont val="Calibri"/>
        <color rgb="FF333333"/>
        <sz val="11.0"/>
      </rPr>
      <t>a</t>
    </r>
  </si>
  <si>
    <t>2081105/Santa Casa de Valparaíso</t>
  </si>
  <si>
    <t>Valparaíso</t>
  </si>
  <si>
    <t>Bilac</t>
  </si>
  <si>
    <r>
      <rPr>
        <rFont val="Calibri"/>
        <color rgb="FF333333"/>
        <sz val="10.0"/>
      </rPr>
      <t>Araçatub</t>
    </r>
    <r>
      <rPr>
        <rFont val="Calibri"/>
        <color rgb="FF333333"/>
        <sz val="11.0"/>
      </rPr>
      <t>a</t>
    </r>
  </si>
  <si>
    <t>Guararapes</t>
  </si>
  <si>
    <r>
      <rPr>
        <rFont val="Calibri"/>
        <color rgb="FF333333"/>
        <sz val="10.0"/>
      </rPr>
      <t>Araçatub</t>
    </r>
    <r>
      <rPr>
        <rFont val="Calibri"/>
        <color rgb="FF333333"/>
        <sz val="11.0"/>
      </rPr>
      <t>a</t>
    </r>
  </si>
  <si>
    <t>2081814/Santa Casa de Guararapes</t>
  </si>
  <si>
    <t>Guzolândia</t>
  </si>
  <si>
    <r>
      <rPr>
        <rFont val="Calibri"/>
        <color rgb="FF333333"/>
        <sz val="10.0"/>
      </rPr>
      <t>Araçatub</t>
    </r>
    <r>
      <rPr>
        <rFont val="Calibri"/>
        <color rgb="FF333333"/>
        <sz val="11.0"/>
      </rPr>
      <t>a</t>
    </r>
  </si>
  <si>
    <t>Nova Castilho</t>
  </si>
  <si>
    <r>
      <rPr>
        <rFont val="Calibri"/>
        <color rgb="FF333333"/>
        <sz val="10.0"/>
      </rPr>
      <t>Araçatub</t>
    </r>
    <r>
      <rPr>
        <rFont val="Calibri"/>
        <color rgb="FF333333"/>
        <sz val="11.0"/>
      </rPr>
      <t>a</t>
    </r>
  </si>
  <si>
    <t>Nova Luzitânia</t>
  </si>
  <si>
    <r>
      <rPr>
        <rFont val="Calibri"/>
        <color rgb="FF333333"/>
        <sz val="10.0"/>
      </rPr>
      <t>Araçatub</t>
    </r>
    <r>
      <rPr>
        <rFont val="Calibri"/>
        <color rgb="FF333333"/>
        <sz val="11.0"/>
      </rPr>
      <t>a</t>
    </r>
  </si>
  <si>
    <t>Rubiácea</t>
  </si>
  <si>
    <r>
      <rPr>
        <rFont val="Calibri"/>
        <color rgb="FF333333"/>
        <sz val="10.0"/>
      </rPr>
      <t>Araçatub</t>
    </r>
    <r>
      <rPr>
        <rFont val="Calibri"/>
        <color rgb="FF333333"/>
        <sz val="11.0"/>
      </rPr>
      <t>a</t>
    </r>
  </si>
  <si>
    <t>Santo Antônio do Aracanguá</t>
  </si>
  <si>
    <r>
      <rPr>
        <rFont val="Calibri"/>
        <color rgb="FF333333"/>
        <sz val="10.0"/>
      </rPr>
      <t>Araçatub</t>
    </r>
    <r>
      <rPr>
        <rFont val="Calibri"/>
        <color rgb="FF333333"/>
        <sz val="11.0"/>
      </rPr>
      <t>a</t>
    </r>
  </si>
  <si>
    <r>
      <rPr>
        <rFont val="Calibri"/>
        <color rgb="FF333333"/>
        <sz val="10.0"/>
      </rPr>
      <t>Araçatub</t>
    </r>
    <r>
      <rPr>
        <rFont val="Calibri"/>
        <color rgb="FF333333"/>
        <sz val="11.0"/>
      </rPr>
      <t>a</t>
    </r>
  </si>
  <si>
    <t>Lagos do DRS II</t>
  </si>
  <si>
    <t>Andradina</t>
  </si>
  <si>
    <t>6568971 - AME ANDRADINA DR EDMON ALEXANDRE SALOMAO</t>
  </si>
  <si>
    <t>2082691/Irmandade Santa Casa de Andradina</t>
  </si>
  <si>
    <t>Castilho</t>
  </si>
  <si>
    <t>2083019/Hospital Estadual de Mirandópolis Dr. Oswaldo Brandi Faria</t>
  </si>
  <si>
    <t>Mirandópolis</t>
  </si>
  <si>
    <t>Guaraçaí</t>
  </si>
  <si>
    <t>Ilha Solteira</t>
  </si>
  <si>
    <t>2078511/Hospital  Regional de Ilha Solteira</t>
  </si>
  <si>
    <t>Itapura</t>
  </si>
  <si>
    <t>Lavínia</t>
  </si>
  <si>
    <t>Murutinga do Sul</t>
  </si>
  <si>
    <t>Nova Independência</t>
  </si>
  <si>
    <t>Pereira Barreto</t>
  </si>
  <si>
    <t>2083027/Santa Casa de Misericórdia de Pereira Barreto</t>
  </si>
  <si>
    <t>Sud Mennucci</t>
  </si>
  <si>
    <t>2081245/Santa casa de Sud Menucci</t>
  </si>
  <si>
    <t>Sud Menucci</t>
  </si>
  <si>
    <t>Suzanápolis</t>
  </si>
  <si>
    <t>Consorcio do DRS II</t>
  </si>
  <si>
    <t>Alto Alegre</t>
  </si>
  <si>
    <r>
      <rPr>
        <rFont val="Calibri"/>
        <color rgb="FF333333"/>
        <sz val="10.0"/>
      </rPr>
      <t>Araçatub</t>
    </r>
    <r>
      <rPr>
        <rFont val="Calibri"/>
        <color rgb="FF333333"/>
        <sz val="11.0"/>
      </rPr>
      <t>a</t>
    </r>
  </si>
  <si>
    <t>2078503/Santa Casa de Penápolis</t>
  </si>
  <si>
    <t>Penápolis</t>
  </si>
  <si>
    <t>Avanhandava</t>
  </si>
  <si>
    <r>
      <rPr>
        <rFont val="Calibri"/>
        <color rgb="FF333333"/>
        <sz val="10.0"/>
      </rPr>
      <t>Araçatub</t>
    </r>
    <r>
      <rPr>
        <rFont val="Calibri"/>
        <color rgb="FF333333"/>
        <sz val="11.0"/>
      </rPr>
      <t>a</t>
    </r>
  </si>
  <si>
    <t>Barbosa</t>
  </si>
  <si>
    <r>
      <rPr>
        <rFont val="Calibri"/>
        <color rgb="FF333333"/>
        <sz val="10.0"/>
      </rPr>
      <t>Araçatub</t>
    </r>
    <r>
      <rPr>
        <rFont val="Calibri"/>
        <color rgb="FF333333"/>
        <sz val="11.0"/>
      </rPr>
      <t>a</t>
    </r>
  </si>
  <si>
    <t>Birigui</t>
  </si>
  <si>
    <r>
      <rPr>
        <rFont val="Calibri"/>
        <color rgb="FF333333"/>
        <sz val="10.0"/>
      </rPr>
      <t>Araçatub</t>
    </r>
    <r>
      <rPr>
        <rFont val="Calibri"/>
        <color rgb="FF333333"/>
        <sz val="11.0"/>
      </rPr>
      <t>a</t>
    </r>
  </si>
  <si>
    <t>2078252/Santa Casa de Birigui</t>
  </si>
  <si>
    <t>Braúna</t>
  </si>
  <si>
    <r>
      <rPr>
        <rFont val="Calibri"/>
        <color rgb="FF333333"/>
        <sz val="10.0"/>
      </rPr>
      <t>Araçatub</t>
    </r>
    <r>
      <rPr>
        <rFont val="Calibri"/>
        <color rgb="FF333333"/>
        <sz val="11.0"/>
      </rPr>
      <t>a</t>
    </r>
  </si>
  <si>
    <t>Brejo Alegre</t>
  </si>
  <si>
    <r>
      <rPr>
        <rFont val="Calibri"/>
        <color rgb="FF333333"/>
        <sz val="10.0"/>
      </rPr>
      <t>Araçatub</t>
    </r>
    <r>
      <rPr>
        <rFont val="Calibri"/>
        <color rgb="FF333333"/>
        <sz val="11.0"/>
      </rPr>
      <t>a</t>
    </r>
  </si>
  <si>
    <t xml:space="preserve">2079461/Santa Casa de Misericórdia São Francisco </t>
  </si>
  <si>
    <t>Buritama</t>
  </si>
  <si>
    <r>
      <rPr>
        <rFont val="Calibri"/>
        <color rgb="FF333333"/>
        <sz val="10.0"/>
      </rPr>
      <t>Araçatub</t>
    </r>
    <r>
      <rPr>
        <rFont val="Calibri"/>
        <color rgb="FF333333"/>
        <sz val="11.0"/>
      </rPr>
      <t>a</t>
    </r>
  </si>
  <si>
    <t>Clementina</t>
  </si>
  <si>
    <r>
      <rPr>
        <rFont val="Calibri"/>
        <color rgb="FF333333"/>
        <sz val="10.0"/>
      </rPr>
      <t>Araçatub</t>
    </r>
    <r>
      <rPr>
        <rFont val="Calibri"/>
        <color rgb="FF333333"/>
        <sz val="11.0"/>
      </rPr>
      <t>a</t>
    </r>
  </si>
  <si>
    <t>Coroados</t>
  </si>
  <si>
    <r>
      <rPr>
        <rFont val="Calibri"/>
        <color rgb="FF333333"/>
        <sz val="10.0"/>
      </rPr>
      <t>Araçatub</t>
    </r>
    <r>
      <rPr>
        <rFont val="Calibri"/>
        <color rgb="FF333333"/>
        <sz val="11.0"/>
      </rPr>
      <t>a</t>
    </r>
  </si>
  <si>
    <t>Gabriel Monteiro</t>
  </si>
  <si>
    <r>
      <rPr>
        <rFont val="Calibri"/>
        <color rgb="FF333333"/>
        <sz val="10.0"/>
      </rPr>
      <t>Araçatub</t>
    </r>
    <r>
      <rPr>
        <rFont val="Calibri"/>
        <color rgb="FF333333"/>
        <sz val="11.0"/>
      </rPr>
      <t>a</t>
    </r>
  </si>
  <si>
    <t>Glicério</t>
  </si>
  <si>
    <r>
      <rPr>
        <rFont val="Calibri"/>
        <color rgb="FF333333"/>
        <sz val="10.0"/>
      </rPr>
      <t>Araçatub</t>
    </r>
    <r>
      <rPr>
        <rFont val="Calibri"/>
        <color rgb="FF333333"/>
        <sz val="11.0"/>
      </rPr>
      <t>a</t>
    </r>
  </si>
  <si>
    <t>Lourdes</t>
  </si>
  <si>
    <r>
      <rPr>
        <rFont val="Calibri"/>
        <color rgb="FF333333"/>
        <sz val="10.0"/>
      </rPr>
      <t>Araçatub</t>
    </r>
    <r>
      <rPr>
        <rFont val="Calibri"/>
        <color rgb="FF333333"/>
        <sz val="11.0"/>
      </rPr>
      <t>a</t>
    </r>
  </si>
  <si>
    <t>Luiziânia</t>
  </si>
  <si>
    <r>
      <rPr>
        <rFont val="Calibri"/>
        <color rgb="FF333333"/>
        <sz val="10.0"/>
      </rPr>
      <t>Araçatub</t>
    </r>
    <r>
      <rPr>
        <rFont val="Calibri"/>
        <color rgb="FF333333"/>
        <sz val="11.0"/>
      </rPr>
      <t>a</t>
    </r>
  </si>
  <si>
    <r>
      <rPr>
        <rFont val="Calibri"/>
        <color rgb="FF333333"/>
        <sz val="10.0"/>
      </rPr>
      <t>Araçatub</t>
    </r>
    <r>
      <rPr>
        <rFont val="Calibri"/>
        <color rgb="FF333333"/>
        <sz val="11.0"/>
      </rPr>
      <t>a</t>
    </r>
  </si>
  <si>
    <t>Piacatu</t>
  </si>
  <si>
    <r>
      <rPr>
        <rFont val="Calibri"/>
        <color rgb="FF333333"/>
        <sz val="10.0"/>
      </rPr>
      <t>Araçatub</t>
    </r>
    <r>
      <rPr>
        <rFont val="Calibri"/>
        <color rgb="FF333333"/>
        <sz val="11.0"/>
      </rPr>
      <t>a</t>
    </r>
  </si>
  <si>
    <t>Santópolis do Aguapeí</t>
  </si>
  <si>
    <r>
      <rPr>
        <rFont val="Calibri"/>
        <color rgb="FF333333"/>
        <sz val="10.0"/>
      </rPr>
      <t>Araçatub</t>
    </r>
    <r>
      <rPr>
        <rFont val="Calibri"/>
        <color rgb="FF333333"/>
        <sz val="11.0"/>
      </rPr>
      <t>a</t>
    </r>
  </si>
  <si>
    <t>Turiúba</t>
  </si>
  <si>
    <r>
      <rPr>
        <rFont val="Calibri"/>
        <color rgb="FF333333"/>
        <sz val="10.0"/>
      </rPr>
      <t>Araçatub</t>
    </r>
    <r>
      <rPr>
        <rFont val="Calibri"/>
        <color rgb="FF333333"/>
        <sz val="11.0"/>
      </rPr>
      <t>a</t>
    </r>
  </si>
  <si>
    <t>REGIÃO DE SAÚDE</t>
  </si>
  <si>
    <t>MUNICÍPIO DA RRAS</t>
  </si>
  <si>
    <t>NASCIDOS VIVOS MUNICÍPIO</t>
  </si>
  <si>
    <t>COBERTURA ANS (%)</t>
  </si>
  <si>
    <t>COBERTURA DA ESF (%)</t>
  </si>
  <si>
    <t>COBERTURA DA AB (%)</t>
  </si>
  <si>
    <t>GESTANTES SUSDEPENDENTES ESTIMADAS/ANO</t>
  </si>
  <si>
    <t>NASCIDOS VIVOS SUSDEPENDENTES ESTIMADOS/ANO</t>
  </si>
  <si>
    <t>Consórcio do DRS II</t>
  </si>
  <si>
    <t>Sao José do Rio Preto</t>
  </si>
  <si>
    <t>Catanduva</t>
  </si>
  <si>
    <t>Ariranha</t>
  </si>
  <si>
    <t>Catiguá</t>
  </si>
  <si>
    <t>Elisiário</t>
  </si>
  <si>
    <t>Embaúba</t>
  </si>
  <si>
    <t>Fernando Prestes</t>
  </si>
  <si>
    <t>Irapuã</t>
  </si>
  <si>
    <t>Itajobi</t>
  </si>
  <si>
    <t>Marapoama</t>
  </si>
  <si>
    <t>Novais</t>
  </si>
  <si>
    <t>Novo Horizonte</t>
  </si>
  <si>
    <t>Palmares Paulista</t>
  </si>
  <si>
    <t>Paraíso</t>
  </si>
  <si>
    <t>Pindorama</t>
  </si>
  <si>
    <t>Pirangi</t>
  </si>
  <si>
    <t>Sales</t>
  </si>
  <si>
    <t>Santa Adélia</t>
  </si>
  <si>
    <t>Tabapuã</t>
  </si>
  <si>
    <t>Urupês</t>
  </si>
  <si>
    <t>Santa Fé do Sul</t>
  </si>
  <si>
    <t>Nova Canaã Paulista</t>
  </si>
  <si>
    <t>Rubinéia</t>
  </si>
  <si>
    <t>Santa Clara d'Oeste</t>
  </si>
  <si>
    <t>Santa Rita d'Oeste</t>
  </si>
  <si>
    <t>Três Fronteiras</t>
  </si>
  <si>
    <t>Jales</t>
  </si>
  <si>
    <t>Aparecida d'Oeste</t>
  </si>
  <si>
    <t>Aspásia</t>
  </si>
  <si>
    <t>Dirce Reis</t>
  </si>
  <si>
    <t>Dolcinópolis</t>
  </si>
  <si>
    <t>Marinópolis</t>
  </si>
  <si>
    <t>Mesópolis</t>
  </si>
  <si>
    <t>Palmeira d'Oeste</t>
  </si>
  <si>
    <t>Paranapuã</t>
  </si>
  <si>
    <t>Pontalinda</t>
  </si>
  <si>
    <t>Santa Albertina</t>
  </si>
  <si>
    <t>Santa Salete</t>
  </si>
  <si>
    <t>Santana da Ponte Pensa</t>
  </si>
  <si>
    <t>São Francisco</t>
  </si>
  <si>
    <t>Urânia</t>
  </si>
  <si>
    <t>Vitória Brasil</t>
  </si>
  <si>
    <t>Fernandópolis</t>
  </si>
  <si>
    <t>Estrela d'Oeste</t>
  </si>
  <si>
    <t>Guarani d'Oeste</t>
  </si>
  <si>
    <t>Indiaporã</t>
  </si>
  <si>
    <t>Macedônia</t>
  </si>
  <si>
    <t>Meridiano</t>
  </si>
  <si>
    <t>Mira Estrela</t>
  </si>
  <si>
    <t>Ouroeste</t>
  </si>
  <si>
    <t>Pedranópolis</t>
  </si>
  <si>
    <t>Populina</t>
  </si>
  <si>
    <t>São João das Duas Pontes</t>
  </si>
  <si>
    <t>São João de Iracema</t>
  </si>
  <si>
    <t>Turmalina</t>
  </si>
  <si>
    <t>São José do Rio Preto</t>
  </si>
  <si>
    <t>Bady Bassitt</t>
  </si>
  <si>
    <t>Balsamo</t>
  </si>
  <si>
    <t xml:space="preserve"> Cedral</t>
  </si>
  <si>
    <t>Guapiaçu</t>
  </si>
  <si>
    <t xml:space="preserve"> Ibirá</t>
  </si>
  <si>
    <t xml:space="preserve"> Icém</t>
  </si>
  <si>
    <t xml:space="preserve"> Ipiguá</t>
  </si>
  <si>
    <t xml:space="preserve"> Mirassol</t>
  </si>
  <si>
    <t xml:space="preserve"> Mirassolândia</t>
  </si>
  <si>
    <t xml:space="preserve"> Neves Paulista</t>
  </si>
  <si>
    <t xml:space="preserve"> Nova Aliança</t>
  </si>
  <si>
    <t>Nova Granada</t>
  </si>
  <si>
    <t xml:space="preserve"> Onda Verde</t>
  </si>
  <si>
    <t>Orindiuva</t>
  </si>
  <si>
    <t xml:space="preserve"> Palestina</t>
  </si>
  <si>
    <t xml:space="preserve"> Paulo de Faria</t>
  </si>
  <si>
    <t xml:space="preserve"> Potirendaba</t>
  </si>
  <si>
    <t xml:space="preserve"> São José do Rio Preto</t>
  </si>
  <si>
    <t>Tanabi</t>
  </si>
  <si>
    <t>Uchoa</t>
  </si>
  <si>
    <t>José Bonifácio</t>
  </si>
  <si>
    <t xml:space="preserve"> Adolfo</t>
  </si>
  <si>
    <t>Jaci</t>
  </si>
  <si>
    <t xml:space="preserve"> José Bonifácio</t>
  </si>
  <si>
    <t xml:space="preserve"> Mendonça</t>
  </si>
  <si>
    <t xml:space="preserve"> Monte Aprazível</t>
  </si>
  <si>
    <t xml:space="preserve"> Nipoã</t>
  </si>
  <si>
    <t xml:space="preserve"> Planalto</t>
  </si>
  <si>
    <t xml:space="preserve"> Poloni</t>
  </si>
  <si>
    <t>Ubarana</t>
  </si>
  <si>
    <t xml:space="preserve"> União Paulista</t>
  </si>
  <si>
    <t>Zacarias</t>
  </si>
  <si>
    <t>Votuporanga</t>
  </si>
  <si>
    <t xml:space="preserve"> Álvares Florence</t>
  </si>
  <si>
    <t xml:space="preserve"> Américo de Campos</t>
  </si>
  <si>
    <t>Cardoso</t>
  </si>
  <si>
    <t xml:space="preserve"> Cosmorama</t>
  </si>
  <si>
    <t xml:space="preserve"> Floreal</t>
  </si>
  <si>
    <t>Gastão Vidigal</t>
  </si>
  <si>
    <t xml:space="preserve"> General Salgado</t>
  </si>
  <si>
    <t xml:space="preserve"> Macaubal</t>
  </si>
  <si>
    <t xml:space="preserve"> Magda</t>
  </si>
  <si>
    <t xml:space="preserve"> Monções</t>
  </si>
  <si>
    <t xml:space="preserve"> Nhandeara</t>
  </si>
  <si>
    <t>Parisi</t>
  </si>
  <si>
    <t xml:space="preserve"> Pontes Gestal</t>
  </si>
  <si>
    <t xml:space="preserve"> Riolândia</t>
  </si>
  <si>
    <t xml:space="preserve"> Sebastianópolis do Sul</t>
  </si>
  <si>
    <t>Valentim Gentil</t>
  </si>
  <si>
    <t xml:space="preserve"> Votuporanga</t>
  </si>
  <si>
    <t>CNES</t>
  </si>
  <si>
    <t>NOME DO ESTABELECIMENTO</t>
  </si>
  <si>
    <t>MUNICÍPIO DO ESTABELECIMENTO</t>
  </si>
  <si>
    <t>AME Araçatuba Dr. Oscar Gurjão Cotrim</t>
  </si>
  <si>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</si>
  <si>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</si>
  <si>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</si>
  <si>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</si>
  <si>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</si>
  <si>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</si>
  <si>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</si>
  <si>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</si>
  <si>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</si>
  <si>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</si>
  <si>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</si>
  <si>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t>AME Andradina Dr. Edmon Alexandre Salomão</t>
  </si>
  <si>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</si>
  <si>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</si>
  <si>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</si>
  <si>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</si>
  <si>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</si>
  <si>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</si>
  <si>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</si>
  <si>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</si>
  <si>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</si>
  <si>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</si>
  <si>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</si>
  <si>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</si>
  <si>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</si>
  <si>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</si>
  <si>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</si>
  <si>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</si>
  <si>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r>
      <rPr>
        <rFont val="Arial"/>
        <color rgb="FF333333"/>
        <sz val="12.0"/>
      </rPr>
      <t>Araçatub</t>
    </r>
    <r>
      <rPr>
        <rFont val="Arial"/>
        <color rgb="FF333333"/>
        <sz val="12.0"/>
      </rPr>
      <t>a</t>
    </r>
  </si>
  <si>
    <t>Hospital Padre Albino</t>
  </si>
  <si>
    <t>Hospital de Base / Hospital da Criança e Maternidade</t>
  </si>
  <si>
    <t>AME Votuporanga</t>
  </si>
  <si>
    <t>Santa Casa de Araçatuba - Hospital Sagrado Coração de Jesus</t>
  </si>
  <si>
    <t>Santa Casa de Auriflama</t>
  </si>
  <si>
    <t>Santa Casa de Valparaíso</t>
  </si>
  <si>
    <t>Santa Casa de Misericórdia de Guararapes</t>
  </si>
  <si>
    <t>Santa Casa de Andradina</t>
  </si>
  <si>
    <t>Hospital Estadual de Mirandópolis Dr. Oswaldo Brandi Faria</t>
  </si>
  <si>
    <t>Hospital Regional de Ilha Solteira</t>
  </si>
  <si>
    <t>Santa Casa de Misericórdia de Pereira Barreto</t>
  </si>
  <si>
    <t>Santa Casa de Sud Menucci</t>
  </si>
  <si>
    <t>Irmandade da Santa Casa de Misericórdia de Penápolis</t>
  </si>
  <si>
    <t>Santa Casa de Birigui</t>
  </si>
  <si>
    <t>Santa Casa de Misericórdia São Francisco</t>
  </si>
  <si>
    <t>Irmandade São José de Novo Horizonte</t>
  </si>
  <si>
    <t>Santa Casa de Santa Fé do Sul</t>
  </si>
  <si>
    <t>Santa Casa de Misericórdia de Jales</t>
  </si>
  <si>
    <t>Santa Casa de Fernandópolis</t>
  </si>
  <si>
    <t>Santa Casa de Misericórdia de São José do Rio Preto</t>
  </si>
  <si>
    <t>Santa Casa de Misericórdia de Votuporanga</t>
  </si>
  <si>
    <t>CAPACIDADE OPERACIONAL PRÉ-NATAL DE ALTO RISCO</t>
  </si>
  <si>
    <t>TOTAL DE GESTANTES SUSDEPENDENTES ESTIMADAS/ANO = VIDE TABELA 1</t>
  </si>
  <si>
    <t>TOTAL DE GESTANTES DE ALTO RISCO SUSDEPENDENTES ESTIMADAS/ANO = 15% DAS GESTANTES SUSDEPENDENTES ESTIMADAS</t>
  </si>
  <si>
    <t>PREVISÃO DE NÚMERO DE CONSULTA DE PRÉ-NATAL  ALTO RISCO/ANO = Nº DE GESTANTES DE ALTO RISCO ESTIMADAS X 12 CONSULTAS</t>
  </si>
  <si>
    <t>OBSERVAR QUE O RESULTADO OBTIDO É O TOTAL DE CONSULTAS NECESSÁRIAS PARA A RRAS/REGIÃO/MUNICIPIO/ANO . O ESTABELECIMENTO DEVERÁ PREVER SE HÁ NECESSIDADE DE CONTRATAÇÃO DE RH E SERVIÇOS PARA O ATENDIMENTO DE 100% DAS CONSULTAS ESTIMADAS</t>
  </si>
  <si>
    <t>PARA ESTIMATIVA DE CAPACIDADE DE CONSULTAS DO AAE(AGAR)/ANO  CONSIDERAR DE 3 A 4 CONSULTAS /HORA/PROFISSIONAL, ESSA INFORMAÇÃO DEVE SER OBTIDA JUNTO AO SERVIÇO DE ALTO RISCO.</t>
  </si>
  <si>
    <t>NÃO ESQUECER DE COLOCAR O NOME DO ESTABELECIMENTO E CNES</t>
  </si>
  <si>
    <t>tabela: 2     Cobertura de Acesso e capacidade instalada na Atenção Ambulatorial Especializada (AAE) - PRÉ-NATAL DE ALTO RISCO (AGAR)</t>
  </si>
  <si>
    <t>TOTAL DE GESTANTES SUSDEPENDENTES ESTIMADAS/ANO
(trazer da tabela1 APS)</t>
  </si>
  <si>
    <t>TOTAL DE GESTANTES DE ALTO RISCO SUSDEPENDENTES ESTIMADAS/ANO</t>
  </si>
  <si>
    <t>PREVISÃO DE NÚMERO DE CONSULTA DE ALTO RISCO PARA MUNICIPIO/ANO</t>
  </si>
  <si>
    <t>ESTIMATIVA DE CAPACIDADE PARA CONSULTAS DO AAE/ANO</t>
  </si>
  <si>
    <t>GESTÃO</t>
  </si>
  <si>
    <t>INDICADO PARA HABILITAÇÃO TIPO I OU TIPO II</t>
  </si>
  <si>
    <t>CONSULTA REGULADA (S) OU (N)</t>
  </si>
  <si>
    <t>CNES/ESTABELECIMENTO DA REFERENCIA PARA PARTO DE ALTO RISCO</t>
  </si>
  <si>
    <t>ESTADUAL</t>
  </si>
  <si>
    <t>I</t>
  </si>
  <si>
    <t>S</t>
  </si>
  <si>
    <t>2078775 - SANTA CASA DE ARACATUBA HOSPITAL SAGRADO CORACAO DE JESUS</t>
  </si>
  <si>
    <t>ARAÇATUBA</t>
  </si>
  <si>
    <t>2078776 - SANTA CASA DE ARACATUBA HOSPITAL SAGRADO CORACAO DE JESUS</t>
  </si>
  <si>
    <t>2078777 - SANTA CASA DE ARACATUBA HOSPITAL SAGRADO CORACAO DE JESUS</t>
  </si>
  <si>
    <t>2078778 - SANTA CASA DE ARACATUBA HOSPITAL SAGRADO CORACAO DE JESUS</t>
  </si>
  <si>
    <t>2078779 - SANTA CASA DE ARACATUBA HOSPITAL SAGRADO CORACAO DE JESUS</t>
  </si>
  <si>
    <t>2078780 - SANTA CASA DE ARACATUBA HOSPITAL SAGRADO CORACAO DE JESUS</t>
  </si>
  <si>
    <t>2078781 - SANTA CASA DE ARACATUBA HOSPITAL SAGRADO CORACAO DE JESUS</t>
  </si>
  <si>
    <t>2078782 - SANTA CASA DE ARACATUBA HOSPITAL SAGRADO CORACAO DE JESUS</t>
  </si>
  <si>
    <t>2078783 - SANTA CASA DE ARACATUBA HOSPITAL SAGRADO CORACAO DE JESUS</t>
  </si>
  <si>
    <t>2078784 - SANTA CASA DE ARACATUBA HOSPITAL SAGRADO CORACAO DE JESUS</t>
  </si>
  <si>
    <t>2078785 - SANTA CASA DE ARACATUBA HOSPITAL SAGRADO CORACAO DE JESUS</t>
  </si>
  <si>
    <t>2078786 - SANTA CASA DE ARACATUBA HOSPITAL SAGRADO CORACAO DE JESUS</t>
  </si>
  <si>
    <t>2078787 - SANTA CASA DE ARACATUBA HOSPITAL SAGRADO CORACAO DE JESUS</t>
  </si>
  <si>
    <t>2078788 - SANTA CASA DE ARACATUBA HOSPITAL SAGRADO CORACAO DE JESUS</t>
  </si>
  <si>
    <t>2078789 - SANTA CASA DE ARACATUBA HOSPITAL SAGRADO CORACAO DE JESUS</t>
  </si>
  <si>
    <t>2078790 - SANTA CASA DE ARACATUBA HOSPITAL SAGRADO CORACAO DE JESUS</t>
  </si>
  <si>
    <t>2078791 - SANTA CASA DE ARACATUBA HOSPITAL SAGRADO CORACAO DE JESUS</t>
  </si>
  <si>
    <t>2078792 - SANTA CASA DE ARACATUBA HOSPITAL SAGRADO CORACAO DE JESUS</t>
  </si>
  <si>
    <t>2078793 - SANTA CASA DE ARACATUBA HOSPITAL SAGRADO CORACAO DE JESUS</t>
  </si>
  <si>
    <t>2078794 - SANTA CASA DE ARACATUBA HOSPITAL SAGRADO CORACAO DE JESUS</t>
  </si>
  <si>
    <t>2078795 - SANTA CASA DE ARACATUBA HOSPITAL SAGRADO CORACAO DE JESUS</t>
  </si>
  <si>
    <t>2078796 - SANTA CASA DE ARACATUBA HOSPITAL SAGRADO CORACAO DE JESUS</t>
  </si>
  <si>
    <t>2078797 - SANTA CASA DE ARACATUBA HOSPITAL SAGRADO CORACAO DE JESUS</t>
  </si>
  <si>
    <t>2078798 - SANTA CASA DE ARACATUBA HOSPITAL SAGRADO CORACAO DE JESUS</t>
  </si>
  <si>
    <t>2078799 - SANTA CASA DE ARACATUBA HOSPITAL SAGRADO CORACAO DE JESUS</t>
  </si>
  <si>
    <t>2078800 - SANTA CASA DE ARACATUBA HOSPITAL SAGRADO CORACAO DE JESUS</t>
  </si>
  <si>
    <t>2078801 - SANTA CASA DE ARACATUBA HOSPITAL SAGRADO CORACAO DE JESUS</t>
  </si>
  <si>
    <t>2078802 - SANTA CASA DE ARACATUBA HOSPITAL SAGRADO CORACAO DE JESUS</t>
  </si>
  <si>
    <t>2078803 - SANTA CASA DE ARACATUBA HOSPITAL SAGRADO CORACAO DE JESUS</t>
  </si>
  <si>
    <t>2078804 - SANTA CASA DE ARACATUBA HOSPITAL SAGRADO CORACAO DE JESUS</t>
  </si>
  <si>
    <t>2078805 - SANTA CASA DE ARACATUBA HOSPITAL SAGRADO CORACAO DE JESUS</t>
  </si>
  <si>
    <t>2078806 - SANTA CASA DE ARACATUBA HOSPITAL SAGRADO CORACAO DE JESUS</t>
  </si>
  <si>
    <t>2078807 - SANTA CASA DE ARACATUBA HOSPITAL SAGRADO CORACAO DE JESUS</t>
  </si>
  <si>
    <t>2078808 - SANTA CASA DE ARACATUBA HOSPITAL SAGRADO CORACAO DE JESUS</t>
  </si>
  <si>
    <t>2078809 - SANTA CASA DE ARACATUBA HOSPITAL SAGRADO CORACAO DE JESUS</t>
  </si>
  <si>
    <t>2078810 - SANTA CASA DE ARACATUBA HOSPITAL SAGRADO CORACAO DE JESUS</t>
  </si>
  <si>
    <t>2078811 - SANTA CASA DE ARACATUBA HOSPITAL SAGRADO CORACAO DE JESUS</t>
  </si>
  <si>
    <t>2078812 - SANTA CASA DE ARACATUBA HOSPITAL SAGRADO CORACAO DE JESUS</t>
  </si>
  <si>
    <t>2078813 - SANTA CASA DE ARACATUBA HOSPITAL SAGRADO CORACAO DE JESUS</t>
  </si>
  <si>
    <t>2078814 - SANTA CASA DE ARACATUBA HOSPITAL SAGRADO CORACAO DE JESUS</t>
  </si>
  <si>
    <t>Sao Jose do Rio Preto</t>
  </si>
  <si>
    <t>2089327 - Hospital Padre Albino</t>
  </si>
  <si>
    <t>Estadual</t>
  </si>
  <si>
    <t>SIM</t>
  </si>
  <si>
    <t>CATANDIUVA</t>
  </si>
  <si>
    <t>2089328 - Hospital Padre Albino</t>
  </si>
  <si>
    <t>CATANDUVA</t>
  </si>
  <si>
    <t>2089329 - Hospital Padre Albino</t>
  </si>
  <si>
    <t>2089330 - Hospital Padre Albino</t>
  </si>
  <si>
    <t>2089331 - Hospital Padre Albino</t>
  </si>
  <si>
    <t>2089332 - Hospital Padre Albino</t>
  </si>
  <si>
    <t>2089333 - Hospital Padre Albino</t>
  </si>
  <si>
    <t>2089334 - Hospital Padre Albino</t>
  </si>
  <si>
    <t>Santa Fe do Sul</t>
  </si>
  <si>
    <t>2077396 - Hospital de Base / Hospital da Criança e Maternidade</t>
  </si>
  <si>
    <t>O Ambulatório AAE será na  2081377Sta Casa de Misericordia de Votuporanga</t>
  </si>
  <si>
    <t>2081377 - Santa Casa de Misericórdia de Votuporanga</t>
  </si>
  <si>
    <t>VOTUPORANGA</t>
  </si>
  <si>
    <t>2077397 - Hospital de Base / Hospital da Criança e Maternidade</t>
  </si>
  <si>
    <t>O Ambulatório AAE será na  2081377 Sta Casa de Misericordia de Votuporanga</t>
  </si>
  <si>
    <t>2081378 - Santa Casa de Misericórdia de Votuporanga</t>
  </si>
  <si>
    <t>2077398 - Hospital de Base / Hospital da Criança e Maternidade</t>
  </si>
  <si>
    <t>2081379 - Santa Casa de Misericórdia de Votuporanga</t>
  </si>
  <si>
    <t>2077399 - Hospital de Base / Hospital da Criança e Maternidade</t>
  </si>
  <si>
    <t>2081380 - Santa Casa de Misericórdia de Votuporanga</t>
  </si>
  <si>
    <t>2077400 - Hospital de Base / Hospital da Criança e Maternidade</t>
  </si>
  <si>
    <t>2081381 - Santa Casa de Misericórdia de Votuporanga</t>
  </si>
  <si>
    <t>2077401 - Hospital de Base / Hospital da Criança e Maternidade</t>
  </si>
  <si>
    <t>2081382 - Santa Casa de Misericórdia de Votuporanga</t>
  </si>
  <si>
    <t>2077402 - Hospital de Base / Hospital da Criança e Maternidade</t>
  </si>
  <si>
    <t>SANTA CASA DE JALES</t>
  </si>
  <si>
    <t>JALES</t>
  </si>
  <si>
    <t>2077403 - Hospital de Base / Hospital da Criança e Maternidade</t>
  </si>
  <si>
    <t>2077404 - Hospital de Base / Hospital da Criança e Maternidade</t>
  </si>
  <si>
    <t>2077405 - Hospital de Base / Hospital da Criança e Maternidade</t>
  </si>
  <si>
    <t>2077406 - Hospital de Base / Hospital da Criança e Maternidade</t>
  </si>
  <si>
    <t>2077407 - Hospital de Base / Hospital da Criança e Maternidade</t>
  </si>
  <si>
    <t>2077408 - Hospital de Base / Hospital da Criança e Maternidade</t>
  </si>
  <si>
    <t>2077409 - Hospital de Base / Hospital da Criança e Maternidade</t>
  </si>
  <si>
    <t>2077410 - Hospital de Base / Hospital da Criança e Maternidade</t>
  </si>
  <si>
    <t>2077411 - Hospital de Base / Hospital da Criança e Maternidade</t>
  </si>
  <si>
    <t>2077412 - Hospital de Base / Hospital da Criança e Maternidade</t>
  </si>
  <si>
    <t>2077413 - Hospital de Base / Hospital da Criança e Maternidade</t>
  </si>
  <si>
    <t>2077414 - Hospital de Base / Hospital da Criança e Maternidade</t>
  </si>
  <si>
    <t>2077415 - Hospital de Base / Hospital da Criança e Maternidade</t>
  </si>
  <si>
    <t>2077416 - Hospital de Base / Hospital da Criança e Maternidade</t>
  </si>
  <si>
    <t>2077417 - Hospital de Base / Hospital da Criança e Maternidade</t>
  </si>
  <si>
    <t>Fernandopolis</t>
  </si>
  <si>
    <t>2077418 - Hospital de Base / Hospital da Criança e Maternidade</t>
  </si>
  <si>
    <t>SANTA CASA DE FERNANDOPOLIS</t>
  </si>
  <si>
    <t>FERNANDÓPOLIS</t>
  </si>
  <si>
    <t>2077419 - Hospital de Base / Hospital da Criança e Maternidade</t>
  </si>
  <si>
    <t>2077420 - Hospital de Base / Hospital da Criança e Maternidade</t>
  </si>
  <si>
    <t>2077421 - Hospital de Base / Hospital da Criança e Maternidade</t>
  </si>
  <si>
    <t>2077422 - Hospital de Base / Hospital da Criança e Maternidade</t>
  </si>
  <si>
    <t>2077423 - Hospital de Base / Hospital da Criança e Maternidade</t>
  </si>
  <si>
    <t>2077424 - Hospital de Base / Hospital da Criança e Maternidade</t>
  </si>
  <si>
    <t>2077425 - Hospital de Base / Hospital da Criança e Maternidade</t>
  </si>
  <si>
    <t>2077426 - Hospital de Base / Hospital da Criança e Maternidade</t>
  </si>
  <si>
    <t>2077427 - Hospital de Base / Hospital da Criança e Maternidade</t>
  </si>
  <si>
    <t>2077428 - Hospital de Base / Hospital da Criança e Maternidade</t>
  </si>
  <si>
    <t>2077429 - Hospital de Base / Hospital da Criança e Maternidade</t>
  </si>
  <si>
    <t>2077430 - Hospital de Base / Hospital da Criança e Maternidade</t>
  </si>
  <si>
    <t>2077431 - Hospital de Base / Hospital da Criança e Maternidade</t>
  </si>
  <si>
    <t>II</t>
  </si>
  <si>
    <t>SÃO JOSÉ DO RIO PRETO</t>
  </si>
  <si>
    <t xml:space="preserve"> Bálsamo</t>
  </si>
  <si>
    <t>351130 Cedral</t>
  </si>
  <si>
    <t>351750 Guapiaçu</t>
  </si>
  <si>
    <t>351940 Ibirá</t>
  </si>
  <si>
    <t>351980 Icém</t>
  </si>
  <si>
    <t>352115 Ipiguá</t>
  </si>
  <si>
    <t>353030 Mirassol</t>
  </si>
  <si>
    <t>353040 Mirassolândia</t>
  </si>
  <si>
    <t>353250 Neves Paulista</t>
  </si>
  <si>
    <t>353280 Nova Aliança</t>
  </si>
  <si>
    <t>353300 Nova Granada</t>
  </si>
  <si>
    <t>353400 Onda Verde</t>
  </si>
  <si>
    <t>353420 Orindiúva</t>
  </si>
  <si>
    <t>353500 Palestina</t>
  </si>
  <si>
    <t>353660 Paulo de Faria</t>
  </si>
  <si>
    <t>354080 Potirendaba</t>
  </si>
  <si>
    <t>354980 São José do Rio Preto</t>
  </si>
  <si>
    <t>2798298 - Santa Casa de Misericordia de São José do Rio Preto</t>
  </si>
  <si>
    <t>355340 Tanabi</t>
  </si>
  <si>
    <t>355560 Uchoa</t>
  </si>
  <si>
    <t>Jose Bonifacio</t>
  </si>
  <si>
    <t>350020 Adolfo</t>
  </si>
  <si>
    <t>352450 Jaci</t>
  </si>
  <si>
    <t>352570 José Bonifácio</t>
  </si>
  <si>
    <t>352950 Mendonça</t>
  </si>
  <si>
    <t>353140 Monte Aprazível</t>
  </si>
  <si>
    <t>353270 Nipoã</t>
  </si>
  <si>
    <t>353960 Planalto</t>
  </si>
  <si>
    <t>353990 Poloni</t>
  </si>
  <si>
    <t>355535 Ubarana</t>
  </si>
  <si>
    <t>355570 União Paulista</t>
  </si>
  <si>
    <t>355715 Zacarias</t>
  </si>
  <si>
    <t>350120 Álvares Florence</t>
  </si>
  <si>
    <t>5618403- AME DE VOTUPORANGA</t>
  </si>
  <si>
    <t>350180 Américo de Campos</t>
  </si>
  <si>
    <t>351070 Cardoso</t>
  </si>
  <si>
    <t>351290 Cosmorama</t>
  </si>
  <si>
    <t>351590 Floreal</t>
  </si>
  <si>
    <t>351680 Gastão Vidigal</t>
  </si>
  <si>
    <t>351690 General Salgado</t>
  </si>
  <si>
    <t>2081383 - Santa Casa de Misericórdia de Votuporanga</t>
  </si>
  <si>
    <t>352810 Macaubal</t>
  </si>
  <si>
    <t>2081384 - Santa Casa de Misericórdia de Votuporanga</t>
  </si>
  <si>
    <t>352830 Magda</t>
  </si>
  <si>
    <t>2081385 - Santa Casa de Misericórdia de Votuporanga</t>
  </si>
  <si>
    <t>353100 Monções</t>
  </si>
  <si>
    <t>2081386 - Santa Casa de Misericórdia de Votuporanga</t>
  </si>
  <si>
    <t>353260 Nhandeara</t>
  </si>
  <si>
    <t>2081387 - Santa Casa de Misericórdia de Votuporanga</t>
  </si>
  <si>
    <t>353625 Parisi</t>
  </si>
  <si>
    <t>2081388 - Santa Casa de Misericórdia de Votuporanga</t>
  </si>
  <si>
    <t>354030 Pontes Gestal</t>
  </si>
  <si>
    <t>2081389 - Santa Casa de Misericórdia de Votuporanga</t>
  </si>
  <si>
    <t>354420 Riolândia</t>
  </si>
  <si>
    <t>2081390 - Santa Casa de Misericórdia de Votuporanga</t>
  </si>
  <si>
    <t>355130 Sebastianópolis do Sul</t>
  </si>
  <si>
    <t>2081391 - Santa Casa de Misericórdia de Votuporanga</t>
  </si>
  <si>
    <t>355610 Valentim Gentil</t>
  </si>
  <si>
    <t>2081392 - Santa Casa de Misericórdia de Votuporanga</t>
  </si>
  <si>
    <t>355710 Votuporanga</t>
  </si>
  <si>
    <t>2081393 - Santa Casa de Misericórdia de Votuporanga</t>
  </si>
  <si>
    <r>
      <rPr>
        <rFont val="Calibri, &quot;sans-serif&quot;"/>
        <b/>
        <color theme="1"/>
        <sz val="11.0"/>
      </rPr>
      <t xml:space="preserve">Justificativa da priorização do AGAR: </t>
    </r>
    <r>
      <rPr>
        <rFont val="Calibri, &quot;sans-serif&quot;"/>
        <b val="0"/>
        <color theme="1"/>
        <sz val="11.0"/>
      </rPr>
      <t xml:space="preserve"> Considerando: 
</t>
    </r>
    <r>
      <rPr>
        <rFont val="Calibri, &quot;sans-serif&quot;"/>
        <b/>
        <color theme="1"/>
        <sz val="11.0"/>
      </rPr>
      <t>-</t>
    </r>
    <r>
      <rPr>
        <rFont val="Calibri, &quot;sans-serif&quot;"/>
        <b val="0"/>
        <color theme="1"/>
        <sz val="11.0"/>
      </rPr>
      <t xml:space="preserve"> Que o DRS II-Araçatuba – e o DRS XV-São José do Rio Preto – formam a Rede Regional de Atenção à Saúde (RRAS) 12, criada em consonância com as diretrizes do Ministério da Saúde – Portaria nº 4.279, de 30 de dezembro de 2010. Sendo assim, a RRAS 12 decidiu sobre a indicação do Serviço do 2077396 - Hospital de Base / Hospital da Criança e Maternidade - HB SJRP como prioritário para habilitação na Atenção Ambulatorial Especializada (AAE) - PRÉ-NATAL DE ALTO RISCO (AGAR);              
- Que a área de Abrangência a ser atendida, a população em idade fértil existente, a logística a ser percorrida e as diretrizes da Rede Atenção Materno e Infantil - RAMI preconizada na PORTARIA Nº 2.228, DE 01 de julho de 2022 que preconiza “Assegurar à mulher o direito ao planejamento familiar, ao acolhimento e ao acesso ao cuidado seguro, de qualidade e humanizado, no pré-natal, na gravidez, na perda gestacional, no parto e no puerpério; e Assegurar ao recém-nascido e à criança o direito ao nascimento seguro, ao crescimento e ao desenvolvimento saudável”;  
- Que o referido prestador dispõe de capacidade instalada com um quadro de recursos humano altamente qualificado e equipamentos de tecnologia avançada é a referência para a RRAS 12 cardiopatia fetal, que poderão ser indicadas intervenções intra uterina ou pós parto imediato, patologias raras na gestação;
- Que o HB SJRP  será referência para DRS II Araçatuba para as gestações com diagnóstico de malformação congênita fetal, alterações cromossômicas, cardiopatia fetal que poderão ser indicadas intervenções intra uterina ou pós parto imediato, até a habilitação da Santa Casa de Araçatuba em AGAR I; e patologias raras na gestação, inclusive as oncológicas de acordo com a pactuação de referências da Rede de Oncologia da RRAS 12. A regulação e o fluxo de usuários entre os serviços da rede de atenção à saúde, deverão visar a garantia da referência e da contrarreferência regionais de acordo com as necessidades de saúde das gestantes. O acesso ao AGAR - HB SJRP se dará por meio do sistema CROSS (Central de Regulação de Ofertas de Serviços de Saúde), ou seja, por se tratar da RRAS 12, as cotas de acesso mensal serão distribuídas ao DRS2 Araçatuba (por meio do Núcleo de Regulação).                                                                                                                                                                        
Por fim, salientamos que além de ser referência para RRAS 12 em alta complexidade em cardiopatia fetal o serviço também é referência para outros DRS: Araraquara, Barretos, P. Prudente, Bauru e Marília.</t>
    </r>
    <r>
      <rPr>
        <rFont val="Calibri, &quot;sans-serif&quot;"/>
        <b/>
        <color theme="1"/>
        <sz val="11.0"/>
      </rPr>
      <t xml:space="preserve"> 
Ressaltamos a importância da habilitação dos demais serviços de AAE para assegurar uma assistência segura às mulheres em idade fértil da abrangência da RRAS12:  DRSII: 2078775 - SANTA CASA DE ARACATUBA HOSPITAL SAGRADO CORACAO DE JESUS, DRSXV:   2089327 - Hospital Padre Albino,  2081377 - Santa Casa de Misericórdia de Votuporanga                                                                                                                                                                                                                                                                                                                                                                                                                                                                                                                                                                                                                                                                                                                                           </t>
    </r>
  </si>
  <si>
    <t>CAPACIDADE OPERACIONAL ALTO RISCO - ANEO</t>
  </si>
  <si>
    <r>
      <rPr>
        <rFont val="Calibri"/>
        <b/>
        <color theme="1"/>
        <sz val="11.0"/>
      </rPr>
      <t>UNEO</t>
    </r>
    <r>
      <rPr>
        <rFont val="Calibri"/>
        <color theme="1"/>
        <sz val="11.0"/>
      </rPr>
      <t xml:space="preserve"> = UNIDADE NEONATAL</t>
    </r>
  </si>
  <si>
    <t>(1) ESTIMATIVA DE RECEM NASCIDO DE ALTO RISCO /ANEO: CONSIDERAR AS SAIDAS DA DA UNEO NO ANO ANTERIOR</t>
  </si>
  <si>
    <t>(2) ESTIMATIVA PARA CONSULTAS MÉDICAS  2.500g = 92% DOS RN DE ALTO RISCO ESTIMADOS X 3 CONSULTAS</t>
  </si>
  <si>
    <t>(3) ESTIMATIVA PARA CONSULTAS DE ENFERMAGEM  2.500g = 92% DOS RN DE ALTO RISCO ESTIMADOS X 4 CONSULTAS</t>
  </si>
  <si>
    <t>(4) ESTIMATIVA PARA CONSULTAS MÉDICA  PESO &lt; 2.500G = 8% DOS RN DE ALTO RISCO ESTIMADOS X 7 CONSULTAS</t>
  </si>
  <si>
    <t>(5) ESTIMATIVA PARA CONSULTAS DE ENFERMAGEM  PESO &lt; 2.500GDOS 8% RN DE ALTO RISCO ESTIMADOS X 6 CONSULTAS</t>
  </si>
  <si>
    <t>Tabela 3 : Cobertura de Acesso e capacidade instalada na Atenção Ambulatorial Especializada (AAE) - ANEO</t>
  </si>
  <si>
    <t>ESTIMATIVA DE RECEM NASCIDO DE ALTO RISCO /ANEO (1)</t>
  </si>
  <si>
    <t>CNES/ESTABELECIMENTO PARA REFERENCIA PARA AAE (ANEO)</t>
  </si>
  <si>
    <t>ESTIMATIVA PARA CONSULTAS MÉDICA DO ANEO &gt; 2.500G (2)</t>
  </si>
  <si>
    <t>ESTIMATIVA PARA CONSULTAS ENFERMAGEM DO ANEO &gt; 2.500G (3)</t>
  </si>
  <si>
    <t>ESTIMATIVA PARA CONSULTAS MÉDICA DO ANEO PESO &lt; 2.500G (4)</t>
  </si>
  <si>
    <t>ESTIMATIVA PARA CONSULTAS DE ENFERMAGEM DO ANEO &lt; 2.500G (5)</t>
  </si>
  <si>
    <t>CNES/ESTABELECIMENTO DE REFERENCIA HOSPITALAR PARA O AAE (ANEO)</t>
  </si>
  <si>
    <t>CONSULTA REGULADA 
(S) OU (N)</t>
  </si>
  <si>
    <t>1ª Referência: 2078775 - Santa Casa de Misericórdia de Araçatuba</t>
  </si>
  <si>
    <t>1ª Referência: 2081768 - Santa Casa de Misericórdia de Auriflama
2ª Referência: 2078775 - Santa Casa de Misericórdia de Araçatuba</t>
  </si>
  <si>
    <t>Auriflama
Araçatuba</t>
  </si>
  <si>
    <t>1ª Referência: 2081105 - Santa Casa de Misericórdia de Valparaíso
2ª Referência: 2081814 - Santa Casa de Misericórdia de Guararapes
3ª Referência: 2083019 - Hospital Estadual de Mirandópolis
4ª Referência: 2078775 - Santa Casa de Misericórdia de Araçatuba</t>
  </si>
  <si>
    <t>Valparaíso
Guararapes
Mirandópolis
Araçatuba</t>
  </si>
  <si>
    <t>1ª Referência: 2081105 - Hospital Padre Bernardo Braakius 
2ª Referência: 2080915 - Santa Casa de Misericórdia de Birigui
3ª Referência: 2078775 - Santa Casa de Misericórdia de Araçatuba</t>
  </si>
  <si>
    <t>Bilac
Birigui
Araçatuba</t>
  </si>
  <si>
    <t>1ª Referência: 2081814 - Santa Casa de Misericórdia de Guararapes
2ª Referência: 2078775 - Santa Casa de Misericórdia de Araçatuba</t>
  </si>
  <si>
    <t>Guararapes
Araçatuba</t>
  </si>
  <si>
    <t>1ª Referência: 2081814 - Santa Casa de Misericórdia de Guararapes</t>
  </si>
  <si>
    <t>1ª Referência: 2081105 - Santa Casa de Misericórdia de Valparaíso
2ª Referência: 2081814 - Santa Casa de Misericórdia de Guararapes
3ª Referência: 2078775 - Santa Casa de Misericórdia de Araçatuba</t>
  </si>
  <si>
    <t>Valparaíso
Guararapes
Araçatuba</t>
  </si>
  <si>
    <t>1ª Referência: 2082691 - Santa Casa de Misericórdia de Andradina
2ª Referência: 2083019 - Hospital Estadual de Mirandópolis
3ª Referência: 2078775 - Santa Casa de Misericórdia de Araçatuba</t>
  </si>
  <si>
    <t>Andradina
Mirandópolis
Araçatuba</t>
  </si>
  <si>
    <t>1ª Referência: 2079216 - Hospital e Maternidade José Fortuna
2ª Referência: 2082691 - Santa Casa de Misericórdia de Andradina
3ª Referência: 2083019 - Hospital Estadual de Mirandópolis
4ª Referência: 2078511 - Hospital Regional de Ilha Solteira
5ª Referência: 2078775 - Santa Casa de Misericórdia de Araçatuba</t>
  </si>
  <si>
    <t>Castilho
Andradina
Mirandópolis
Ilha Solteira
Araçatuba</t>
  </si>
  <si>
    <t>1ª Referência: 2081520 - Hospital e Maternidade de Guaraçaí
2ª Referência: 2083019 - Hospital Estadual de Mirandópolis
3ª Referência: 2078775 - Santa Casa de Misericórdia de Araçatuba</t>
  </si>
  <si>
    <t>Guaraçaí
Mirandópolis 
Araçatuba</t>
  </si>
  <si>
    <t>1ª Referência: 2078511 - Hospital Regional de Ilha Solteira
2ª Referência: 2078775 - Santa Casa de Misericórdia de Araçatuba</t>
  </si>
  <si>
    <t>Ilha Solteira
Araçatuba</t>
  </si>
  <si>
    <t>1ª Referência: 2083019 - Hospital Estadual de Mirandópolis
2ª Referência: 2078775 - Santa Casa de Misericórdia de Araçatuba</t>
  </si>
  <si>
    <t>Mirandópolis
Araçatuba</t>
  </si>
  <si>
    <t>1ª Referência: 2083019 - Hospital Estadual de Mirandópolis
2ª Referência: 2082691 - Santa Casa de Misericórdia de Andradina
3ª Referência: 2078775 - Santa Casa de Misericórdia de Araçatuba</t>
  </si>
  <si>
    <t>Mirandópolis
Andradina
Araçatuba</t>
  </si>
  <si>
    <t>1ª Referência: 2082691 - Santa Casa de Misericórdia de Andradina</t>
  </si>
  <si>
    <t>1ª Referência: 2083027 - Santa Casa de Misericórdia de Pereira Barreto
2ª Referência: 2078775 - Santa Casa de Misericórdia de Araçatuba</t>
  </si>
  <si>
    <t>Pereira Barreto
Araçatuba</t>
  </si>
  <si>
    <t>1ª Referência: 2078511 - Hospital Regional de Ilha Solteira</t>
  </si>
  <si>
    <t>1ª Referência: 2081806 - Hospital Padre João W Braem
2ª Referência: 2078503 - Santa Casa de Misericórdia de Penápolis
3ª Referência: 2078775 - Santa Casa de Misericórdia de Araçatuba</t>
  </si>
  <si>
    <t>Alto Alegre
Penápolis
Araçatuba</t>
  </si>
  <si>
    <t>1ª Referência: 2078503 - Santa Casa de Misericórdia de Penápolis
2ª Referência: 2078775 - Santa Casa de Misericórdia de Araçatuba</t>
  </si>
  <si>
    <t>Penápolis
Araçatuba</t>
  </si>
  <si>
    <t>1ª Referência: 2078503 - Santa Casa de Misericórdia de Penápolis</t>
  </si>
  <si>
    <t>1ª Referência: 2078252 - Santa Casa de Misericórdia de Birigui
2ª Referência: 2078775 - Santa Casa de Misericórdia de Araçatuba</t>
  </si>
  <si>
    <t>Birigui
Araçatuba</t>
  </si>
  <si>
    <t>1ª Referência: 2078503 - Santa Casa de Misericórdia de Penápolis
2ª Referência: 2078252 - Santa Casa de Misericórdia de Birigui
3ª Referência: 2078775 - Santa Casa de Misericórdia de Araçatuba</t>
  </si>
  <si>
    <t>Penápolis
Birigui
Araçatuba</t>
  </si>
  <si>
    <t>1ª Referência: 2078252 - Santa Casa de Misericórdia de Birigui
2ª Referência: 2079461 - Santa Casa de Misericórdia São Francisco</t>
  </si>
  <si>
    <t>Birigui
Buritama</t>
  </si>
  <si>
    <t>1ª Referência: 2079461 - Santa Casa de Misericórdia São Francisco
2ª Referência: 2078252 - Santa Casa de Misericórdia de Birigui
3ª Referência: 2078775 - Santa Casa de Misericórdia de Araçatuba</t>
  </si>
  <si>
    <t>Buritama
Birigui
Araçatuba</t>
  </si>
  <si>
    <t>1ª Referência: 2080982 - Associação Hospitalar de Clementina
2ª Referência: 2078252 - Santa Casa de Misericórdia de Birigui
3ª Referência: 2078775 - Santa Casa de Misericórdia de Araçatuba</t>
  </si>
  <si>
    <t>Clementina
Birigui
Araçatuba</t>
  </si>
  <si>
    <t>1ª Referência: 2078252 - Santa Casa de Misericórdia de Birigui</t>
  </si>
  <si>
    <t>1ª Referência: 2081105 - Hospital Padre Bernardo Braakius 
2ª Referência: 2080915 - Santa Casa de Misericórdia de Birigui</t>
  </si>
  <si>
    <t>Bilac
Birigui</t>
  </si>
  <si>
    <t>1ª Referência: 2079461 - Santa Casa de Misericórdia São Francisco
2ª Referência: 2080915 - Santa Casa de Misericórdia de Birigui
3ª Referência: 2078775 - Santa Casa de Misericórdia de Araçatuba</t>
  </si>
  <si>
    <t>2089327 - HOSPITAL PADRE ALBINO</t>
  </si>
  <si>
    <t>1ª Referência: 2089327 - Hospital Padre Albino Catanduva
2ª Referência: 2077396- Hospital de Base de São José do Rio Preto 
3ª Referência: 2798298 - Santa Casa de Misericordia de SJ Rio Preto                                                                                                                                                                                                                                                                                                                                                                                                                                              4º Referência: 20813771 - Santa Casa de Misericórdia Votuporanga                                                                                                                                                                                                                                                                                                                                                    5ª Referência: 22079895 - Santa Casa de Misericórdia Jales</t>
  </si>
  <si>
    <t>Catanduva 
São José do Rio Preto
São José do Rio Preto
Votuporanga
Jales</t>
  </si>
  <si>
    <t>2089328 - HOSPITAL PADRE ALBINO</t>
  </si>
  <si>
    <t>2089329 - HOSPITAL PADRE ALBINO</t>
  </si>
  <si>
    <t>2089330 - HOSPITAL PADRE ALBINO</t>
  </si>
  <si>
    <t>2089331 - HOSPITAL PADRE ALBINO</t>
  </si>
  <si>
    <t>2089332 - HOSPITAL PADRE ALBINO</t>
  </si>
  <si>
    <t>2089333 - HOSPITAL PADRE ALBINO</t>
  </si>
  <si>
    <t>2089334 - HOSPITAL PADRE ALBINO</t>
  </si>
  <si>
    <t>2089335 - HOSPITAL PADRE ALBINO</t>
  </si>
  <si>
    <t>2089336 - HOSPITAL PADRE ALBINO</t>
  </si>
  <si>
    <t>2089337 - HOSPITAL PADRE ALBINO</t>
  </si>
  <si>
    <t>2089338 - HOSPITAL PADRE ALBINO</t>
  </si>
  <si>
    <t>2089339 - HOSPITAL PADRE ALBINO</t>
  </si>
  <si>
    <t>2089340 - HOSPITAL PADRE ALBINO</t>
  </si>
  <si>
    <t>2089341 - HOSPITAL PADRE ALBINO</t>
  </si>
  <si>
    <t>2089342 - HOSPITAL PADRE ALBINO</t>
  </si>
  <si>
    <t>2089343 - HOSPITAL PADRE ALBINO</t>
  </si>
  <si>
    <t>2089344 - HOSPITAL PADRE ALBINO</t>
  </si>
  <si>
    <t>2089345 - HOSPITAL PADRE ALBINO</t>
  </si>
  <si>
    <t>1ª Referência: 22079895 - Santa Casa de Misericórdia Jales
2ª Referência: 20813771 - Santa Casa de Misericórdia Votuporanga
3ª Referência: 2077396- Hospital de Base de São José do Rio Preto                                                                                                                                                                                                                                                                                                                                                                                                                                                                           4ºReferência: 2798298 - Santa Casa de Misericordia de SJ Rio Preto                                                                                                                                                                                                                                                                                                                                                     5ª Referência: 2089327 - Hospital Padre Albino Catanduva</t>
  </si>
  <si>
    <t xml:space="preserve">Jales
Votuporanga
São José do Rio Preto
São José do Rio Preto
Catanduva
</t>
  </si>
  <si>
    <t>1ª Referência: 22079895 - Santa Casa de Misericórdia Jales
2ª Referência: 20813771 - Santa Casa de Misericórdia Votuporanga
3ª Referência: 2077396- Hospital de Base de São José do Rio Preto                                                                                                                                                                                                                                                                                                                                                                                                                                                                           4ºReferência: 2798298 - Santa Casa de Misericordia de SJ Rio Preto                                                                                                                                                                                                                                                                                                                                                                                             5ª Referência: 2089327 - Hospital Padre Albino Catanduva</t>
  </si>
  <si>
    <t>1ª Referência: 22079895 - Santa Casa de Misericórdia Jales                                       
2ª Referência: 20813771 - Santa Casa de Misericórdia Votuporanga                          
3ª Referência: 2077396- Hospital de Base de São José do Rio Preto      
4ºReferência: 2798298 - Santa Casa de Misericordia de SJ Rio Preto                                                                        
5ª Referência: 2089327 - Hospital Padre Albino Catanduva</t>
  </si>
  <si>
    <t>1ª Referência: 22079895 - Santa Casa de Misericórdia Jales                                       2ª Referência: 20813771 - Santa Casa de Misericórdia Votuporanga                          3ª Referência: 2077396- Hospital de Base de São José do Rio Preto       4ºReferência: 2798298 - Santa Casa de Misericordia de SJ Rio Preto                                                                         5ª Referência: 2089327 - Hospital Padre Albino Catanduva</t>
  </si>
  <si>
    <t>2081394 - Santa Casa de Misericórdia de Votuporanga</t>
  </si>
  <si>
    <t>2081395 - Santa Casa de Misericórdia de Votuporanga</t>
  </si>
  <si>
    <t>2081396 - Santa Casa de Misericórdia de Votuporanga</t>
  </si>
  <si>
    <t>2081397 - Santa Casa de Misericórdia de Votuporanga</t>
  </si>
  <si>
    <t>2081398 - Santa Casa de Misericórdia de Votuporanga</t>
  </si>
  <si>
    <t>2081399 - Santa Casa de Misericórdia de Votuporanga</t>
  </si>
  <si>
    <t>1ª Referência: 20813771 - Santa Casa de Misericórdia Votuporanga                                                         2ª Referência: 22079895 - Santa Casa de Misericórdia Jales                                                                           3ª Referência: 2077396- Hospital de Base de São José do Rio Preto                                                     4ºReferência: 2798298 - Santa Casa de Misericordia de SJ Rio Preto                                                                         5ª Referência: 2089327 - Hospital Padre Albino Catanduva</t>
  </si>
  <si>
    <t xml:space="preserve">Votuporanga
Jales
São José do Rio Preto
São José do Rio Preto
Catanduva
</t>
  </si>
  <si>
    <t>2081400 - Santa Casa de Misericórdia de Votuporanga</t>
  </si>
  <si>
    <t>2081401 - Santa Casa de Misericórdia de Votuporanga</t>
  </si>
  <si>
    <t>2081402 - Santa Casa de Misericórdia de Votuporanga</t>
  </si>
  <si>
    <t>2081403 - Santa Casa de Misericórdia de Votuporanga</t>
  </si>
  <si>
    <t>2081404 - Santa Casa de Misericórdia de Votuporanga</t>
  </si>
  <si>
    <t>2081405 - Santa Casa de Misericórdia de Votuporanga</t>
  </si>
  <si>
    <t>2081406 - Santa Casa de Misericórdia de Votuporanga</t>
  </si>
  <si>
    <t>2081407 - Santa Casa de Misericórdia de Votuporanga</t>
  </si>
  <si>
    <t>2081408 - Santa Casa de Misericórdia de Votuporanga</t>
  </si>
  <si>
    <t>2081409 - Santa Casa de Misericórdia de Votuporanga</t>
  </si>
  <si>
    <t>2081410 - Santa Casa de Misericórdia de Votuporanga</t>
  </si>
  <si>
    <t>2081411 - Santa Casa de Misericórdia de Votuporanga</t>
  </si>
  <si>
    <t xml:space="preserve"> Bady Bassitt</t>
  </si>
  <si>
    <t>SAO JOSÉ DO RIO PRETO</t>
  </si>
  <si>
    <t>1ª Referência: 2077396 - Hospital de Base / Hospital da Criança e Maternidade                                                                                                        
2ª Referência: 2077396- Hospital de Base de São José do Rio Preto 
3ª Referência: 2089327- Hospital Padre Albino Catanduva 
4ª Referência: 20813771-Santa Casa de Misericórdia de Votuporanga
5ª Referência: 22079895-Santa Casa de Misericórdia Jales</t>
  </si>
  <si>
    <t>São José do Rio Preto
São José do Rio Preto
Catanduva
Votuporanga
Jales</t>
  </si>
  <si>
    <t xml:space="preserve">1ª Referência: 2077396 - Hospital de Base / Hospital da Criança e Maternidade                                                                                                        
2ª Referência: 2077396- Hospital de Base de São José do Rio Preto 
3ª Referência: 2089327- Hospital Padre Albino Catanduva 
4ª Referência: 20813771-Santa Casa de Misericórdia de Votuporanga
5ª Referência: 22079895-Santa Casa de Misericórdia Jales
</t>
  </si>
  <si>
    <t>Cedral</t>
  </si>
  <si>
    <t xml:space="preserve"> Nova Granada</t>
  </si>
  <si>
    <t>Onda Verde</t>
  </si>
  <si>
    <t>Orindiúva</t>
  </si>
  <si>
    <t>Palestina</t>
  </si>
  <si>
    <t>Potirendaba</t>
  </si>
  <si>
    <t>1ª Referência: 2798298- Santa Casa de Misericordia de Sao José do Rio Preto
2ªReferência: 2077396 - Hospital de Base / Hospital da Criança e Maternidade 
3º Referência: 2089327 - Hospital Padre Albino Catanduva
4ª Referência: 20813771 - Santa Casa de Misericórdia de Votuporanga</t>
  </si>
  <si>
    <t>São José do Rio Preto
São José do Rio Preto
Catanduva
Votuporanga</t>
  </si>
  <si>
    <t xml:space="preserve"> Tanabi</t>
  </si>
  <si>
    <t xml:space="preserve"> Uchoa</t>
  </si>
  <si>
    <t xml:space="preserve"> Jaci</t>
  </si>
  <si>
    <t>Planalto</t>
  </si>
  <si>
    <t>Poloni</t>
  </si>
  <si>
    <t>2081413 - Santa Casa de Misericórdia de Votuporanga</t>
  </si>
  <si>
    <t xml:space="preserve">1ª Referência: 20813771-Santa Casa de Misericórdia de Votuporanga
2ª Referência: 22079895-Santa Casa de Misericórdia Jales
3ª Referência: 2077396 - Hospital de Base / Hospital da Criança e Maternidade                                                                                                        
4ª Referência: 2077396- Hospital de Base de São José do Rio Preto 
5ª Referência: 2089327- Hospital Padre Albino Catanduva
</t>
  </si>
  <si>
    <t>Américo de Campos</t>
  </si>
  <si>
    <t>2081414 - Santa Casa de Misericórdia de Votuporanga</t>
  </si>
  <si>
    <t xml:space="preserve"> Cardoso</t>
  </si>
  <si>
    <t>2081415 - Santa Casa de Misericórdia de Votuporanga</t>
  </si>
  <si>
    <t>2081416 - Santa Casa de Misericórdia de Votuporanga</t>
  </si>
  <si>
    <t>2081417 - Santa Casa de Misericórdia de Votuporanga</t>
  </si>
  <si>
    <t>2081418 - Santa Casa de Misericórdia de Votuporanga</t>
  </si>
  <si>
    <t>2081419 - Santa Casa de Misericórdia de Votuporanga</t>
  </si>
  <si>
    <t>Macaubal</t>
  </si>
  <si>
    <t>2081420 - Santa Casa de Misericórdia de Votuporanga</t>
  </si>
  <si>
    <t>2081421 - Santa Casa de Misericórdia de Votuporanga</t>
  </si>
  <si>
    <t>2081422 - Santa Casa de Misericórdia de Votuporanga</t>
  </si>
  <si>
    <t>2081423 - Santa Casa de Misericórdia de Votuporanga</t>
  </si>
  <si>
    <t xml:space="preserve"> Parisi</t>
  </si>
  <si>
    <t>2081424 - Santa Casa de Misericórdia de Votuporanga</t>
  </si>
  <si>
    <t>Pontes Gestal</t>
  </si>
  <si>
    <t>2081425 - Santa Casa de Misericórdia de Votuporanga</t>
  </si>
  <si>
    <t>2081426 - Santa Casa de Misericórdia de Votuporanga</t>
  </si>
  <si>
    <t>Sebastianópolis do Sul</t>
  </si>
  <si>
    <t>2081427 - Santa Casa de Misericórdia de Votuporanga</t>
  </si>
  <si>
    <t xml:space="preserve"> Valentim Gentil</t>
  </si>
  <si>
    <t>2081428 - Santa Casa de Misericórdia de Votuporanga</t>
  </si>
  <si>
    <t>2081429 - Santa Casa de Misericórdia de Votuporanga</t>
  </si>
  <si>
    <r>
      <rPr>
        <rFont val="Calibri"/>
        <b/>
        <color theme="1"/>
        <sz val="11.0"/>
      </rPr>
      <t xml:space="preserve">Justificativa sobre a indicação do Serviço da Santa Casa de Araçatuba como prioritário para habilitação na Cobertura de Acesso e capacidade instalada na Atenção Ambulatorial Especializada (AAE) - ANEO, </t>
    </r>
    <r>
      <rPr>
        <rFont val="Calibri"/>
        <color theme="1"/>
        <sz val="11.0"/>
      </rPr>
      <t xml:space="preserve">conforme a cobertura de acesso e capacidade instalada no prestador. Cabe ressaltar que o prestador Santa Casa de Misericórdia de Araçatuba já é referência para os 40 municípios da região do DRS II em: Atenção Hospitalar de Referencia a Gestação de Alto Risco Tipo II (GAR II) – com 03 leitos para atendimento SUS; Unidade de Cuidados Intermediários Neonatal Canguru (UCINCa) – com 04 leitos para atendimento SUS; Unidade de Cuidados Intermediários Neonatal Convencional (UCINCo) – com 10 leitos para atendimento SUS; e Unidade de Terapia Intensiva Neonatal (UTIN) – com 17 leitos para atendimento SUS;  além de já realizar atendimentos aos recém-nascidos e crianças egressos da Unidade de Terapia Intensiva Neonatal e Pediátrica.  </t>
    </r>
    <r>
      <rPr>
        <rFont val="Calibri"/>
        <b/>
        <color theme="1"/>
        <sz val="11.0"/>
      </rPr>
      <t>Ressaltamos a importância da habilitação dos demais serviços de ANEO para assegurar uma assistência segura ao recém-nascido e à criança  ao crescimento e ao desenvolvimento saudável da RRAS12.</t>
    </r>
  </si>
  <si>
    <t>(1) Nº ANUAL DE PARTOS: Considerar para este plano a média de produção de partos dos anos de 2019/2020 e 2021</t>
  </si>
  <si>
    <t>(2) OBSTETRICOS : Somente assinalar com S(Sim) ou N(Não) o tipo de habilitação da maternidade, lembrar que serviços que tem leitos de alto risco não são elegíveis para receber o custeio global (MAB)</t>
  </si>
  <si>
    <t>(3) CGBP: Assinalar com Existente (E) ou Novo (N)</t>
  </si>
  <si>
    <t>(4) BLH ( banco de Leite Humano): Assinalar com Existente (E) ou Novo (N)</t>
  </si>
  <si>
    <t>LEITOS EXISTENTES: Leitos que já estão habilitados</t>
  </si>
  <si>
    <t>LEITOS NOVOS: Leitos a serem habilitados de acordo com a necessidade da Região</t>
  </si>
  <si>
    <t>TOTAL: Leitos totais por componente por maternidade</t>
  </si>
  <si>
    <t>Tabela 6: Serviços que compõe a RRAS, número de leitos existentes e novos.</t>
  </si>
  <si>
    <t xml:space="preserve">NUMERO DE LEITOS  </t>
  </si>
  <si>
    <t xml:space="preserve">REGIÃO DE SAUDE </t>
  </si>
  <si>
    <t>CNES/ESTABELECIMENTO</t>
  </si>
  <si>
    <t>Nº ANUAL DE PARTOS (1)</t>
  </si>
  <si>
    <t>OBSTETRICOS (2)</t>
  </si>
  <si>
    <t xml:space="preserve">GAR </t>
  </si>
  <si>
    <t>UTIN</t>
  </si>
  <si>
    <t>UCINCO</t>
  </si>
  <si>
    <t>UCINCA</t>
  </si>
  <si>
    <t>CPN I</t>
  </si>
  <si>
    <t>CPN II</t>
  </si>
  <si>
    <t>CGBP</t>
  </si>
  <si>
    <t>BLH</t>
  </si>
  <si>
    <t>3 LEITOS</t>
  </si>
  <si>
    <t>5 LEITOS</t>
  </si>
  <si>
    <t>10 LEITOS</t>
  </si>
  <si>
    <t>15 LEITOS</t>
  </si>
  <si>
    <t xml:space="preserve">20 LEITOS </t>
  </si>
  <si>
    <t>HABILITAÇÃO MAB</t>
  </si>
  <si>
    <t xml:space="preserve">EXISTENTE </t>
  </si>
  <si>
    <t>NOVO</t>
  </si>
  <si>
    <t>TOTAL</t>
  </si>
  <si>
    <t>EXISTENTE</t>
  </si>
  <si>
    <t>STATUS</t>
  </si>
  <si>
    <t>SEM HABILITAÇÃO</t>
  </si>
  <si>
    <t>Novo</t>
  </si>
  <si>
    <t>Não existe</t>
  </si>
  <si>
    <t>Existente</t>
  </si>
  <si>
    <t>2078252 - SANTA CASA DE BIRIGUI</t>
  </si>
  <si>
    <t>BIRIGUI</t>
  </si>
  <si>
    <t>MUNICIPAL</t>
  </si>
  <si>
    <t>MAB I</t>
  </si>
  <si>
    <t xml:space="preserve">	2078503 - SANTA CASA DE PENAPOLIS</t>
  </si>
  <si>
    <t>PENÁPOLIS</t>
  </si>
  <si>
    <t>2078511 - HOSPITAL REGIONAL DE ILHA SOLTEIRA ***</t>
  </si>
  <si>
    <t>ILHA SOLTEIRA</t>
  </si>
  <si>
    <t>209,66 ***</t>
  </si>
  <si>
    <t>2079216 - HOSPITAL E MATERNIDADE JOSE FORTUNA</t>
  </si>
  <si>
    <t>CASTILHO</t>
  </si>
  <si>
    <t>2079461 - SANTA CASA DE MISERICORDIA SAO FRANCISCO BURITAMA</t>
  </si>
  <si>
    <t>BURITAMA</t>
  </si>
  <si>
    <t>2080982 - HOSPITAL DE CLEMENTINA</t>
  </si>
  <si>
    <t>CLEMENTINA</t>
  </si>
  <si>
    <t>2081105 - SANTA CASA DE VALPARAISO</t>
  </si>
  <si>
    <t>VALPARAÍSO</t>
  </si>
  <si>
    <t>2081245 - SANTA CASA DE SUD MENNUCCI</t>
  </si>
  <si>
    <t>SUD MENNUCCI</t>
  </si>
  <si>
    <t>2081520 - HOSPITAL E MATERNIDADE DE GUARACAI</t>
  </si>
  <si>
    <t>GUARAÇAÍ</t>
  </si>
  <si>
    <t>2081768 - SANTA CASA DE AURIFLAMA</t>
  </si>
  <si>
    <t>AURIFLAMA</t>
  </si>
  <si>
    <t xml:space="preserve">	2081814 - SANTA CASA DE GUARARAPES</t>
  </si>
  <si>
    <t>GUARARAPES</t>
  </si>
  <si>
    <t>2082691 - SANTA CASA DE ANDRADINA</t>
  </si>
  <si>
    <t>ANDRADINA</t>
  </si>
  <si>
    <t>2083019 - HOSPITAL ESTADUAL DE MIRANDOPOLIS</t>
  </si>
  <si>
    <t>MIRANDÓPOLIS</t>
  </si>
  <si>
    <t>2083027 - SANTA CASA DE MISERICORDIA DE PEREIRA BARRETO</t>
  </si>
  <si>
    <t>PEREIRA BARRETO</t>
  </si>
  <si>
    <t>2080915 - HOSPITAL PADRE BERNARDO BRAAKIUS</t>
  </si>
  <si>
    <t>BILAC</t>
  </si>
  <si>
    <t>2081806 - HOSPITAL PADRE JOAO W BRAEM</t>
  </si>
  <si>
    <t>ALTO ALEGRE</t>
  </si>
  <si>
    <t>2077396 - HOSPITAL DE BASE DE SAO JOSE DO RIO PRETO</t>
  </si>
  <si>
    <t>MAB III</t>
  </si>
  <si>
    <t>2096617 -HOSPITAL ASSISTENCIAL MARIA CAVALOTTI NEVES POTI</t>
  </si>
  <si>
    <t>POTIRENDABA</t>
  </si>
  <si>
    <t>2716275 - HOSP E MAT MAE DIV AMOR PROV DEUS MIRASSOL</t>
  </si>
  <si>
    <t>MIRASSOL</t>
  </si>
  <si>
    <t>2080869  SANTA CASA DE PAULO DE FARIA</t>
  </si>
  <si>
    <t>PAULO DE FARIA</t>
  </si>
  <si>
    <t>2798298- SANTA CASA DE MISERICORDIA DE SAO JOSE DO RIO PR</t>
  </si>
  <si>
    <t>MAB II</t>
  </si>
  <si>
    <t>6240380 - BANCO DE  LEITE HUMANO SÃO JOSÉ DO RIO PRETO</t>
  </si>
  <si>
    <t>2089327- HOSPITAL PADRE ALBINO CATANDUVA</t>
  </si>
  <si>
    <t>2079909 -HOSPITAL BENEFICENTE JOSE PIRONDI DE PIRANGI</t>
  </si>
  <si>
    <t>PIRANGI</t>
  </si>
  <si>
    <t>2084074- HOSP MARIA VALLE PEREIRA DE TABAPUA</t>
  </si>
  <si>
    <t>TABAPUÃ</t>
  </si>
  <si>
    <t>2088487 - SANTA CASA DE NOVO HORIZONTE</t>
  </si>
  <si>
    <t>NOVO HORIZONTE</t>
  </si>
  <si>
    <t>2081377 - SANTA CASA DE VOTUPORANGA</t>
  </si>
  <si>
    <t>2093502 -HOSPITAL SAO DOMINGOS NA PROV DE DEUS NHANDEARA</t>
  </si>
  <si>
    <t>NHANDEARA</t>
  </si>
  <si>
    <t>9462767- BANCO DE LEITE HUMANO DE VOTUPORANGA</t>
  </si>
  <si>
    <t>2093324 -SANTA CASA DE FERNANDOPOLIS</t>
  </si>
  <si>
    <t>2716291 - HOSPITAL JOAO VELOSO</t>
  </si>
  <si>
    <t>OUROESTE</t>
  </si>
  <si>
    <t>2080966 -SANTA CASA DE ESTRELA DOESTE</t>
  </si>
  <si>
    <t>ESTRELA DOESTE</t>
  </si>
  <si>
    <t>2079895 - SANTA CASA DE MISERICORDIA DE JALES</t>
  </si>
  <si>
    <t>2093332 -SANTA CASA DE SANTA FE DO SUL</t>
  </si>
  <si>
    <t>SANTA FÉ DO SUL</t>
  </si>
  <si>
    <r>
      <rPr>
        <rFont val="Calibri"/>
        <b/>
        <color theme="1"/>
        <sz val="11.0"/>
      </rPr>
      <t xml:space="preserve">***Justificativa para habilitação do prestador 2078511 - HOSPITAL REGIONAL DE ILHA SOLTEIRA como MAB I:
</t>
    </r>
    <r>
      <rPr>
        <rFont val="Calibri"/>
        <color theme="1"/>
        <sz val="11.0"/>
      </rPr>
      <t>Considerando que mesmo não totalizando o quantitativo de partos exigidos na portaria para habilitação de serviços na RAMI, o prestador demonstra ser um importante ponto da rede para o suprimento das lacunas assistenciais existentes em sua microrregião de abrangência (Ilha Solteira, Itapura, Suzanápolis, Sud Mennucci, Castilho, Mirandópolis, Nova Independência e Pereira Barreto), visto que, o hospital localiza-se na Região Lagos, que situa-se ao noroeste do estado de São Paulo, à divisa com o estado do Mato Grosso do Sul; tornando-se logisticamente com acesso mais dificultoso, considerando a distância que está das demais referências já existentes para o atendimento a Rede Materno Infantil. 
A somatória de nasvidos vivos desta microrregião justifica a habilitação do prestador como MAB I, visto que este prestador é o de maior porte e único com capacidade de ampliação mediante a necessidade desta região. Ressaltamos que no ano de 2021, a região dos Lagos passou por questões que envolviam a não contratação de equipe específica para obstetrícia, ficando as gestantes referenciadas a estes hospitais de menor porte desassistidas.</t>
    </r>
  </si>
  <si>
    <t>TABELA 4 :  LEITOS OBSTETRICOS E NEONATAIS EXISTENTES NA REDE</t>
  </si>
  <si>
    <t>OS ESTABELECIMENTOS CLASSIFICADOS COMO SERVIÇO DE ATENDIMENTO SECUNDÁRIO OU TERCIÁRIO A GESTAÇÃO DE ALTO RISCO DEVEM SER APONTADOS</t>
  </si>
  <si>
    <t>INSERIR SOMENTE OS LEITOS HABILITADOS, OS EXISTENTES DEVEM FAZER PARTE DA TABELA LEITOS A SEREM HABILITADOS</t>
  </si>
  <si>
    <t>OS LEITOS GAR FAZEM PARTE DOS LEITOS OBSTETRICOS, APONTAR O NÚMERO DE LEITOS HABILITADOS.</t>
  </si>
  <si>
    <t>NUMERO DE LEITOS  EXISTENTES DA REDE MATERNA E INFANTIL</t>
  </si>
  <si>
    <t>OBSTETRICOS</t>
  </si>
  <si>
    <t>GAR I</t>
  </si>
  <si>
    <t>GAR II</t>
  </si>
  <si>
    <t>SERVIÇO DE ATENDIMENTO SECUNDÁRIO OU TERCIÁRIO A GESTAÇÃO DE ALTO RISCO</t>
  </si>
  <si>
    <t>UTI ADULTO</t>
  </si>
  <si>
    <t>UTIN II</t>
  </si>
  <si>
    <t>UTIN III</t>
  </si>
  <si>
    <t>CPN I
3 LEITOS</t>
  </si>
  <si>
    <t>CPN I
5 LEITOS</t>
  </si>
  <si>
    <t>CPN II
3 LEITOS</t>
  </si>
  <si>
    <t>CPN II
5 LEITOS</t>
  </si>
  <si>
    <t>CGBP
10 LEITOS</t>
  </si>
  <si>
    <t>CGBP
15 LEITOS</t>
  </si>
  <si>
    <t>CGBP
20 LEITOS</t>
  </si>
  <si>
    <t>2078511 - HOSPITAL REGIONAL DE ILHA SOLTEIRA</t>
  </si>
  <si>
    <t xml:space="preserve"> 2080915 - HOSPITAL PADRE BERNARDO BRAAKIUS</t>
  </si>
  <si>
    <t>2079909 HOSP BENEFICENTE DE PIRANGI</t>
  </si>
  <si>
    <t>2088487 SANTA CASA DE NOVO HORIZONTE</t>
  </si>
  <si>
    <t>2089327 HOSPITAL PADRE ALBINO CATANDUVA</t>
  </si>
  <si>
    <t>2089335 HOSP ESCOLA EMILIO CARLOS CATANDUVA</t>
  </si>
  <si>
    <t>2093332 SANTA CASA DE SANTA FE DO SUL</t>
  </si>
  <si>
    <t>2079895 SANTA CASA DE MISERICORDIA DE JALES</t>
  </si>
  <si>
    <t>7066376 HOSPITAL DE AMOR JALES</t>
  </si>
  <si>
    <t>2080966 SANTA CASA DE ESTRELA DOESTE</t>
  </si>
  <si>
    <t>Estrela D´Oeste</t>
  </si>
  <si>
    <t>2093324 SANTA CASA DE FERNANDOPOLIS</t>
  </si>
  <si>
    <t>2716291 HOSPITAL JOAO VELLOSO</t>
  </si>
  <si>
    <t>2077396 HOSPITAL DE BASE DE SAO JOSE DO RIO PRETO</t>
  </si>
  <si>
    <t>2080869 SANTA CASA DE PAULO DE FARIA</t>
  </si>
  <si>
    <t>Paulo de Faria</t>
  </si>
  <si>
    <t>2096617 HOSPITAL ASSISTENCIAL MARIA CAVALOTTI NEVES POTIRENDABA</t>
  </si>
  <si>
    <t>2097613 HOSPITAL INFANTE D HENRIQUE</t>
  </si>
  <si>
    <t>2716275 HOSP E MAT MAE DIV AMOR PROV DEUS MIRASSOL</t>
  </si>
  <si>
    <t>Mirassol</t>
  </si>
  <si>
    <t>2798298 SANTA CASA DE MISERICORDIA DE SAO JOSE DO RIO PRETO</t>
  </si>
  <si>
    <t>6236596 HOSPITAL ESTADUAL JOAO PAULO II SAO JOSE DO RIO PRETO</t>
  </si>
  <si>
    <t>6240380-BANCO LEITE HUMANO SÃO JOSÉ DO RIO PRETO</t>
  </si>
  <si>
    <t>2081377 SANTA CASA DE VOTUPORANGA</t>
  </si>
  <si>
    <t>2081571 SANTA CASA DE RIOLANDIA</t>
  </si>
  <si>
    <t>Riolandia</t>
  </si>
  <si>
    <t>Soma de OBSTETRICOS</t>
  </si>
  <si>
    <t>Soma de GAR I</t>
  </si>
  <si>
    <t>Soma de GAR II</t>
  </si>
  <si>
    <t>Soma de SERVIÇO DE ATENDIMENTO SECUNDÁRIO OU TERCIÁRIO A GESTAÇÃO DE ALTO RISCO</t>
  </si>
  <si>
    <t>Soma de UTI ADULTO</t>
  </si>
  <si>
    <t>Soma de UTIN II</t>
  </si>
  <si>
    <t>Soma de UTIN III</t>
  </si>
  <si>
    <t>Soma de UCINCO</t>
  </si>
  <si>
    <t>Soma de UCINCA</t>
  </si>
  <si>
    <t>Soma de BLH</t>
  </si>
  <si>
    <t>Aracatuba Total</t>
  </si>
  <si>
    <t>Sao Jose do Rio Preto Total</t>
  </si>
  <si>
    <t>Grand Total</t>
  </si>
  <si>
    <t>NUMERO DE LEITOS  NECESSÁRIOS PARA A  REDE MATERNA E INFANTIL</t>
  </si>
  <si>
    <t>NASCIDOS VIVOS SUSDEPENDENTES
(trazer da tabela1 APS)</t>
  </si>
  <si>
    <t xml:space="preserve">UTIN </t>
  </si>
  <si>
    <t>20 LEITOS</t>
  </si>
  <si>
    <t>TOTAL DA RRAS</t>
  </si>
  <si>
    <t>NUMERO DE LEITOS  EXISTENTES NA  REDE MATERNA E INFANTIL (trazer da aba "totais TABELA 4")</t>
  </si>
  <si>
    <t>TOTAL DE LEITOS EXISTENTES</t>
  </si>
  <si>
    <t>ANÁLISE DA SUFICIÊNCIA DE LEITOS  PARA A  REDE MATERNA E INFANTIL</t>
  </si>
  <si>
    <t xml:space="preserve">TOTAL DE LEITOS NECESSÁRIOS </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</si>
</sst>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Calibri"/>
      <scheme val="minor"/>
    </font>
    <font>
      <b/>
      <sz val="16.0"/>
      <color theme="1"/>
      <name val="Calibri"/>
    </font>
    <font>
      <sz val="11.0"/>
      <color theme="1"/>
      <name val="Calibri"/>
    </font>
    <font>
      <sz val="10.0"/>
      <color theme="1"/>
      <name val="Calibri"/>
    </font>
    <font>
      <color theme="1"/>
      <name val="Calibri"/>
    </font>
    <font/>
    <font>
      <u/>
      <sz val="11.0"/>
      <color rgb="FF0000FF"/>
      <name val="Calibri"/>
    </font>
    <font>
      <u/>
      <sz val="11.0"/>
      <color rgb="FF0000FF"/>
      <name val="Calibri"/>
    </font>
    <font>
      <b/>
      <sz val="12.0"/>
      <color theme="1"/>
      <name val="Calibri"/>
    </font>
    <font>
      <b/>
      <sz val="11.0"/>
      <color theme="1"/>
      <name val="Calibri"/>
    </font>
    <font>
      <b/>
      <sz val="10.0"/>
      <color theme="1"/>
      <name val="Calibri"/>
    </font>
    <font>
      <sz val="11.0"/>
      <color rgb="FF000000"/>
      <name val="Calibri"/>
    </font>
    <font>
      <sz val="10.0"/>
      <color rgb="FF000000"/>
      <name val="Calibri"/>
    </font>
    <font>
      <sz val="10.0"/>
      <color rgb="FF333333"/>
      <name val="Calibri"/>
    </font>
    <font>
      <sz val="11.0"/>
      <color rgb="FF333333"/>
      <name val="Open Sans"/>
    </font>
    <font>
      <b/>
      <sz val="12.0"/>
      <color theme="1"/>
      <name val="Arial"/>
    </font>
    <font>
      <sz val="12.0"/>
      <color rgb="FF000000"/>
      <name val="Arial"/>
    </font>
    <font>
      <sz val="12.0"/>
      <color theme="1"/>
      <name val="Arial"/>
    </font>
    <font>
      <sz val="12.0"/>
      <color rgb="FF333333"/>
      <name val="Arial"/>
    </font>
    <font>
      <b/>
      <sz val="14.0"/>
      <color theme="1"/>
      <name val="Calibri"/>
    </font>
    <font>
      <sz val="9.0"/>
      <color theme="1"/>
      <name val="Calibri"/>
    </font>
    <font>
      <sz val="11.0"/>
      <color rgb="FFFF0000"/>
      <name val="Calibri"/>
    </font>
    <font>
      <b/>
      <sz val="11.0"/>
      <color rgb="FF000000"/>
      <name val="Calibri"/>
    </font>
    <font>
      <sz val="11.0"/>
      <color rgb="FFCC0000"/>
      <name val="Calibri"/>
    </font>
    <font>
      <sz val="10.0"/>
      <color rgb="FFCC0000"/>
      <name val="Calibri"/>
    </font>
    <font>
      <b/>
      <sz val="10.0"/>
      <color rgb="FFCC0000"/>
      <name val="Calibri"/>
    </font>
    <font>
      <color theme="1"/>
      <name val="Calibri"/>
      <scheme val="minor"/>
    </font>
    <font>
      <b/>
      <sz val="16.0"/>
      <color rgb="FFFF0000"/>
      <name val="Calibri"/>
    </font>
  </fonts>
  <fills count="12">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C5E0B3"/>
        <bgColor rgb="FFC5E0B3"/>
      </patternFill>
    </fill>
    <fill>
      <patternFill patternType="solid">
        <fgColor rgb="FFFFFF99"/>
        <bgColor rgb="FFFFFF99"/>
      </patternFill>
    </fill>
    <fill>
      <patternFill patternType="solid">
        <fgColor rgb="FFE2EFD9"/>
        <bgColor rgb="FFE2EFD9"/>
      </patternFill>
    </fill>
    <fill>
      <patternFill patternType="solid">
        <fgColor rgb="FFD8D8D8"/>
        <bgColor rgb="FFD8D8D8"/>
      </patternFill>
    </fill>
    <fill>
      <patternFill patternType="solid">
        <fgColor rgb="FFD9E2F3"/>
        <bgColor rgb="FFD9E2F3"/>
      </patternFill>
    </fill>
    <fill>
      <patternFill patternType="solid">
        <fgColor rgb="FFFFC000"/>
        <bgColor rgb="FFFFC000"/>
      </patternFill>
    </fill>
  </fills>
  <borders count="59">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right/>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bottom/>
    </border>
    <border>
      <top/>
      <bottom/>
    </border>
    <border>
      <right style="medium">
        <color rgb="FF000000"/>
      </right>
      <top/>
      <bottom/>
    </border>
    <border>
      <left style="medium">
        <color rgb="FF000000"/>
      </left>
      <right/>
      <top/>
      <bottom/>
    </border>
    <border>
      <left/>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top style="medium">
        <color rgb="FF000000"/>
      </top>
      <bottom/>
    </border>
    <border>
      <top style="medium">
        <color rgb="FF000000"/>
      </top>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left/>
      <right style="medium">
        <color rgb="FF000000"/>
      </right>
      <top/>
      <bottom style="medium">
        <color rgb="FF000000"/>
      </bottom>
    </border>
    <border>
      <right style="medium">
        <color rgb="FF000000"/>
      </right>
      <bottom style="medium">
        <color rgb="FF000000"/>
      </bottom>
    </border>
    <border>
      <left style="thin">
        <color rgb="FF000000"/>
      </left>
      <right style="thin">
        <color rgb="FF000000"/>
      </right>
      <bottom style="medium">
        <color rgb="FF000000"/>
      </bottom>
    </border>
    <border>
      <left/>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top style="medium">
        <color rgb="FF000000"/>
      </top>
      <bottom/>
    </border>
    <border>
      <right style="medium">
        <color rgb="FF000000"/>
      </right>
      <top style="medium">
        <color rgb="FF000000"/>
      </top>
      <bottom/>
    </border>
    <border>
      <left style="thin">
        <color rgb="FF000000"/>
      </left>
      <right style="thin">
        <color rgb="FF000000"/>
      </right>
      <top style="thin">
        <color rgb="FF000000"/>
      </top>
      <bottom/>
    </border>
    <border>
      <left style="thin">
        <color rgb="FF999999"/>
      </left>
      <top style="thin">
        <color rgb="FF999999"/>
      </top>
      <bottom style="thin">
        <color rgb="FF999999"/>
      </bottom>
    </border>
    <border>
      <left style="thin">
        <color rgb="FFFFFFFF"/>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top style="thin">
        <color rgb="FF000000"/>
      </top>
      <bottom/>
    </border>
    <border>
      <left/>
      <top style="medium">
        <color rgb="FF000000"/>
      </top>
      <bottom style="medium">
        <color rgb="FF000000"/>
      </bottom>
    </border>
  </borders>
  <cellStyleXfs count="1">
    <xf borderId="0" fillId="0" fontId="0" numFmtId="0" applyAlignment="1" applyFont="1"/>
  </cellStyleXfs>
  <cellXfs count="303">
    <xf borderId="0" fillId="0" fontId="0" numFmtId="0" xfId="0" applyAlignment="1" applyFont="1">
      <alignment readingOrder="0" shrinkToFit="0" vertical="bottom" wrapText="0"/>
    </xf>
    <xf borderId="1" fillId="0" fontId="1" numFmtId="0" xfId="0" applyAlignment="1" applyBorder="1" applyFont="1">
      <alignment horizontal="left"/>
    </xf>
    <xf borderId="2" fillId="2" fontId="1" numFmtId="0" xfId="0" applyBorder="1" applyFill="1" applyFont="1"/>
    <xf borderId="3" fillId="3" fontId="2" numFmtId="0" xfId="0" applyAlignment="1" applyBorder="1" applyFill="1" applyFont="1">
      <alignment horizontal="left"/>
    </xf>
    <xf borderId="3" fillId="3" fontId="2" numFmtId="0" xfId="0" applyAlignment="1" applyBorder="1" applyFont="1">
      <alignment horizontal="center"/>
    </xf>
    <xf borderId="0" fillId="0" fontId="3" numFmtId="0" xfId="0" applyAlignment="1" applyFont="1">
      <alignment horizontal="left"/>
    </xf>
    <xf borderId="0" fillId="0" fontId="2" numFmtId="0" xfId="0" applyAlignment="1" applyFont="1">
      <alignment horizontal="left"/>
    </xf>
    <xf borderId="0" fillId="0" fontId="4" numFmtId="0" xfId="0" applyAlignment="1" applyFont="1">
      <alignment horizontal="left"/>
    </xf>
    <xf borderId="0" fillId="0" fontId="2" numFmtId="0" xfId="0" applyAlignment="1" applyFont="1">
      <alignment horizontal="left" vertical="bottom"/>
    </xf>
    <xf borderId="4" fillId="3" fontId="2" numFmtId="0" xfId="0" applyAlignment="1" applyBorder="1" applyFont="1">
      <alignment horizontal="left"/>
    </xf>
    <xf borderId="4" fillId="3" fontId="2" numFmtId="0" xfId="0" applyAlignment="1" applyBorder="1" applyFont="1">
      <alignment horizontal="center"/>
    </xf>
    <xf borderId="5" fillId="4" fontId="2" numFmtId="0" xfId="0" applyAlignment="1" applyBorder="1" applyFill="1" applyFont="1">
      <alignment horizontal="left" shrinkToFit="0" vertical="top" wrapText="1"/>
    </xf>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10" fillId="4" fontId="2" numFmtId="0" xfId="0" applyAlignment="1" applyBorder="1" applyFont="1">
      <alignment horizontal="left" vertical="bottom"/>
    </xf>
    <xf borderId="11" fillId="0" fontId="5" numFmtId="0" xfId="0" applyBorder="1" applyFont="1"/>
    <xf borderId="12" fillId="0" fontId="5" numFmtId="0" xfId="0" applyBorder="1" applyFont="1"/>
    <xf borderId="0" fillId="0" fontId="2" numFmtId="1" xfId="0" applyFont="1" applyNumberFormat="1"/>
    <xf borderId="13" fillId="4" fontId="6" numFmtId="0" xfId="0" applyAlignment="1" applyBorder="1" applyFont="1">
      <alignment horizontal="left" vertical="bottom"/>
    </xf>
    <xf borderId="3" fillId="4" fontId="2" numFmtId="0" xfId="0" applyAlignment="1" applyBorder="1" applyFont="1">
      <alignment vertical="bottom"/>
    </xf>
    <xf borderId="14" fillId="4" fontId="2" numFmtId="0" xfId="0" applyAlignment="1" applyBorder="1" applyFont="1">
      <alignment vertical="bottom"/>
    </xf>
    <xf borderId="8" fillId="4" fontId="7" numFmtId="0" xfId="0" applyAlignment="1" applyBorder="1" applyFont="1">
      <alignment horizontal="left" vertical="bottom"/>
    </xf>
    <xf borderId="8" fillId="4" fontId="2" numFmtId="0" xfId="0" applyAlignment="1" applyBorder="1" applyFont="1">
      <alignment horizontal="left" vertical="bottom"/>
    </xf>
    <xf borderId="8" fillId="0" fontId="8" numFmtId="0" xfId="0" applyAlignment="1" applyBorder="1" applyFont="1">
      <alignment horizontal="left" vertical="bottom"/>
    </xf>
    <xf borderId="3" fillId="5" fontId="2" numFmtId="0" xfId="0" applyAlignment="1" applyBorder="1" applyFill="1" applyFont="1">
      <alignment horizontal="left"/>
    </xf>
    <xf borderId="15" fillId="4" fontId="2" numFmtId="0" xfId="0" applyAlignment="1" applyBorder="1" applyFont="1">
      <alignment horizontal="left" vertical="bottom"/>
    </xf>
    <xf borderId="16" fillId="0" fontId="5" numFmtId="0" xfId="0" applyBorder="1" applyFont="1"/>
    <xf borderId="17" fillId="0" fontId="5" numFmtId="0" xfId="0" applyBorder="1" applyFont="1"/>
    <xf borderId="18" fillId="5" fontId="9" numFmtId="0" xfId="0" applyAlignment="1" applyBorder="1" applyFont="1">
      <alignment horizontal="left" shrinkToFit="0" wrapText="1"/>
    </xf>
    <xf borderId="19" fillId="0" fontId="5" numFmtId="0" xfId="0" applyBorder="1" applyFont="1"/>
    <xf borderId="3" fillId="5" fontId="9" numFmtId="0" xfId="0" applyAlignment="1" applyBorder="1" applyFont="1">
      <alignment horizontal="left" shrinkToFit="0" wrapText="1"/>
    </xf>
    <xf borderId="3" fillId="5" fontId="9" numFmtId="0" xfId="0" applyAlignment="1" applyBorder="1" applyFont="1">
      <alignment horizontal="center" shrinkToFit="0" wrapText="1"/>
    </xf>
    <xf borderId="3" fillId="3" fontId="9" numFmtId="0" xfId="0" applyAlignment="1" applyBorder="1" applyFont="1">
      <alignment horizontal="left" shrinkToFit="0" wrapText="1"/>
    </xf>
    <xf borderId="3" fillId="3" fontId="9" numFmtId="0" xfId="0" applyAlignment="1" applyBorder="1" applyFont="1">
      <alignment horizontal="center" shrinkToFit="0" wrapText="1"/>
    </xf>
    <xf borderId="3" fillId="5" fontId="10" numFmtId="0" xfId="0" applyAlignment="1" applyBorder="1" applyFont="1">
      <alignment horizontal="left" shrinkToFit="0" wrapText="1"/>
    </xf>
    <xf borderId="20" fillId="5" fontId="2" numFmtId="0" xfId="0" applyAlignment="1" applyBorder="1" applyFont="1">
      <alignment horizontal="left" shrinkToFit="0" vertical="center" wrapText="1"/>
    </xf>
    <xf borderId="20" fillId="5" fontId="2" numFmtId="0" xfId="0" applyAlignment="1" applyBorder="1" applyFont="1">
      <alignment horizontal="center" shrinkToFit="0" vertical="center" wrapText="1"/>
    </xf>
    <xf borderId="20" fillId="3" fontId="2" numFmtId="0" xfId="0" applyAlignment="1" applyBorder="1" applyFont="1">
      <alignment horizontal="left" shrinkToFit="0" vertical="center" wrapText="1"/>
    </xf>
    <xf borderId="20" fillId="3" fontId="2" numFmtId="0" xfId="0" applyAlignment="1" applyBorder="1" applyFont="1">
      <alignment horizontal="center" shrinkToFit="0" vertical="center" wrapText="1"/>
    </xf>
    <xf borderId="20" fillId="5" fontId="3" numFmtId="0" xfId="0" applyAlignment="1" applyBorder="1" applyFont="1">
      <alignment horizontal="center" shrinkToFit="0" vertical="center" wrapText="1"/>
    </xf>
    <xf borderId="20" fillId="5" fontId="3" numFmtId="0" xfId="0" applyAlignment="1" applyBorder="1" applyFont="1">
      <alignment horizontal="left" shrinkToFit="0" vertical="center" wrapText="1"/>
    </xf>
    <xf borderId="20" fillId="3" fontId="11" numFmtId="0" xfId="0" applyAlignment="1" applyBorder="1" applyFont="1">
      <alignment horizontal="left"/>
    </xf>
    <xf borderId="20" fillId="3" fontId="11" numFmtId="0" xfId="0" applyAlignment="1" applyBorder="1" applyFont="1">
      <alignment horizontal="center"/>
    </xf>
    <xf borderId="20" fillId="3" fontId="3" numFmtId="0" xfId="0" applyAlignment="1" applyBorder="1" applyFont="1">
      <alignment horizontal="center" shrinkToFit="0" vertical="center" wrapText="1"/>
    </xf>
    <xf borderId="20" fillId="3" fontId="12" numFmtId="0" xfId="0" applyAlignment="1" applyBorder="1" applyFont="1">
      <alignment horizontal="center"/>
    </xf>
    <xf borderId="20" fillId="3" fontId="3" numFmtId="1" xfId="0" applyAlignment="1" applyBorder="1" applyFont="1" applyNumberFormat="1">
      <alignment horizontal="center" shrinkToFit="0" vertical="center" wrapText="1"/>
    </xf>
    <xf borderId="20" fillId="3" fontId="13" numFmtId="0" xfId="0" applyAlignment="1" applyBorder="1" applyFont="1">
      <alignment horizontal="left" vertical="top"/>
    </xf>
    <xf borderId="20" fillId="3" fontId="14" numFmtId="0" xfId="0" applyAlignment="1" applyBorder="1" applyFont="1">
      <alignment horizontal="left" vertical="top"/>
    </xf>
    <xf borderId="20" fillId="3" fontId="3" numFmtId="0" xfId="0" applyAlignment="1" applyBorder="1" applyFont="1">
      <alignment horizontal="left" shrinkToFit="0" vertical="center" wrapText="1"/>
    </xf>
    <xf borderId="3" fillId="3" fontId="3" numFmtId="0" xfId="0" applyAlignment="1" applyBorder="1" applyFont="1">
      <alignment horizontal="left"/>
    </xf>
    <xf borderId="21" fillId="3" fontId="3" numFmtId="0" xfId="0" applyAlignment="1" applyBorder="1" applyFont="1">
      <alignment horizontal="left"/>
    </xf>
    <xf borderId="3" fillId="3" fontId="2" numFmtId="0" xfId="0" applyBorder="1" applyFont="1"/>
    <xf borderId="20" fillId="3" fontId="13" numFmtId="0" xfId="0" applyAlignment="1" applyBorder="1" applyFont="1">
      <alignment horizontal="left"/>
    </xf>
    <xf borderId="22" fillId="3" fontId="11" numFmtId="0" xfId="0" applyAlignment="1" applyBorder="1" applyFont="1">
      <alignment horizontal="center"/>
    </xf>
    <xf borderId="23" fillId="3" fontId="11" numFmtId="0" xfId="0" applyAlignment="1" applyBorder="1" applyFont="1">
      <alignment horizontal="center"/>
    </xf>
    <xf borderId="0" fillId="0" fontId="10" numFmtId="0" xfId="0" applyAlignment="1" applyFont="1">
      <alignment horizontal="left"/>
    </xf>
    <xf borderId="3" fillId="3" fontId="9" numFmtId="0" xfId="0" applyAlignment="1" applyBorder="1" applyFont="1">
      <alignment horizontal="center"/>
    </xf>
    <xf borderId="20" fillId="0" fontId="15" numFmtId="0" xfId="0" applyAlignment="1" applyBorder="1" applyFont="1">
      <alignment horizontal="center" shrinkToFit="0" vertical="center" wrapText="1"/>
    </xf>
    <xf borderId="20" fillId="0" fontId="15" numFmtId="2" xfId="0" applyAlignment="1" applyBorder="1" applyFont="1" applyNumberFormat="1">
      <alignment horizontal="center" shrinkToFit="0" vertical="center" wrapText="1"/>
    </xf>
    <xf borderId="0" fillId="0" fontId="15" numFmtId="0" xfId="0" applyAlignment="1" applyFont="1">
      <alignment horizontal="center" shrinkToFit="0" vertical="center" wrapText="1"/>
    </xf>
    <xf borderId="20" fillId="0" fontId="16" numFmtId="0" xfId="0" applyAlignment="1" applyBorder="1" applyFont="1">
      <alignment horizontal="center" shrinkToFit="0" vertical="center" wrapText="1"/>
    </xf>
    <xf borderId="20" fillId="0" fontId="17" numFmtId="0" xfId="0" applyAlignment="1" applyBorder="1" applyFont="1">
      <alignment horizontal="center" shrinkToFit="0" vertical="center" wrapText="1"/>
    </xf>
    <xf borderId="20" fillId="0" fontId="16" numFmtId="2" xfId="0" applyAlignment="1" applyBorder="1" applyFont="1" applyNumberFormat="1">
      <alignment horizontal="center" shrinkToFit="0" vertical="center" wrapText="1"/>
    </xf>
    <xf borderId="20" fillId="0" fontId="17" numFmtId="2" xfId="0" applyAlignment="1" applyBorder="1" applyFont="1" applyNumberFormat="1">
      <alignment horizontal="center" shrinkToFit="0" vertical="center" wrapText="1"/>
    </xf>
    <xf borderId="0" fillId="0" fontId="17" numFmtId="1" xfId="0" applyAlignment="1" applyFont="1" applyNumberFormat="1">
      <alignment horizontal="center" shrinkToFit="0" vertical="center" wrapText="1"/>
    </xf>
    <xf borderId="23" fillId="0" fontId="16" numFmtId="0" xfId="0" applyAlignment="1" applyBorder="1" applyFont="1">
      <alignment horizontal="center" shrinkToFit="0" vertical="center" wrapText="1"/>
    </xf>
    <xf borderId="23" fillId="0" fontId="16" numFmtId="2" xfId="0" applyAlignment="1" applyBorder="1" applyFont="1" applyNumberFormat="1">
      <alignment horizontal="center" shrinkToFit="0" vertical="center" wrapText="1"/>
    </xf>
    <xf borderId="23" fillId="0" fontId="17" numFmtId="0" xfId="0" applyAlignment="1" applyBorder="1" applyFont="1">
      <alignment horizontal="center" shrinkToFit="0" wrapText="1"/>
    </xf>
    <xf borderId="24" fillId="0" fontId="17" numFmtId="0" xfId="0" applyAlignment="1" applyBorder="1" applyFont="1">
      <alignment horizontal="center" shrinkToFit="0" wrapText="1"/>
    </xf>
    <xf borderId="24" fillId="0" fontId="17" numFmtId="2" xfId="0" applyAlignment="1" applyBorder="1" applyFont="1" applyNumberFormat="1">
      <alignment horizontal="center" shrinkToFit="0" wrapText="1"/>
    </xf>
    <xf borderId="23" fillId="0" fontId="17" numFmtId="2" xfId="0" applyAlignment="1" applyBorder="1" applyFont="1" applyNumberFormat="1">
      <alignment horizontal="center" shrinkToFit="0" wrapText="1"/>
    </xf>
    <xf borderId="0" fillId="0" fontId="2" numFmtId="0" xfId="0" applyAlignment="1" applyFont="1">
      <alignment vertical="bottom"/>
    </xf>
    <xf borderId="23" fillId="0" fontId="17" numFmtId="0" xfId="0" applyAlignment="1" applyBorder="1" applyFont="1">
      <alignment horizontal="center" shrinkToFit="0" wrapText="1"/>
    </xf>
    <xf borderId="24" fillId="0" fontId="17" numFmtId="0" xfId="0" applyAlignment="1" applyBorder="1" applyFont="1">
      <alignment horizontal="center" shrinkToFit="0" wrapText="1"/>
    </xf>
    <xf borderId="20" fillId="0" fontId="18" numFmtId="0" xfId="0" applyAlignment="1" applyBorder="1" applyFont="1">
      <alignment horizontal="center" shrinkToFit="0" vertical="center" wrapText="1"/>
    </xf>
    <xf borderId="2" fillId="6" fontId="1" numFmtId="49" xfId="0" applyAlignment="1" applyBorder="1" applyFill="1" applyFont="1" applyNumberFormat="1">
      <alignment horizontal="left"/>
    </xf>
    <xf borderId="0" fillId="0" fontId="2" numFmtId="0" xfId="0" applyAlignment="1" applyFont="1">
      <alignment horizontal="center"/>
    </xf>
    <xf borderId="25" fillId="0" fontId="9" numFmtId="0" xfId="0" applyAlignment="1" applyBorder="1" applyFont="1">
      <alignment horizontal="left"/>
    </xf>
    <xf borderId="26" fillId="0" fontId="5" numFmtId="0" xfId="0" applyBorder="1" applyFont="1"/>
    <xf borderId="27" fillId="0" fontId="5" numFmtId="0" xfId="0" applyBorder="1" applyFont="1"/>
    <xf borderId="5" fillId="0" fontId="3" numFmtId="0" xfId="0" applyAlignment="1" applyBorder="1" applyFont="1">
      <alignment horizontal="left" shrinkToFit="0" vertical="center" wrapText="1"/>
    </xf>
    <xf borderId="8" fillId="0" fontId="2" numFmtId="0" xfId="0" applyAlignment="1" applyBorder="1" applyFont="1">
      <alignment horizontal="left"/>
    </xf>
    <xf borderId="14" fillId="3" fontId="2" numFmtId="0" xfId="0" applyBorder="1" applyFont="1"/>
    <xf borderId="8" fillId="0" fontId="2" numFmtId="0" xfId="0" applyAlignment="1" applyBorder="1" applyFont="1">
      <alignment horizontal="left" shrinkToFit="0" vertical="top" wrapText="1"/>
    </xf>
    <xf borderId="8" fillId="0" fontId="2" numFmtId="0" xfId="0" applyAlignment="1" applyBorder="1" applyFont="1">
      <alignment horizontal="left" shrinkToFit="0" wrapText="1"/>
    </xf>
    <xf borderId="28" fillId="0" fontId="2" numFmtId="0" xfId="0" applyAlignment="1" applyBorder="1" applyFont="1">
      <alignment horizontal="left"/>
    </xf>
    <xf borderId="29" fillId="0" fontId="2" numFmtId="0" xfId="0" applyAlignment="1" applyBorder="1" applyFont="1">
      <alignment horizontal="left"/>
    </xf>
    <xf borderId="29" fillId="0" fontId="2" numFmtId="0" xfId="0" applyAlignment="1" applyBorder="1" applyFont="1">
      <alignment horizontal="center"/>
    </xf>
    <xf borderId="30" fillId="3" fontId="2" numFmtId="0" xfId="0" applyBorder="1" applyFont="1"/>
    <xf borderId="5" fillId="0" fontId="19" numFmtId="0" xfId="0" applyAlignment="1" applyBorder="1" applyFont="1">
      <alignment horizontal="left"/>
    </xf>
    <xf borderId="28" fillId="0" fontId="5" numFmtId="0" xfId="0" applyBorder="1" applyFont="1"/>
    <xf borderId="29" fillId="0" fontId="5" numFmtId="0" xfId="0" applyBorder="1" applyFont="1"/>
    <xf borderId="31" fillId="0" fontId="5" numFmtId="0" xfId="0" applyBorder="1" applyFont="1"/>
    <xf borderId="23" fillId="0" fontId="2" numFmtId="0" xfId="0" applyAlignment="1" applyBorder="1" applyFont="1">
      <alignment horizontal="left" shrinkToFit="0" vertical="center" wrapText="1"/>
    </xf>
    <xf borderId="32" fillId="0" fontId="3" numFmtId="0" xfId="0" applyAlignment="1" applyBorder="1" applyFont="1">
      <alignment horizontal="center" shrinkToFit="0" vertical="center" wrapText="1"/>
    </xf>
    <xf borderId="23" fillId="0" fontId="20"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22" fillId="3" fontId="2"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23" fillId="0" fontId="2" numFmtId="0" xfId="0" applyAlignment="1" applyBorder="1" applyFont="1">
      <alignment horizontal="left" vertical="center"/>
    </xf>
    <xf borderId="22" fillId="7" fontId="2" numFmtId="0" xfId="0" applyAlignment="1" applyBorder="1" applyFill="1" applyFont="1">
      <alignment horizontal="left" shrinkToFit="0" vertical="center" wrapText="1"/>
    </xf>
    <xf borderId="20" fillId="7" fontId="11" numFmtId="0" xfId="0" applyAlignment="1" applyBorder="1" applyFont="1">
      <alignment horizontal="left"/>
    </xf>
    <xf borderId="20" fillId="7" fontId="2" numFmtId="1" xfId="0" applyAlignment="1" applyBorder="1" applyFont="1" applyNumberFormat="1">
      <alignment horizontal="center"/>
    </xf>
    <xf borderId="20" fillId="8" fontId="2" numFmtId="0" xfId="0" applyAlignment="1" applyBorder="1" applyFill="1" applyFont="1">
      <alignment horizontal="center"/>
    </xf>
    <xf borderId="22" fillId="3" fontId="2" numFmtId="4" xfId="0" applyAlignment="1" applyBorder="1" applyFont="1" applyNumberFormat="1">
      <alignment horizontal="center" shrinkToFit="0" vertical="center" wrapText="1"/>
    </xf>
    <xf borderId="22" fillId="7" fontId="2" numFmtId="0" xfId="0" applyAlignment="1" applyBorder="1" applyFont="1">
      <alignment horizontal="center" shrinkToFit="0" vertical="center" wrapText="1"/>
    </xf>
    <xf borderId="22" fillId="3" fontId="2" numFmtId="0" xfId="0" applyAlignment="1" applyBorder="1" applyFont="1">
      <alignment horizontal="center" vertical="center"/>
    </xf>
    <xf borderId="22" fillId="7" fontId="2" numFmtId="0" xfId="0" applyAlignment="1" applyBorder="1" applyFont="1">
      <alignment horizontal="left" vertical="center"/>
    </xf>
    <xf borderId="20" fillId="3" fontId="2" numFmtId="0" xfId="0" applyAlignment="1" applyBorder="1" applyFont="1">
      <alignment horizontal="center"/>
    </xf>
    <xf borderId="20" fillId="7" fontId="3" numFmtId="0" xfId="0" applyAlignment="1" applyBorder="1" applyFont="1">
      <alignment horizontal="left" vertical="center"/>
    </xf>
    <xf borderId="22" fillId="7" fontId="11" numFmtId="0" xfId="0" applyAlignment="1" applyBorder="1" applyFont="1">
      <alignment horizontal="left"/>
    </xf>
    <xf borderId="33" fillId="7" fontId="11" numFmtId="0" xfId="0" applyAlignment="1" applyBorder="1" applyFont="1">
      <alignment horizontal="left"/>
    </xf>
    <xf borderId="33" fillId="3" fontId="11" numFmtId="2" xfId="0" applyAlignment="1" applyBorder="1" applyFont="1" applyNumberFormat="1">
      <alignment horizontal="center"/>
    </xf>
    <xf borderId="33" fillId="7" fontId="11" numFmtId="0" xfId="0" applyAlignment="1" applyBorder="1" applyFont="1">
      <alignment horizontal="center"/>
    </xf>
    <xf borderId="33" fillId="3" fontId="11" numFmtId="0" xfId="0" applyAlignment="1" applyBorder="1" applyFont="1">
      <alignment horizontal="left"/>
    </xf>
    <xf borderId="22" fillId="7" fontId="2" numFmtId="0" xfId="0" applyAlignment="1" applyBorder="1" applyFont="1">
      <alignment horizontal="left"/>
    </xf>
    <xf borderId="33" fillId="7" fontId="2" numFmtId="0" xfId="0" applyAlignment="1" applyBorder="1" applyFont="1">
      <alignment horizontal="left"/>
    </xf>
    <xf borderId="33" fillId="3" fontId="2" numFmtId="2" xfId="0" applyAlignment="1" applyBorder="1" applyFont="1" applyNumberFormat="1">
      <alignment horizontal="center"/>
    </xf>
    <xf borderId="33" fillId="7" fontId="2" numFmtId="0" xfId="0" applyAlignment="1" applyBorder="1" applyFont="1">
      <alignment horizontal="center"/>
    </xf>
    <xf borderId="0" fillId="0" fontId="21" numFmtId="0" xfId="0" applyFont="1"/>
    <xf borderId="33" fillId="7" fontId="11" numFmtId="0" xfId="0" applyAlignment="1" applyBorder="1" applyFont="1">
      <alignment horizontal="center" shrinkToFit="0" wrapText="1"/>
    </xf>
    <xf borderId="23" fillId="0" fontId="21" numFmtId="0" xfId="0" applyBorder="1" applyFont="1"/>
    <xf borderId="33" fillId="3" fontId="2" numFmtId="0" xfId="0" applyAlignment="1" applyBorder="1" applyFont="1">
      <alignment horizontal="left"/>
    </xf>
    <xf borderId="0" fillId="0" fontId="9" numFmtId="0" xfId="0" applyFont="1"/>
    <xf borderId="34" fillId="0" fontId="9" numFmtId="0" xfId="0" applyAlignment="1" applyBorder="1" applyFont="1">
      <alignment horizontal="left" shrinkToFit="0" vertical="center" wrapText="1"/>
    </xf>
    <xf borderId="35" fillId="0" fontId="5" numFmtId="0" xfId="0" applyBorder="1" applyFont="1"/>
    <xf borderId="36" fillId="0" fontId="5" numFmtId="0" xfId="0" applyBorder="1" applyFont="1"/>
    <xf borderId="0" fillId="0" fontId="11" numFmtId="0" xfId="0" applyAlignment="1" applyFont="1">
      <alignment shrinkToFit="0" wrapText="1"/>
    </xf>
    <xf borderId="37" fillId="0" fontId="5" numFmtId="0" xfId="0" applyBorder="1" applyFont="1"/>
    <xf borderId="38" fillId="0" fontId="5" numFmtId="0" xfId="0" applyBorder="1" applyFont="1"/>
    <xf borderId="39" fillId="0" fontId="5" numFmtId="0" xfId="0" applyBorder="1" applyFont="1"/>
    <xf borderId="40" fillId="0" fontId="5" numFmtId="0" xfId="0" applyBorder="1" applyFont="1"/>
    <xf borderId="24" fillId="0" fontId="5" numFmtId="0" xfId="0" applyBorder="1" applyFont="1"/>
    <xf borderId="0" fillId="0" fontId="9" numFmtId="0" xfId="0" applyAlignment="1" applyFont="1">
      <alignment horizontal="left"/>
    </xf>
    <xf borderId="0" fillId="0" fontId="9" numFmtId="0" xfId="0" applyAlignment="1" applyFont="1">
      <alignment horizontal="center"/>
    </xf>
    <xf borderId="1" fillId="0" fontId="1" numFmtId="0" xfId="0" applyAlignment="1" applyBorder="1" applyFont="1">
      <alignment vertical="center"/>
    </xf>
    <xf borderId="2" fillId="6" fontId="1" numFmtId="0" xfId="0" applyAlignment="1" applyBorder="1" applyFont="1">
      <alignment horizontal="left"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xf borderId="0" fillId="0" fontId="2" numFmtId="0" xfId="0" applyAlignment="1" applyFont="1">
      <alignment vertical="top"/>
    </xf>
    <xf borderId="25" fillId="0" fontId="9" numFmtId="0" xfId="0" applyAlignment="1" applyBorder="1" applyFont="1">
      <alignment horizontal="center" vertical="center"/>
    </xf>
    <xf borderId="5" fillId="0" fontId="2" numFmtId="0" xfId="0" applyAlignment="1" applyBorder="1" applyFont="1">
      <alignment vertical="center"/>
    </xf>
    <xf borderId="6" fillId="0" fontId="2" numFmtId="0" xfId="0" applyAlignment="1" applyBorder="1" applyFont="1">
      <alignment horizontal="left" vertical="center"/>
    </xf>
    <xf borderId="6" fillId="0" fontId="2" numFmtId="0" xfId="0" applyAlignment="1" applyBorder="1" applyFont="1">
      <alignment horizontal="center" vertical="center"/>
    </xf>
    <xf borderId="6" fillId="0" fontId="2" numFmtId="0" xfId="0" applyAlignment="1" applyBorder="1" applyFont="1">
      <alignment vertical="center"/>
    </xf>
    <xf borderId="0" fillId="0" fontId="9" numFmtId="0" xfId="0" applyAlignment="1" applyFont="1">
      <alignment horizontal="center" vertical="center"/>
    </xf>
    <xf borderId="0" fillId="0" fontId="9" numFmtId="0" xfId="0" applyAlignment="1" applyFont="1">
      <alignment horizontal="center" vertical="top"/>
    </xf>
    <xf borderId="8" fillId="0" fontId="2" numFmtId="0" xfId="0" applyAlignment="1" applyBorder="1" applyFont="1">
      <alignment vertical="center"/>
    </xf>
    <xf borderId="9" fillId="0" fontId="2" numFmtId="0" xfId="0" applyAlignment="1" applyBorder="1" applyFont="1">
      <alignment horizontal="center" vertical="center"/>
    </xf>
    <xf borderId="8" fillId="0" fontId="2" numFmtId="0" xfId="0" applyAlignment="1" applyBorder="1" applyFont="1">
      <alignment horizontal="left" vertical="center"/>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9" fillId="0" fontId="2" numFmtId="0" xfId="0" applyAlignment="1" applyBorder="1" applyFont="1">
      <alignment horizontal="center" shrinkToFit="0" vertical="center" wrapText="1"/>
    </xf>
    <xf borderId="28" fillId="0" fontId="2" numFmtId="0" xfId="0" applyAlignment="1" applyBorder="1" applyFont="1">
      <alignment horizontal="left" shrinkToFit="0" vertical="center" wrapText="1"/>
    </xf>
    <xf borderId="5" fillId="0" fontId="8" numFmtId="0" xfId="0" applyAlignment="1" applyBorder="1" applyFont="1">
      <alignment horizontal="left" shrinkToFit="0" vertical="center" wrapText="1"/>
    </xf>
    <xf borderId="23" fillId="0" fontId="2" numFmtId="0" xfId="0" applyAlignment="1" applyBorder="1" applyFont="1">
      <alignment horizontal="center" shrinkToFit="0" vertical="top" wrapText="1"/>
    </xf>
    <xf borderId="20" fillId="7" fontId="11" numFmtId="0" xfId="0" applyAlignment="1" applyBorder="1" applyFont="1">
      <alignment horizontal="left" vertical="center"/>
    </xf>
    <xf borderId="23" fillId="0" fontId="2" numFmtId="0" xfId="0" applyAlignment="1" applyBorder="1" applyFont="1">
      <alignment horizontal="center" vertical="center"/>
    </xf>
    <xf borderId="22" fillId="8" fontId="2" numFmtId="0" xfId="0" applyAlignment="1" applyBorder="1" applyFont="1">
      <alignment horizontal="center" vertical="center"/>
    </xf>
    <xf borderId="23" fillId="0" fontId="2" numFmtId="0" xfId="0" applyAlignment="1" applyBorder="1" applyFont="1">
      <alignment vertical="top"/>
    </xf>
    <xf borderId="23" fillId="0" fontId="9" numFmtId="0" xfId="0" applyAlignment="1" applyBorder="1" applyFont="1">
      <alignment horizontal="center" vertical="center"/>
    </xf>
    <xf borderId="23" fillId="0" fontId="2" numFmtId="0" xfId="0" applyAlignment="1" applyBorder="1" applyFont="1">
      <alignment horizontal="left" vertical="top"/>
    </xf>
    <xf borderId="22" fillId="7" fontId="11" numFmtId="0" xfId="0" applyAlignment="1" applyBorder="1" applyFont="1">
      <alignment horizontal="center" vertical="center"/>
    </xf>
    <xf borderId="33" fillId="7" fontId="11" numFmtId="0" xfId="0" applyAlignment="1" applyBorder="1" applyFont="1">
      <alignment horizontal="left" vertical="center"/>
    </xf>
    <xf borderId="24" fillId="0" fontId="11" numFmtId="0" xfId="0" applyAlignment="1" applyBorder="1" applyFont="1">
      <alignment horizontal="center" vertical="center"/>
    </xf>
    <xf borderId="24" fillId="0" fontId="11" numFmtId="0" xfId="0" applyAlignment="1" applyBorder="1" applyFont="1">
      <alignment vertical="center"/>
    </xf>
    <xf borderId="23" fillId="0" fontId="2" numFmtId="0" xfId="0" applyAlignment="1" applyBorder="1" applyFont="1">
      <alignment horizontal="left" shrinkToFit="0" vertical="top" wrapText="1"/>
    </xf>
    <xf borderId="24" fillId="0" fontId="11" numFmtId="0" xfId="0" applyAlignment="1" applyBorder="1" applyFont="1">
      <alignment vertical="top"/>
    </xf>
    <xf borderId="33" fillId="7" fontId="2" numFmtId="0" xfId="0" applyAlignment="1" applyBorder="1" applyFont="1">
      <alignment horizontal="left" vertical="center"/>
    </xf>
    <xf borderId="0" fillId="0" fontId="9" numFmtId="0" xfId="0" applyAlignment="1" applyFont="1">
      <alignment vertical="center"/>
    </xf>
    <xf borderId="20" fillId="4" fontId="11" numFmtId="0" xfId="0" applyAlignment="1" applyBorder="1" applyFont="1">
      <alignment horizontal="left" shrinkToFit="0" vertical="top" wrapText="1"/>
    </xf>
    <xf borderId="24" fillId="0" fontId="22" numFmtId="0" xfId="0" applyAlignment="1" applyBorder="1" applyFont="1">
      <alignment horizontal="center" vertical="center"/>
    </xf>
    <xf borderId="20" fillId="4" fontId="11" numFmtId="0" xfId="0" applyAlignment="1" applyBorder="1" applyFont="1">
      <alignment shrinkToFit="0" vertical="top" wrapText="1"/>
    </xf>
    <xf borderId="22" fillId="7" fontId="2" numFmtId="0" xfId="0" applyAlignment="1" applyBorder="1" applyFont="1">
      <alignment horizontal="center" vertical="center"/>
    </xf>
    <xf borderId="24" fillId="0" fontId="2" numFmtId="0" xfId="0" applyAlignment="1" applyBorder="1" applyFont="1">
      <alignment horizontal="center" vertical="center"/>
    </xf>
    <xf borderId="24" fillId="0" fontId="2" numFmtId="0" xfId="0" applyAlignment="1" applyBorder="1" applyFont="1">
      <alignment vertical="center"/>
    </xf>
    <xf borderId="20" fillId="4" fontId="2" numFmtId="0" xfId="0" applyAlignment="1" applyBorder="1" applyFont="1">
      <alignment shrinkToFit="0" vertical="top" wrapText="1"/>
    </xf>
    <xf borderId="24" fillId="0" fontId="2" numFmtId="0" xfId="0" applyAlignment="1" applyBorder="1" applyFont="1">
      <alignment vertical="top"/>
    </xf>
    <xf borderId="0" fillId="0" fontId="23" numFmtId="0" xfId="0" applyAlignment="1" applyFont="1">
      <alignment vertical="center"/>
    </xf>
    <xf borderId="34" fillId="0" fontId="2" numFmtId="0" xfId="0" applyAlignment="1" applyBorder="1" applyFont="1">
      <alignment horizontal="left" shrinkToFit="0" vertical="center" wrapText="1"/>
    </xf>
    <xf borderId="0" fillId="0" fontId="9" numFmtId="0" xfId="0" applyAlignment="1" applyFont="1">
      <alignment horizontal="left" shrinkToFit="0" vertical="center" wrapText="1"/>
    </xf>
    <xf borderId="1" fillId="0" fontId="1" numFmtId="0" xfId="0" applyBorder="1" applyFont="1"/>
    <xf borderId="0" fillId="0" fontId="2" numFmtId="0" xfId="0" applyAlignment="1" applyFont="1">
      <alignment horizontal="left" shrinkToFit="0" wrapText="1"/>
    </xf>
    <xf borderId="0" fillId="0" fontId="2" numFmtId="0" xfId="0" applyAlignment="1" applyFont="1">
      <alignment horizontal="left" shrinkToFit="0" vertical="top" wrapText="1"/>
    </xf>
    <xf borderId="25" fillId="0" fontId="1" numFmtId="0" xfId="0" applyAlignment="1" applyBorder="1" applyFont="1">
      <alignment horizontal="center" vertical="center"/>
    </xf>
    <xf borderId="26" fillId="0" fontId="1" numFmtId="0" xfId="0" applyAlignment="1" applyBorder="1" applyFont="1">
      <alignment horizontal="center" vertical="center"/>
    </xf>
    <xf borderId="6" fillId="0" fontId="1" numFmtId="0" xfId="0" applyAlignment="1" applyBorder="1" applyFont="1">
      <alignment horizontal="center" vertical="center"/>
    </xf>
    <xf borderId="41" fillId="0" fontId="2" numFmtId="0" xfId="0" applyAlignment="1" applyBorder="1" applyFont="1">
      <alignment horizontal="center" shrinkToFit="0" vertical="center" wrapText="1"/>
    </xf>
    <xf borderId="41" fillId="0" fontId="2" numFmtId="0" xfId="0" applyAlignment="1" applyBorder="1" applyFont="1">
      <alignment horizontal="left" shrinkToFit="0" vertical="center" wrapText="1"/>
    </xf>
    <xf borderId="0" fillId="0" fontId="3" numFmtId="0" xfId="0" applyAlignment="1" applyFont="1">
      <alignment horizontal="center" shrinkToFit="0" vertical="top" wrapText="1"/>
    </xf>
    <xf borderId="37" fillId="0" fontId="2" numFmtId="0" xfId="0" applyAlignment="1" applyBorder="1" applyFont="1">
      <alignment horizontal="center" shrinkToFit="0" vertical="top" wrapText="1"/>
    </xf>
    <xf borderId="42" fillId="0" fontId="2" numFmtId="0" xfId="0" applyAlignment="1" applyBorder="1" applyFont="1">
      <alignment horizontal="center" shrinkToFit="0" vertical="top" wrapText="1"/>
    </xf>
    <xf borderId="43" fillId="0" fontId="5" numFmtId="0" xfId="0" applyBorder="1" applyFont="1"/>
    <xf borderId="44" fillId="0" fontId="5" numFmtId="0" xfId="0" applyBorder="1" applyFont="1"/>
    <xf borderId="20" fillId="0" fontId="2" numFmtId="0" xfId="0" applyAlignment="1" applyBorder="1" applyFont="1">
      <alignment horizontal="center" shrinkToFit="0" vertical="top" wrapText="1"/>
    </xf>
    <xf borderId="45" fillId="0" fontId="5" numFmtId="0" xfId="0" applyBorder="1" applyFont="1"/>
    <xf borderId="40" fillId="0" fontId="10" numFmtId="0" xfId="0" applyAlignment="1" applyBorder="1" applyFont="1">
      <alignment horizontal="center" shrinkToFit="0" vertical="top" wrapText="1"/>
    </xf>
    <xf borderId="23" fillId="0" fontId="5" numFmtId="0" xfId="0" applyBorder="1" applyFont="1"/>
    <xf borderId="43" fillId="0" fontId="3" numFmtId="0" xfId="0" applyAlignment="1" applyBorder="1" applyFont="1">
      <alignment horizontal="center" shrinkToFit="0" vertical="center" wrapText="1"/>
    </xf>
    <xf borderId="20" fillId="0" fontId="3" numFmtId="0" xfId="0" applyAlignment="1" applyBorder="1" applyFont="1">
      <alignment horizontal="center" shrinkToFit="0" vertical="top" wrapText="1"/>
    </xf>
    <xf borderId="20" fillId="0" fontId="11" numFmtId="0" xfId="0" applyAlignment="1" applyBorder="1" applyFont="1">
      <alignment horizontal="left"/>
    </xf>
    <xf borderId="3" fillId="9" fontId="2" numFmtId="0" xfId="0" applyAlignment="1" applyBorder="1" applyFill="1" applyFont="1">
      <alignment horizontal="center" shrinkToFit="0" wrapText="1"/>
    </xf>
    <xf borderId="20" fillId="9" fontId="2" numFmtId="0" xfId="0" applyAlignment="1" applyBorder="1" applyFont="1">
      <alignment horizontal="center" shrinkToFit="0" wrapText="1"/>
    </xf>
    <xf borderId="20" fillId="9" fontId="2" numFmtId="0" xfId="0" applyAlignment="1" applyBorder="1" applyFont="1">
      <alignment horizontal="center" shrinkToFit="0" vertical="center" wrapText="1"/>
    </xf>
    <xf borderId="46" fillId="2" fontId="3" numFmtId="0" xfId="0" applyAlignment="1" applyBorder="1" applyFont="1">
      <alignment horizontal="center" shrinkToFit="0" vertical="top" wrapText="1"/>
    </xf>
    <xf borderId="20" fillId="2" fontId="3" numFmtId="0" xfId="0" applyAlignment="1" applyBorder="1" applyFont="1">
      <alignment horizontal="center" shrinkToFit="0" vertical="top" wrapText="1"/>
    </xf>
    <xf borderId="20" fillId="2" fontId="2" numFmtId="0" xfId="0" applyAlignment="1" applyBorder="1" applyFont="1">
      <alignment horizontal="center" shrinkToFit="0" vertical="top" wrapText="1"/>
    </xf>
    <xf borderId="20" fillId="6" fontId="2" numFmtId="0" xfId="0" applyAlignment="1" applyBorder="1" applyFont="1">
      <alignment horizontal="center" shrinkToFit="0" vertical="top" wrapText="1"/>
    </xf>
    <xf borderId="22" fillId="10" fontId="11" numFmtId="0" xfId="0" applyAlignment="1" applyBorder="1" applyFill="1" applyFont="1">
      <alignment horizontal="left"/>
    </xf>
    <xf borderId="20" fillId="10" fontId="2" numFmtId="0" xfId="0" applyAlignment="1" applyBorder="1" applyFont="1">
      <alignment horizontal="center" shrinkToFit="0" wrapText="1"/>
    </xf>
    <xf borderId="20" fillId="10" fontId="2" numFmtId="0" xfId="0" applyAlignment="1" applyBorder="1" applyFont="1">
      <alignment horizontal="center" shrinkToFit="0" vertical="center" wrapText="1"/>
    </xf>
    <xf borderId="23" fillId="0" fontId="11" numFmtId="0" xfId="0" applyAlignment="1" applyBorder="1" applyFont="1">
      <alignment horizontal="left"/>
    </xf>
    <xf borderId="20" fillId="10" fontId="2" numFmtId="0" xfId="0" applyAlignment="1" applyBorder="1" applyFont="1">
      <alignment horizontal="center"/>
    </xf>
    <xf borderId="20" fillId="9" fontId="2" numFmtId="0" xfId="0" applyAlignment="1" applyBorder="1" applyFont="1">
      <alignment horizontal="center"/>
    </xf>
    <xf borderId="20" fillId="0" fontId="2" numFmtId="0" xfId="0" applyBorder="1" applyFont="1"/>
    <xf borderId="47" fillId="9" fontId="2" numFmtId="0" xfId="0" applyAlignment="1" applyBorder="1" applyFont="1">
      <alignment horizontal="center" shrinkToFit="0" vertical="center" wrapText="1"/>
    </xf>
    <xf borderId="23" fillId="0" fontId="11" numFmtId="0" xfId="0" applyBorder="1" applyFont="1"/>
    <xf borderId="23" fillId="0" fontId="2" numFmtId="0" xfId="0" applyBorder="1" applyFont="1"/>
    <xf borderId="20" fillId="6" fontId="23" numFmtId="0" xfId="0" applyAlignment="1" applyBorder="1" applyFont="1">
      <alignment horizontal="center" shrinkToFit="0" vertical="top" wrapText="1"/>
    </xf>
    <xf borderId="20" fillId="2" fontId="24" numFmtId="0" xfId="0" applyAlignment="1" applyBorder="1" applyFont="1">
      <alignment horizontal="center" shrinkToFit="0" vertical="top" wrapText="1"/>
    </xf>
    <xf borderId="20" fillId="2" fontId="23" numFmtId="0" xfId="0" applyAlignment="1" applyBorder="1" applyFont="1">
      <alignment horizontal="center" shrinkToFit="0" vertical="top" wrapText="1"/>
    </xf>
    <xf borderId="20" fillId="2" fontId="25" numFmtId="0" xfId="0" applyAlignment="1" applyBorder="1" applyFont="1">
      <alignment horizontal="center" shrinkToFit="0" vertical="top" wrapText="1"/>
    </xf>
    <xf borderId="20" fillId="2" fontId="10" numFmtId="0" xfId="0" applyAlignment="1" applyBorder="1" applyFont="1">
      <alignment horizontal="center" shrinkToFit="0" vertical="top" wrapText="1"/>
    </xf>
    <xf borderId="20" fillId="2" fontId="9" numFmtId="0" xfId="0" applyAlignment="1" applyBorder="1" applyFont="1">
      <alignment horizontal="center" shrinkToFit="0" vertical="top" wrapText="1"/>
    </xf>
    <xf borderId="2" fillId="6" fontId="1" numFmtId="0" xfId="0" applyAlignment="1" applyBorder="1" applyFont="1">
      <alignment horizontal="left"/>
    </xf>
    <xf borderId="48" fillId="3" fontId="2" numFmtId="0" xfId="0" applyAlignment="1" applyBorder="1" applyFont="1">
      <alignment horizontal="left" shrinkToFit="0" vertical="top" wrapText="1"/>
    </xf>
    <xf borderId="49" fillId="0" fontId="5" numFmtId="0" xfId="0" applyBorder="1" applyFont="1"/>
    <xf borderId="10" fillId="3" fontId="2" numFmtId="0" xfId="0" applyAlignment="1" applyBorder="1" applyFont="1">
      <alignment horizontal="left"/>
    </xf>
    <xf borderId="15" fillId="3" fontId="21" numFmtId="0" xfId="0" applyAlignment="1" applyBorder="1" applyFont="1">
      <alignment horizontal="left"/>
    </xf>
    <xf borderId="43" fillId="0" fontId="2" numFmtId="0" xfId="0" applyAlignment="1" applyBorder="1" applyFont="1">
      <alignment horizontal="left" shrinkToFit="0" vertical="top" wrapText="1"/>
    </xf>
    <xf borderId="20" fillId="0" fontId="2" numFmtId="0" xfId="0" applyAlignment="1" applyBorder="1" applyFont="1">
      <alignment horizontal="left" shrinkToFit="0" vertical="top" wrapText="1"/>
    </xf>
    <xf borderId="20" fillId="0" fontId="2" numFmtId="0" xfId="0" applyAlignment="1" applyBorder="1" applyFont="1">
      <alignment shrinkToFit="0" vertical="top" wrapText="1"/>
    </xf>
    <xf borderId="20" fillId="0" fontId="3" numFmtId="0" xfId="0" applyAlignment="1" applyBorder="1" applyFont="1">
      <alignment horizontal="center" shrinkToFit="0" vertical="top" wrapText="1"/>
    </xf>
    <xf borderId="20" fillId="0" fontId="2" numFmtId="0" xfId="0" applyAlignment="1" applyBorder="1" applyFont="1">
      <alignment horizontal="center" shrinkToFit="0" vertical="top" wrapText="1"/>
    </xf>
    <xf borderId="22" fillId="3" fontId="2" numFmtId="0" xfId="0" applyAlignment="1" applyBorder="1" applyFont="1">
      <alignment horizontal="left" shrinkToFit="0" vertical="center" wrapText="1"/>
    </xf>
    <xf borderId="22" fillId="3" fontId="11" numFmtId="0" xfId="0" applyAlignment="1" applyBorder="1" applyFont="1">
      <alignment horizontal="left"/>
    </xf>
    <xf borderId="20" fillId="3" fontId="2" numFmtId="0" xfId="0" applyAlignment="1" applyBorder="1" applyFont="1">
      <alignment horizontal="left" vertical="center"/>
    </xf>
    <xf borderId="20" fillId="3" fontId="2" numFmtId="0" xfId="0" applyAlignment="1" applyBorder="1" applyFont="1">
      <alignment horizontal="center" vertical="center"/>
    </xf>
    <xf borderId="20" fillId="3" fontId="2" numFmtId="3" xfId="0" applyAlignment="1" applyBorder="1" applyFont="1" applyNumberFormat="1">
      <alignment horizontal="center" vertical="center"/>
    </xf>
    <xf borderId="20" fillId="3" fontId="2" numFmtId="3" xfId="0" applyAlignment="1" applyBorder="1" applyFont="1" applyNumberFormat="1">
      <alignment horizontal="center" shrinkToFit="0" vertical="center" wrapText="1"/>
    </xf>
    <xf borderId="20" fillId="3" fontId="2" numFmtId="0" xfId="0" applyAlignment="1" applyBorder="1" applyFont="1">
      <alignment horizontal="left" shrinkToFit="0" vertical="center" wrapText="1"/>
    </xf>
    <xf borderId="20" fillId="3" fontId="2" numFmtId="0" xfId="0" applyAlignment="1" applyBorder="1" applyFont="1">
      <alignment horizontal="center" shrinkToFit="0" vertical="center" wrapText="1"/>
    </xf>
    <xf borderId="47" fillId="3" fontId="2" numFmtId="3" xfId="0" applyAlignment="1" applyBorder="1" applyFont="1" applyNumberFormat="1">
      <alignment horizontal="center" shrinkToFit="0" vertical="center" wrapText="1"/>
    </xf>
    <xf borderId="50" fillId="3" fontId="2" numFmtId="0" xfId="0" applyAlignment="1" applyBorder="1" applyFont="1">
      <alignment horizontal="left" shrinkToFit="0" vertical="center" wrapText="1"/>
    </xf>
    <xf borderId="50" fillId="3" fontId="2" numFmtId="0" xfId="0" applyAlignment="1" applyBorder="1" applyFont="1">
      <alignment horizontal="center" shrinkToFit="0" vertical="center" wrapText="1"/>
    </xf>
    <xf borderId="50" fillId="3" fontId="2" numFmtId="3" xfId="0" applyAlignment="1" applyBorder="1" applyFont="1" applyNumberFormat="1">
      <alignment horizontal="center" shrinkToFit="0" vertical="center" wrapText="1"/>
    </xf>
    <xf borderId="20" fillId="3" fontId="11" numFmtId="0" xfId="0" applyAlignment="1" applyBorder="1" applyFont="1">
      <alignment horizontal="left"/>
    </xf>
    <xf borderId="20" fillId="3" fontId="21" numFmtId="3" xfId="0" applyAlignment="1" applyBorder="1" applyFont="1" applyNumberFormat="1">
      <alignment horizontal="center" shrinkToFit="0" vertical="center" wrapText="1"/>
    </xf>
    <xf borderId="20" fillId="3" fontId="2" numFmtId="0" xfId="0" applyAlignment="1" applyBorder="1" applyFont="1">
      <alignment horizontal="left"/>
    </xf>
    <xf borderId="20" fillId="3" fontId="2" numFmtId="3" xfId="0" applyAlignment="1" applyBorder="1" applyFont="1" applyNumberFormat="1">
      <alignment horizontal="center"/>
    </xf>
    <xf borderId="20" fillId="3" fontId="11" numFmtId="3" xfId="0" applyAlignment="1" applyBorder="1" applyFont="1" applyNumberFormat="1">
      <alignment horizontal="center"/>
    </xf>
    <xf borderId="20" fillId="3" fontId="11" numFmtId="0" xfId="0" applyAlignment="1" applyBorder="1" applyFont="1">
      <alignment horizontal="center" vertical="center"/>
    </xf>
    <xf borderId="20" fillId="3" fontId="11" numFmtId="3" xfId="0" applyAlignment="1" applyBorder="1" applyFont="1" applyNumberFormat="1">
      <alignment horizontal="center" vertical="center"/>
    </xf>
    <xf borderId="20" fillId="6" fontId="2" numFmtId="0" xfId="0" applyAlignment="1" applyBorder="1" applyFont="1">
      <alignment horizontal="left"/>
    </xf>
    <xf borderId="20" fillId="6" fontId="2" numFmtId="0" xfId="0" applyBorder="1" applyFont="1"/>
    <xf borderId="20" fillId="6" fontId="2" numFmtId="3" xfId="0" applyAlignment="1" applyBorder="1" applyFont="1" applyNumberFormat="1">
      <alignment horizontal="center"/>
    </xf>
    <xf borderId="20" fillId="6" fontId="2" numFmtId="3" xfId="0" applyBorder="1" applyFont="1" applyNumberFormat="1"/>
    <xf borderId="3" fillId="6" fontId="2" numFmtId="0" xfId="0" applyBorder="1" applyFont="1"/>
    <xf borderId="0" fillId="0" fontId="26" numFmtId="0" xfId="0" applyFont="1"/>
    <xf borderId="0" fillId="0" fontId="2" numFmtId="0" xfId="0" applyAlignment="1" applyFont="1">
      <alignment shrinkToFit="0" wrapText="1"/>
    </xf>
    <xf borderId="0" fillId="0" fontId="26" numFmtId="3" xfId="0" applyFont="1" applyNumberFormat="1"/>
    <xf borderId="0" fillId="0" fontId="2" numFmtId="0" xfId="0" applyFont="1"/>
    <xf borderId="51" fillId="0" fontId="2" numFmtId="0" xfId="0" applyBorder="1" applyFont="1"/>
    <xf borderId="52" fillId="0" fontId="2" numFmtId="0" xfId="0" applyBorder="1" applyFont="1"/>
    <xf borderId="53" fillId="0" fontId="2" numFmtId="0" xfId="0" applyBorder="1" applyFont="1"/>
    <xf borderId="54" fillId="0" fontId="2" numFmtId="0" xfId="0" applyBorder="1" applyFont="1"/>
    <xf borderId="25" fillId="0" fontId="27" numFmtId="0" xfId="0" applyAlignment="1" applyBorder="1" applyFont="1">
      <alignment horizontal="center" vertical="center"/>
    </xf>
    <xf borderId="36" fillId="0" fontId="2" numFmtId="0" xfId="0" applyAlignment="1" applyBorder="1" applyFont="1">
      <alignment horizontal="left" shrinkToFit="0" vertical="center" wrapText="1"/>
    </xf>
    <xf borderId="41" fillId="0" fontId="3" numFmtId="0" xfId="0" applyAlignment="1" applyBorder="1" applyFont="1">
      <alignment horizontal="center" shrinkToFit="0" vertical="center" wrapText="1"/>
    </xf>
    <xf borderId="55" fillId="0" fontId="3" numFmtId="0" xfId="0" applyAlignment="1" applyBorder="1" applyFont="1">
      <alignment horizontal="center" shrinkToFit="0" vertical="top" wrapText="1"/>
    </xf>
    <xf borderId="55" fillId="0" fontId="2" numFmtId="0" xfId="0" applyAlignment="1" applyBorder="1" applyFont="1">
      <alignment horizontal="center" shrinkToFit="0" vertical="top" wrapText="1"/>
    </xf>
    <xf borderId="39" fillId="0" fontId="2" numFmtId="0" xfId="0" applyAlignment="1" applyBorder="1" applyFont="1">
      <alignment horizontal="center" shrinkToFit="0" vertical="top" wrapText="1"/>
    </xf>
    <xf borderId="20" fillId="7" fontId="2" numFmtId="0" xfId="0" applyAlignment="1" applyBorder="1" applyFont="1">
      <alignment horizontal="center" shrinkToFit="0" wrapText="1"/>
    </xf>
    <xf borderId="20" fillId="6" fontId="3" numFmtId="1" xfId="0" applyAlignment="1" applyBorder="1" applyFont="1" applyNumberFormat="1">
      <alignment horizontal="center" shrinkToFit="0" vertical="top" wrapText="1"/>
    </xf>
    <xf borderId="20" fillId="6" fontId="2" numFmtId="1" xfId="0" applyAlignment="1" applyBorder="1" applyFont="1" applyNumberFormat="1">
      <alignment horizontal="center" shrinkToFit="0" vertical="top" wrapText="1"/>
    </xf>
    <xf borderId="20" fillId="7" fontId="2" numFmtId="0" xfId="0" applyAlignment="1" applyBorder="1" applyFont="1">
      <alignment horizontal="center"/>
    </xf>
    <xf borderId="20" fillId="7" fontId="2" numFmtId="3" xfId="0" applyAlignment="1" applyBorder="1" applyFont="1" applyNumberFormat="1">
      <alignment horizontal="center" shrinkToFit="0" wrapText="1"/>
    </xf>
    <xf borderId="25" fillId="11" fontId="9" numFmtId="0" xfId="0" applyAlignment="1" applyBorder="1" applyFill="1" applyFont="1">
      <alignment horizontal="left" shrinkToFit="0" wrapText="1"/>
    </xf>
    <xf borderId="56" fillId="11" fontId="2" numFmtId="1" xfId="0" applyAlignment="1" applyBorder="1" applyFont="1" applyNumberFormat="1">
      <alignment horizontal="center"/>
    </xf>
    <xf borderId="56" fillId="11" fontId="2" numFmtId="0" xfId="0" applyAlignment="1" applyBorder="1" applyFont="1">
      <alignment horizontal="center"/>
    </xf>
    <xf borderId="2" fillId="11" fontId="2" numFmtId="0" xfId="0" applyAlignment="1" applyBorder="1" applyFont="1">
      <alignment horizontal="center"/>
    </xf>
    <xf borderId="41" fillId="0" fontId="2" numFmtId="0" xfId="0" applyAlignment="1" applyBorder="1" applyFont="1">
      <alignment horizontal="left" shrinkToFit="0" vertical="top" wrapText="1"/>
    </xf>
    <xf borderId="46" fillId="6" fontId="2" numFmtId="49" xfId="0" applyAlignment="1" applyBorder="1" applyFont="1" applyNumberFormat="1">
      <alignment horizontal="left" shrinkToFit="0" wrapText="1"/>
    </xf>
    <xf borderId="20" fillId="6" fontId="2" numFmtId="49" xfId="0" applyAlignment="1" applyBorder="1" applyFont="1" applyNumberFormat="1">
      <alignment horizontal="left" shrinkToFit="0" wrapText="1"/>
    </xf>
    <xf borderId="20" fillId="6" fontId="2" numFmtId="0" xfId="0" applyAlignment="1" applyBorder="1" applyFont="1">
      <alignment horizontal="center" shrinkToFit="0" wrapText="1"/>
    </xf>
    <xf borderId="20" fillId="7" fontId="3" numFmtId="1" xfId="0" applyAlignment="1" applyBorder="1" applyFont="1" applyNumberFormat="1">
      <alignment horizontal="center" shrinkToFit="0" vertical="top" wrapText="1"/>
    </xf>
    <xf borderId="20" fillId="7" fontId="2" numFmtId="1" xfId="0" applyAlignment="1" applyBorder="1" applyFont="1" applyNumberFormat="1">
      <alignment horizontal="center" shrinkToFit="0" vertical="top" wrapText="1"/>
    </xf>
    <xf borderId="20" fillId="7" fontId="2" numFmtId="0" xfId="0" applyAlignment="1" applyBorder="1" applyFont="1">
      <alignment horizontal="center" shrinkToFit="0" vertical="top" wrapText="1"/>
    </xf>
    <xf borderId="47" fillId="7" fontId="2" numFmtId="0" xfId="0" applyAlignment="1" applyBorder="1" applyFont="1">
      <alignment horizontal="center" shrinkToFit="0" wrapText="1"/>
    </xf>
    <xf borderId="20" fillId="6" fontId="2" numFmtId="3" xfId="0" applyAlignment="1" applyBorder="1" applyFont="1" applyNumberFormat="1">
      <alignment horizontal="center" shrinkToFit="0" wrapText="1"/>
    </xf>
    <xf borderId="50" fillId="7" fontId="2" numFmtId="0" xfId="0" applyAlignment="1" applyBorder="1" applyFont="1">
      <alignment horizontal="center" shrinkToFit="0" wrapText="1"/>
    </xf>
    <xf borderId="57" fillId="7" fontId="2" numFmtId="0" xfId="0" applyAlignment="1" applyBorder="1" applyFont="1">
      <alignment horizontal="center" shrinkToFit="0" wrapText="1"/>
    </xf>
    <xf borderId="58" fillId="11" fontId="9" numFmtId="0" xfId="0" applyAlignment="1" applyBorder="1" applyFont="1">
      <alignment horizontal="left"/>
    </xf>
    <xf borderId="20" fillId="11" fontId="9" numFmtId="1" xfId="0" applyAlignment="1" applyBorder="1" applyFont="1" applyNumberFormat="1">
      <alignment horizontal="center"/>
    </xf>
    <xf borderId="20" fillId="11" fontId="2" numFmtId="1" xfId="0" applyAlignment="1" applyBorder="1" applyFont="1" applyNumberFormat="1">
      <alignment horizontal="center"/>
    </xf>
    <xf borderId="20" fillId="11" fontId="2" numFmtId="0" xfId="0" applyAlignment="1" applyBorder="1" applyFont="1">
      <alignment horizontal="center"/>
    </xf>
    <xf borderId="20" fillId="6" fontId="2" numFmtId="0" xfId="0" applyAlignment="1" applyBorder="1" applyFont="1">
      <alignment horizontal="left" shrinkToFit="0" wrapText="1"/>
    </xf>
    <xf borderId="25" fillId="11" fontId="9" numFmtId="0" xfId="0" applyAlignment="1" applyBorder="1" applyFont="1">
      <alignment horizontal="left"/>
    </xf>
    <xf borderId="0" fillId="0" fontId="2" numFmtId="0" xfId="0" applyAlignment="1" applyFont="1">
      <alignment horizontal="center" shrinkToFit="0" wrapText="1"/>
    </xf>
  </cellXfs>
  <cellStyles count="1">
    <cellStyle xfId="0" name="Normal" builtinId="0"/>
  </cellStyles>
  <dxfs count="5">
    <dxf>
      <font/>
      <fill>
        <patternFill patternType="none"/>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theme="0"/>
          <bgColor theme="0"/>
        </patternFill>
      </fill>
      <border/>
    </dxf>
    <dxf>
      <font>
        <color rgb="FF9C0006"/>
      </font>
      <fill>
        <patternFill patternType="solid">
          <fgColor rgb="FFFFC7CE"/>
          <bgColor rgb="FFFFC7CE"/>
        </patternFill>
      </fill>
      <border/>
    </dxf>
  </dxfs>
  <tableStyles count="2">
    <tableStyle count="2" pivot="0" name="tabela 6 rede de serviços final-style">
      <tableStyleElement dxfId="1" type="firstRowStripe"/>
      <tableStyleElement dxfId="2" type="secondRowStripe"/>
    </tableStyle>
    <tableStyle count="3" pivot="0" name="tabela 4  leitos existentes-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2:V50" sheet="tabela 4  leitos existentes"/>
  </cacheSource>
  <cacheFields>
    <cacheField name="DRS" numFmtId="0">
      <sharedItems>
        <s v="Aracatuba"/>
        <s v="Sao Jose do Rio Preto"/>
      </sharedItems>
    </cacheField>
    <cacheField name="REGIÃO DE SAUDE " numFmtId="0">
      <sharedItems>
        <s v="Lagos do DRS II"/>
        <s v="Central do DRS II"/>
        <s v="Consorcio do DRS II"/>
        <s v="Catanduva"/>
        <s v="Santa Fe do Sul"/>
        <s v="Jales"/>
        <s v="Fernandopolis"/>
        <s v="Sao Jose do Rio Preto"/>
        <s v="Votuporanga"/>
      </sharedItems>
    </cacheField>
    <cacheField name="CNES/ESTABELECIMENTO" numFmtId="0">
      <sharedItems>
        <s v="2082691 - SANTA CASA DE ANDRADINA"/>
        <s v="2083019 - HOSPITAL ESTADUAL DE MIRANDOPOLIS"/>
        <s v="2083027 - SANTA CASA DE MISERICORDIA DE PEREIRA BARRETO"/>
        <s v="2078511 - HOSPITAL REGIONAL DE ILHA SOLTEIRA"/>
        <s v="2079216 - HOSPITAL E MATERNIDADE JOSE FORTUNA"/>
        <s v="2081520 - HOSPITAL E MATERNIDADE DE GUARACAI"/>
        <s v="2081245 - SANTA CASA DE SUD MENNUCCI"/>
        <s v="2078775 - SANTA CASA DE ARACATUBA HOSPITAL SAGRADO CORACAO DE JESUS"/>
        <s v=" 2080915 - HOSPITAL PADRE BERNARDO BRAAKIUS"/>
        <s v="2081105 - SANTA CASA DE VALPARAISO"/>
        <s v="2081768 - SANTA CASA DE AURIFLAMA"/>
        <s v=" 2081814 - SANTA CASA DE GUARARAPES"/>
        <s v="2079461 - SANTA CASA DE MISERICORDIA SAO FRANCISCO BURITAMA"/>
        <s v="2080982 - HOSPITAL DE CLEMENTINA"/>
        <s v="2078252 - SANTA CASA DE BIRIGUI"/>
        <s v=" 2078503 - SANTA CASA DE PENAPOLIS"/>
        <s v="2081806 - HOSPITAL PADRE JOAO W BRAEM"/>
        <s v="2079909 HOSP BENEFICENTE DE PIRANGI"/>
        <s v="2088487 SANTA CASA DE NOVO HORIZONTE"/>
        <s v="2089327 HOSPITAL PADRE ALBINO CATANDUVA"/>
        <s v="2089335 HOSP ESCOLA EMILIO CARLOS CATANDUVA"/>
        <s v="2093332 SANTA CASA DE SANTA FE DO SUL"/>
        <s v="2079895 SANTA CASA DE MISERICORDIA DE JALES"/>
        <s v="7066376 HOSPITAL DE AMOR JALES"/>
        <s v="2080966 SANTA CASA DE ESTRELA DOESTE"/>
        <s v="2093324 SANTA CASA DE FERNANDOPOLIS"/>
        <s v="2716291 HOSPITAL JOAO VELLOSO"/>
        <s v="2077396 HOSPITAL DE BASE DE SAO JOSE DO RIO PRETO"/>
        <s v="2080869 SANTA CASA DE PAULO DE FARIA"/>
        <s v="2096617 HOSPITAL ASSISTENCIAL MARIA CAVALOTTI NEVES POTIRENDABA"/>
        <s v="2097613 HOSPITAL INFANTE D HENRIQUE"/>
        <s v="2716275 HOSP E MAT MAE DIV AMOR PROV DEUS MIRASSOL"/>
        <s v="2798298 SANTA CASA DE MISERICORDIA DE SAO JOSE DO RIO PRETO"/>
        <s v="6236596 HOSPITAL ESTADUAL JOAO PAULO II SAO JOSE DO RIO PRETO"/>
        <s v="6240380-BANCO LEITE HUMANO SÃO JOSÉ DO RIO PRETO"/>
        <s v="2081377 SANTA CASA DE VOTUPORANGA"/>
        <s v="9462767- BANCO DE LEITE HUMANO DE VOTUPORANGA"/>
        <s v="2081571 SANTA CASA DE RIOLANDIA"/>
      </sharedItems>
    </cacheField>
    <cacheField name="MUNICIPIO" numFmtId="0">
      <sharedItems>
        <s v="ANDRADINA"/>
        <s v="MIRANDÓPOLIS"/>
        <s v="PEREIRA BARRETO"/>
        <s v="ILHA SOLTEIRA"/>
        <s v="CASTILHO"/>
        <s v="GUARAÇAÍ"/>
        <s v="SUD MENNUCCI"/>
        <s v="ARAÇATUBA"/>
        <s v="BILAC"/>
        <s v="VALPARAÍSO"/>
        <s v="AURIFLAMA"/>
        <s v="GUARARAPES"/>
        <s v="BURITAMA"/>
        <s v="CLEMENTINA"/>
        <s v="BIRIGUI"/>
        <s v="PENÁPOLIS"/>
        <s v="ALTO ALEGRE"/>
        <s v="Pirangi"/>
        <s v="Novo Horizonte"/>
        <s v="Catanduva"/>
        <s v="Santa Fé do Sul"/>
        <s v="Jales"/>
        <s v="Estrela D´Oeste"/>
        <s v="Fernandopolis"/>
        <s v="Ouroeste"/>
        <s v="São José do Rio Preto"/>
        <s v="Paulo de Faria"/>
        <s v="Potirendaba"/>
        <s v="Mirassol"/>
        <s v="Votuporanga"/>
        <s v="Riolandia"/>
      </sharedItems>
    </cacheField>
    <cacheField name="GESTÃO" numFmtId="0">
      <sharedItems>
        <s v="ESTADUAL"/>
        <s v="MUNICIPAL"/>
      </sharedItems>
    </cacheField>
    <cacheField name="OBSTETRICOS" numFmtId="3">
      <sharedItems containsSemiMixedTypes="0" containsString="0" containsNumber="1" containsInteger="1">
        <n v="14.0"/>
        <n v="10.0"/>
        <n v="7.0"/>
        <n v="6.0"/>
        <n v="5.0"/>
        <n v="0.0"/>
        <n v="1.0"/>
        <n v="16.0"/>
        <n v="3.0"/>
        <n v="31.0"/>
        <n v="8.0"/>
        <n v="13.0"/>
        <n v="9.0"/>
        <n v="35.0"/>
        <n v="2.0"/>
        <n v="21.0"/>
      </sharedItems>
    </cacheField>
    <cacheField name="GAR I" numFmtId="3">
      <sharedItems containsSemiMixedTypes="0" containsString="0" containsNumber="1" containsInteger="1">
        <n v="0.0"/>
      </sharedItems>
    </cacheField>
    <cacheField name="GAR II" numFmtId="3">
      <sharedItems containsSemiMixedTypes="0" containsString="0" containsNumber="1" containsInteger="1">
        <n v="0.0"/>
        <n v="3.0"/>
        <n v="12.0"/>
      </sharedItems>
    </cacheField>
    <cacheField name="SERVIÇO DE ATENDIMENTO SECUNDÁRIO OU TERCIÁRIO A GESTAÇÃO DE ALTO RISCO" numFmtId="3">
      <sharedItems containsSemiMixedTypes="0" containsString="0" containsNumber="1" containsInteger="1">
        <n v="0.0"/>
        <n v="5.0"/>
      </sharedItems>
    </cacheField>
    <cacheField name="UTI ADULTO" numFmtId="3">
      <sharedItems containsSemiMixedTypes="0" containsString="0" containsNumber="1" containsInteger="1">
        <n v="10.0"/>
        <n v="0.0"/>
        <n v="8.0"/>
        <n v="40.0"/>
        <n v="6.0"/>
        <n v="11.0"/>
        <n v="9.0"/>
        <n v="128.0"/>
        <n v="21.0"/>
        <n v="26.0"/>
      </sharedItems>
    </cacheField>
    <cacheField name="UTIN II" numFmtId="3">
      <sharedItems containsSemiMixedTypes="0" containsString="0" containsNumber="1" containsInteger="1">
        <n v="0.0"/>
        <n v="17.0"/>
        <n v="4.0"/>
        <n v="9.0"/>
        <n v="7.0"/>
      </sharedItems>
    </cacheField>
    <cacheField name="UTIN III" numFmtId="3">
      <sharedItems containsSemiMixedTypes="0" containsString="0" containsNumber="1" containsInteger="1">
        <n v="0.0"/>
        <n v="9.0"/>
        <n v="16.0"/>
      </sharedItems>
    </cacheField>
    <cacheField name="UCINCO" numFmtId="3">
      <sharedItems containsSemiMixedTypes="0" containsString="0" containsNumber="1" containsInteger="1">
        <n v="0.0"/>
        <n v="10.0"/>
        <n v="6.0"/>
        <n v="16.0"/>
        <n v="3.0"/>
      </sharedItems>
    </cacheField>
    <cacheField name="UCINCA" numFmtId="3">
      <sharedItems containsSemiMixedTypes="0" containsString="0" containsNumber="1" containsInteger="1">
        <n v="0.0"/>
        <n v="4.0"/>
        <n v="2.0"/>
        <n v="8.0"/>
      </sharedItems>
    </cacheField>
    <cacheField name="CPN I&#10;3 LEITOS" numFmtId="3">
      <sharedItems containsSemiMixedTypes="0" containsString="0" containsNumber="1" containsInteger="1">
        <n v="0.0"/>
        <n v="3.0"/>
      </sharedItems>
    </cacheField>
    <cacheField name="CPN I&#10;5 LEITOS" numFmtId="3">
      <sharedItems containsSemiMixedTypes="0" containsString="0" containsNumber="1" containsInteger="1">
        <n v="0.0"/>
        <n v="5.0"/>
      </sharedItems>
    </cacheField>
    <cacheField name="CPN II&#10;3 LEITOS" numFmtId="3">
      <sharedItems containsSemiMixedTypes="0" containsString="0" containsNumber="1" containsInteger="1">
        <n v="0.0"/>
      </sharedItems>
    </cacheField>
    <cacheField name="CPN II&#10;5 LEITOS" numFmtId="3">
      <sharedItems containsSemiMixedTypes="0" containsString="0" containsNumber="1" containsInteger="1">
        <n v="0.0"/>
      </sharedItems>
    </cacheField>
    <cacheField name="CGBP&#10;10 LEITOS" numFmtId="3">
      <sharedItems containsSemiMixedTypes="0" containsString="0" containsNumber="1" containsInteger="1">
        <n v="0.0"/>
        <n v="1.0"/>
      </sharedItems>
    </cacheField>
    <cacheField name="CGBP&#10;15 LEITOS" numFmtId="3">
      <sharedItems containsSemiMixedTypes="0" containsString="0" containsNumber="1" containsInteger="1">
        <n v="0.0"/>
      </sharedItems>
    </cacheField>
    <cacheField name="CGBP&#10;20 LEITOS" numFmtId="3">
      <sharedItems containsSemiMixedTypes="0" containsString="0" containsNumber="1" containsInteger="1">
        <n v="0.0"/>
      </sharedItems>
    </cacheField>
    <cacheField name="BLH" numFmtId="3">
      <sharedItems containsSemiMixedTypes="0" containsString="0" containsNumber="1" containsInteger="1">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is TABELA 4" cacheId="0" dataCaption="" compact="0" compactData="0">
  <location ref="A3:L15" firstHeaderRow="0" firstDataRow="3" firstDataCol="0"/>
  <pivotFields>
    <pivotField name="DRS" axis="axisRow" compact="0" outline="0" multipleItemSelectionAllowed="1" showAll="0" sortType="ascending">
      <items>
        <item x="0"/>
        <item x="1"/>
        <item t="default"/>
      </items>
    </pivotField>
    <pivotField name="REGIÃO DE SAUDE " axis="axisRow" compact="0" outline="0" multipleItemSelectionAllowed="1" showAll="0" sortType="ascending">
      <items>
        <item x="3"/>
        <item x="1"/>
        <item x="2"/>
        <item x="6"/>
        <item x="5"/>
        <item x="0"/>
        <item x="4"/>
        <item x="7"/>
        <item x="8"/>
        <item t="default"/>
      </items>
    </pivotField>
    <pivotField name="CNES/ESTABELECIME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MUNICIP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ESTÃO" compact="0" outline="0" multipleItemSelectionAllowed="1" showAll="0">
      <items>
        <item x="0"/>
        <item x="1"/>
        <item t="default"/>
      </items>
    </pivotField>
    <pivotField name="OBSTETRICOS" dataField="1" compact="0" numFmtId="3" outline="0" multipleItemSelectionAllowed="1" showAll="0">
      <items>
        <item x="0"/>
        <item x="1"/>
        <item x="2"/>
        <item x="3"/>
        <item x="4"/>
        <item x="5"/>
        <item x="6"/>
        <item x="7"/>
        <item x="8"/>
        <item x="9"/>
        <item x="10"/>
        <item x="11"/>
        <item x="12"/>
        <item x="13"/>
        <item x="14"/>
        <item x="15"/>
        <item t="default"/>
      </items>
    </pivotField>
    <pivotField name="GAR I" dataField="1" compact="0" numFmtId="3" outline="0" multipleItemSelectionAllowed="1" showAll="0">
      <items>
        <item x="0"/>
        <item t="default"/>
      </items>
    </pivotField>
    <pivotField name="GAR II" dataField="1" compact="0" numFmtId="3" outline="0" multipleItemSelectionAllowed="1" showAll="0">
      <items>
        <item x="0"/>
        <item x="1"/>
        <item x="2"/>
        <item t="default"/>
      </items>
    </pivotField>
    <pivotField name="SERVIÇO DE ATENDIMENTO SECUNDÁRIO OU TERCIÁRIO A GESTAÇÃO DE ALTO RISCO" dataField="1" compact="0" numFmtId="3" outline="0" multipleItemSelectionAllowed="1" showAll="0">
      <items>
        <item x="0"/>
        <item x="1"/>
        <item t="default"/>
      </items>
    </pivotField>
    <pivotField name="UTI ADULTO" dataField="1" compact="0" numFmtId="3" outline="0" multipleItemSelectionAllowed="1" showAll="0">
      <items>
        <item x="0"/>
        <item x="1"/>
        <item x="2"/>
        <item x="3"/>
        <item x="4"/>
        <item x="5"/>
        <item x="6"/>
        <item x="7"/>
        <item x="8"/>
        <item x="9"/>
        <item t="default"/>
      </items>
    </pivotField>
    <pivotField name="UTIN II" dataField="1" compact="0" numFmtId="3" outline="0" multipleItemSelectionAllowed="1" showAll="0">
      <items>
        <item x="0"/>
        <item x="1"/>
        <item x="2"/>
        <item x="3"/>
        <item x="4"/>
        <item t="default"/>
      </items>
    </pivotField>
    <pivotField name="UTIN III" dataField="1" compact="0" numFmtId="3" outline="0" multipleItemSelectionAllowed="1" showAll="0">
      <items>
        <item x="0"/>
        <item x="1"/>
        <item x="2"/>
        <item t="default"/>
      </items>
    </pivotField>
    <pivotField name="UCINCO" dataField="1" compact="0" numFmtId="3" outline="0" multipleItemSelectionAllowed="1" showAll="0">
      <items>
        <item x="0"/>
        <item x="1"/>
        <item x="2"/>
        <item x="3"/>
        <item x="4"/>
        <item t="default"/>
      </items>
    </pivotField>
    <pivotField name="UCINCA" dataField="1" compact="0" numFmtId="3" outline="0" multipleItemSelectionAllowed="1" showAll="0">
      <items>
        <item x="0"/>
        <item x="1"/>
        <item x="2"/>
        <item x="3"/>
        <item t="default"/>
      </items>
    </pivotField>
    <pivotField name="CPN I&#10;3 LEITOS" compact="0" numFmtId="3" outline="0" multipleItemSelectionAllowed="1" showAll="0">
      <items>
        <item x="0"/>
        <item x="1"/>
        <item t="default"/>
      </items>
    </pivotField>
    <pivotField name="CPN I&#10;5 LEITOS" compact="0" numFmtId="3" outline="0" multipleItemSelectionAllowed="1" showAll="0">
      <items>
        <item x="0"/>
        <item x="1"/>
        <item t="default"/>
      </items>
    </pivotField>
    <pivotField name="CPN II&#10;3 LEITOS" compact="0" numFmtId="3" outline="0" multipleItemSelectionAllowed="1" showAll="0">
      <items>
        <item x="0"/>
        <item t="default"/>
      </items>
    </pivotField>
    <pivotField name="CPN II&#10;5 LEITOS" compact="0" numFmtId="3" outline="0" multipleItemSelectionAllowed="1" showAll="0">
      <items>
        <item x="0"/>
        <item t="default"/>
      </items>
    </pivotField>
    <pivotField name="CGBP&#10;10 LEITOS" compact="0" numFmtId="3" outline="0" multipleItemSelectionAllowed="1" showAll="0">
      <items>
        <item x="0"/>
        <item x="1"/>
        <item t="default"/>
      </items>
    </pivotField>
    <pivotField name="CGBP&#10;15 LEITOS" compact="0" numFmtId="3" outline="0" multipleItemSelectionAllowed="1" showAll="0">
      <items>
        <item x="0"/>
        <item t="default"/>
      </items>
    </pivotField>
    <pivotField name="CGBP&#10;20 LEITOS" compact="0" numFmtId="3" outline="0" multipleItemSelectionAllowed="1" showAll="0">
      <items>
        <item x="0"/>
        <item t="default"/>
      </items>
    </pivotField>
    <pivotField name="BLH" dataField="1" compact="0" numFmtId="3" outline="0" multipleItemSelectionAllowed="1" showAll="0">
      <items>
        <item x="0"/>
        <item x="1"/>
        <item t="default"/>
      </items>
    </pivotField>
  </pivotFields>
  <rowFields>
    <field x="0"/>
    <field x="1"/>
  </rowFields>
  <colFields>
    <field x="-2"/>
  </colFields>
  <dataFields>
    <dataField name="Soma de OBSTETRICOS" fld="5" baseField="0"/>
    <dataField name="Soma de GAR I" fld="6" baseField="0"/>
    <dataField name="Soma de GAR II" fld="7" baseField="0"/>
    <dataField name="Soma de SERVIÇO DE ATENDIMENTO SECUNDÁRIO OU TERCIÁRIO A GESTAÇÃO DE ALTO RISCO" fld="8" baseField="0"/>
    <dataField name="Soma de UTI ADULTO" fld="9" baseField="0"/>
    <dataField name="Soma de UTIN II" fld="10" baseField="0"/>
    <dataField name="Soma de UTIN III" fld="11" baseField="0"/>
    <dataField name="Soma de UCINCO" fld="12" baseField="0"/>
    <dataField name="Soma de UCINCA" fld="13" baseField="0"/>
    <dataField name="Soma de BLH" fld="21" baseField="0"/>
  </dataFields>
</pivotTableDefinition>
</file>

<file path=xl/tables/table1.xml><?xml version="1.0" encoding="utf-8"?>
<table xmlns="http://schemas.openxmlformats.org/spreadsheetml/2006/main" headerRowCount="0" ref="C17:F51" displayName="Table_1" name="Table_1" id="1">
  <tableColumns count="4">
    <tableColumn name="Column1" id="1"/>
    <tableColumn name="Column2" id="2"/>
    <tableColumn name="Column3" id="3"/>
    <tableColumn name="Column4" id="4"/>
  </tableColumns>
  <tableStyleInfo name="tabela 6 rede de serviços final-style" showColumnStripes="0" showFirstColumn="1" showLastColumn="1" showRowStripes="1"/>
</table>
</file>

<file path=xl/tables/table2.xml><?xml version="1.0" encoding="utf-8"?>
<table xmlns="http://schemas.openxmlformats.org/spreadsheetml/2006/main" ref="A12:V50" displayName="Table_2" name="Table_2" id="2">
  <tableColumns count="22">
    <tableColumn name="DRS" id="1"/>
    <tableColumn name="REGIÃO DE SAUDE " id="2"/>
    <tableColumn name="CNES/ESTABELECIMENTO" id="3"/>
    <tableColumn name="MUNICIPIO" id="4"/>
    <tableColumn name="GESTÃO" id="5"/>
    <tableColumn name="OBSTETRICOS" id="6"/>
    <tableColumn name="GAR I" id="7"/>
    <tableColumn name="GAR II" id="8"/>
    <tableColumn name="SERVIÇO DE ATENDIMENTO SECUNDÁRIO OU TERCIÁRIO A GESTAÇÃO DE ALTO RISCO" id="9"/>
    <tableColumn name="UTI ADULTO" id="10"/>
    <tableColumn name="UTIN II" id="11"/>
    <tableColumn name="UTIN III" id="12"/>
    <tableColumn name="UCINCO" id="13"/>
    <tableColumn name="UCINCA" id="14"/>
    <tableColumn name="CPN I_x000a_3 LEITOS" id="15"/>
    <tableColumn name="CPN I_x000a_5 LEITOS" id="16"/>
    <tableColumn name="CPN II_x000a_3 LEITOS" id="17"/>
    <tableColumn name="CPN II_x000a_5 LEITOS" id="18"/>
    <tableColumn name="CGBP_x000a_10 LEITOS" id="19"/>
    <tableColumn name="CGBP_x000a_15 LEITOS" id="20"/>
    <tableColumn name="CGBP_x000a_20 LEITOS" id="21"/>
    <tableColumn name="BLH" id="22"/>
  </tableColumns>
  <tableStyleInfo name="tabela 4  leitos existen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nes2.datasus.gov.br/Mod_Ind_Unidade.asp?VEstado=35&amp;VMun=351380&amp;VComp=00&amp;VUni=02)" TargetMode="External"/><Relationship Id="rId2" Type="http://schemas.openxmlformats.org/officeDocument/2006/relationships/hyperlink" Target="https://tabnet.saude.sp.gov.br/tabcgi.exe?tabnet/ind33a_matriz.def)" TargetMode="External"/><Relationship Id="rId3" Type="http://schemas.openxmlformats.org/officeDocument/2006/relationships/hyperlink" Target="https://tabnet.saude.sp.gov.br/tabcgi.exe?tabnet/ind33a_matriz.def)"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2.86"/>
    <col customWidth="1" min="3" max="3" width="26.57"/>
    <col customWidth="1" min="4" max="4" width="14.71"/>
    <col customWidth="1" min="5" max="5" width="15.71"/>
    <col customWidth="1" min="6" max="7" width="12.71"/>
    <col customWidth="1" min="8" max="8" width="16.29"/>
    <col customWidth="1" min="9" max="10" width="15.57"/>
    <col customWidth="1" min="11" max="11" width="63.86"/>
    <col customWidth="1" min="12" max="12" width="23.43"/>
    <col customWidth="1" min="13" max="13" width="67.0"/>
    <col customWidth="1" min="14" max="14" width="23.86"/>
    <col customWidth="1" min="15" max="19" width="8.71"/>
  </cols>
  <sheetData>
    <row r="1" ht="23.25" customHeight="1">
      <c r="A1" s="1" t="s">
        <v>0</v>
      </c>
      <c r="B1" s="2" t="s">
        <v>1</v>
      </c>
      <c r="C1" s="3"/>
      <c r="D1" s="4"/>
      <c r="E1" s="4"/>
      <c r="K1" s="5"/>
      <c r="L1" s="6"/>
      <c r="M1" s="6"/>
      <c r="N1" s="6"/>
    </row>
    <row r="2" ht="14.25" customHeight="1">
      <c r="A2" s="7"/>
      <c r="C2" s="3"/>
      <c r="D2" s="4"/>
      <c r="E2" s="4"/>
      <c r="K2" s="5"/>
      <c r="L2" s="6"/>
      <c r="M2" s="6"/>
      <c r="N2" s="6"/>
    </row>
    <row r="3" ht="14.25" customHeight="1">
      <c r="A3" s="8" t="s">
        <v>2</v>
      </c>
      <c r="C3" s="3"/>
      <c r="D3" s="4"/>
      <c r="E3" s="4"/>
      <c r="K3" s="5"/>
      <c r="L3" s="6"/>
      <c r="M3" s="6"/>
      <c r="N3" s="6"/>
    </row>
    <row r="4" ht="14.25" customHeight="1">
      <c r="A4" s="7"/>
      <c r="C4" s="3"/>
      <c r="D4" s="4"/>
      <c r="E4" s="4"/>
      <c r="K4" s="5"/>
      <c r="L4" s="6"/>
      <c r="M4" s="6"/>
      <c r="N4" s="6"/>
    </row>
    <row r="5" ht="14.25" customHeight="1">
      <c r="A5" s="7"/>
      <c r="C5" s="9"/>
      <c r="D5" s="10"/>
      <c r="E5" s="10"/>
      <c r="K5" s="5"/>
      <c r="L5" s="6"/>
      <c r="M5" s="6"/>
      <c r="N5" s="6"/>
    </row>
    <row r="6" ht="14.25" customHeight="1">
      <c r="A6" s="11" t="s">
        <v>3</v>
      </c>
      <c r="B6" s="12"/>
      <c r="C6" s="12"/>
      <c r="D6" s="12"/>
      <c r="E6" s="12"/>
      <c r="F6" s="12"/>
      <c r="G6" s="12"/>
      <c r="H6" s="12"/>
      <c r="I6" s="12"/>
      <c r="J6" s="12"/>
      <c r="K6" s="13"/>
      <c r="L6" s="6"/>
      <c r="M6" s="6"/>
      <c r="N6" s="6"/>
    </row>
    <row r="7" ht="14.25" customHeight="1">
      <c r="A7" s="14"/>
      <c r="K7" s="15"/>
      <c r="L7" s="6"/>
      <c r="M7" s="6"/>
      <c r="N7" s="6"/>
    </row>
    <row r="8" ht="14.25" customHeight="1">
      <c r="A8" s="16" t="s">
        <v>4</v>
      </c>
      <c r="B8" s="17"/>
      <c r="C8" s="17"/>
      <c r="D8" s="17"/>
      <c r="E8" s="17"/>
      <c r="F8" s="17"/>
      <c r="G8" s="17"/>
      <c r="H8" s="17"/>
      <c r="I8" s="17"/>
      <c r="J8" s="17"/>
      <c r="K8" s="18"/>
      <c r="L8" s="6"/>
      <c r="M8" s="6"/>
      <c r="N8" s="6"/>
      <c r="S8" s="19"/>
    </row>
    <row r="9" ht="14.25" customHeight="1">
      <c r="A9" s="16" t="s">
        <v>5</v>
      </c>
      <c r="B9" s="17"/>
      <c r="C9" s="17"/>
      <c r="D9" s="17"/>
      <c r="E9" s="17"/>
      <c r="F9" s="17"/>
      <c r="G9" s="17"/>
      <c r="H9" s="17"/>
      <c r="I9" s="17"/>
      <c r="J9" s="17"/>
      <c r="K9" s="18"/>
      <c r="L9" s="6"/>
      <c r="M9" s="6"/>
      <c r="N9" s="6"/>
    </row>
    <row r="10" ht="14.25" customHeight="1">
      <c r="A10" s="16" t="s">
        <v>6</v>
      </c>
      <c r="B10" s="17"/>
      <c r="C10" s="17"/>
      <c r="D10" s="17"/>
      <c r="E10" s="17"/>
      <c r="F10" s="17"/>
      <c r="G10" s="17"/>
      <c r="H10" s="17"/>
      <c r="I10" s="17"/>
      <c r="J10" s="17"/>
      <c r="K10" s="18"/>
      <c r="L10" s="6"/>
      <c r="M10" s="6"/>
      <c r="N10" s="6"/>
    </row>
    <row r="11" ht="14.25" customHeight="1">
      <c r="A11" s="20" t="s">
        <v>7</v>
      </c>
      <c r="B11" s="21"/>
      <c r="C11" s="21"/>
      <c r="D11" s="21"/>
      <c r="E11" s="21"/>
      <c r="F11" s="21"/>
      <c r="G11" s="21"/>
      <c r="H11" s="21"/>
      <c r="I11" s="21"/>
      <c r="J11" s="21"/>
      <c r="K11" s="22"/>
      <c r="L11" s="6"/>
      <c r="M11" s="6"/>
      <c r="N11" s="6"/>
    </row>
    <row r="12" ht="14.25" customHeight="1">
      <c r="A12" s="23" t="s">
        <v>8</v>
      </c>
      <c r="K12" s="15"/>
      <c r="L12" s="6"/>
      <c r="M12" s="6"/>
      <c r="N12" s="6"/>
    </row>
    <row r="13" ht="14.25" customHeight="1">
      <c r="A13" s="23" t="s">
        <v>9</v>
      </c>
      <c r="K13" s="15"/>
      <c r="L13" s="6"/>
      <c r="M13" s="6"/>
      <c r="N13" s="6"/>
    </row>
    <row r="14" ht="14.25" customHeight="1">
      <c r="A14" s="24"/>
      <c r="K14" s="15"/>
      <c r="L14" s="6"/>
      <c r="M14" s="6"/>
      <c r="N14" s="6"/>
    </row>
    <row r="15" ht="14.25" customHeight="1">
      <c r="A15" s="25" t="s">
        <v>10</v>
      </c>
      <c r="K15" s="15"/>
      <c r="L15" s="6"/>
      <c r="M15" s="6"/>
      <c r="N15" s="6"/>
    </row>
    <row r="16" ht="14.25" customHeight="1">
      <c r="A16" s="16" t="s">
        <v>11</v>
      </c>
      <c r="B16" s="17"/>
      <c r="C16" s="17"/>
      <c r="D16" s="17"/>
      <c r="E16" s="17"/>
      <c r="F16" s="17"/>
      <c r="G16" s="17"/>
      <c r="H16" s="17"/>
      <c r="I16" s="17"/>
      <c r="J16" s="17"/>
      <c r="K16" s="18"/>
      <c r="L16" s="6"/>
      <c r="M16" s="6"/>
      <c r="N16" s="6"/>
    </row>
    <row r="17" ht="14.25" customHeight="1">
      <c r="A17" s="16" t="s">
        <v>12</v>
      </c>
      <c r="B17" s="17"/>
      <c r="C17" s="17"/>
      <c r="D17" s="17"/>
      <c r="E17" s="17"/>
      <c r="F17" s="17"/>
      <c r="G17" s="17"/>
      <c r="H17" s="17"/>
      <c r="I17" s="17"/>
      <c r="J17" s="17"/>
      <c r="K17" s="18"/>
      <c r="L17" s="6"/>
      <c r="M17" s="6"/>
      <c r="N17" s="6"/>
    </row>
    <row r="18" ht="14.25" customHeight="1">
      <c r="A18" s="16" t="s">
        <v>13</v>
      </c>
      <c r="B18" s="17"/>
      <c r="C18" s="17"/>
      <c r="D18" s="17"/>
      <c r="E18" s="17"/>
      <c r="F18" s="17"/>
      <c r="G18" s="17"/>
      <c r="H18" s="17"/>
      <c r="I18" s="17"/>
      <c r="J18" s="17"/>
      <c r="K18" s="18"/>
      <c r="L18" s="26"/>
      <c r="M18" s="26"/>
      <c r="N18" s="26"/>
    </row>
    <row r="19" ht="14.25" customHeight="1">
      <c r="A19" s="16" t="s">
        <v>14</v>
      </c>
      <c r="B19" s="17"/>
      <c r="C19" s="17"/>
      <c r="D19" s="17"/>
      <c r="E19" s="17"/>
      <c r="F19" s="17"/>
      <c r="G19" s="17"/>
      <c r="H19" s="17"/>
      <c r="I19" s="17"/>
      <c r="J19" s="17"/>
      <c r="K19" s="18"/>
      <c r="L19" s="26"/>
      <c r="M19" s="26"/>
      <c r="N19" s="26"/>
    </row>
    <row r="20" ht="14.25" customHeight="1">
      <c r="A20" s="27" t="s">
        <v>15</v>
      </c>
      <c r="B20" s="28"/>
      <c r="C20" s="28"/>
      <c r="D20" s="28"/>
      <c r="E20" s="28"/>
      <c r="F20" s="28"/>
      <c r="G20" s="28"/>
      <c r="H20" s="28"/>
      <c r="I20" s="28"/>
      <c r="J20" s="28"/>
      <c r="K20" s="29"/>
      <c r="L20" s="26"/>
      <c r="M20" s="26"/>
      <c r="N20" s="26"/>
    </row>
    <row r="21" ht="14.25" customHeight="1">
      <c r="A21" s="30" t="s">
        <v>16</v>
      </c>
      <c r="B21" s="31"/>
      <c r="C21" s="31"/>
      <c r="D21" s="31"/>
      <c r="E21" s="31"/>
      <c r="F21" s="31"/>
      <c r="G21" s="31"/>
      <c r="H21" s="31"/>
      <c r="I21" s="31"/>
      <c r="J21" s="31"/>
      <c r="K21" s="31"/>
      <c r="L21" s="31"/>
      <c r="M21" s="31"/>
      <c r="N21" s="31"/>
    </row>
    <row r="22" ht="14.25" customHeight="1">
      <c r="A22" s="32"/>
      <c r="B22" s="33"/>
      <c r="C22" s="34"/>
      <c r="D22" s="35"/>
      <c r="E22" s="35"/>
      <c r="F22" s="33"/>
      <c r="G22" s="33"/>
      <c r="H22" s="33"/>
      <c r="I22" s="33"/>
      <c r="J22" s="33"/>
      <c r="K22" s="36"/>
      <c r="L22" s="32"/>
      <c r="M22" s="32"/>
      <c r="N22" s="32"/>
    </row>
    <row r="23" ht="14.25" customHeight="1">
      <c r="A23" s="37" t="s">
        <v>17</v>
      </c>
      <c r="B23" s="38" t="s">
        <v>18</v>
      </c>
      <c r="C23" s="39" t="s">
        <v>19</v>
      </c>
      <c r="D23" s="40" t="s">
        <v>20</v>
      </c>
      <c r="E23" s="40" t="s">
        <v>21</v>
      </c>
      <c r="F23" s="38" t="s">
        <v>22</v>
      </c>
      <c r="G23" s="38" t="s">
        <v>23</v>
      </c>
      <c r="H23" s="38" t="s">
        <v>24</v>
      </c>
      <c r="I23" s="41" t="s">
        <v>25</v>
      </c>
      <c r="J23" s="41" t="s">
        <v>26</v>
      </c>
      <c r="K23" s="42" t="s">
        <v>27</v>
      </c>
      <c r="L23" s="37" t="s">
        <v>19</v>
      </c>
      <c r="M23" s="37" t="s">
        <v>28</v>
      </c>
      <c r="N23" s="37" t="s">
        <v>19</v>
      </c>
    </row>
    <row r="24" ht="14.25" customHeight="1">
      <c r="A24" s="39" t="s">
        <v>29</v>
      </c>
      <c r="B24" s="40" t="s">
        <v>30</v>
      </c>
      <c r="C24" s="43" t="s">
        <v>31</v>
      </c>
      <c r="D24" s="44">
        <v>1974.0</v>
      </c>
      <c r="E24" s="44">
        <v>33.34</v>
      </c>
      <c r="F24" s="45">
        <v>18.0</v>
      </c>
      <c r="G24" s="45">
        <v>77.05</v>
      </c>
      <c r="H24" s="46">
        <v>89.73</v>
      </c>
      <c r="I24" s="47">
        <f t="shared" ref="I24:I63" si="1">(D24*(1-E24/100)*1.1)</f>
        <v>1447.45524</v>
      </c>
      <c r="J24" s="47">
        <f t="shared" ref="J24:J63" si="2">D24*(1-E24/100)</f>
        <v>1315.8684</v>
      </c>
      <c r="K24" s="48" t="s">
        <v>32</v>
      </c>
      <c r="L24" s="49" t="s">
        <v>33</v>
      </c>
      <c r="M24" s="50" t="s">
        <v>34</v>
      </c>
      <c r="N24" s="50" t="s">
        <v>31</v>
      </c>
    </row>
    <row r="25" ht="14.25" customHeight="1">
      <c r="A25" s="39" t="s">
        <v>29</v>
      </c>
      <c r="B25" s="40" t="s">
        <v>30</v>
      </c>
      <c r="C25" s="43" t="s">
        <v>35</v>
      </c>
      <c r="D25" s="44">
        <v>132.0</v>
      </c>
      <c r="E25" s="44">
        <v>23.42</v>
      </c>
      <c r="F25" s="45">
        <v>5.0</v>
      </c>
      <c r="G25" s="45">
        <v>68.14</v>
      </c>
      <c r="H25" s="46">
        <v>87.89</v>
      </c>
      <c r="I25" s="47">
        <f t="shared" si="1"/>
        <v>111.19416</v>
      </c>
      <c r="J25" s="47">
        <f t="shared" si="2"/>
        <v>101.0856</v>
      </c>
      <c r="K25" s="48" t="s">
        <v>32</v>
      </c>
      <c r="L25" s="49" t="s">
        <v>36</v>
      </c>
      <c r="M25" s="51" t="s">
        <v>37</v>
      </c>
      <c r="N25" s="50" t="s">
        <v>35</v>
      </c>
    </row>
    <row r="26" ht="14.25" customHeight="1">
      <c r="A26" s="39" t="s">
        <v>29</v>
      </c>
      <c r="B26" s="40" t="s">
        <v>30</v>
      </c>
      <c r="C26" s="43" t="s">
        <v>38</v>
      </c>
      <c r="D26" s="44">
        <v>33.0</v>
      </c>
      <c r="E26" s="44">
        <v>41.53</v>
      </c>
      <c r="F26" s="40">
        <v>1.0</v>
      </c>
      <c r="G26" s="40">
        <v>100.0</v>
      </c>
      <c r="H26" s="46">
        <v>100.0</v>
      </c>
      <c r="I26" s="47">
        <f t="shared" si="1"/>
        <v>21.22461</v>
      </c>
      <c r="J26" s="47">
        <f t="shared" si="2"/>
        <v>19.2951</v>
      </c>
      <c r="K26" s="48" t="s">
        <v>32</v>
      </c>
      <c r="L26" s="49" t="s">
        <v>39</v>
      </c>
      <c r="M26" s="50" t="s">
        <v>40</v>
      </c>
      <c r="N26" s="50" t="s">
        <v>41</v>
      </c>
    </row>
    <row r="27" ht="14.25" customHeight="1">
      <c r="A27" s="39" t="s">
        <v>29</v>
      </c>
      <c r="B27" s="40" t="s">
        <v>30</v>
      </c>
      <c r="C27" s="43" t="s">
        <v>42</v>
      </c>
      <c r="D27" s="44">
        <v>49.0</v>
      </c>
      <c r="E27" s="44">
        <v>17.07</v>
      </c>
      <c r="F27" s="40">
        <v>1.0</v>
      </c>
      <c r="G27" s="40">
        <v>100.0</v>
      </c>
      <c r="H27" s="46">
        <v>100.0</v>
      </c>
      <c r="I27" s="47">
        <f t="shared" si="1"/>
        <v>44.69927</v>
      </c>
      <c r="J27" s="47">
        <f t="shared" si="2"/>
        <v>40.6357</v>
      </c>
      <c r="K27" s="48" t="s">
        <v>32</v>
      </c>
      <c r="L27" s="49" t="s">
        <v>43</v>
      </c>
      <c r="M27" s="50" t="s">
        <v>34</v>
      </c>
      <c r="N27" s="50" t="s">
        <v>31</v>
      </c>
    </row>
    <row r="28" ht="14.25" customHeight="1">
      <c r="A28" s="39" t="s">
        <v>29</v>
      </c>
      <c r="B28" s="40" t="s">
        <v>30</v>
      </c>
      <c r="C28" s="43" t="s">
        <v>44</v>
      </c>
      <c r="D28" s="44">
        <v>278.0</v>
      </c>
      <c r="E28" s="44">
        <v>30.49</v>
      </c>
      <c r="F28" s="40">
        <v>4.0</v>
      </c>
      <c r="G28" s="40">
        <v>0.0</v>
      </c>
      <c r="H28" s="46">
        <v>62.39</v>
      </c>
      <c r="I28" s="47">
        <f t="shared" si="1"/>
        <v>212.56158</v>
      </c>
      <c r="J28" s="47">
        <f t="shared" si="2"/>
        <v>193.2378</v>
      </c>
      <c r="K28" s="48" t="s">
        <v>32</v>
      </c>
      <c r="L28" s="49" t="s">
        <v>45</v>
      </c>
      <c r="M28" s="50" t="s">
        <v>46</v>
      </c>
      <c r="N28" s="50" t="s">
        <v>44</v>
      </c>
    </row>
    <row r="29" ht="14.25" customHeight="1">
      <c r="A29" s="39" t="s">
        <v>29</v>
      </c>
      <c r="B29" s="40" t="s">
        <v>30</v>
      </c>
      <c r="C29" s="43" t="s">
        <v>47</v>
      </c>
      <c r="D29" s="44">
        <v>55.0</v>
      </c>
      <c r="E29" s="44">
        <v>12.72</v>
      </c>
      <c r="F29" s="40">
        <v>1.0</v>
      </c>
      <c r="G29" s="40">
        <v>65.5</v>
      </c>
      <c r="H29" s="46">
        <v>65.5</v>
      </c>
      <c r="I29" s="47">
        <f t="shared" si="1"/>
        <v>52.8044</v>
      </c>
      <c r="J29" s="47">
        <f t="shared" si="2"/>
        <v>48.004</v>
      </c>
      <c r="K29" s="48" t="s">
        <v>32</v>
      </c>
      <c r="L29" s="49" t="s">
        <v>48</v>
      </c>
      <c r="M29" s="51" t="s">
        <v>37</v>
      </c>
      <c r="N29" s="50" t="s">
        <v>35</v>
      </c>
    </row>
    <row r="30" ht="14.25" customHeight="1">
      <c r="A30" s="39" t="s">
        <v>29</v>
      </c>
      <c r="B30" s="40" t="s">
        <v>30</v>
      </c>
      <c r="C30" s="43" t="s">
        <v>49</v>
      </c>
      <c r="D30" s="44">
        <v>10.0</v>
      </c>
      <c r="E30" s="44">
        <v>14.16</v>
      </c>
      <c r="F30" s="40">
        <v>1.0</v>
      </c>
      <c r="G30" s="40">
        <v>100.0</v>
      </c>
      <c r="H30" s="46">
        <v>100.0</v>
      </c>
      <c r="I30" s="47">
        <f t="shared" si="1"/>
        <v>9.4424</v>
      </c>
      <c r="J30" s="47">
        <f t="shared" si="2"/>
        <v>8.584</v>
      </c>
      <c r="K30" s="48" t="s">
        <v>32</v>
      </c>
      <c r="L30" s="49" t="s">
        <v>50</v>
      </c>
      <c r="M30" s="52" t="s">
        <v>37</v>
      </c>
      <c r="N30" s="50" t="s">
        <v>35</v>
      </c>
    </row>
    <row r="31" ht="14.25" customHeight="1">
      <c r="A31" s="39" t="s">
        <v>29</v>
      </c>
      <c r="B31" s="40" t="s">
        <v>30</v>
      </c>
      <c r="C31" s="43" t="s">
        <v>51</v>
      </c>
      <c r="D31" s="44">
        <v>20.0</v>
      </c>
      <c r="E31" s="44">
        <v>15.19</v>
      </c>
      <c r="F31" s="40">
        <v>1.0</v>
      </c>
      <c r="G31" s="40">
        <v>84.13</v>
      </c>
      <c r="H31" s="46">
        <v>100.0</v>
      </c>
      <c r="I31" s="47">
        <f t="shared" si="1"/>
        <v>18.6582</v>
      </c>
      <c r="J31" s="47">
        <f t="shared" si="2"/>
        <v>16.962</v>
      </c>
      <c r="K31" s="48" t="s">
        <v>32</v>
      </c>
      <c r="L31" s="49" t="s">
        <v>52</v>
      </c>
      <c r="M31" s="50" t="s">
        <v>34</v>
      </c>
      <c r="N31" s="50" t="s">
        <v>31</v>
      </c>
    </row>
    <row r="32" ht="14.25" customHeight="1">
      <c r="A32" s="39" t="s">
        <v>29</v>
      </c>
      <c r="B32" s="40" t="s">
        <v>30</v>
      </c>
      <c r="C32" s="43" t="s">
        <v>53</v>
      </c>
      <c r="D32" s="44">
        <v>26.0</v>
      </c>
      <c r="E32" s="44">
        <v>26.51</v>
      </c>
      <c r="F32" s="40">
        <v>2.0</v>
      </c>
      <c r="G32" s="40">
        <v>0.0</v>
      </c>
      <c r="H32" s="46">
        <v>0.0</v>
      </c>
      <c r="I32" s="47">
        <f t="shared" si="1"/>
        <v>21.01814</v>
      </c>
      <c r="J32" s="47">
        <f t="shared" si="2"/>
        <v>19.1074</v>
      </c>
      <c r="K32" s="48" t="s">
        <v>32</v>
      </c>
      <c r="L32" s="49" t="s">
        <v>54</v>
      </c>
      <c r="M32" s="50" t="s">
        <v>46</v>
      </c>
      <c r="N32" s="50" t="s">
        <v>44</v>
      </c>
    </row>
    <row r="33" ht="14.25" customHeight="1">
      <c r="A33" s="39" t="s">
        <v>29</v>
      </c>
      <c r="B33" s="40" t="s">
        <v>30</v>
      </c>
      <c r="C33" s="43" t="s">
        <v>55</v>
      </c>
      <c r="D33" s="44">
        <v>76.0</v>
      </c>
      <c r="E33" s="44">
        <v>12.42</v>
      </c>
      <c r="F33" s="40">
        <v>3.0</v>
      </c>
      <c r="G33" s="40">
        <v>40.97</v>
      </c>
      <c r="H33" s="46">
        <v>100.0</v>
      </c>
      <c r="I33" s="47">
        <f t="shared" si="1"/>
        <v>73.21688</v>
      </c>
      <c r="J33" s="47">
        <f t="shared" si="2"/>
        <v>66.5608</v>
      </c>
      <c r="K33" s="48" t="s">
        <v>32</v>
      </c>
      <c r="L33" s="49" t="s">
        <v>56</v>
      </c>
      <c r="M33" s="50" t="s">
        <v>34</v>
      </c>
      <c r="N33" s="50" t="s">
        <v>31</v>
      </c>
      <c r="O33" s="53"/>
    </row>
    <row r="34" ht="14.25" customHeight="1">
      <c r="A34" s="39" t="s">
        <v>29</v>
      </c>
      <c r="B34" s="40" t="s">
        <v>30</v>
      </c>
      <c r="C34" s="43" t="s">
        <v>41</v>
      </c>
      <c r="D34" s="44">
        <v>243.0</v>
      </c>
      <c r="E34" s="44">
        <v>30.02</v>
      </c>
      <c r="F34" s="40">
        <v>5.0</v>
      </c>
      <c r="G34" s="40">
        <v>78.17</v>
      </c>
      <c r="H34" s="46">
        <v>92.11</v>
      </c>
      <c r="I34" s="47">
        <f t="shared" si="1"/>
        <v>187.05654</v>
      </c>
      <c r="J34" s="47">
        <f t="shared" si="2"/>
        <v>170.0514</v>
      </c>
      <c r="K34" s="48" t="s">
        <v>32</v>
      </c>
      <c r="L34" s="49" t="s">
        <v>57</v>
      </c>
      <c r="M34" s="50" t="s">
        <v>40</v>
      </c>
      <c r="N34" s="50" t="s">
        <v>41</v>
      </c>
    </row>
    <row r="35" ht="14.25" customHeight="1">
      <c r="A35" s="39" t="s">
        <v>29</v>
      </c>
      <c r="B35" s="40" t="s">
        <v>58</v>
      </c>
      <c r="C35" s="43" t="s">
        <v>59</v>
      </c>
      <c r="D35" s="44">
        <v>553.0</v>
      </c>
      <c r="E35" s="44">
        <v>20.62</v>
      </c>
      <c r="F35" s="44">
        <v>6.0</v>
      </c>
      <c r="G35" s="44">
        <v>90.54</v>
      </c>
      <c r="H35" s="46">
        <v>94.54</v>
      </c>
      <c r="I35" s="47">
        <f t="shared" si="1"/>
        <v>482.86854</v>
      </c>
      <c r="J35" s="47">
        <f t="shared" si="2"/>
        <v>438.9714</v>
      </c>
      <c r="K35" s="54" t="s">
        <v>60</v>
      </c>
      <c r="L35" s="50" t="s">
        <v>59</v>
      </c>
      <c r="M35" s="50" t="s">
        <v>61</v>
      </c>
      <c r="N35" s="50" t="s">
        <v>59</v>
      </c>
    </row>
    <row r="36" ht="14.25" customHeight="1">
      <c r="A36" s="39" t="s">
        <v>29</v>
      </c>
      <c r="B36" s="40" t="s">
        <v>58</v>
      </c>
      <c r="C36" s="43" t="s">
        <v>62</v>
      </c>
      <c r="D36" s="44">
        <v>202.0</v>
      </c>
      <c r="E36" s="44">
        <v>19.56</v>
      </c>
      <c r="F36" s="55">
        <v>5.0</v>
      </c>
      <c r="G36" s="56">
        <v>82.12</v>
      </c>
      <c r="H36" s="46">
        <v>100.0</v>
      </c>
      <c r="I36" s="47">
        <f t="shared" si="1"/>
        <v>178.73768</v>
      </c>
      <c r="J36" s="47">
        <f t="shared" si="2"/>
        <v>162.4888</v>
      </c>
      <c r="K36" s="54" t="s">
        <v>60</v>
      </c>
      <c r="L36" s="50" t="s">
        <v>59</v>
      </c>
      <c r="M36" s="50" t="s">
        <v>63</v>
      </c>
      <c r="N36" s="50" t="s">
        <v>64</v>
      </c>
    </row>
    <row r="37" ht="14.25" customHeight="1">
      <c r="A37" s="39" t="s">
        <v>29</v>
      </c>
      <c r="B37" s="40" t="s">
        <v>58</v>
      </c>
      <c r="C37" s="43" t="s">
        <v>65</v>
      </c>
      <c r="D37" s="44">
        <v>50.0</v>
      </c>
      <c r="E37" s="44">
        <v>11.52</v>
      </c>
      <c r="F37" s="55">
        <v>1.0</v>
      </c>
      <c r="G37" s="56">
        <v>100.0</v>
      </c>
      <c r="H37" s="46">
        <v>100.0</v>
      </c>
      <c r="I37" s="47">
        <f t="shared" si="1"/>
        <v>48.664</v>
      </c>
      <c r="J37" s="47">
        <f t="shared" si="2"/>
        <v>44.24</v>
      </c>
      <c r="K37" s="54" t="s">
        <v>60</v>
      </c>
      <c r="L37" s="50" t="s">
        <v>59</v>
      </c>
      <c r="M37" s="50" t="s">
        <v>63</v>
      </c>
      <c r="N37" s="50" t="s">
        <v>64</v>
      </c>
    </row>
    <row r="38" ht="14.25" customHeight="1">
      <c r="A38" s="39" t="s">
        <v>29</v>
      </c>
      <c r="B38" s="40" t="s">
        <v>58</v>
      </c>
      <c r="C38" s="43" t="s">
        <v>66</v>
      </c>
      <c r="D38" s="44">
        <v>199.0</v>
      </c>
      <c r="E38" s="44">
        <v>26.15</v>
      </c>
      <c r="F38" s="55">
        <v>4.0</v>
      </c>
      <c r="G38" s="56">
        <v>100.0</v>
      </c>
      <c r="H38" s="46">
        <v>100.0</v>
      </c>
      <c r="I38" s="47">
        <f t="shared" si="1"/>
        <v>161.65765</v>
      </c>
      <c r="J38" s="47">
        <f t="shared" si="2"/>
        <v>146.9615</v>
      </c>
      <c r="K38" s="54" t="s">
        <v>60</v>
      </c>
      <c r="L38" s="50" t="s">
        <v>59</v>
      </c>
      <c r="M38" s="50" t="s">
        <v>67</v>
      </c>
      <c r="N38" s="50" t="s">
        <v>66</v>
      </c>
    </row>
    <row r="39" ht="14.25" customHeight="1">
      <c r="A39" s="39" t="s">
        <v>29</v>
      </c>
      <c r="B39" s="40" t="s">
        <v>58</v>
      </c>
      <c r="C39" s="43" t="s">
        <v>68</v>
      </c>
      <c r="D39" s="44">
        <v>46.0</v>
      </c>
      <c r="E39" s="44">
        <v>12.11</v>
      </c>
      <c r="F39" s="55">
        <v>1.0</v>
      </c>
      <c r="G39" s="56">
        <v>100.0</v>
      </c>
      <c r="H39" s="46">
        <v>100.0</v>
      </c>
      <c r="I39" s="47">
        <f t="shared" si="1"/>
        <v>44.47234</v>
      </c>
      <c r="J39" s="47">
        <f t="shared" si="2"/>
        <v>40.4294</v>
      </c>
      <c r="K39" s="54" t="s">
        <v>60</v>
      </c>
      <c r="L39" s="50" t="s">
        <v>59</v>
      </c>
      <c r="M39" s="50" t="s">
        <v>67</v>
      </c>
      <c r="N39" s="50" t="s">
        <v>66</v>
      </c>
    </row>
    <row r="40" ht="14.25" customHeight="1">
      <c r="A40" s="39" t="s">
        <v>29</v>
      </c>
      <c r="B40" s="40" t="s">
        <v>58</v>
      </c>
      <c r="C40" s="43" t="s">
        <v>69</v>
      </c>
      <c r="D40" s="44">
        <v>36.0</v>
      </c>
      <c r="E40" s="44">
        <v>5.72</v>
      </c>
      <c r="F40" s="55">
        <v>2.0</v>
      </c>
      <c r="G40" s="56">
        <v>86.39</v>
      </c>
      <c r="H40" s="46">
        <v>86.39</v>
      </c>
      <c r="I40" s="47">
        <f t="shared" si="1"/>
        <v>37.33488</v>
      </c>
      <c r="J40" s="47">
        <f t="shared" si="2"/>
        <v>33.9408</v>
      </c>
      <c r="K40" s="54" t="s">
        <v>60</v>
      </c>
      <c r="L40" s="50" t="s">
        <v>59</v>
      </c>
      <c r="M40" s="50" t="s">
        <v>63</v>
      </c>
      <c r="N40" s="50" t="s">
        <v>64</v>
      </c>
    </row>
    <row r="41" ht="14.25" customHeight="1">
      <c r="A41" s="39" t="s">
        <v>29</v>
      </c>
      <c r="B41" s="40" t="s">
        <v>58</v>
      </c>
      <c r="C41" s="43" t="s">
        <v>64</v>
      </c>
      <c r="D41" s="44">
        <v>222.0</v>
      </c>
      <c r="E41" s="44">
        <v>15.96</v>
      </c>
      <c r="F41" s="55">
        <v>6.0</v>
      </c>
      <c r="G41" s="56">
        <v>70.02</v>
      </c>
      <c r="H41" s="46">
        <v>85.34</v>
      </c>
      <c r="I41" s="47">
        <f t="shared" si="1"/>
        <v>205.22568</v>
      </c>
      <c r="J41" s="47">
        <f t="shared" si="2"/>
        <v>186.5688</v>
      </c>
      <c r="K41" s="54" t="s">
        <v>60</v>
      </c>
      <c r="L41" s="50" t="s">
        <v>59</v>
      </c>
      <c r="M41" s="50" t="s">
        <v>63</v>
      </c>
      <c r="N41" s="50" t="s">
        <v>64</v>
      </c>
    </row>
    <row r="42" ht="14.25" customHeight="1">
      <c r="A42" s="39" t="s">
        <v>29</v>
      </c>
      <c r="B42" s="40" t="s">
        <v>58</v>
      </c>
      <c r="C42" s="43" t="s">
        <v>70</v>
      </c>
      <c r="D42" s="44">
        <v>25.0</v>
      </c>
      <c r="E42" s="44">
        <v>12.94</v>
      </c>
      <c r="F42" s="55">
        <v>1.0</v>
      </c>
      <c r="G42" s="56">
        <v>100.0</v>
      </c>
      <c r="H42" s="46">
        <v>100.0</v>
      </c>
      <c r="I42" s="47">
        <f t="shared" si="1"/>
        <v>23.9415</v>
      </c>
      <c r="J42" s="47">
        <f t="shared" si="2"/>
        <v>21.765</v>
      </c>
      <c r="K42" s="54" t="s">
        <v>60</v>
      </c>
      <c r="L42" s="50" t="s">
        <v>59</v>
      </c>
      <c r="M42" s="50" t="s">
        <v>61</v>
      </c>
      <c r="N42" s="50" t="s">
        <v>59</v>
      </c>
    </row>
    <row r="43" ht="14.25" customHeight="1">
      <c r="A43" s="39" t="s">
        <v>29</v>
      </c>
      <c r="B43" s="40" t="s">
        <v>58</v>
      </c>
      <c r="C43" s="43" t="s">
        <v>71</v>
      </c>
      <c r="D43" s="44">
        <v>51.0</v>
      </c>
      <c r="E43" s="44">
        <v>28.27</v>
      </c>
      <c r="F43" s="55">
        <v>2.0</v>
      </c>
      <c r="G43" s="56">
        <v>100.0</v>
      </c>
      <c r="H43" s="46">
        <v>100.0</v>
      </c>
      <c r="I43" s="47">
        <f t="shared" si="1"/>
        <v>40.24053</v>
      </c>
      <c r="J43" s="47">
        <f t="shared" si="2"/>
        <v>36.5823</v>
      </c>
      <c r="K43" s="54" t="s">
        <v>60</v>
      </c>
      <c r="L43" s="50" t="s">
        <v>59</v>
      </c>
      <c r="M43" s="50" t="s">
        <v>61</v>
      </c>
      <c r="N43" s="50" t="s">
        <v>59</v>
      </c>
    </row>
    <row r="44" ht="14.25" customHeight="1">
      <c r="A44" s="39" t="s">
        <v>29</v>
      </c>
      <c r="B44" s="40" t="s">
        <v>58</v>
      </c>
      <c r="C44" s="43" t="s">
        <v>72</v>
      </c>
      <c r="D44" s="44">
        <v>235.0</v>
      </c>
      <c r="E44" s="44">
        <v>21.45</v>
      </c>
      <c r="F44" s="55">
        <v>6.0</v>
      </c>
      <c r="G44" s="56">
        <v>100.0</v>
      </c>
      <c r="H44" s="46">
        <v>100.0</v>
      </c>
      <c r="I44" s="47">
        <f t="shared" si="1"/>
        <v>203.05175</v>
      </c>
      <c r="J44" s="47">
        <f t="shared" si="2"/>
        <v>184.5925</v>
      </c>
      <c r="K44" s="54" t="s">
        <v>60</v>
      </c>
      <c r="L44" s="50" t="s">
        <v>59</v>
      </c>
      <c r="M44" s="50" t="s">
        <v>73</v>
      </c>
      <c r="N44" s="50" t="s">
        <v>72</v>
      </c>
    </row>
    <row r="45" ht="14.25" customHeight="1">
      <c r="A45" s="39" t="s">
        <v>29</v>
      </c>
      <c r="B45" s="40" t="s">
        <v>58</v>
      </c>
      <c r="C45" s="43" t="s">
        <v>74</v>
      </c>
      <c r="D45" s="44">
        <v>89.0</v>
      </c>
      <c r="E45" s="44">
        <v>23.25</v>
      </c>
      <c r="F45" s="55">
        <v>2.0</v>
      </c>
      <c r="G45" s="56">
        <v>100.0</v>
      </c>
      <c r="H45" s="46">
        <v>100.0</v>
      </c>
      <c r="I45" s="47">
        <f t="shared" si="1"/>
        <v>75.13825</v>
      </c>
      <c r="J45" s="47">
        <f t="shared" si="2"/>
        <v>68.3075</v>
      </c>
      <c r="K45" s="54" t="s">
        <v>60</v>
      </c>
      <c r="L45" s="50" t="s">
        <v>59</v>
      </c>
      <c r="M45" s="50" t="s">
        <v>75</v>
      </c>
      <c r="N45" s="50" t="s">
        <v>76</v>
      </c>
    </row>
    <row r="46" ht="14.25" customHeight="1">
      <c r="A46" s="39" t="s">
        <v>29</v>
      </c>
      <c r="B46" s="40" t="s">
        <v>58</v>
      </c>
      <c r="C46" s="43" t="s">
        <v>77</v>
      </c>
      <c r="D46" s="44">
        <v>29.0</v>
      </c>
      <c r="E46" s="44">
        <v>39.77</v>
      </c>
      <c r="F46" s="55">
        <v>1.0</v>
      </c>
      <c r="G46" s="56">
        <v>0.0</v>
      </c>
      <c r="H46" s="46">
        <v>80.24</v>
      </c>
      <c r="I46" s="47">
        <f t="shared" si="1"/>
        <v>19.21337</v>
      </c>
      <c r="J46" s="47">
        <f t="shared" si="2"/>
        <v>17.4667</v>
      </c>
      <c r="K46" s="54" t="s">
        <v>60</v>
      </c>
      <c r="L46" s="50" t="s">
        <v>59</v>
      </c>
      <c r="M46" s="50" t="s">
        <v>67</v>
      </c>
      <c r="N46" s="50" t="s">
        <v>66</v>
      </c>
    </row>
    <row r="47" ht="14.25" customHeight="1">
      <c r="A47" s="39" t="s">
        <v>29</v>
      </c>
      <c r="B47" s="40" t="s">
        <v>78</v>
      </c>
      <c r="C47" s="43" t="s">
        <v>79</v>
      </c>
      <c r="D47" s="44">
        <v>37.0</v>
      </c>
      <c r="E47" s="44">
        <v>12.74</v>
      </c>
      <c r="F47" s="40">
        <v>1.0</v>
      </c>
      <c r="G47" s="40">
        <v>100.0</v>
      </c>
      <c r="H47" s="46">
        <v>100.0</v>
      </c>
      <c r="I47" s="47">
        <f t="shared" si="1"/>
        <v>35.51482</v>
      </c>
      <c r="J47" s="47">
        <f t="shared" si="2"/>
        <v>32.2862</v>
      </c>
      <c r="K47" s="48" t="s">
        <v>32</v>
      </c>
      <c r="L47" s="49" t="s">
        <v>80</v>
      </c>
      <c r="M47" s="54" t="s">
        <v>81</v>
      </c>
      <c r="N47" s="50" t="s">
        <v>82</v>
      </c>
    </row>
    <row r="48" ht="14.25" customHeight="1">
      <c r="A48" s="39" t="s">
        <v>29</v>
      </c>
      <c r="B48" s="40" t="s">
        <v>78</v>
      </c>
      <c r="C48" s="43" t="s">
        <v>83</v>
      </c>
      <c r="D48" s="44">
        <v>130.0</v>
      </c>
      <c r="E48" s="44">
        <v>12.23</v>
      </c>
      <c r="F48" s="40">
        <v>3.0</v>
      </c>
      <c r="G48" s="40">
        <v>75.83</v>
      </c>
      <c r="H48" s="46">
        <v>75.83</v>
      </c>
      <c r="I48" s="47">
        <f t="shared" si="1"/>
        <v>125.5111</v>
      </c>
      <c r="J48" s="47">
        <f t="shared" si="2"/>
        <v>114.101</v>
      </c>
      <c r="K48" s="48" t="s">
        <v>32</v>
      </c>
      <c r="L48" s="49" t="s">
        <v>84</v>
      </c>
      <c r="M48" s="54" t="s">
        <v>81</v>
      </c>
      <c r="N48" s="50" t="s">
        <v>82</v>
      </c>
    </row>
    <row r="49" ht="14.25" customHeight="1">
      <c r="A49" s="39" t="s">
        <v>29</v>
      </c>
      <c r="B49" s="40" t="s">
        <v>78</v>
      </c>
      <c r="C49" s="43" t="s">
        <v>85</v>
      </c>
      <c r="D49" s="44">
        <v>66.0</v>
      </c>
      <c r="E49" s="44">
        <v>6.64</v>
      </c>
      <c r="F49" s="40">
        <v>1.0</v>
      </c>
      <c r="G49" s="40">
        <v>93.22</v>
      </c>
      <c r="H49" s="46">
        <v>100.0</v>
      </c>
      <c r="I49" s="47">
        <f t="shared" si="1"/>
        <v>67.77936</v>
      </c>
      <c r="J49" s="47">
        <f t="shared" si="2"/>
        <v>61.6176</v>
      </c>
      <c r="K49" s="48" t="s">
        <v>32</v>
      </c>
      <c r="L49" s="49" t="s">
        <v>86</v>
      </c>
      <c r="M49" s="54" t="s">
        <v>81</v>
      </c>
      <c r="N49" s="50" t="s">
        <v>82</v>
      </c>
    </row>
    <row r="50" ht="14.25" customHeight="1">
      <c r="A50" s="39" t="s">
        <v>29</v>
      </c>
      <c r="B50" s="40" t="s">
        <v>78</v>
      </c>
      <c r="C50" s="43" t="s">
        <v>87</v>
      </c>
      <c r="D50" s="44">
        <v>1209.0</v>
      </c>
      <c r="E50" s="44">
        <v>27.63</v>
      </c>
      <c r="F50" s="40">
        <v>11.0</v>
      </c>
      <c r="G50" s="40">
        <v>55.81</v>
      </c>
      <c r="H50" s="46">
        <v>67.94</v>
      </c>
      <c r="I50" s="47">
        <f t="shared" si="1"/>
        <v>962.44863</v>
      </c>
      <c r="J50" s="47">
        <f t="shared" si="2"/>
        <v>874.9533</v>
      </c>
      <c r="K50" s="48" t="s">
        <v>32</v>
      </c>
      <c r="L50" s="49" t="s">
        <v>88</v>
      </c>
      <c r="M50" s="54" t="s">
        <v>89</v>
      </c>
      <c r="N50" s="50" t="s">
        <v>87</v>
      </c>
    </row>
    <row r="51" ht="14.25" customHeight="1">
      <c r="A51" s="39" t="s">
        <v>29</v>
      </c>
      <c r="B51" s="40" t="s">
        <v>78</v>
      </c>
      <c r="C51" s="43" t="s">
        <v>90</v>
      </c>
      <c r="D51" s="44">
        <v>62.0</v>
      </c>
      <c r="E51" s="44">
        <v>15.02</v>
      </c>
      <c r="F51" s="40">
        <v>1.0</v>
      </c>
      <c r="G51" s="40">
        <v>60.68</v>
      </c>
      <c r="H51" s="46">
        <v>100.0</v>
      </c>
      <c r="I51" s="47">
        <f t="shared" si="1"/>
        <v>57.95636</v>
      </c>
      <c r="J51" s="47">
        <f t="shared" si="2"/>
        <v>52.6876</v>
      </c>
      <c r="K51" s="48" t="s">
        <v>32</v>
      </c>
      <c r="L51" s="49" t="s">
        <v>91</v>
      </c>
      <c r="M51" s="54" t="s">
        <v>81</v>
      </c>
      <c r="N51" s="50" t="s">
        <v>82</v>
      </c>
    </row>
    <row r="52" ht="14.25" customHeight="1">
      <c r="A52" s="39" t="s">
        <v>29</v>
      </c>
      <c r="B52" s="40" t="s">
        <v>78</v>
      </c>
      <c r="C52" s="43" t="s">
        <v>92</v>
      </c>
      <c r="D52" s="44">
        <v>27.0</v>
      </c>
      <c r="E52" s="44">
        <v>15.68</v>
      </c>
      <c r="F52" s="40">
        <v>1.0</v>
      </c>
      <c r="G52" s="40">
        <v>100.0</v>
      </c>
      <c r="H52" s="46">
        <v>100.0</v>
      </c>
      <c r="I52" s="47">
        <f t="shared" si="1"/>
        <v>25.04304</v>
      </c>
      <c r="J52" s="47">
        <f t="shared" si="2"/>
        <v>22.7664</v>
      </c>
      <c r="K52" s="48" t="s">
        <v>32</v>
      </c>
      <c r="L52" s="49" t="s">
        <v>93</v>
      </c>
      <c r="M52" s="54" t="s">
        <v>94</v>
      </c>
      <c r="N52" s="50" t="s">
        <v>95</v>
      </c>
    </row>
    <row r="53" ht="14.25" customHeight="1">
      <c r="A53" s="39" t="s">
        <v>29</v>
      </c>
      <c r="B53" s="40" t="s">
        <v>78</v>
      </c>
      <c r="C53" s="43" t="s">
        <v>95</v>
      </c>
      <c r="D53" s="44">
        <v>177.0</v>
      </c>
      <c r="E53" s="44">
        <v>14.7</v>
      </c>
      <c r="F53" s="40">
        <v>2.0</v>
      </c>
      <c r="G53" s="40">
        <v>80.49</v>
      </c>
      <c r="H53" s="46">
        <v>93.1</v>
      </c>
      <c r="I53" s="47">
        <f t="shared" si="1"/>
        <v>166.0791</v>
      </c>
      <c r="J53" s="47">
        <f t="shared" si="2"/>
        <v>150.981</v>
      </c>
      <c r="K53" s="48" t="s">
        <v>32</v>
      </c>
      <c r="L53" s="49" t="s">
        <v>96</v>
      </c>
      <c r="M53" s="54" t="s">
        <v>94</v>
      </c>
      <c r="N53" s="50" t="s">
        <v>95</v>
      </c>
    </row>
    <row r="54" ht="14.25" customHeight="1">
      <c r="A54" s="39" t="s">
        <v>29</v>
      </c>
      <c r="B54" s="40" t="s">
        <v>78</v>
      </c>
      <c r="C54" s="43" t="s">
        <v>97</v>
      </c>
      <c r="D54" s="44">
        <v>84.0</v>
      </c>
      <c r="E54" s="44">
        <v>30.08</v>
      </c>
      <c r="F54" s="40">
        <v>1.0</v>
      </c>
      <c r="G54" s="40">
        <v>80.07</v>
      </c>
      <c r="H54" s="46">
        <v>82.8</v>
      </c>
      <c r="I54" s="47">
        <f t="shared" si="1"/>
        <v>64.60608</v>
      </c>
      <c r="J54" s="47">
        <f t="shared" si="2"/>
        <v>58.7328</v>
      </c>
      <c r="K54" s="48" t="s">
        <v>32</v>
      </c>
      <c r="L54" s="49" t="s">
        <v>98</v>
      </c>
      <c r="M54" s="54" t="s">
        <v>89</v>
      </c>
      <c r="N54" s="50" t="s">
        <v>87</v>
      </c>
    </row>
    <row r="55" ht="14.25" customHeight="1">
      <c r="A55" s="39" t="s">
        <v>29</v>
      </c>
      <c r="B55" s="40" t="s">
        <v>78</v>
      </c>
      <c r="C55" s="43" t="s">
        <v>99</v>
      </c>
      <c r="D55" s="44">
        <v>47.0</v>
      </c>
      <c r="E55" s="44">
        <v>17.22</v>
      </c>
      <c r="F55" s="40">
        <v>1.0</v>
      </c>
      <c r="G55" s="40">
        <v>100.0</v>
      </c>
      <c r="H55" s="46">
        <v>100.0</v>
      </c>
      <c r="I55" s="47">
        <f t="shared" si="1"/>
        <v>42.79726</v>
      </c>
      <c r="J55" s="47">
        <f t="shared" si="2"/>
        <v>38.9066</v>
      </c>
      <c r="K55" s="48" t="s">
        <v>32</v>
      </c>
      <c r="L55" s="49" t="s">
        <v>100</v>
      </c>
      <c r="M55" s="54" t="s">
        <v>89</v>
      </c>
      <c r="N55" s="50" t="s">
        <v>87</v>
      </c>
    </row>
    <row r="56" ht="14.25" customHeight="1">
      <c r="A56" s="39" t="s">
        <v>29</v>
      </c>
      <c r="B56" s="40" t="s">
        <v>78</v>
      </c>
      <c r="C56" s="43" t="s">
        <v>101</v>
      </c>
      <c r="D56" s="44">
        <v>29.0</v>
      </c>
      <c r="E56" s="44">
        <v>23.19</v>
      </c>
      <c r="F56" s="40">
        <v>1.0</v>
      </c>
      <c r="G56" s="40">
        <v>0.0</v>
      </c>
      <c r="H56" s="46">
        <v>0.0</v>
      </c>
      <c r="I56" s="47">
        <f t="shared" si="1"/>
        <v>24.50239</v>
      </c>
      <c r="J56" s="47">
        <f t="shared" si="2"/>
        <v>22.2749</v>
      </c>
      <c r="K56" s="48" t="s">
        <v>32</v>
      </c>
      <c r="L56" s="49" t="s">
        <v>102</v>
      </c>
      <c r="M56" s="54" t="s">
        <v>89</v>
      </c>
      <c r="N56" s="50" t="s">
        <v>87</v>
      </c>
    </row>
    <row r="57" ht="14.25" customHeight="1">
      <c r="A57" s="39" t="s">
        <v>29</v>
      </c>
      <c r="B57" s="40" t="s">
        <v>78</v>
      </c>
      <c r="C57" s="43" t="s">
        <v>103</v>
      </c>
      <c r="D57" s="44">
        <v>41.0</v>
      </c>
      <c r="E57" s="44">
        <v>10.28</v>
      </c>
      <c r="F57" s="40">
        <v>2.0</v>
      </c>
      <c r="G57" s="40">
        <v>71.65</v>
      </c>
      <c r="H57" s="46">
        <v>71.65</v>
      </c>
      <c r="I57" s="47">
        <f t="shared" si="1"/>
        <v>40.46372</v>
      </c>
      <c r="J57" s="47">
        <f t="shared" si="2"/>
        <v>36.7852</v>
      </c>
      <c r="K57" s="48" t="s">
        <v>32</v>
      </c>
      <c r="L57" s="49" t="s">
        <v>104</v>
      </c>
      <c r="M57" s="54" t="s">
        <v>81</v>
      </c>
      <c r="N57" s="50" t="s">
        <v>82</v>
      </c>
    </row>
    <row r="58" ht="14.25" customHeight="1">
      <c r="A58" s="39" t="s">
        <v>29</v>
      </c>
      <c r="B58" s="40" t="s">
        <v>78</v>
      </c>
      <c r="C58" s="43" t="s">
        <v>105</v>
      </c>
      <c r="D58" s="44">
        <v>17.0</v>
      </c>
      <c r="E58" s="44">
        <v>12.89</v>
      </c>
      <c r="F58" s="40">
        <v>1.0</v>
      </c>
      <c r="G58" s="40">
        <v>100.0</v>
      </c>
      <c r="H58" s="46">
        <v>100.0</v>
      </c>
      <c r="I58" s="47">
        <f t="shared" si="1"/>
        <v>16.28957</v>
      </c>
      <c r="J58" s="47">
        <f t="shared" si="2"/>
        <v>14.8087</v>
      </c>
      <c r="K58" s="48" t="s">
        <v>32</v>
      </c>
      <c r="L58" s="49" t="s">
        <v>106</v>
      </c>
      <c r="M58" s="54" t="s">
        <v>89</v>
      </c>
      <c r="N58" s="50" t="s">
        <v>87</v>
      </c>
    </row>
    <row r="59" ht="14.25" customHeight="1">
      <c r="A59" s="39" t="s">
        <v>29</v>
      </c>
      <c r="B59" s="40" t="s">
        <v>78</v>
      </c>
      <c r="C59" s="43" t="s">
        <v>107</v>
      </c>
      <c r="D59" s="44">
        <v>66.0</v>
      </c>
      <c r="E59" s="44">
        <v>17.23</v>
      </c>
      <c r="F59" s="40">
        <v>1.0</v>
      </c>
      <c r="G59" s="40">
        <v>100.0</v>
      </c>
      <c r="H59" s="46">
        <v>100.0</v>
      </c>
      <c r="I59" s="47">
        <f t="shared" si="1"/>
        <v>60.09102</v>
      </c>
      <c r="J59" s="47">
        <f t="shared" si="2"/>
        <v>54.6282</v>
      </c>
      <c r="K59" s="48" t="s">
        <v>32</v>
      </c>
      <c r="L59" s="49" t="s">
        <v>108</v>
      </c>
      <c r="M59" s="54" t="s">
        <v>81</v>
      </c>
      <c r="N59" s="50" t="s">
        <v>82</v>
      </c>
    </row>
    <row r="60" ht="14.25" customHeight="1">
      <c r="A60" s="39" t="s">
        <v>29</v>
      </c>
      <c r="B60" s="40" t="s">
        <v>78</v>
      </c>
      <c r="C60" s="43" t="s">
        <v>82</v>
      </c>
      <c r="D60" s="44">
        <v>717.0</v>
      </c>
      <c r="E60" s="44">
        <v>19.04</v>
      </c>
      <c r="F60" s="40">
        <v>9.0</v>
      </c>
      <c r="G60" s="40">
        <v>70.73</v>
      </c>
      <c r="H60" s="46">
        <v>80.95</v>
      </c>
      <c r="I60" s="47">
        <f t="shared" si="1"/>
        <v>638.53152</v>
      </c>
      <c r="J60" s="47">
        <f t="shared" si="2"/>
        <v>580.4832</v>
      </c>
      <c r="K60" s="48" t="s">
        <v>32</v>
      </c>
      <c r="L60" s="49" t="s">
        <v>109</v>
      </c>
      <c r="M60" s="54" t="s">
        <v>81</v>
      </c>
      <c r="N60" s="50" t="s">
        <v>82</v>
      </c>
    </row>
    <row r="61" ht="14.25" customHeight="1">
      <c r="A61" s="39" t="s">
        <v>29</v>
      </c>
      <c r="B61" s="40" t="s">
        <v>78</v>
      </c>
      <c r="C61" s="43" t="s">
        <v>110</v>
      </c>
      <c r="D61" s="44">
        <v>52.0</v>
      </c>
      <c r="E61" s="44">
        <v>18.28</v>
      </c>
      <c r="F61" s="40">
        <v>1.0</v>
      </c>
      <c r="G61" s="40">
        <v>100.0</v>
      </c>
      <c r="H61" s="46">
        <v>100.0</v>
      </c>
      <c r="I61" s="47">
        <f t="shared" si="1"/>
        <v>46.74384</v>
      </c>
      <c r="J61" s="47">
        <f t="shared" si="2"/>
        <v>42.4944</v>
      </c>
      <c r="K61" s="48" t="s">
        <v>32</v>
      </c>
      <c r="L61" s="49" t="s">
        <v>111</v>
      </c>
      <c r="M61" s="54" t="s">
        <v>89</v>
      </c>
      <c r="N61" s="50" t="s">
        <v>87</v>
      </c>
    </row>
    <row r="62" ht="14.25" customHeight="1">
      <c r="A62" s="39" t="s">
        <v>29</v>
      </c>
      <c r="B62" s="40" t="s">
        <v>78</v>
      </c>
      <c r="C62" s="43" t="s">
        <v>112</v>
      </c>
      <c r="D62" s="44">
        <v>44.0</v>
      </c>
      <c r="E62" s="44">
        <v>24.25</v>
      </c>
      <c r="F62" s="40">
        <v>1.0</v>
      </c>
      <c r="G62" s="40">
        <v>100.0</v>
      </c>
      <c r="H62" s="46">
        <v>100.0</v>
      </c>
      <c r="I62" s="47">
        <f t="shared" si="1"/>
        <v>36.663</v>
      </c>
      <c r="J62" s="47">
        <f t="shared" si="2"/>
        <v>33.33</v>
      </c>
      <c r="K62" s="48" t="s">
        <v>32</v>
      </c>
      <c r="L62" s="49" t="s">
        <v>113</v>
      </c>
      <c r="M62" s="54" t="s">
        <v>89</v>
      </c>
      <c r="N62" s="50" t="s">
        <v>87</v>
      </c>
    </row>
    <row r="63" ht="14.25" customHeight="1">
      <c r="A63" s="39" t="s">
        <v>29</v>
      </c>
      <c r="B63" s="40" t="s">
        <v>78</v>
      </c>
      <c r="C63" s="43" t="s">
        <v>114</v>
      </c>
      <c r="D63" s="44">
        <v>11.0</v>
      </c>
      <c r="E63" s="44">
        <v>20.6</v>
      </c>
      <c r="F63" s="40">
        <v>1.0</v>
      </c>
      <c r="G63" s="40">
        <v>100.0</v>
      </c>
      <c r="H63" s="46">
        <v>100.0</v>
      </c>
      <c r="I63" s="47">
        <f t="shared" si="1"/>
        <v>9.6074</v>
      </c>
      <c r="J63" s="47">
        <f t="shared" si="2"/>
        <v>8.734</v>
      </c>
      <c r="K63" s="48" t="s">
        <v>32</v>
      </c>
      <c r="L63" s="49" t="s">
        <v>115</v>
      </c>
      <c r="M63" s="54" t="s">
        <v>89</v>
      </c>
      <c r="N63" s="50" t="s">
        <v>87</v>
      </c>
    </row>
    <row r="64" ht="14.25" customHeight="1">
      <c r="A64" s="7"/>
      <c r="C64" s="3"/>
      <c r="D64" s="4"/>
      <c r="E64" s="4"/>
      <c r="K64" s="57"/>
      <c r="L64" s="6"/>
      <c r="M64" s="6"/>
      <c r="N64" s="6"/>
    </row>
    <row r="65" ht="14.25" customHeight="1">
      <c r="A65" s="7"/>
      <c r="C65" s="3"/>
      <c r="D65" s="4"/>
      <c r="E65" s="4"/>
      <c r="K65" s="5"/>
      <c r="L65" s="6"/>
      <c r="M65" s="6"/>
      <c r="N65" s="6"/>
    </row>
    <row r="66" ht="14.25" customHeight="1">
      <c r="A66" s="7"/>
      <c r="C66" s="3"/>
      <c r="D66" s="4"/>
      <c r="E66" s="4"/>
      <c r="K66" s="5"/>
      <c r="L66" s="6"/>
      <c r="M66" s="6"/>
      <c r="N66" s="6"/>
    </row>
    <row r="67" ht="14.25" customHeight="1">
      <c r="A67" s="7"/>
      <c r="C67" s="3"/>
      <c r="D67" s="4"/>
      <c r="E67" s="4"/>
      <c r="K67" s="5"/>
      <c r="L67" s="6"/>
      <c r="M67" s="6"/>
      <c r="N67" s="6"/>
    </row>
    <row r="68" ht="14.25" customHeight="1">
      <c r="A68" s="7"/>
      <c r="C68" s="3"/>
      <c r="D68" s="4"/>
      <c r="E68" s="58"/>
      <c r="K68" s="5"/>
      <c r="L68" s="6"/>
      <c r="M68" s="6"/>
      <c r="N68" s="6"/>
    </row>
    <row r="69" ht="14.25" customHeight="1">
      <c r="A69" s="7"/>
      <c r="C69" s="3"/>
      <c r="D69" s="4"/>
      <c r="E69" s="4"/>
      <c r="K69" s="5"/>
      <c r="L69" s="6"/>
      <c r="M69" s="6"/>
      <c r="N69" s="6"/>
    </row>
    <row r="70" ht="14.25" customHeight="1">
      <c r="A70" s="7"/>
      <c r="C70" s="3"/>
      <c r="D70" s="4"/>
      <c r="E70" s="4"/>
      <c r="K70" s="5"/>
      <c r="L70" s="6"/>
      <c r="M70" s="6"/>
      <c r="N70" s="6"/>
    </row>
    <row r="71" ht="14.25" customHeight="1">
      <c r="A71" s="7"/>
      <c r="C71" s="3"/>
      <c r="D71" s="4"/>
      <c r="E71" s="4"/>
      <c r="K71" s="5"/>
      <c r="L71" s="6"/>
      <c r="M71" s="6"/>
      <c r="N71" s="6"/>
    </row>
    <row r="72" ht="14.25" customHeight="1">
      <c r="A72" s="7"/>
      <c r="C72" s="3"/>
      <c r="D72" s="4"/>
      <c r="E72" s="4"/>
      <c r="K72" s="5"/>
      <c r="L72" s="6"/>
      <c r="M72" s="6"/>
      <c r="N72" s="6"/>
    </row>
    <row r="73" ht="14.25" customHeight="1">
      <c r="A73" s="7"/>
      <c r="C73" s="3"/>
      <c r="D73" s="4"/>
      <c r="E73" s="4"/>
      <c r="K73" s="5"/>
      <c r="L73" s="6"/>
      <c r="M73" s="6"/>
      <c r="N73" s="6"/>
    </row>
    <row r="74" ht="14.25" customHeight="1">
      <c r="A74" s="7"/>
      <c r="C74" s="3"/>
      <c r="D74" s="4"/>
      <c r="E74" s="4"/>
      <c r="K74" s="5"/>
      <c r="L74" s="6"/>
      <c r="M74" s="6"/>
      <c r="N74" s="6"/>
    </row>
    <row r="75" ht="14.25" customHeight="1">
      <c r="A75" s="7"/>
      <c r="C75" s="3"/>
      <c r="D75" s="4"/>
      <c r="E75" s="4"/>
      <c r="K75" s="5"/>
      <c r="L75" s="6"/>
      <c r="M75" s="6"/>
      <c r="N75" s="6"/>
    </row>
    <row r="76" ht="14.25" customHeight="1">
      <c r="A76" s="7"/>
      <c r="C76" s="3"/>
      <c r="D76" s="4"/>
      <c r="E76" s="4"/>
      <c r="K76" s="5"/>
      <c r="L76" s="6"/>
      <c r="M76" s="6"/>
      <c r="N76" s="6"/>
    </row>
    <row r="77" ht="14.25" customHeight="1">
      <c r="A77" s="7"/>
      <c r="C77" s="3"/>
      <c r="D77" s="4"/>
      <c r="E77" s="4"/>
      <c r="K77" s="5"/>
      <c r="L77" s="6"/>
      <c r="M77" s="6"/>
      <c r="N77" s="6"/>
    </row>
    <row r="78" ht="14.25" customHeight="1">
      <c r="A78" s="7"/>
      <c r="C78" s="3"/>
      <c r="D78" s="4"/>
      <c r="E78" s="4"/>
      <c r="K78" s="5"/>
      <c r="L78" s="6"/>
      <c r="M78" s="6"/>
      <c r="N78" s="6"/>
    </row>
    <row r="79" ht="14.25" customHeight="1">
      <c r="A79" s="7"/>
      <c r="C79" s="3"/>
      <c r="D79" s="4"/>
      <c r="E79" s="4"/>
      <c r="K79" s="5"/>
      <c r="L79" s="6"/>
      <c r="M79" s="6"/>
      <c r="N79" s="6"/>
    </row>
    <row r="80" ht="14.25" customHeight="1">
      <c r="A80" s="7"/>
      <c r="C80" s="3"/>
      <c r="D80" s="4"/>
      <c r="E80" s="4"/>
      <c r="K80" s="5"/>
      <c r="L80" s="6"/>
      <c r="M80" s="6"/>
      <c r="N80" s="6"/>
    </row>
    <row r="81" ht="14.25" customHeight="1">
      <c r="A81" s="7"/>
      <c r="C81" s="3"/>
      <c r="D81" s="4"/>
      <c r="E81" s="4"/>
      <c r="K81" s="5"/>
      <c r="L81" s="6"/>
      <c r="M81" s="6"/>
      <c r="N81" s="6"/>
    </row>
    <row r="82" ht="14.25" customHeight="1">
      <c r="A82" s="7"/>
      <c r="C82" s="3"/>
      <c r="D82" s="4"/>
      <c r="E82" s="4"/>
      <c r="K82" s="5"/>
      <c r="L82" s="6"/>
      <c r="M82" s="6"/>
      <c r="N82" s="6"/>
    </row>
    <row r="83" ht="14.25" customHeight="1">
      <c r="A83" s="7"/>
      <c r="C83" s="3"/>
      <c r="D83" s="4"/>
      <c r="E83" s="4"/>
      <c r="K83" s="5"/>
      <c r="L83" s="6"/>
      <c r="M83" s="6"/>
      <c r="N83" s="6"/>
    </row>
    <row r="84" ht="14.25" customHeight="1">
      <c r="A84" s="7"/>
      <c r="C84" s="3"/>
      <c r="D84" s="4"/>
      <c r="E84" s="4"/>
      <c r="K84" s="5"/>
      <c r="L84" s="6"/>
      <c r="M84" s="6"/>
      <c r="N84" s="6"/>
    </row>
    <row r="85" ht="14.25" customHeight="1">
      <c r="A85" s="7"/>
      <c r="C85" s="3"/>
      <c r="D85" s="4"/>
      <c r="E85" s="4"/>
      <c r="K85" s="5"/>
      <c r="L85" s="6"/>
      <c r="M85" s="6"/>
      <c r="N85" s="6"/>
    </row>
    <row r="86" ht="14.25" customHeight="1">
      <c r="A86" s="7"/>
      <c r="C86" s="3"/>
      <c r="D86" s="4"/>
      <c r="E86" s="4"/>
      <c r="K86" s="5"/>
      <c r="L86" s="6"/>
      <c r="M86" s="6"/>
      <c r="N86" s="6"/>
    </row>
    <row r="87" ht="14.25" customHeight="1">
      <c r="A87" s="7"/>
      <c r="C87" s="3"/>
      <c r="D87" s="4"/>
      <c r="E87" s="4"/>
      <c r="K87" s="5"/>
      <c r="L87" s="6"/>
      <c r="M87" s="6"/>
      <c r="N87" s="6"/>
    </row>
    <row r="88" ht="14.25" customHeight="1">
      <c r="A88" s="7"/>
      <c r="C88" s="3"/>
      <c r="D88" s="4"/>
      <c r="E88" s="4"/>
      <c r="K88" s="5"/>
      <c r="L88" s="6"/>
      <c r="M88" s="6"/>
      <c r="N88" s="6"/>
    </row>
    <row r="89" ht="14.25" customHeight="1">
      <c r="A89" s="7"/>
      <c r="C89" s="3"/>
      <c r="D89" s="4"/>
      <c r="E89" s="4"/>
      <c r="K89" s="5"/>
      <c r="L89" s="6"/>
      <c r="M89" s="6"/>
      <c r="N89" s="6"/>
    </row>
    <row r="90" ht="14.25" customHeight="1">
      <c r="A90" s="7"/>
      <c r="C90" s="3"/>
      <c r="D90" s="4"/>
      <c r="E90" s="4"/>
      <c r="K90" s="5"/>
      <c r="L90" s="6"/>
      <c r="M90" s="6"/>
      <c r="N90" s="6"/>
    </row>
    <row r="91" ht="14.25" customHeight="1">
      <c r="A91" s="7"/>
      <c r="C91" s="3"/>
      <c r="D91" s="4"/>
      <c r="E91" s="4"/>
      <c r="K91" s="5"/>
      <c r="L91" s="6"/>
      <c r="M91" s="6"/>
      <c r="N91" s="6"/>
    </row>
    <row r="92" ht="14.25" customHeight="1">
      <c r="A92" s="7"/>
      <c r="C92" s="3"/>
      <c r="D92" s="4"/>
      <c r="E92" s="4"/>
      <c r="K92" s="5"/>
      <c r="L92" s="6"/>
      <c r="M92" s="6"/>
      <c r="N92" s="6"/>
    </row>
    <row r="93" ht="14.25" customHeight="1">
      <c r="A93" s="7"/>
      <c r="C93" s="3"/>
      <c r="D93" s="4"/>
      <c r="E93" s="4"/>
      <c r="K93" s="5"/>
      <c r="L93" s="6"/>
      <c r="M93" s="6"/>
      <c r="N93" s="6"/>
    </row>
    <row r="94" ht="14.25" customHeight="1">
      <c r="A94" s="7"/>
      <c r="C94" s="3"/>
      <c r="D94" s="4"/>
      <c r="E94" s="4"/>
      <c r="K94" s="5"/>
      <c r="L94" s="6"/>
      <c r="M94" s="6"/>
      <c r="N94" s="6"/>
    </row>
    <row r="95" ht="14.25" customHeight="1">
      <c r="A95" s="7"/>
      <c r="C95" s="3"/>
      <c r="D95" s="4"/>
      <c r="E95" s="4"/>
      <c r="K95" s="5"/>
      <c r="L95" s="6"/>
      <c r="M95" s="6"/>
      <c r="N95" s="6"/>
    </row>
    <row r="96" ht="14.25" customHeight="1">
      <c r="A96" s="7"/>
      <c r="C96" s="3"/>
      <c r="D96" s="4"/>
      <c r="E96" s="4"/>
      <c r="K96" s="5"/>
      <c r="L96" s="6"/>
      <c r="M96" s="6"/>
      <c r="N96" s="6"/>
    </row>
    <row r="97" ht="14.25" customHeight="1">
      <c r="A97" s="7"/>
      <c r="C97" s="3"/>
      <c r="D97" s="4"/>
      <c r="E97" s="4"/>
      <c r="K97" s="5"/>
      <c r="L97" s="6"/>
      <c r="M97" s="6"/>
      <c r="N97" s="6"/>
    </row>
    <row r="98" ht="14.25" customHeight="1">
      <c r="A98" s="7"/>
      <c r="C98" s="3"/>
      <c r="D98" s="4"/>
      <c r="E98" s="4"/>
      <c r="K98" s="5"/>
      <c r="L98" s="6"/>
      <c r="M98" s="6"/>
      <c r="N98" s="6"/>
    </row>
    <row r="99" ht="14.25" customHeight="1">
      <c r="A99" s="7"/>
      <c r="C99" s="3"/>
      <c r="D99" s="4"/>
      <c r="E99" s="4"/>
      <c r="K99" s="5"/>
      <c r="L99" s="6"/>
      <c r="M99" s="6"/>
      <c r="N99" s="6"/>
    </row>
    <row r="100" ht="14.25" customHeight="1">
      <c r="A100" s="7"/>
      <c r="C100" s="3"/>
      <c r="D100" s="4"/>
      <c r="E100" s="4"/>
      <c r="K100" s="5"/>
      <c r="L100" s="6"/>
      <c r="M100" s="6"/>
      <c r="N100" s="6"/>
    </row>
    <row r="101" ht="14.25" customHeight="1">
      <c r="A101" s="7"/>
      <c r="C101" s="3"/>
      <c r="D101" s="4"/>
      <c r="E101" s="4"/>
      <c r="K101" s="5"/>
      <c r="L101" s="6"/>
      <c r="M101" s="6"/>
      <c r="N101" s="6"/>
    </row>
    <row r="102" ht="14.25" customHeight="1">
      <c r="A102" s="7"/>
      <c r="C102" s="3"/>
      <c r="D102" s="4"/>
      <c r="E102" s="4"/>
      <c r="K102" s="5"/>
      <c r="L102" s="6"/>
      <c r="M102" s="6"/>
      <c r="N102" s="6"/>
    </row>
    <row r="103" ht="14.25" customHeight="1">
      <c r="A103" s="7"/>
      <c r="C103" s="3"/>
      <c r="D103" s="4"/>
      <c r="E103" s="4"/>
      <c r="K103" s="5"/>
      <c r="L103" s="6"/>
      <c r="M103" s="6"/>
      <c r="N103" s="6"/>
    </row>
    <row r="104" ht="14.25" customHeight="1">
      <c r="A104" s="7"/>
      <c r="C104" s="3"/>
      <c r="D104" s="4"/>
      <c r="E104" s="4"/>
      <c r="K104" s="5"/>
      <c r="L104" s="6"/>
      <c r="M104" s="6"/>
      <c r="N104" s="6"/>
    </row>
    <row r="105" ht="14.25" customHeight="1">
      <c r="A105" s="7"/>
      <c r="C105" s="3"/>
      <c r="D105" s="4"/>
      <c r="E105" s="4"/>
      <c r="K105" s="5"/>
      <c r="L105" s="6"/>
      <c r="M105" s="6"/>
      <c r="N105" s="6"/>
    </row>
    <row r="106" ht="14.25" customHeight="1">
      <c r="A106" s="7"/>
      <c r="C106" s="3"/>
      <c r="D106" s="4"/>
      <c r="E106" s="4"/>
      <c r="K106" s="5"/>
      <c r="L106" s="6"/>
      <c r="M106" s="6"/>
      <c r="N106" s="6"/>
    </row>
    <row r="107" ht="14.25" customHeight="1">
      <c r="A107" s="7"/>
      <c r="C107" s="3"/>
      <c r="D107" s="4"/>
      <c r="E107" s="4"/>
      <c r="K107" s="5"/>
      <c r="L107" s="6"/>
      <c r="M107" s="6"/>
      <c r="N107" s="6"/>
    </row>
    <row r="108" ht="14.25" customHeight="1">
      <c r="A108" s="7"/>
      <c r="C108" s="3"/>
      <c r="D108" s="4"/>
      <c r="E108" s="4"/>
      <c r="K108" s="5"/>
      <c r="L108" s="6"/>
      <c r="M108" s="6"/>
      <c r="N108" s="6"/>
    </row>
    <row r="109" ht="14.25" customHeight="1">
      <c r="A109" s="7"/>
      <c r="C109" s="3"/>
      <c r="D109" s="4"/>
      <c r="E109" s="4"/>
      <c r="K109" s="5"/>
      <c r="L109" s="6"/>
      <c r="M109" s="6"/>
      <c r="N109" s="6"/>
    </row>
    <row r="110" ht="14.25" customHeight="1">
      <c r="A110" s="7"/>
      <c r="C110" s="3"/>
      <c r="D110" s="4"/>
      <c r="E110" s="4"/>
      <c r="K110" s="5"/>
      <c r="L110" s="6"/>
      <c r="M110" s="6"/>
      <c r="N110" s="6"/>
    </row>
    <row r="111" ht="14.25" customHeight="1">
      <c r="A111" s="7"/>
      <c r="C111" s="3"/>
      <c r="D111" s="4"/>
      <c r="E111" s="4"/>
      <c r="K111" s="5"/>
      <c r="L111" s="6"/>
      <c r="M111" s="6"/>
      <c r="N111" s="6"/>
    </row>
    <row r="112" ht="14.25" customHeight="1">
      <c r="A112" s="7"/>
      <c r="C112" s="3"/>
      <c r="D112" s="4"/>
      <c r="E112" s="4"/>
      <c r="K112" s="5"/>
      <c r="L112" s="6"/>
      <c r="M112" s="6"/>
      <c r="N112" s="6"/>
    </row>
    <row r="113" ht="14.25" customHeight="1">
      <c r="A113" s="7"/>
      <c r="C113" s="3"/>
      <c r="D113" s="4"/>
      <c r="E113" s="4"/>
      <c r="K113" s="5"/>
      <c r="L113" s="6"/>
      <c r="M113" s="6"/>
      <c r="N113" s="6"/>
    </row>
    <row r="114" ht="14.25" customHeight="1">
      <c r="A114" s="7"/>
      <c r="C114" s="3"/>
      <c r="D114" s="4"/>
      <c r="E114" s="4"/>
      <c r="K114" s="5"/>
      <c r="L114" s="6"/>
      <c r="M114" s="6"/>
      <c r="N114" s="6"/>
    </row>
    <row r="115" ht="14.25" customHeight="1">
      <c r="A115" s="7"/>
      <c r="C115" s="3"/>
      <c r="D115" s="4"/>
      <c r="E115" s="4"/>
      <c r="K115" s="5"/>
      <c r="L115" s="6"/>
      <c r="M115" s="6"/>
      <c r="N115" s="6"/>
    </row>
    <row r="116" ht="14.25" customHeight="1">
      <c r="A116" s="7"/>
      <c r="C116" s="3"/>
      <c r="D116" s="4"/>
      <c r="E116" s="4"/>
      <c r="K116" s="5"/>
      <c r="L116" s="6"/>
      <c r="M116" s="6"/>
      <c r="N116" s="6"/>
    </row>
    <row r="117" ht="14.25" customHeight="1">
      <c r="A117" s="7"/>
      <c r="C117" s="3"/>
      <c r="D117" s="4"/>
      <c r="E117" s="4"/>
      <c r="K117" s="5"/>
      <c r="L117" s="6"/>
      <c r="M117" s="6"/>
      <c r="N117" s="6"/>
    </row>
    <row r="118" ht="14.25" customHeight="1">
      <c r="A118" s="7"/>
      <c r="C118" s="3"/>
      <c r="D118" s="4"/>
      <c r="E118" s="4"/>
      <c r="K118" s="5"/>
      <c r="L118" s="6"/>
      <c r="M118" s="6"/>
      <c r="N118" s="6"/>
    </row>
    <row r="119" ht="14.25" customHeight="1">
      <c r="A119" s="7"/>
      <c r="C119" s="3"/>
      <c r="D119" s="4"/>
      <c r="E119" s="4"/>
      <c r="K119" s="5"/>
      <c r="L119" s="6"/>
      <c r="M119" s="6"/>
      <c r="N119" s="6"/>
    </row>
    <row r="120" ht="14.25" customHeight="1">
      <c r="A120" s="7"/>
      <c r="C120" s="3"/>
      <c r="D120" s="4"/>
      <c r="E120" s="4"/>
      <c r="K120" s="5"/>
      <c r="L120" s="6"/>
      <c r="M120" s="6"/>
      <c r="N120" s="6"/>
    </row>
    <row r="121" ht="14.25" customHeight="1">
      <c r="A121" s="7"/>
      <c r="C121" s="3"/>
      <c r="D121" s="4"/>
      <c r="E121" s="4"/>
      <c r="K121" s="5"/>
      <c r="L121" s="6"/>
      <c r="M121" s="6"/>
      <c r="N121" s="6"/>
    </row>
    <row r="122" ht="14.25" customHeight="1">
      <c r="A122" s="7"/>
      <c r="C122" s="3"/>
      <c r="D122" s="4"/>
      <c r="E122" s="4"/>
      <c r="K122" s="5"/>
      <c r="L122" s="6"/>
      <c r="M122" s="6"/>
      <c r="N122" s="6"/>
    </row>
    <row r="123" ht="14.25" customHeight="1">
      <c r="A123" s="7"/>
      <c r="C123" s="3"/>
      <c r="D123" s="4"/>
      <c r="E123" s="4"/>
      <c r="K123" s="5"/>
      <c r="L123" s="6"/>
      <c r="M123" s="6"/>
      <c r="N123" s="6"/>
    </row>
    <row r="124" ht="14.25" customHeight="1">
      <c r="A124" s="7"/>
      <c r="C124" s="3"/>
      <c r="D124" s="4"/>
      <c r="E124" s="4"/>
      <c r="K124" s="5"/>
      <c r="L124" s="6"/>
      <c r="M124" s="6"/>
      <c r="N124" s="6"/>
    </row>
    <row r="125" ht="14.25" customHeight="1">
      <c r="A125" s="7"/>
      <c r="C125" s="3"/>
      <c r="D125" s="4"/>
      <c r="E125" s="4"/>
      <c r="K125" s="5"/>
      <c r="L125" s="6"/>
      <c r="M125" s="6"/>
      <c r="N125" s="6"/>
    </row>
    <row r="126" ht="14.25" customHeight="1">
      <c r="A126" s="7"/>
      <c r="C126" s="3"/>
      <c r="D126" s="4"/>
      <c r="E126" s="4"/>
      <c r="K126" s="5"/>
      <c r="L126" s="6"/>
      <c r="M126" s="6"/>
      <c r="N126" s="6"/>
    </row>
    <row r="127" ht="14.25" customHeight="1">
      <c r="A127" s="7"/>
      <c r="C127" s="3"/>
      <c r="D127" s="4"/>
      <c r="E127" s="4"/>
      <c r="K127" s="5"/>
      <c r="L127" s="6"/>
      <c r="M127" s="6"/>
      <c r="N127" s="6"/>
    </row>
    <row r="128" ht="14.25" customHeight="1">
      <c r="A128" s="7"/>
      <c r="C128" s="3"/>
      <c r="D128" s="4"/>
      <c r="E128" s="4"/>
      <c r="K128" s="5"/>
      <c r="L128" s="6"/>
      <c r="M128" s="6"/>
      <c r="N128" s="6"/>
    </row>
    <row r="129" ht="14.25" customHeight="1">
      <c r="A129" s="7"/>
      <c r="C129" s="3"/>
      <c r="D129" s="4"/>
      <c r="E129" s="4"/>
      <c r="K129" s="5"/>
      <c r="L129" s="6"/>
      <c r="M129" s="6"/>
      <c r="N129" s="6"/>
    </row>
    <row r="130" ht="14.25" customHeight="1">
      <c r="A130" s="7"/>
      <c r="C130" s="3"/>
      <c r="D130" s="4"/>
      <c r="E130" s="4"/>
      <c r="K130" s="5"/>
      <c r="L130" s="6"/>
      <c r="M130" s="6"/>
      <c r="N130" s="6"/>
    </row>
    <row r="131" ht="14.25" customHeight="1">
      <c r="A131" s="7"/>
      <c r="C131" s="3"/>
      <c r="D131" s="4"/>
      <c r="E131" s="4"/>
      <c r="K131" s="5"/>
      <c r="L131" s="6"/>
      <c r="M131" s="6"/>
      <c r="N131" s="6"/>
    </row>
    <row r="132" ht="14.25" customHeight="1">
      <c r="A132" s="7"/>
      <c r="C132" s="3"/>
      <c r="D132" s="4"/>
      <c r="E132" s="4"/>
      <c r="K132" s="5"/>
      <c r="L132" s="6"/>
      <c r="M132" s="6"/>
      <c r="N132" s="6"/>
    </row>
    <row r="133" ht="14.25" customHeight="1">
      <c r="A133" s="7"/>
      <c r="C133" s="3"/>
      <c r="D133" s="4"/>
      <c r="E133" s="4"/>
      <c r="K133" s="5"/>
      <c r="L133" s="6"/>
      <c r="M133" s="6"/>
      <c r="N133" s="6"/>
    </row>
    <row r="134" ht="14.25" customHeight="1">
      <c r="A134" s="7"/>
      <c r="C134" s="3"/>
      <c r="D134" s="4"/>
      <c r="E134" s="4"/>
      <c r="K134" s="5"/>
      <c r="L134" s="6"/>
      <c r="M134" s="6"/>
      <c r="N134" s="6"/>
    </row>
    <row r="135" ht="14.25" customHeight="1">
      <c r="A135" s="7"/>
      <c r="C135" s="3"/>
      <c r="D135" s="4"/>
      <c r="E135" s="4"/>
      <c r="K135" s="5"/>
      <c r="L135" s="6"/>
      <c r="M135" s="6"/>
      <c r="N135" s="6"/>
    </row>
    <row r="136" ht="14.25" customHeight="1">
      <c r="A136" s="7"/>
      <c r="C136" s="3"/>
      <c r="D136" s="4"/>
      <c r="E136" s="4"/>
      <c r="K136" s="5"/>
      <c r="L136" s="6"/>
      <c r="M136" s="6"/>
      <c r="N136" s="6"/>
    </row>
    <row r="137" ht="14.25" customHeight="1">
      <c r="A137" s="7"/>
      <c r="C137" s="3"/>
      <c r="D137" s="4"/>
      <c r="E137" s="4"/>
      <c r="K137" s="5"/>
      <c r="L137" s="6"/>
      <c r="M137" s="6"/>
      <c r="N137" s="6"/>
    </row>
    <row r="138" ht="14.25" customHeight="1">
      <c r="A138" s="7"/>
      <c r="C138" s="3"/>
      <c r="D138" s="4"/>
      <c r="E138" s="4"/>
      <c r="K138" s="5"/>
      <c r="L138" s="6"/>
      <c r="M138" s="6"/>
      <c r="N138" s="6"/>
    </row>
    <row r="139" ht="14.25" customHeight="1">
      <c r="A139" s="7"/>
      <c r="C139" s="3"/>
      <c r="D139" s="4"/>
      <c r="E139" s="4"/>
      <c r="K139" s="5"/>
      <c r="L139" s="6"/>
      <c r="M139" s="6"/>
      <c r="N139" s="6"/>
    </row>
    <row r="140" ht="14.25" customHeight="1">
      <c r="A140" s="7"/>
      <c r="C140" s="3"/>
      <c r="D140" s="4"/>
      <c r="E140" s="4"/>
      <c r="K140" s="5"/>
      <c r="L140" s="6"/>
      <c r="M140" s="6"/>
      <c r="N140" s="6"/>
    </row>
    <row r="141" ht="14.25" customHeight="1">
      <c r="A141" s="7"/>
      <c r="C141" s="3"/>
      <c r="D141" s="4"/>
      <c r="E141" s="4"/>
      <c r="K141" s="5"/>
      <c r="L141" s="6"/>
      <c r="M141" s="6"/>
      <c r="N141" s="6"/>
    </row>
    <row r="142" ht="14.25" customHeight="1">
      <c r="A142" s="7"/>
      <c r="C142" s="3"/>
      <c r="D142" s="4"/>
      <c r="E142" s="4"/>
      <c r="K142" s="5"/>
      <c r="L142" s="6"/>
      <c r="M142" s="6"/>
      <c r="N142" s="6"/>
    </row>
    <row r="143" ht="14.25" customHeight="1">
      <c r="A143" s="7"/>
      <c r="C143" s="3"/>
      <c r="D143" s="4"/>
      <c r="E143" s="4"/>
      <c r="K143" s="5"/>
      <c r="L143" s="6"/>
      <c r="M143" s="6"/>
      <c r="N143" s="6"/>
    </row>
    <row r="144" ht="14.25" customHeight="1">
      <c r="A144" s="7"/>
      <c r="C144" s="3"/>
      <c r="D144" s="4"/>
      <c r="E144" s="4"/>
      <c r="K144" s="5"/>
      <c r="L144" s="6"/>
      <c r="M144" s="6"/>
      <c r="N144" s="6"/>
    </row>
    <row r="145" ht="14.25" customHeight="1">
      <c r="A145" s="7"/>
      <c r="C145" s="3"/>
      <c r="D145" s="4"/>
      <c r="E145" s="4"/>
      <c r="K145" s="5"/>
      <c r="L145" s="6"/>
      <c r="M145" s="6"/>
      <c r="N145" s="6"/>
    </row>
    <row r="146" ht="14.25" customHeight="1">
      <c r="A146" s="7"/>
      <c r="C146" s="3"/>
      <c r="D146" s="4"/>
      <c r="E146" s="4"/>
      <c r="K146" s="5"/>
      <c r="L146" s="6"/>
      <c r="M146" s="6"/>
      <c r="N146" s="6"/>
    </row>
    <row r="147" ht="14.25" customHeight="1">
      <c r="A147" s="7"/>
      <c r="C147" s="3"/>
      <c r="D147" s="4"/>
      <c r="E147" s="4"/>
      <c r="K147" s="5"/>
      <c r="L147" s="6"/>
      <c r="M147" s="6"/>
      <c r="N147" s="6"/>
    </row>
    <row r="148" ht="14.25" customHeight="1">
      <c r="A148" s="7"/>
      <c r="C148" s="3"/>
      <c r="D148" s="4"/>
      <c r="E148" s="4"/>
      <c r="K148" s="5"/>
      <c r="L148" s="6"/>
      <c r="M148" s="6"/>
      <c r="N148" s="6"/>
    </row>
    <row r="149" ht="14.25" customHeight="1">
      <c r="A149" s="7"/>
      <c r="C149" s="3"/>
      <c r="D149" s="4"/>
      <c r="E149" s="4"/>
      <c r="K149" s="5"/>
      <c r="L149" s="6"/>
      <c r="M149" s="6"/>
      <c r="N149" s="6"/>
    </row>
    <row r="150" ht="14.25" customHeight="1">
      <c r="A150" s="7"/>
      <c r="C150" s="3"/>
      <c r="D150" s="4"/>
      <c r="E150" s="4"/>
      <c r="K150" s="5"/>
      <c r="L150" s="6"/>
      <c r="M150" s="6"/>
      <c r="N150" s="6"/>
    </row>
    <row r="151" ht="14.25" customHeight="1">
      <c r="A151" s="7"/>
      <c r="C151" s="3"/>
      <c r="D151" s="4"/>
      <c r="E151" s="4"/>
      <c r="K151" s="5"/>
      <c r="L151" s="6"/>
      <c r="M151" s="6"/>
      <c r="N151" s="6"/>
    </row>
    <row r="152" ht="14.25" customHeight="1">
      <c r="A152" s="7"/>
      <c r="C152" s="3"/>
      <c r="D152" s="4"/>
      <c r="E152" s="4"/>
      <c r="K152" s="5"/>
      <c r="L152" s="6"/>
      <c r="M152" s="6"/>
      <c r="N152" s="6"/>
    </row>
    <row r="153" ht="14.25" customHeight="1">
      <c r="A153" s="7"/>
      <c r="C153" s="3"/>
      <c r="D153" s="4"/>
      <c r="E153" s="4"/>
      <c r="K153" s="5"/>
      <c r="L153" s="6"/>
      <c r="M153" s="6"/>
      <c r="N153" s="6"/>
    </row>
    <row r="154" ht="14.25" customHeight="1">
      <c r="A154" s="7"/>
      <c r="C154" s="3"/>
      <c r="D154" s="4"/>
      <c r="E154" s="4"/>
      <c r="K154" s="5"/>
      <c r="L154" s="6"/>
      <c r="M154" s="6"/>
      <c r="N154" s="6"/>
    </row>
    <row r="155" ht="14.25" customHeight="1">
      <c r="A155" s="7"/>
      <c r="C155" s="3"/>
      <c r="D155" s="4"/>
      <c r="E155" s="4"/>
      <c r="K155" s="5"/>
      <c r="L155" s="6"/>
      <c r="M155" s="6"/>
      <c r="N155" s="6"/>
    </row>
    <row r="156" ht="14.25" customHeight="1">
      <c r="A156" s="7"/>
      <c r="C156" s="3"/>
      <c r="D156" s="4"/>
      <c r="E156" s="4"/>
      <c r="K156" s="5"/>
      <c r="L156" s="6"/>
      <c r="M156" s="6"/>
      <c r="N156" s="6"/>
    </row>
    <row r="157" ht="14.25" customHeight="1">
      <c r="A157" s="7"/>
      <c r="C157" s="3"/>
      <c r="D157" s="4"/>
      <c r="E157" s="4"/>
      <c r="K157" s="5"/>
      <c r="L157" s="6"/>
      <c r="M157" s="6"/>
      <c r="N157" s="6"/>
    </row>
    <row r="158" ht="14.25" customHeight="1">
      <c r="A158" s="7"/>
      <c r="C158" s="3"/>
      <c r="D158" s="4"/>
      <c r="E158" s="4"/>
      <c r="K158" s="5"/>
      <c r="L158" s="6"/>
      <c r="M158" s="6"/>
      <c r="N158" s="6"/>
    </row>
    <row r="159" ht="14.25" customHeight="1">
      <c r="A159" s="7"/>
      <c r="C159" s="3"/>
      <c r="D159" s="4"/>
      <c r="E159" s="4"/>
      <c r="K159" s="5"/>
      <c r="L159" s="6"/>
      <c r="M159" s="6"/>
      <c r="N159" s="6"/>
    </row>
    <row r="160" ht="14.25" customHeight="1">
      <c r="A160" s="7"/>
      <c r="C160" s="3"/>
      <c r="D160" s="4"/>
      <c r="E160" s="4"/>
      <c r="K160" s="5"/>
      <c r="L160" s="6"/>
      <c r="M160" s="6"/>
      <c r="N160" s="6"/>
    </row>
    <row r="161" ht="14.25" customHeight="1">
      <c r="A161" s="7"/>
      <c r="C161" s="3"/>
      <c r="D161" s="4"/>
      <c r="E161" s="4"/>
      <c r="K161" s="5"/>
      <c r="L161" s="6"/>
      <c r="M161" s="6"/>
      <c r="N161" s="6"/>
    </row>
    <row r="162" ht="14.25" customHeight="1">
      <c r="A162" s="7"/>
      <c r="C162" s="3"/>
      <c r="D162" s="4"/>
      <c r="E162" s="4"/>
      <c r="K162" s="5"/>
      <c r="L162" s="6"/>
      <c r="M162" s="6"/>
      <c r="N162" s="6"/>
    </row>
    <row r="163" ht="14.25" customHeight="1">
      <c r="A163" s="7"/>
      <c r="C163" s="3"/>
      <c r="D163" s="4"/>
      <c r="E163" s="4"/>
      <c r="K163" s="5"/>
      <c r="L163" s="6"/>
      <c r="M163" s="6"/>
      <c r="N163" s="6"/>
    </row>
    <row r="164" ht="14.25" customHeight="1">
      <c r="A164" s="7"/>
      <c r="C164" s="3"/>
      <c r="D164" s="4"/>
      <c r="E164" s="4"/>
      <c r="K164" s="5"/>
      <c r="L164" s="6"/>
      <c r="M164" s="6"/>
      <c r="N164" s="6"/>
    </row>
    <row r="165" ht="14.25" customHeight="1">
      <c r="A165" s="7"/>
      <c r="C165" s="3"/>
      <c r="D165" s="4"/>
      <c r="E165" s="4"/>
      <c r="K165" s="5"/>
      <c r="L165" s="6"/>
      <c r="M165" s="6"/>
      <c r="N165" s="6"/>
    </row>
    <row r="166" ht="14.25" customHeight="1">
      <c r="A166" s="7"/>
      <c r="C166" s="3"/>
      <c r="D166" s="4"/>
      <c r="E166" s="4"/>
      <c r="K166" s="5"/>
      <c r="L166" s="6"/>
      <c r="M166" s="6"/>
      <c r="N166" s="6"/>
    </row>
    <row r="167" ht="14.25" customHeight="1">
      <c r="A167" s="7"/>
      <c r="C167" s="3"/>
      <c r="D167" s="4"/>
      <c r="E167" s="4"/>
      <c r="K167" s="5"/>
      <c r="L167" s="6"/>
      <c r="M167" s="6"/>
      <c r="N167" s="6"/>
    </row>
    <row r="168" ht="14.25" customHeight="1">
      <c r="A168" s="7"/>
      <c r="C168" s="3"/>
      <c r="D168" s="4"/>
      <c r="E168" s="4"/>
      <c r="K168" s="5"/>
      <c r="L168" s="6"/>
      <c r="M168" s="6"/>
      <c r="N168" s="6"/>
    </row>
    <row r="169" ht="14.25" customHeight="1">
      <c r="A169" s="7"/>
      <c r="C169" s="3"/>
      <c r="D169" s="4"/>
      <c r="E169" s="4"/>
      <c r="K169" s="5"/>
      <c r="L169" s="6"/>
      <c r="M169" s="6"/>
      <c r="N169" s="6"/>
    </row>
    <row r="170" ht="14.25" customHeight="1">
      <c r="A170" s="7"/>
      <c r="C170" s="3"/>
      <c r="D170" s="4"/>
      <c r="E170" s="4"/>
      <c r="K170" s="5"/>
      <c r="L170" s="6"/>
      <c r="M170" s="6"/>
      <c r="N170" s="6"/>
    </row>
    <row r="171" ht="14.25" customHeight="1">
      <c r="A171" s="7"/>
      <c r="C171" s="3"/>
      <c r="D171" s="4"/>
      <c r="E171" s="4"/>
      <c r="K171" s="5"/>
      <c r="L171" s="6"/>
      <c r="M171" s="6"/>
      <c r="N171" s="6"/>
    </row>
    <row r="172" ht="14.25" customHeight="1">
      <c r="A172" s="7"/>
      <c r="C172" s="3"/>
      <c r="D172" s="4"/>
      <c r="E172" s="4"/>
      <c r="K172" s="5"/>
      <c r="L172" s="6"/>
      <c r="M172" s="6"/>
      <c r="N172" s="6"/>
    </row>
    <row r="173" ht="14.25" customHeight="1">
      <c r="A173" s="7"/>
      <c r="C173" s="3"/>
      <c r="D173" s="4"/>
      <c r="E173" s="4"/>
      <c r="K173" s="5"/>
      <c r="L173" s="6"/>
      <c r="M173" s="6"/>
      <c r="N173" s="6"/>
    </row>
    <row r="174" ht="14.25" customHeight="1">
      <c r="A174" s="7"/>
      <c r="C174" s="3"/>
      <c r="D174" s="4"/>
      <c r="E174" s="4"/>
      <c r="K174" s="5"/>
      <c r="L174" s="6"/>
      <c r="M174" s="6"/>
      <c r="N174" s="6"/>
    </row>
    <row r="175" ht="14.25" customHeight="1">
      <c r="A175" s="7"/>
      <c r="C175" s="3"/>
      <c r="D175" s="4"/>
      <c r="E175" s="4"/>
      <c r="K175" s="5"/>
      <c r="L175" s="6"/>
      <c r="M175" s="6"/>
      <c r="N175" s="6"/>
    </row>
    <row r="176" ht="14.25" customHeight="1">
      <c r="A176" s="7"/>
      <c r="C176" s="3"/>
      <c r="D176" s="4"/>
      <c r="E176" s="4"/>
      <c r="K176" s="5"/>
      <c r="L176" s="6"/>
      <c r="M176" s="6"/>
      <c r="N176" s="6"/>
    </row>
    <row r="177" ht="14.25" customHeight="1">
      <c r="A177" s="7"/>
      <c r="C177" s="3"/>
      <c r="D177" s="4"/>
      <c r="E177" s="4"/>
      <c r="K177" s="5"/>
      <c r="L177" s="6"/>
      <c r="M177" s="6"/>
      <c r="N177" s="6"/>
    </row>
    <row r="178" ht="14.25" customHeight="1">
      <c r="A178" s="7"/>
      <c r="C178" s="3"/>
      <c r="D178" s="4"/>
      <c r="E178" s="4"/>
      <c r="K178" s="5"/>
      <c r="L178" s="6"/>
      <c r="M178" s="6"/>
      <c r="N178" s="6"/>
    </row>
    <row r="179" ht="14.25" customHeight="1">
      <c r="A179" s="7"/>
      <c r="C179" s="3"/>
      <c r="D179" s="4"/>
      <c r="E179" s="4"/>
      <c r="K179" s="5"/>
      <c r="L179" s="6"/>
      <c r="M179" s="6"/>
      <c r="N179" s="6"/>
    </row>
    <row r="180" ht="14.25" customHeight="1">
      <c r="A180" s="7"/>
      <c r="C180" s="3"/>
      <c r="D180" s="4"/>
      <c r="E180" s="4"/>
      <c r="K180" s="5"/>
      <c r="L180" s="6"/>
      <c r="M180" s="6"/>
      <c r="N180" s="6"/>
    </row>
    <row r="181" ht="14.25" customHeight="1">
      <c r="A181" s="7"/>
      <c r="C181" s="3"/>
      <c r="D181" s="4"/>
      <c r="E181" s="4"/>
      <c r="K181" s="5"/>
      <c r="L181" s="6"/>
      <c r="M181" s="6"/>
      <c r="N181" s="6"/>
    </row>
    <row r="182" ht="14.25" customHeight="1">
      <c r="A182" s="7"/>
      <c r="C182" s="3"/>
      <c r="D182" s="4"/>
      <c r="E182" s="4"/>
      <c r="K182" s="5"/>
      <c r="L182" s="6"/>
      <c r="M182" s="6"/>
      <c r="N182" s="6"/>
    </row>
    <row r="183" ht="14.25" customHeight="1">
      <c r="A183" s="7"/>
      <c r="C183" s="3"/>
      <c r="D183" s="4"/>
      <c r="E183" s="4"/>
      <c r="K183" s="5"/>
      <c r="L183" s="6"/>
      <c r="M183" s="6"/>
      <c r="N183" s="6"/>
    </row>
    <row r="184" ht="14.25" customHeight="1">
      <c r="A184" s="7"/>
      <c r="C184" s="3"/>
      <c r="D184" s="4"/>
      <c r="E184" s="4"/>
      <c r="K184" s="5"/>
      <c r="L184" s="6"/>
      <c r="M184" s="6"/>
      <c r="N184" s="6"/>
    </row>
    <row r="185" ht="14.25" customHeight="1">
      <c r="A185" s="7"/>
      <c r="C185" s="3"/>
      <c r="D185" s="4"/>
      <c r="E185" s="4"/>
      <c r="K185" s="5"/>
      <c r="L185" s="6"/>
      <c r="M185" s="6"/>
      <c r="N185" s="6"/>
    </row>
    <row r="186" ht="14.25" customHeight="1">
      <c r="A186" s="7"/>
      <c r="C186" s="3"/>
      <c r="D186" s="4"/>
      <c r="E186" s="4"/>
      <c r="K186" s="5"/>
      <c r="L186" s="6"/>
      <c r="M186" s="6"/>
      <c r="N186" s="6"/>
    </row>
    <row r="187" ht="14.25" customHeight="1">
      <c r="A187" s="7"/>
      <c r="C187" s="3"/>
      <c r="D187" s="4"/>
      <c r="E187" s="4"/>
      <c r="K187" s="5"/>
      <c r="L187" s="6"/>
      <c r="M187" s="6"/>
      <c r="N187" s="6"/>
    </row>
    <row r="188" ht="14.25" customHeight="1">
      <c r="A188" s="7"/>
      <c r="C188" s="3"/>
      <c r="D188" s="4"/>
      <c r="E188" s="4"/>
      <c r="K188" s="5"/>
      <c r="L188" s="6"/>
      <c r="M188" s="6"/>
      <c r="N188" s="6"/>
    </row>
    <row r="189" ht="14.25" customHeight="1">
      <c r="A189" s="7"/>
      <c r="C189" s="3"/>
      <c r="D189" s="4"/>
      <c r="E189" s="4"/>
      <c r="K189" s="5"/>
      <c r="L189" s="6"/>
      <c r="M189" s="6"/>
      <c r="N189" s="6"/>
    </row>
    <row r="190" ht="14.25" customHeight="1">
      <c r="A190" s="7"/>
      <c r="C190" s="3"/>
      <c r="D190" s="4"/>
      <c r="E190" s="4"/>
      <c r="K190" s="5"/>
      <c r="L190" s="6"/>
      <c r="M190" s="6"/>
      <c r="N190" s="6"/>
    </row>
    <row r="191" ht="14.25" customHeight="1">
      <c r="A191" s="7"/>
      <c r="C191" s="3"/>
      <c r="D191" s="4"/>
      <c r="E191" s="4"/>
      <c r="K191" s="5"/>
      <c r="L191" s="6"/>
      <c r="M191" s="6"/>
      <c r="N191" s="6"/>
    </row>
    <row r="192" ht="14.25" customHeight="1">
      <c r="A192" s="7"/>
      <c r="C192" s="3"/>
      <c r="D192" s="4"/>
      <c r="E192" s="4"/>
      <c r="K192" s="5"/>
      <c r="L192" s="6"/>
      <c r="M192" s="6"/>
      <c r="N192" s="6"/>
    </row>
    <row r="193" ht="14.25" customHeight="1">
      <c r="A193" s="7"/>
      <c r="C193" s="3"/>
      <c r="D193" s="4"/>
      <c r="E193" s="4"/>
      <c r="K193" s="5"/>
      <c r="L193" s="6"/>
      <c r="M193" s="6"/>
      <c r="N193" s="6"/>
    </row>
    <row r="194" ht="14.25" customHeight="1">
      <c r="A194" s="7"/>
      <c r="C194" s="3"/>
      <c r="D194" s="4"/>
      <c r="E194" s="4"/>
      <c r="K194" s="5"/>
      <c r="L194" s="6"/>
      <c r="M194" s="6"/>
      <c r="N194" s="6"/>
    </row>
    <row r="195" ht="14.25" customHeight="1">
      <c r="A195" s="7"/>
      <c r="C195" s="3"/>
      <c r="D195" s="4"/>
      <c r="E195" s="4"/>
      <c r="K195" s="5"/>
      <c r="L195" s="6"/>
      <c r="M195" s="6"/>
      <c r="N195" s="6"/>
    </row>
    <row r="196" ht="14.25" customHeight="1">
      <c r="A196" s="7"/>
      <c r="C196" s="3"/>
      <c r="D196" s="4"/>
      <c r="E196" s="4"/>
      <c r="K196" s="5"/>
      <c r="L196" s="6"/>
      <c r="M196" s="6"/>
      <c r="N196" s="6"/>
    </row>
    <row r="197" ht="14.25" customHeight="1">
      <c r="A197" s="7"/>
      <c r="C197" s="3"/>
      <c r="D197" s="4"/>
      <c r="E197" s="4"/>
      <c r="K197" s="5"/>
      <c r="L197" s="6"/>
      <c r="M197" s="6"/>
      <c r="N197" s="6"/>
    </row>
    <row r="198" ht="14.25" customHeight="1">
      <c r="A198" s="7"/>
      <c r="C198" s="3"/>
      <c r="D198" s="4"/>
      <c r="E198" s="4"/>
      <c r="K198" s="5"/>
      <c r="L198" s="6"/>
      <c r="M198" s="6"/>
      <c r="N198" s="6"/>
    </row>
    <row r="199" ht="14.25" customHeight="1">
      <c r="A199" s="7"/>
      <c r="C199" s="3"/>
      <c r="D199" s="4"/>
      <c r="E199" s="4"/>
      <c r="K199" s="5"/>
      <c r="L199" s="6"/>
      <c r="M199" s="6"/>
      <c r="N199" s="6"/>
    </row>
    <row r="200" ht="14.25" customHeight="1">
      <c r="A200" s="7"/>
      <c r="C200" s="3"/>
      <c r="D200" s="4"/>
      <c r="E200" s="4"/>
      <c r="K200" s="5"/>
      <c r="L200" s="6"/>
      <c r="M200" s="6"/>
      <c r="N200" s="6"/>
    </row>
    <row r="201" ht="14.25" customHeight="1">
      <c r="A201" s="7"/>
      <c r="C201" s="3"/>
      <c r="D201" s="4"/>
      <c r="E201" s="4"/>
      <c r="K201" s="5"/>
      <c r="L201" s="6"/>
      <c r="M201" s="6"/>
      <c r="N201" s="6"/>
    </row>
    <row r="202" ht="14.25" customHeight="1">
      <c r="A202" s="7"/>
      <c r="C202" s="3"/>
      <c r="D202" s="4"/>
      <c r="E202" s="4"/>
      <c r="K202" s="5"/>
      <c r="L202" s="6"/>
      <c r="M202" s="6"/>
      <c r="N202" s="6"/>
    </row>
    <row r="203" ht="14.25" customHeight="1">
      <c r="A203" s="7"/>
      <c r="C203" s="3"/>
      <c r="D203" s="4"/>
      <c r="E203" s="4"/>
      <c r="K203" s="5"/>
      <c r="L203" s="6"/>
      <c r="M203" s="6"/>
      <c r="N203" s="6"/>
    </row>
    <row r="204" ht="14.25" customHeight="1">
      <c r="A204" s="7"/>
      <c r="C204" s="3"/>
      <c r="D204" s="4"/>
      <c r="E204" s="4"/>
      <c r="K204" s="5"/>
      <c r="L204" s="6"/>
      <c r="M204" s="6"/>
      <c r="N204" s="6"/>
    </row>
    <row r="205" ht="14.25" customHeight="1">
      <c r="A205" s="7"/>
      <c r="C205" s="3"/>
      <c r="D205" s="4"/>
      <c r="E205" s="4"/>
      <c r="K205" s="5"/>
      <c r="L205" s="6"/>
      <c r="M205" s="6"/>
      <c r="N205" s="6"/>
    </row>
    <row r="206" ht="14.25" customHeight="1">
      <c r="A206" s="7"/>
      <c r="C206" s="3"/>
      <c r="D206" s="4"/>
      <c r="E206" s="4"/>
      <c r="K206" s="5"/>
      <c r="L206" s="6"/>
      <c r="M206" s="6"/>
      <c r="N206" s="6"/>
    </row>
    <row r="207" ht="14.25" customHeight="1">
      <c r="A207" s="7"/>
      <c r="C207" s="3"/>
      <c r="D207" s="4"/>
      <c r="E207" s="4"/>
      <c r="K207" s="5"/>
      <c r="L207" s="6"/>
      <c r="M207" s="6"/>
      <c r="N207" s="6"/>
    </row>
    <row r="208" ht="14.25" customHeight="1">
      <c r="A208" s="7"/>
      <c r="C208" s="3"/>
      <c r="D208" s="4"/>
      <c r="E208" s="4"/>
      <c r="K208" s="5"/>
      <c r="L208" s="6"/>
      <c r="M208" s="6"/>
      <c r="N208" s="6"/>
    </row>
    <row r="209" ht="14.25" customHeight="1">
      <c r="A209" s="7"/>
      <c r="C209" s="3"/>
      <c r="D209" s="4"/>
      <c r="E209" s="4"/>
      <c r="K209" s="5"/>
      <c r="L209" s="6"/>
      <c r="M209" s="6"/>
      <c r="N209" s="6"/>
    </row>
    <row r="210" ht="14.25" customHeight="1">
      <c r="A210" s="7"/>
      <c r="C210" s="3"/>
      <c r="D210" s="4"/>
      <c r="E210" s="4"/>
      <c r="K210" s="5"/>
      <c r="L210" s="6"/>
      <c r="M210" s="6"/>
      <c r="N210" s="6"/>
    </row>
    <row r="211" ht="14.25" customHeight="1">
      <c r="A211" s="7"/>
      <c r="C211" s="3"/>
      <c r="D211" s="4"/>
      <c r="E211" s="4"/>
      <c r="K211" s="5"/>
      <c r="L211" s="6"/>
      <c r="M211" s="6"/>
      <c r="N211" s="6"/>
    </row>
    <row r="212" ht="14.25" customHeight="1">
      <c r="A212" s="7"/>
      <c r="C212" s="3"/>
      <c r="D212" s="4"/>
      <c r="E212" s="4"/>
      <c r="K212" s="5"/>
      <c r="L212" s="6"/>
      <c r="M212" s="6"/>
      <c r="N212" s="6"/>
    </row>
    <row r="213" ht="14.25" customHeight="1">
      <c r="A213" s="7"/>
      <c r="C213" s="3"/>
      <c r="D213" s="4"/>
      <c r="E213" s="4"/>
      <c r="K213" s="5"/>
      <c r="L213" s="6"/>
      <c r="M213" s="6"/>
      <c r="N213" s="6"/>
    </row>
    <row r="214" ht="14.25" customHeight="1">
      <c r="A214" s="7"/>
      <c r="C214" s="3"/>
      <c r="D214" s="4"/>
      <c r="E214" s="4"/>
      <c r="K214" s="5"/>
      <c r="L214" s="6"/>
      <c r="M214" s="6"/>
      <c r="N214" s="6"/>
    </row>
    <row r="215" ht="14.25" customHeight="1">
      <c r="A215" s="7"/>
      <c r="C215" s="3"/>
      <c r="D215" s="4"/>
      <c r="E215" s="4"/>
      <c r="K215" s="5"/>
      <c r="L215" s="6"/>
      <c r="M215" s="6"/>
      <c r="N215" s="6"/>
    </row>
    <row r="216" ht="14.25" customHeight="1">
      <c r="A216" s="7"/>
      <c r="C216" s="3"/>
      <c r="D216" s="4"/>
      <c r="E216" s="4"/>
      <c r="K216" s="5"/>
      <c r="L216" s="6"/>
      <c r="M216" s="6"/>
      <c r="N216" s="6"/>
    </row>
    <row r="217" ht="14.25" customHeight="1">
      <c r="A217" s="7"/>
      <c r="C217" s="3"/>
      <c r="D217" s="4"/>
      <c r="E217" s="4"/>
      <c r="K217" s="5"/>
      <c r="L217" s="6"/>
      <c r="M217" s="6"/>
      <c r="N217" s="6"/>
    </row>
    <row r="218" ht="14.25" customHeight="1">
      <c r="A218" s="7"/>
      <c r="C218" s="3"/>
      <c r="D218" s="4"/>
      <c r="E218" s="4"/>
      <c r="K218" s="5"/>
      <c r="L218" s="6"/>
      <c r="M218" s="6"/>
      <c r="N218" s="6"/>
    </row>
    <row r="219" ht="14.25" customHeight="1">
      <c r="A219" s="7"/>
      <c r="C219" s="3"/>
      <c r="D219" s="4"/>
      <c r="E219" s="4"/>
      <c r="K219" s="5"/>
      <c r="L219" s="6"/>
      <c r="M219" s="6"/>
      <c r="N219" s="6"/>
    </row>
    <row r="220" ht="14.25" customHeight="1">
      <c r="A220" s="7"/>
      <c r="C220" s="3"/>
      <c r="D220" s="4"/>
      <c r="E220" s="4"/>
      <c r="K220" s="5"/>
      <c r="L220" s="6"/>
      <c r="M220" s="6"/>
      <c r="N220" s="6"/>
    </row>
    <row r="221" ht="14.25" customHeight="1">
      <c r="A221" s="7"/>
      <c r="C221" s="3"/>
      <c r="D221" s="4"/>
      <c r="E221" s="4"/>
      <c r="K221" s="5"/>
      <c r="L221" s="6"/>
      <c r="M221" s="6"/>
      <c r="N221" s="6"/>
    </row>
    <row r="222" ht="14.25" customHeight="1">
      <c r="A222" s="7"/>
      <c r="C222" s="3"/>
      <c r="D222" s="4"/>
      <c r="E222" s="4"/>
      <c r="K222" s="5"/>
      <c r="L222" s="6"/>
      <c r="M222" s="6"/>
      <c r="N222" s="6"/>
    </row>
    <row r="223" ht="14.25" customHeight="1">
      <c r="A223" s="7"/>
      <c r="C223" s="3"/>
      <c r="D223" s="4"/>
      <c r="E223" s="4"/>
      <c r="K223" s="5"/>
      <c r="L223" s="6"/>
      <c r="M223" s="6"/>
      <c r="N223" s="6"/>
    </row>
    <row r="224" ht="14.25" customHeight="1">
      <c r="A224" s="7"/>
      <c r="C224" s="3"/>
      <c r="D224" s="4"/>
      <c r="E224" s="4"/>
      <c r="K224" s="5"/>
      <c r="L224" s="6"/>
      <c r="M224" s="6"/>
      <c r="N224" s="6"/>
    </row>
    <row r="225" ht="14.25" customHeight="1">
      <c r="A225" s="7"/>
      <c r="C225" s="3"/>
      <c r="D225" s="4"/>
      <c r="E225" s="4"/>
      <c r="K225" s="5"/>
      <c r="L225" s="6"/>
      <c r="M225" s="6"/>
      <c r="N225" s="6"/>
    </row>
    <row r="226" ht="14.25" customHeight="1">
      <c r="A226" s="7"/>
      <c r="C226" s="3"/>
      <c r="D226" s="4"/>
      <c r="E226" s="4"/>
      <c r="K226" s="5"/>
      <c r="L226" s="6"/>
      <c r="M226" s="6"/>
      <c r="N226" s="6"/>
    </row>
    <row r="227" ht="14.25" customHeight="1">
      <c r="A227" s="7"/>
      <c r="C227" s="3"/>
      <c r="D227" s="4"/>
      <c r="E227" s="4"/>
      <c r="K227" s="5"/>
      <c r="L227" s="6"/>
      <c r="M227" s="6"/>
      <c r="N227" s="6"/>
    </row>
    <row r="228" ht="14.25" customHeight="1">
      <c r="A228" s="7"/>
      <c r="C228" s="3"/>
      <c r="D228" s="4"/>
      <c r="E228" s="4"/>
      <c r="K228" s="5"/>
      <c r="L228" s="6"/>
      <c r="M228" s="6"/>
      <c r="N228" s="6"/>
    </row>
    <row r="229" ht="14.25" customHeight="1">
      <c r="A229" s="7"/>
      <c r="C229" s="3"/>
      <c r="D229" s="4"/>
      <c r="E229" s="4"/>
      <c r="K229" s="5"/>
      <c r="L229" s="6"/>
      <c r="M229" s="6"/>
      <c r="N229" s="6"/>
    </row>
    <row r="230" ht="14.25" customHeight="1">
      <c r="A230" s="7"/>
      <c r="C230" s="3"/>
      <c r="D230" s="4"/>
      <c r="E230" s="4"/>
      <c r="K230" s="5"/>
      <c r="L230" s="6"/>
      <c r="M230" s="6"/>
      <c r="N230" s="6"/>
    </row>
    <row r="231" ht="14.25" customHeight="1">
      <c r="A231" s="7"/>
      <c r="C231" s="3"/>
      <c r="D231" s="4"/>
      <c r="E231" s="4"/>
      <c r="K231" s="5"/>
      <c r="L231" s="6"/>
      <c r="M231" s="6"/>
      <c r="N231" s="6"/>
    </row>
    <row r="232" ht="14.25" customHeight="1">
      <c r="A232" s="7"/>
      <c r="C232" s="3"/>
      <c r="D232" s="4"/>
      <c r="E232" s="4"/>
      <c r="K232" s="5"/>
      <c r="L232" s="6"/>
      <c r="M232" s="6"/>
      <c r="N232" s="6"/>
    </row>
    <row r="233" ht="14.25" customHeight="1">
      <c r="A233" s="7"/>
      <c r="C233" s="3"/>
      <c r="D233" s="4"/>
      <c r="E233" s="4"/>
      <c r="K233" s="5"/>
      <c r="L233" s="6"/>
      <c r="M233" s="6"/>
      <c r="N233" s="6"/>
    </row>
    <row r="234" ht="14.25" customHeight="1">
      <c r="A234" s="7"/>
      <c r="C234" s="3"/>
      <c r="D234" s="4"/>
      <c r="E234" s="4"/>
      <c r="K234" s="5"/>
      <c r="L234" s="6"/>
      <c r="M234" s="6"/>
      <c r="N234" s="6"/>
    </row>
    <row r="235" ht="14.25" customHeight="1">
      <c r="A235" s="7"/>
      <c r="C235" s="3"/>
      <c r="D235" s="4"/>
      <c r="E235" s="4"/>
      <c r="K235" s="5"/>
      <c r="L235" s="6"/>
      <c r="M235" s="6"/>
      <c r="N235" s="6"/>
    </row>
    <row r="236" ht="14.25" customHeight="1">
      <c r="A236" s="7"/>
      <c r="C236" s="3"/>
      <c r="D236" s="4"/>
      <c r="E236" s="4"/>
      <c r="K236" s="5"/>
      <c r="L236" s="6"/>
      <c r="M236" s="6"/>
      <c r="N236" s="6"/>
    </row>
    <row r="237" ht="14.25" customHeight="1">
      <c r="A237" s="7"/>
      <c r="C237" s="3"/>
      <c r="D237" s="4"/>
      <c r="E237" s="4"/>
      <c r="K237" s="5"/>
      <c r="L237" s="6"/>
      <c r="M237" s="6"/>
      <c r="N237" s="6"/>
    </row>
    <row r="238" ht="14.25" customHeight="1">
      <c r="A238" s="7"/>
      <c r="C238" s="3"/>
      <c r="D238" s="4"/>
      <c r="E238" s="4"/>
      <c r="K238" s="5"/>
      <c r="L238" s="6"/>
      <c r="M238" s="6"/>
      <c r="N238" s="6"/>
    </row>
    <row r="239" ht="14.25" customHeight="1">
      <c r="A239" s="7"/>
      <c r="C239" s="3"/>
      <c r="D239" s="4"/>
      <c r="E239" s="4"/>
      <c r="K239" s="5"/>
      <c r="L239" s="6"/>
      <c r="M239" s="6"/>
      <c r="N239" s="6"/>
    </row>
    <row r="240" ht="14.25" customHeight="1">
      <c r="A240" s="7"/>
      <c r="C240" s="3"/>
      <c r="D240" s="4"/>
      <c r="E240" s="4"/>
      <c r="K240" s="5"/>
      <c r="L240" s="6"/>
      <c r="M240" s="6"/>
      <c r="N240" s="6"/>
    </row>
    <row r="241" ht="14.25" customHeight="1">
      <c r="A241" s="7"/>
      <c r="C241" s="3"/>
      <c r="D241" s="4"/>
      <c r="E241" s="4"/>
      <c r="K241" s="5"/>
      <c r="L241" s="6"/>
      <c r="M241" s="6"/>
      <c r="N241" s="6"/>
    </row>
    <row r="242" ht="14.25" customHeight="1">
      <c r="A242" s="7"/>
      <c r="C242" s="3"/>
      <c r="D242" s="4"/>
      <c r="E242" s="4"/>
      <c r="K242" s="5"/>
      <c r="L242" s="6"/>
      <c r="M242" s="6"/>
      <c r="N242" s="6"/>
    </row>
    <row r="243" ht="14.25" customHeight="1">
      <c r="A243" s="7"/>
      <c r="C243" s="3"/>
      <c r="D243" s="4"/>
      <c r="E243" s="4"/>
      <c r="K243" s="5"/>
      <c r="L243" s="6"/>
      <c r="M243" s="6"/>
      <c r="N243" s="6"/>
    </row>
    <row r="244" ht="14.25" customHeight="1">
      <c r="A244" s="7"/>
      <c r="C244" s="3"/>
      <c r="D244" s="4"/>
      <c r="E244" s="4"/>
      <c r="K244" s="5"/>
      <c r="L244" s="6"/>
      <c r="M244" s="6"/>
      <c r="N244" s="6"/>
    </row>
    <row r="245" ht="14.25" customHeight="1">
      <c r="A245" s="7"/>
      <c r="C245" s="3"/>
      <c r="D245" s="4"/>
      <c r="E245" s="4"/>
      <c r="K245" s="5"/>
      <c r="L245" s="6"/>
      <c r="M245" s="6"/>
      <c r="N245" s="6"/>
    </row>
    <row r="246" ht="14.25" customHeight="1">
      <c r="A246" s="7"/>
      <c r="C246" s="3"/>
      <c r="D246" s="4"/>
      <c r="E246" s="4"/>
      <c r="K246" s="5"/>
      <c r="L246" s="6"/>
      <c r="M246" s="6"/>
      <c r="N246" s="6"/>
    </row>
    <row r="247" ht="14.25" customHeight="1">
      <c r="A247" s="7"/>
      <c r="C247" s="3"/>
      <c r="D247" s="4"/>
      <c r="E247" s="4"/>
      <c r="K247" s="5"/>
      <c r="L247" s="6"/>
      <c r="M247" s="6"/>
      <c r="N247" s="6"/>
    </row>
    <row r="248" ht="14.25" customHeight="1">
      <c r="A248" s="7"/>
      <c r="C248" s="3"/>
      <c r="D248" s="4"/>
      <c r="E248" s="4"/>
      <c r="K248" s="5"/>
      <c r="L248" s="6"/>
      <c r="M248" s="6"/>
      <c r="N248" s="6"/>
    </row>
    <row r="249" ht="14.25" customHeight="1">
      <c r="A249" s="7"/>
      <c r="C249" s="3"/>
      <c r="D249" s="4"/>
      <c r="E249" s="4"/>
      <c r="K249" s="5"/>
      <c r="L249" s="6"/>
      <c r="M249" s="6"/>
      <c r="N249" s="6"/>
    </row>
    <row r="250" ht="14.25" customHeight="1">
      <c r="A250" s="7"/>
      <c r="C250" s="3"/>
      <c r="D250" s="4"/>
      <c r="E250" s="4"/>
      <c r="K250" s="5"/>
      <c r="L250" s="6"/>
      <c r="M250" s="6"/>
      <c r="N250" s="6"/>
    </row>
    <row r="251" ht="14.25" customHeight="1">
      <c r="A251" s="7"/>
      <c r="C251" s="3"/>
      <c r="D251" s="4"/>
      <c r="E251" s="4"/>
      <c r="K251" s="5"/>
      <c r="L251" s="6"/>
      <c r="M251" s="6"/>
      <c r="N251" s="6"/>
    </row>
    <row r="252" ht="14.25" customHeight="1">
      <c r="A252" s="7"/>
      <c r="C252" s="3"/>
      <c r="D252" s="4"/>
      <c r="E252" s="4"/>
      <c r="K252" s="5"/>
      <c r="L252" s="6"/>
      <c r="M252" s="6"/>
      <c r="N252" s="6"/>
    </row>
    <row r="253" ht="14.25" customHeight="1">
      <c r="A253" s="7"/>
      <c r="C253" s="3"/>
      <c r="D253" s="4"/>
      <c r="E253" s="4"/>
      <c r="K253" s="5"/>
      <c r="L253" s="6"/>
      <c r="M253" s="6"/>
      <c r="N253" s="6"/>
    </row>
    <row r="254" ht="14.25" customHeight="1">
      <c r="A254" s="7"/>
      <c r="C254" s="3"/>
      <c r="D254" s="4"/>
      <c r="E254" s="4"/>
      <c r="K254" s="5"/>
      <c r="L254" s="6"/>
      <c r="M254" s="6"/>
      <c r="N254" s="6"/>
    </row>
    <row r="255" ht="14.25" customHeight="1">
      <c r="A255" s="7"/>
      <c r="C255" s="3"/>
      <c r="D255" s="4"/>
      <c r="E255" s="4"/>
      <c r="K255" s="5"/>
      <c r="L255" s="6"/>
      <c r="M255" s="6"/>
      <c r="N255" s="6"/>
    </row>
    <row r="256" ht="14.25" customHeight="1">
      <c r="A256" s="7"/>
      <c r="C256" s="3"/>
      <c r="D256" s="4"/>
      <c r="E256" s="4"/>
      <c r="K256" s="5"/>
      <c r="L256" s="6"/>
      <c r="M256" s="6"/>
      <c r="N256" s="6"/>
    </row>
    <row r="257" ht="14.25" customHeight="1">
      <c r="A257" s="7"/>
      <c r="C257" s="3"/>
      <c r="D257" s="4"/>
      <c r="E257" s="4"/>
      <c r="K257" s="5"/>
      <c r="L257" s="6"/>
      <c r="M257" s="6"/>
      <c r="N257" s="6"/>
    </row>
    <row r="258" ht="14.25" customHeight="1">
      <c r="A258" s="7"/>
      <c r="C258" s="3"/>
      <c r="D258" s="4"/>
      <c r="E258" s="4"/>
      <c r="K258" s="5"/>
      <c r="L258" s="6"/>
      <c r="M258" s="6"/>
      <c r="N258" s="6"/>
    </row>
    <row r="259" ht="14.25" customHeight="1">
      <c r="A259" s="7"/>
      <c r="C259" s="3"/>
      <c r="D259" s="4"/>
      <c r="E259" s="4"/>
      <c r="K259" s="5"/>
      <c r="L259" s="6"/>
      <c r="M259" s="6"/>
      <c r="N259" s="6"/>
    </row>
    <row r="260" ht="14.25" customHeight="1">
      <c r="A260" s="7"/>
      <c r="C260" s="3"/>
      <c r="D260" s="4"/>
      <c r="E260" s="4"/>
      <c r="K260" s="5"/>
      <c r="L260" s="6"/>
      <c r="M260" s="6"/>
      <c r="N260" s="6"/>
    </row>
    <row r="261" ht="14.25" customHeight="1">
      <c r="A261" s="7"/>
      <c r="C261" s="3"/>
      <c r="D261" s="4"/>
      <c r="E261" s="4"/>
      <c r="K261" s="5"/>
      <c r="L261" s="6"/>
      <c r="M261" s="6"/>
      <c r="N261" s="6"/>
    </row>
    <row r="262" ht="14.25" customHeight="1">
      <c r="A262" s="7"/>
      <c r="C262" s="3"/>
      <c r="D262" s="4"/>
      <c r="E262" s="4"/>
      <c r="K262" s="5"/>
      <c r="L262" s="6"/>
      <c r="M262" s="6"/>
      <c r="N262" s="6"/>
    </row>
    <row r="263" ht="14.25" customHeight="1">
      <c r="A263" s="7"/>
      <c r="C263" s="3"/>
      <c r="D263" s="4"/>
      <c r="E263" s="4"/>
      <c r="K263" s="5"/>
      <c r="L263" s="6"/>
      <c r="M263" s="6"/>
      <c r="N263" s="6"/>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4:K14"/>
    <mergeCell ref="A15:K15"/>
    <mergeCell ref="A16:K16"/>
    <mergeCell ref="A17:K17"/>
    <mergeCell ref="A18:K18"/>
    <mergeCell ref="A19:K19"/>
    <mergeCell ref="A20:K20"/>
    <mergeCell ref="A21:N21"/>
    <mergeCell ref="A3:B3"/>
    <mergeCell ref="A6:K7"/>
    <mergeCell ref="A8:K8"/>
    <mergeCell ref="A9:K9"/>
    <mergeCell ref="A10:K10"/>
    <mergeCell ref="A12:K12"/>
    <mergeCell ref="A13:K13"/>
  </mergeCells>
  <dataValidations>
    <dataValidation type="list" allowBlank="1" showErrorMessage="1" sqref="B1 A24:B63">
      <formula1>#REF!</formula1>
    </dataValidation>
  </dataValidations>
  <hyperlinks>
    <hyperlink r:id="rId1" ref="A11"/>
    <hyperlink r:id="rId2" ref="A12"/>
    <hyperlink r:id="rId3" ref="A13"/>
  </hyperlinks>
  <printOptions/>
  <pageMargins bottom="0.787401575" footer="0.0" header="0.0" left="0.511811024" right="0.511811024" top="0.787401575"/>
  <pageSetup paperSize="9" orientation="portrait"/>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 width="29.86"/>
    <col customWidth="1" min="3" max="4" width="20.14"/>
    <col customWidth="1" min="5" max="5" width="11.86"/>
    <col customWidth="1" min="6" max="6" width="11.43"/>
    <col customWidth="1" min="7" max="7" width="10.43"/>
    <col customWidth="1" min="8" max="17" width="8.71"/>
    <col customWidth="1" min="18" max="18" width="11.14"/>
    <col customWidth="1" min="19" max="25" width="8.71"/>
  </cols>
  <sheetData>
    <row r="1" ht="14.25" customHeight="1">
      <c r="A1" s="1" t="s">
        <v>0</v>
      </c>
      <c r="B1" s="228" t="str">
        <f>'Tabela 1 APS - Descr.'!B1</f>
        <v>RRAS 12</v>
      </c>
      <c r="C1" s="78"/>
      <c r="D1" s="78"/>
    </row>
    <row r="2" ht="14.25" customHeight="1">
      <c r="A2" s="6"/>
      <c r="B2" s="6"/>
      <c r="C2" s="78"/>
      <c r="D2" s="78"/>
    </row>
    <row r="3" ht="14.25" customHeight="1">
      <c r="A3" s="6"/>
      <c r="B3" s="6"/>
      <c r="C3" s="78"/>
      <c r="D3" s="78"/>
      <c r="E3" s="270" t="s">
        <v>786</v>
      </c>
      <c r="F3" s="80"/>
      <c r="G3" s="80"/>
      <c r="H3" s="80"/>
      <c r="I3" s="80"/>
      <c r="J3" s="80"/>
      <c r="K3" s="80"/>
      <c r="L3" s="80"/>
      <c r="M3" s="80"/>
      <c r="N3" s="80"/>
      <c r="O3" s="80"/>
      <c r="P3" s="80"/>
      <c r="Q3" s="80"/>
      <c r="R3" s="81"/>
    </row>
    <row r="4" ht="30.75" customHeight="1">
      <c r="A4" s="271" t="s">
        <v>17</v>
      </c>
      <c r="B4" s="192" t="s">
        <v>635</v>
      </c>
      <c r="C4" s="272" t="s">
        <v>787</v>
      </c>
      <c r="D4" s="272" t="s">
        <v>293</v>
      </c>
      <c r="E4" s="273" t="s">
        <v>733</v>
      </c>
      <c r="F4" s="274" t="s">
        <v>639</v>
      </c>
      <c r="G4" s="274" t="s">
        <v>737</v>
      </c>
      <c r="H4" s="274" t="s">
        <v>788</v>
      </c>
      <c r="I4" s="274" t="s">
        <v>641</v>
      </c>
      <c r="J4" s="274" t="s">
        <v>642</v>
      </c>
      <c r="K4" s="275" t="s">
        <v>643</v>
      </c>
      <c r="L4" s="134"/>
      <c r="M4" s="275" t="s">
        <v>644</v>
      </c>
      <c r="N4" s="134"/>
      <c r="O4" s="275" t="s">
        <v>645</v>
      </c>
      <c r="P4" s="133"/>
      <c r="Q4" s="134"/>
      <c r="R4" s="274" t="s">
        <v>646</v>
      </c>
    </row>
    <row r="5" ht="18.0" customHeight="1">
      <c r="A5" s="134"/>
      <c r="B5" s="201"/>
      <c r="C5" s="201"/>
      <c r="D5" s="201"/>
      <c r="E5" s="201"/>
      <c r="F5" s="201"/>
      <c r="G5" s="201"/>
      <c r="H5" s="201"/>
      <c r="I5" s="201"/>
      <c r="J5" s="201"/>
      <c r="K5" s="198" t="s">
        <v>647</v>
      </c>
      <c r="L5" s="198" t="s">
        <v>648</v>
      </c>
      <c r="M5" s="198" t="s">
        <v>647</v>
      </c>
      <c r="N5" s="195" t="s">
        <v>648</v>
      </c>
      <c r="O5" s="198" t="s">
        <v>649</v>
      </c>
      <c r="P5" s="198" t="s">
        <v>650</v>
      </c>
      <c r="Q5" s="198" t="s">
        <v>789</v>
      </c>
      <c r="R5" s="201"/>
    </row>
    <row r="6" ht="14.25" customHeight="1">
      <c r="A6" s="102" t="s">
        <v>29</v>
      </c>
      <c r="B6" s="102" t="s">
        <v>30</v>
      </c>
      <c r="C6" s="276">
        <v>2280.0</v>
      </c>
      <c r="D6" s="276">
        <v>2508.0</v>
      </c>
      <c r="E6" s="277">
        <f t="shared" ref="E6:E15" si="1">((D6*2.5)/(365*0.7))*1.21</f>
        <v>29.69354207</v>
      </c>
      <c r="F6" s="278">
        <f t="shared" ref="F6:F15" si="2">E6*15/100</f>
        <v>4.454031311</v>
      </c>
      <c r="G6" s="278">
        <f t="shared" ref="G6:G15" si="3">(E6*6/100)</f>
        <v>1.781612524</v>
      </c>
      <c r="H6" s="278">
        <f t="shared" ref="H6:H15" si="4">C6*2/1000</f>
        <v>4.56</v>
      </c>
      <c r="I6" s="278">
        <f t="shared" ref="I6:I15" si="5">C6*2/1000</f>
        <v>4.56</v>
      </c>
      <c r="J6" s="278">
        <f t="shared" ref="J6:J15" si="6">C6*1/1000</f>
        <v>2.28</v>
      </c>
      <c r="K6" s="276">
        <v>1.0</v>
      </c>
      <c r="L6" s="276">
        <v>0.0</v>
      </c>
      <c r="M6" s="276">
        <v>0.0</v>
      </c>
      <c r="N6" s="276">
        <v>0.0</v>
      </c>
      <c r="O6" s="279">
        <v>1.0</v>
      </c>
      <c r="P6" s="279">
        <v>0.0</v>
      </c>
      <c r="Q6" s="279">
        <v>0.0</v>
      </c>
      <c r="R6" s="279">
        <v>1.0</v>
      </c>
    </row>
    <row r="7" ht="14.25" customHeight="1">
      <c r="A7" s="102" t="s">
        <v>29</v>
      </c>
      <c r="B7" s="102" t="s">
        <v>58</v>
      </c>
      <c r="C7" s="280">
        <v>1530.0</v>
      </c>
      <c r="D7" s="280">
        <v>1683.0</v>
      </c>
      <c r="E7" s="277">
        <f t="shared" si="1"/>
        <v>19.92592955</v>
      </c>
      <c r="F7" s="278">
        <f t="shared" si="2"/>
        <v>2.988889432</v>
      </c>
      <c r="G7" s="278">
        <f t="shared" si="3"/>
        <v>1.195555773</v>
      </c>
      <c r="H7" s="278">
        <f t="shared" si="4"/>
        <v>3.06</v>
      </c>
      <c r="I7" s="278">
        <f t="shared" si="5"/>
        <v>3.06</v>
      </c>
      <c r="J7" s="278">
        <f t="shared" si="6"/>
        <v>1.53</v>
      </c>
      <c r="K7" s="276">
        <v>0.0</v>
      </c>
      <c r="L7" s="276">
        <v>0.0</v>
      </c>
      <c r="M7" s="276">
        <v>0.0</v>
      </c>
      <c r="N7" s="276">
        <v>0.0</v>
      </c>
      <c r="O7" s="279">
        <v>0.0</v>
      </c>
      <c r="P7" s="279">
        <v>0.0</v>
      </c>
      <c r="Q7" s="279">
        <v>0.0</v>
      </c>
      <c r="R7" s="279">
        <v>0.0</v>
      </c>
    </row>
    <row r="8" ht="14.25" customHeight="1">
      <c r="A8" s="102" t="s">
        <v>29</v>
      </c>
      <c r="B8" s="102" t="s">
        <v>78</v>
      </c>
      <c r="C8" s="280">
        <v>2305.0</v>
      </c>
      <c r="D8" s="280">
        <v>2536.0</v>
      </c>
      <c r="E8" s="277">
        <f t="shared" si="1"/>
        <v>30.02504892</v>
      </c>
      <c r="F8" s="278">
        <f t="shared" si="2"/>
        <v>4.503757339</v>
      </c>
      <c r="G8" s="278">
        <f t="shared" si="3"/>
        <v>1.801502935</v>
      </c>
      <c r="H8" s="278">
        <f t="shared" si="4"/>
        <v>4.61</v>
      </c>
      <c r="I8" s="278">
        <f t="shared" si="5"/>
        <v>4.61</v>
      </c>
      <c r="J8" s="278">
        <f t="shared" si="6"/>
        <v>2.305</v>
      </c>
      <c r="K8" s="276">
        <v>0.0</v>
      </c>
      <c r="L8" s="276">
        <v>0.0</v>
      </c>
      <c r="M8" s="276">
        <v>0.0</v>
      </c>
      <c r="N8" s="276">
        <v>0.0</v>
      </c>
      <c r="O8" s="279">
        <v>0.0</v>
      </c>
      <c r="P8" s="279">
        <v>0.0</v>
      </c>
      <c r="Q8" s="279">
        <v>0.0</v>
      </c>
      <c r="R8" s="279">
        <v>1.0</v>
      </c>
    </row>
    <row r="9" ht="14.25" customHeight="1">
      <c r="A9" s="102" t="s">
        <v>345</v>
      </c>
      <c r="B9" s="102" t="s">
        <v>126</v>
      </c>
      <c r="C9" s="280">
        <v>2159.35</v>
      </c>
      <c r="D9" s="280">
        <v>2375.28</v>
      </c>
      <c r="E9" s="277">
        <f t="shared" si="1"/>
        <v>28.12219961</v>
      </c>
      <c r="F9" s="278">
        <f t="shared" si="2"/>
        <v>4.218329941</v>
      </c>
      <c r="G9" s="278">
        <f t="shared" si="3"/>
        <v>1.687331977</v>
      </c>
      <c r="H9" s="278">
        <f t="shared" si="4"/>
        <v>4.3187</v>
      </c>
      <c r="I9" s="278">
        <f t="shared" si="5"/>
        <v>4.3187</v>
      </c>
      <c r="J9" s="278">
        <f t="shared" si="6"/>
        <v>2.15935</v>
      </c>
      <c r="K9" s="276">
        <v>1.0</v>
      </c>
      <c r="L9" s="276">
        <v>0.0</v>
      </c>
      <c r="M9" s="276">
        <v>0.0</v>
      </c>
      <c r="N9" s="276">
        <v>0.0</v>
      </c>
      <c r="O9" s="279">
        <v>0.0</v>
      </c>
      <c r="P9" s="279">
        <v>0.0</v>
      </c>
      <c r="Q9" s="279">
        <v>0.0</v>
      </c>
      <c r="R9" s="279">
        <v>1.0</v>
      </c>
    </row>
    <row r="10" ht="14.25" customHeight="1">
      <c r="A10" s="102" t="s">
        <v>345</v>
      </c>
      <c r="B10" s="102" t="s">
        <v>392</v>
      </c>
      <c r="C10" s="280">
        <v>962.12</v>
      </c>
      <c r="D10" s="280">
        <v>1058.33</v>
      </c>
      <c r="E10" s="277">
        <f t="shared" si="1"/>
        <v>12.53013014</v>
      </c>
      <c r="F10" s="278">
        <f t="shared" si="2"/>
        <v>1.879519521</v>
      </c>
      <c r="G10" s="278">
        <f t="shared" si="3"/>
        <v>0.7518078082</v>
      </c>
      <c r="H10" s="278">
        <f t="shared" si="4"/>
        <v>1.92424</v>
      </c>
      <c r="I10" s="278">
        <f t="shared" si="5"/>
        <v>1.92424</v>
      </c>
      <c r="J10" s="278">
        <f t="shared" si="6"/>
        <v>0.96212</v>
      </c>
      <c r="K10" s="276">
        <v>0.0</v>
      </c>
      <c r="L10" s="276">
        <v>0.0</v>
      </c>
      <c r="M10" s="276">
        <v>0.0</v>
      </c>
      <c r="N10" s="276">
        <v>0.0</v>
      </c>
      <c r="O10" s="279">
        <v>0.0</v>
      </c>
      <c r="P10" s="279">
        <v>0.0</v>
      </c>
      <c r="Q10" s="279">
        <v>0.0</v>
      </c>
      <c r="R10" s="279">
        <v>1.0</v>
      </c>
    </row>
    <row r="11" ht="14.25" customHeight="1">
      <c r="A11" s="102" t="s">
        <v>345</v>
      </c>
      <c r="B11" s="102" t="s">
        <v>151</v>
      </c>
      <c r="C11" s="280">
        <v>868.18</v>
      </c>
      <c r="D11" s="280">
        <v>955.0</v>
      </c>
      <c r="E11" s="277">
        <f t="shared" si="1"/>
        <v>11.30675147</v>
      </c>
      <c r="F11" s="278">
        <f t="shared" si="2"/>
        <v>1.69601272</v>
      </c>
      <c r="G11" s="278">
        <f t="shared" si="3"/>
        <v>0.6784050881</v>
      </c>
      <c r="H11" s="278">
        <f t="shared" si="4"/>
        <v>1.73636</v>
      </c>
      <c r="I11" s="278">
        <f t="shared" si="5"/>
        <v>1.73636</v>
      </c>
      <c r="J11" s="278">
        <f t="shared" si="6"/>
        <v>0.86818</v>
      </c>
      <c r="K11" s="276">
        <v>0.0</v>
      </c>
      <c r="L11" s="276">
        <v>0.0</v>
      </c>
      <c r="M11" s="276">
        <v>0.0</v>
      </c>
      <c r="N11" s="276">
        <v>0.0</v>
      </c>
      <c r="O11" s="279">
        <v>0.0</v>
      </c>
      <c r="P11" s="279">
        <v>0.0</v>
      </c>
      <c r="Q11" s="279">
        <v>0.0</v>
      </c>
      <c r="R11" s="279">
        <v>1.0</v>
      </c>
    </row>
    <row r="12" ht="14.25" customHeight="1">
      <c r="A12" s="102" t="s">
        <v>345</v>
      </c>
      <c r="B12" s="102" t="s">
        <v>431</v>
      </c>
      <c r="C12" s="280">
        <v>864.76</v>
      </c>
      <c r="D12" s="280">
        <v>951.24</v>
      </c>
      <c r="E12" s="277">
        <f t="shared" si="1"/>
        <v>11.26223483</v>
      </c>
      <c r="F12" s="278">
        <f t="shared" si="2"/>
        <v>1.689335225</v>
      </c>
      <c r="G12" s="278">
        <f t="shared" si="3"/>
        <v>0.67573409</v>
      </c>
      <c r="H12" s="278">
        <f t="shared" si="4"/>
        <v>1.72952</v>
      </c>
      <c r="I12" s="278">
        <f t="shared" si="5"/>
        <v>1.72952</v>
      </c>
      <c r="J12" s="278">
        <f t="shared" si="6"/>
        <v>0.86476</v>
      </c>
      <c r="K12" s="276">
        <v>0.0</v>
      </c>
      <c r="L12" s="276">
        <v>0.0</v>
      </c>
      <c r="M12" s="276">
        <v>0.0</v>
      </c>
      <c r="N12" s="276">
        <v>0.0</v>
      </c>
      <c r="O12" s="279">
        <v>0.0</v>
      </c>
      <c r="P12" s="279">
        <v>0.0</v>
      </c>
      <c r="Q12" s="279">
        <v>0.0</v>
      </c>
      <c r="R12" s="279">
        <v>0.0</v>
      </c>
      <c r="Y12" s="125"/>
    </row>
    <row r="13" ht="14.25" customHeight="1">
      <c r="A13" s="102" t="s">
        <v>345</v>
      </c>
      <c r="B13" s="102" t="s">
        <v>358</v>
      </c>
      <c r="C13" s="280">
        <v>494.63</v>
      </c>
      <c r="D13" s="280">
        <v>544.1</v>
      </c>
      <c r="E13" s="277">
        <f t="shared" si="1"/>
        <v>6.441888454</v>
      </c>
      <c r="F13" s="278">
        <f t="shared" si="2"/>
        <v>0.9662832681</v>
      </c>
      <c r="G13" s="278">
        <f t="shared" si="3"/>
        <v>0.3865133072</v>
      </c>
      <c r="H13" s="278">
        <f t="shared" si="4"/>
        <v>0.98926</v>
      </c>
      <c r="I13" s="278">
        <f t="shared" si="5"/>
        <v>0.98926</v>
      </c>
      <c r="J13" s="278">
        <f t="shared" si="6"/>
        <v>0.49463</v>
      </c>
      <c r="K13" s="276">
        <v>0.0</v>
      </c>
      <c r="L13" s="276">
        <v>0.0</v>
      </c>
      <c r="M13" s="276">
        <v>0.0</v>
      </c>
      <c r="N13" s="276">
        <v>0.0</v>
      </c>
      <c r="O13" s="279">
        <v>0.0</v>
      </c>
      <c r="P13" s="279">
        <v>0.0</v>
      </c>
      <c r="Q13" s="279">
        <v>0.0</v>
      </c>
      <c r="R13" s="279">
        <v>0.0</v>
      </c>
    </row>
    <row r="14" ht="14.25" customHeight="1">
      <c r="A14" s="102" t="s">
        <v>345</v>
      </c>
      <c r="B14" s="102" t="s">
        <v>345</v>
      </c>
      <c r="C14" s="280">
        <v>5774.0</v>
      </c>
      <c r="D14" s="280">
        <v>6352.0</v>
      </c>
      <c r="E14" s="277">
        <f t="shared" si="1"/>
        <v>75.20469667</v>
      </c>
      <c r="F14" s="278">
        <f t="shared" si="2"/>
        <v>11.2807045</v>
      </c>
      <c r="G14" s="278">
        <f t="shared" si="3"/>
        <v>4.5122818</v>
      </c>
      <c r="H14" s="278">
        <f t="shared" si="4"/>
        <v>11.548</v>
      </c>
      <c r="I14" s="278">
        <f t="shared" si="5"/>
        <v>11.548</v>
      </c>
      <c r="J14" s="278">
        <f t="shared" si="6"/>
        <v>5.774</v>
      </c>
      <c r="K14" s="276">
        <v>1.0</v>
      </c>
      <c r="L14" s="276">
        <v>0.0</v>
      </c>
      <c r="M14" s="276">
        <v>0.0</v>
      </c>
      <c r="N14" s="276">
        <v>0.0</v>
      </c>
      <c r="O14" s="279">
        <v>0.0</v>
      </c>
      <c r="P14" s="279">
        <v>0.0</v>
      </c>
      <c r="Q14" s="279">
        <v>1.0</v>
      </c>
      <c r="R14" s="279">
        <v>0.0</v>
      </c>
    </row>
    <row r="15" ht="14.25" customHeight="1">
      <c r="A15" s="102" t="s">
        <v>345</v>
      </c>
      <c r="B15" s="102" t="s">
        <v>213</v>
      </c>
      <c r="C15" s="280">
        <v>1524.15</v>
      </c>
      <c r="D15" s="280">
        <v>1676.56</v>
      </c>
      <c r="E15" s="277">
        <f t="shared" si="1"/>
        <v>19.84968297</v>
      </c>
      <c r="F15" s="278">
        <f t="shared" si="2"/>
        <v>2.977452446</v>
      </c>
      <c r="G15" s="278">
        <f t="shared" si="3"/>
        <v>1.190980978</v>
      </c>
      <c r="H15" s="278">
        <f t="shared" si="4"/>
        <v>3.0483</v>
      </c>
      <c r="I15" s="278">
        <f t="shared" si="5"/>
        <v>3.0483</v>
      </c>
      <c r="J15" s="278">
        <f t="shared" si="6"/>
        <v>1.52415</v>
      </c>
      <c r="K15" s="276">
        <v>1.0</v>
      </c>
      <c r="L15" s="276">
        <v>0.0</v>
      </c>
      <c r="M15" s="276">
        <v>0.0</v>
      </c>
      <c r="N15" s="276">
        <v>0.0</v>
      </c>
      <c r="O15" s="279">
        <v>1.0</v>
      </c>
      <c r="P15" s="279">
        <v>0.0</v>
      </c>
      <c r="Q15" s="279">
        <v>0.0</v>
      </c>
      <c r="R15" s="279">
        <v>1.0</v>
      </c>
    </row>
    <row r="16" ht="15.0" customHeight="1">
      <c r="A16" s="281" t="s">
        <v>790</v>
      </c>
      <c r="B16" s="80"/>
      <c r="C16" s="80"/>
      <c r="D16" s="80"/>
      <c r="E16" s="282">
        <f t="shared" ref="E16:J16" si="7">ROUNDUP(SUM(E6:E15),0)</f>
        <v>245</v>
      </c>
      <c r="F16" s="282">
        <f t="shared" si="7"/>
        <v>37</v>
      </c>
      <c r="G16" s="282">
        <f t="shared" si="7"/>
        <v>15</v>
      </c>
      <c r="H16" s="282">
        <f t="shared" si="7"/>
        <v>38</v>
      </c>
      <c r="I16" s="282">
        <f t="shared" si="7"/>
        <v>38</v>
      </c>
      <c r="J16" s="282">
        <f t="shared" si="7"/>
        <v>19</v>
      </c>
      <c r="K16" s="283">
        <f t="shared" ref="K16:R16" si="8">SUM(K6:K15)</f>
        <v>4</v>
      </c>
      <c r="L16" s="283">
        <f t="shared" si="8"/>
        <v>0</v>
      </c>
      <c r="M16" s="283">
        <f t="shared" si="8"/>
        <v>0</v>
      </c>
      <c r="N16" s="283">
        <f t="shared" si="8"/>
        <v>0</v>
      </c>
      <c r="O16" s="283">
        <f t="shared" si="8"/>
        <v>2</v>
      </c>
      <c r="P16" s="283">
        <f t="shared" si="8"/>
        <v>0</v>
      </c>
      <c r="Q16" s="283">
        <f t="shared" si="8"/>
        <v>1</v>
      </c>
      <c r="R16" s="284">
        <f t="shared" si="8"/>
        <v>6</v>
      </c>
    </row>
    <row r="17" ht="14.25" customHeight="1">
      <c r="A17" s="135"/>
      <c r="B17" s="135"/>
      <c r="C17" s="78"/>
      <c r="D17" s="78"/>
      <c r="E17" s="19"/>
      <c r="F17" s="19"/>
      <c r="G17" s="19"/>
      <c r="H17" s="19"/>
      <c r="I17" s="19"/>
      <c r="J17" s="19"/>
      <c r="K17" s="265"/>
      <c r="L17" s="265"/>
      <c r="M17" s="265"/>
      <c r="N17" s="265"/>
      <c r="O17" s="265"/>
      <c r="P17" s="265"/>
      <c r="Q17" s="265"/>
      <c r="R17" s="265"/>
    </row>
    <row r="18" ht="14.25" customHeight="1">
      <c r="A18" s="135"/>
      <c r="B18" s="135"/>
      <c r="C18" s="78"/>
      <c r="D18" s="78"/>
      <c r="E18" s="19"/>
      <c r="F18" s="19"/>
      <c r="G18" s="19"/>
      <c r="H18" s="19"/>
      <c r="I18" s="19"/>
      <c r="J18" s="19"/>
      <c r="K18" s="265"/>
      <c r="L18" s="265"/>
      <c r="M18" s="265"/>
      <c r="N18" s="265"/>
      <c r="O18" s="265"/>
      <c r="P18" s="265"/>
      <c r="Q18" s="265"/>
      <c r="R18" s="265"/>
    </row>
    <row r="19" ht="14.25" customHeight="1">
      <c r="A19" s="6"/>
      <c r="B19" s="6"/>
      <c r="C19" s="78"/>
      <c r="D19" s="78"/>
    </row>
    <row r="20" ht="14.25" customHeight="1">
      <c r="A20" s="6"/>
      <c r="B20" s="6"/>
      <c r="C20" s="78"/>
      <c r="D20" s="78"/>
      <c r="E20" s="188" t="s">
        <v>791</v>
      </c>
      <c r="F20" s="80"/>
      <c r="G20" s="80"/>
      <c r="H20" s="80"/>
      <c r="I20" s="80"/>
      <c r="J20" s="80"/>
      <c r="K20" s="80"/>
      <c r="L20" s="80"/>
      <c r="M20" s="80"/>
      <c r="N20" s="80"/>
      <c r="O20" s="80"/>
      <c r="P20" s="80"/>
      <c r="Q20" s="80"/>
      <c r="R20" s="81"/>
    </row>
    <row r="21" ht="32.25" customHeight="1">
      <c r="A21" s="285" t="s">
        <v>17</v>
      </c>
      <c r="B21" s="285" t="s">
        <v>635</v>
      </c>
      <c r="C21" s="272" t="s">
        <v>787</v>
      </c>
      <c r="D21" s="272" t="s">
        <v>293</v>
      </c>
      <c r="E21" s="273" t="s">
        <v>733</v>
      </c>
      <c r="F21" s="274" t="s">
        <v>639</v>
      </c>
      <c r="G21" s="274" t="s">
        <v>737</v>
      </c>
      <c r="H21" s="274" t="s">
        <v>788</v>
      </c>
      <c r="I21" s="274" t="s">
        <v>641</v>
      </c>
      <c r="J21" s="274" t="s">
        <v>642</v>
      </c>
      <c r="K21" s="275" t="s">
        <v>740</v>
      </c>
      <c r="L21" s="134"/>
      <c r="M21" s="275" t="s">
        <v>644</v>
      </c>
      <c r="N21" s="134"/>
      <c r="O21" s="275" t="s">
        <v>645</v>
      </c>
      <c r="P21" s="133"/>
      <c r="Q21" s="134"/>
      <c r="R21" s="274" t="s">
        <v>646</v>
      </c>
    </row>
    <row r="22" ht="17.25" customHeight="1">
      <c r="A22" s="201"/>
      <c r="B22" s="201"/>
      <c r="C22" s="201"/>
      <c r="D22" s="201"/>
      <c r="E22" s="201"/>
      <c r="F22" s="201"/>
      <c r="G22" s="201"/>
      <c r="H22" s="201"/>
      <c r="I22" s="201"/>
      <c r="J22" s="201"/>
      <c r="K22" s="198" t="s">
        <v>647</v>
      </c>
      <c r="L22" s="198" t="s">
        <v>648</v>
      </c>
      <c r="M22" s="198" t="s">
        <v>647</v>
      </c>
      <c r="N22" s="195" t="s">
        <v>648</v>
      </c>
      <c r="O22" s="198" t="s">
        <v>649</v>
      </c>
      <c r="P22" s="198" t="s">
        <v>650</v>
      </c>
      <c r="Q22" s="198" t="s">
        <v>789</v>
      </c>
      <c r="R22" s="201"/>
    </row>
    <row r="23" ht="14.25" customHeight="1">
      <c r="A23" s="286" t="str">
        <f t="shared" ref="A23:D23" si="9">A6</f>
        <v>Aracatuba</v>
      </c>
      <c r="B23" s="287" t="str">
        <f t="shared" si="9"/>
        <v>Central do DRS II</v>
      </c>
      <c r="C23" s="288">
        <f t="shared" si="9"/>
        <v>2280</v>
      </c>
      <c r="D23" s="288">
        <f t="shared" si="9"/>
        <v>2508</v>
      </c>
      <c r="E23" s="289">
        <v>32.0</v>
      </c>
      <c r="F23" s="290">
        <v>3.0</v>
      </c>
      <c r="G23" s="290">
        <v>40.0</v>
      </c>
      <c r="H23" s="291">
        <v>17.0</v>
      </c>
      <c r="I23" s="291">
        <v>10.0</v>
      </c>
      <c r="J23" s="291">
        <v>4.0</v>
      </c>
      <c r="K23" s="276">
        <v>0.0</v>
      </c>
      <c r="L23" s="276">
        <v>0.0</v>
      </c>
      <c r="M23" s="276">
        <v>0.0</v>
      </c>
      <c r="N23" s="292">
        <v>0.0</v>
      </c>
      <c r="O23" s="279">
        <v>1.0</v>
      </c>
      <c r="P23" s="279">
        <v>0.0</v>
      </c>
      <c r="Q23" s="279">
        <v>0.0</v>
      </c>
      <c r="R23" s="279">
        <v>1.0</v>
      </c>
    </row>
    <row r="24" ht="14.25" customHeight="1">
      <c r="A24" s="286" t="str">
        <f t="shared" ref="A24:D24" si="10">A7</f>
        <v>Aracatuba</v>
      </c>
      <c r="B24" s="287" t="str">
        <f t="shared" si="10"/>
        <v>Lagos do DRS II</v>
      </c>
      <c r="C24" s="293">
        <f t="shared" si="10"/>
        <v>1530</v>
      </c>
      <c r="D24" s="293">
        <f t="shared" si="10"/>
        <v>1683</v>
      </c>
      <c r="E24" s="289">
        <v>43.0</v>
      </c>
      <c r="F24" s="290">
        <v>0.0</v>
      </c>
      <c r="G24" s="290">
        <v>28.0</v>
      </c>
      <c r="H24" s="291">
        <v>0.0</v>
      </c>
      <c r="I24" s="291">
        <v>0.0</v>
      </c>
      <c r="J24" s="291">
        <v>0.0</v>
      </c>
      <c r="K24" s="294">
        <v>0.0</v>
      </c>
      <c r="L24" s="294">
        <v>0.0</v>
      </c>
      <c r="M24" s="294">
        <v>0.0</v>
      </c>
      <c r="N24" s="295">
        <v>0.0</v>
      </c>
      <c r="O24" s="279">
        <v>0.0</v>
      </c>
      <c r="P24" s="279">
        <v>0.0</v>
      </c>
      <c r="Q24" s="279">
        <v>0.0</v>
      </c>
      <c r="R24" s="279">
        <v>0.0</v>
      </c>
    </row>
    <row r="25" ht="14.25" customHeight="1">
      <c r="A25" s="286" t="str">
        <f t="shared" ref="A25:D25" si="11">A8</f>
        <v>Aracatuba</v>
      </c>
      <c r="B25" s="287" t="str">
        <f t="shared" si="11"/>
        <v>Consorcio do DRS II</v>
      </c>
      <c r="C25" s="293">
        <f t="shared" si="11"/>
        <v>2305</v>
      </c>
      <c r="D25" s="293">
        <f t="shared" si="11"/>
        <v>2536</v>
      </c>
      <c r="E25" s="289">
        <v>51.0</v>
      </c>
      <c r="F25" s="290">
        <v>0.0</v>
      </c>
      <c r="G25" s="290">
        <v>20.0</v>
      </c>
      <c r="H25" s="291">
        <v>0.0</v>
      </c>
      <c r="I25" s="291">
        <v>0.0</v>
      </c>
      <c r="J25" s="291">
        <v>0.0</v>
      </c>
      <c r="K25" s="294">
        <v>0.0</v>
      </c>
      <c r="L25" s="294">
        <v>0.0</v>
      </c>
      <c r="M25" s="294">
        <v>0.0</v>
      </c>
      <c r="N25" s="295">
        <v>0.0</v>
      </c>
      <c r="O25" s="279">
        <v>0.0</v>
      </c>
      <c r="P25" s="279">
        <v>0.0</v>
      </c>
      <c r="Q25" s="279">
        <v>0.0</v>
      </c>
      <c r="R25" s="279">
        <v>1.0</v>
      </c>
      <c r="T25" s="125"/>
    </row>
    <row r="26" ht="14.25" customHeight="1">
      <c r="A26" s="286" t="str">
        <f t="shared" ref="A26:D26" si="12">A9</f>
        <v>Sao Jose do Rio Preto</v>
      </c>
      <c r="B26" s="287" t="str">
        <f t="shared" si="12"/>
        <v>Catanduva</v>
      </c>
      <c r="C26" s="293">
        <f t="shared" si="12"/>
        <v>2159.35</v>
      </c>
      <c r="D26" s="293">
        <f t="shared" si="12"/>
        <v>2375.28</v>
      </c>
      <c r="E26" s="289">
        <v>22.0</v>
      </c>
      <c r="F26" s="290">
        <v>5.0</v>
      </c>
      <c r="G26" s="290">
        <v>27.0</v>
      </c>
      <c r="H26" s="291">
        <v>9.0</v>
      </c>
      <c r="I26" s="291">
        <v>6.0</v>
      </c>
      <c r="J26" s="291">
        <v>2.0</v>
      </c>
      <c r="K26" s="294">
        <v>0.0</v>
      </c>
      <c r="L26" s="294">
        <v>0.0</v>
      </c>
      <c r="M26" s="294">
        <v>0.0</v>
      </c>
      <c r="N26" s="295">
        <v>0.0</v>
      </c>
      <c r="O26" s="279">
        <v>0.0</v>
      </c>
      <c r="P26" s="279">
        <v>0.0</v>
      </c>
      <c r="Q26" s="279">
        <v>0.0</v>
      </c>
      <c r="R26" s="279">
        <v>1.0</v>
      </c>
    </row>
    <row r="27" ht="14.25" customHeight="1">
      <c r="A27" s="286" t="str">
        <f t="shared" ref="A27:D27" si="13">A10</f>
        <v>Sao Jose do Rio Preto</v>
      </c>
      <c r="B27" s="287" t="str">
        <f t="shared" si="13"/>
        <v>Fernandopolis</v>
      </c>
      <c r="C27" s="293">
        <f t="shared" si="13"/>
        <v>962.12</v>
      </c>
      <c r="D27" s="293">
        <f t="shared" si="13"/>
        <v>1058.33</v>
      </c>
      <c r="E27" s="289">
        <v>11.0</v>
      </c>
      <c r="F27" s="290">
        <v>0.0</v>
      </c>
      <c r="G27" s="290">
        <v>9.0</v>
      </c>
      <c r="H27" s="291">
        <v>0.0</v>
      </c>
      <c r="I27" s="291">
        <v>0.0</v>
      </c>
      <c r="J27" s="291">
        <v>0.0</v>
      </c>
      <c r="K27" s="294">
        <v>0.0</v>
      </c>
      <c r="L27" s="294">
        <v>0.0</v>
      </c>
      <c r="M27" s="294">
        <v>0.0</v>
      </c>
      <c r="N27" s="295">
        <v>0.0</v>
      </c>
      <c r="O27" s="279">
        <v>0.0</v>
      </c>
      <c r="P27" s="279">
        <v>0.0</v>
      </c>
      <c r="Q27" s="279">
        <v>0.0</v>
      </c>
      <c r="R27" s="279">
        <v>0.0</v>
      </c>
    </row>
    <row r="28" ht="14.25" customHeight="1">
      <c r="A28" s="286" t="str">
        <f t="shared" ref="A28:D28" si="14">A11</f>
        <v>Sao Jose do Rio Preto</v>
      </c>
      <c r="B28" s="287" t="str">
        <f t="shared" si="14"/>
        <v>Jales</v>
      </c>
      <c r="C28" s="293">
        <f t="shared" si="14"/>
        <v>868.18</v>
      </c>
      <c r="D28" s="293">
        <f t="shared" si="14"/>
        <v>955</v>
      </c>
      <c r="E28" s="289">
        <v>9.0</v>
      </c>
      <c r="F28" s="290">
        <v>0.0</v>
      </c>
      <c r="G28" s="290">
        <v>19.0</v>
      </c>
      <c r="H28" s="291">
        <v>4.0</v>
      </c>
      <c r="I28" s="291">
        <v>0.0</v>
      </c>
      <c r="J28" s="291">
        <v>0.0</v>
      </c>
      <c r="K28" s="294">
        <v>0.0</v>
      </c>
      <c r="L28" s="294">
        <v>0.0</v>
      </c>
      <c r="M28" s="294">
        <v>0.0</v>
      </c>
      <c r="N28" s="295">
        <v>0.0</v>
      </c>
      <c r="O28" s="279">
        <v>0.0</v>
      </c>
      <c r="P28" s="279">
        <v>0.0</v>
      </c>
      <c r="Q28" s="279">
        <v>0.0</v>
      </c>
      <c r="R28" s="279">
        <v>0.0</v>
      </c>
    </row>
    <row r="29" ht="14.25" customHeight="1">
      <c r="A29" s="286" t="str">
        <f t="shared" ref="A29:D29" si="15">A12</f>
        <v>Sao Jose do Rio Preto</v>
      </c>
      <c r="B29" s="287" t="str">
        <f t="shared" si="15"/>
        <v>Jose Bonifacio</v>
      </c>
      <c r="C29" s="293">
        <f t="shared" si="15"/>
        <v>864.76</v>
      </c>
      <c r="D29" s="293">
        <f t="shared" si="15"/>
        <v>951.24</v>
      </c>
      <c r="E29" s="289">
        <v>0.0</v>
      </c>
      <c r="F29" s="290">
        <v>0.0</v>
      </c>
      <c r="G29" s="290">
        <v>0.0</v>
      </c>
      <c r="H29" s="291">
        <v>0.0</v>
      </c>
      <c r="I29" s="291">
        <v>0.0</v>
      </c>
      <c r="J29" s="291">
        <v>0.0</v>
      </c>
      <c r="K29" s="294">
        <v>0.0</v>
      </c>
      <c r="L29" s="294">
        <v>0.0</v>
      </c>
      <c r="M29" s="294">
        <v>0.0</v>
      </c>
      <c r="N29" s="295">
        <v>0.0</v>
      </c>
      <c r="O29" s="279">
        <v>0.0</v>
      </c>
      <c r="P29" s="279">
        <v>0.0</v>
      </c>
      <c r="Q29" s="279">
        <v>0.0</v>
      </c>
      <c r="R29" s="279">
        <v>0.0</v>
      </c>
      <c r="V29" s="125"/>
    </row>
    <row r="30" ht="14.25" customHeight="1">
      <c r="A30" s="286" t="str">
        <f t="shared" ref="A30:D30" si="16">A13</f>
        <v>Sao Jose do Rio Preto</v>
      </c>
      <c r="B30" s="287" t="str">
        <f t="shared" si="16"/>
        <v>Santa Fe do Sul</v>
      </c>
      <c r="C30" s="293">
        <f t="shared" si="16"/>
        <v>494.63</v>
      </c>
      <c r="D30" s="293">
        <f t="shared" si="16"/>
        <v>544.1</v>
      </c>
      <c r="E30" s="289">
        <v>10.0</v>
      </c>
      <c r="F30" s="290">
        <v>0.0</v>
      </c>
      <c r="G30" s="290">
        <v>9.0</v>
      </c>
      <c r="H30" s="291">
        <v>0.0</v>
      </c>
      <c r="I30" s="291">
        <v>0.0</v>
      </c>
      <c r="J30" s="291">
        <v>0.0</v>
      </c>
      <c r="K30" s="294">
        <v>0.0</v>
      </c>
      <c r="L30" s="294">
        <v>0.0</v>
      </c>
      <c r="M30" s="294">
        <v>0.0</v>
      </c>
      <c r="N30" s="295">
        <v>0.0</v>
      </c>
      <c r="O30" s="279">
        <v>0.0</v>
      </c>
      <c r="P30" s="279">
        <v>0.0</v>
      </c>
      <c r="Q30" s="279">
        <v>0.0</v>
      </c>
      <c r="R30" s="279">
        <v>0.0</v>
      </c>
    </row>
    <row r="31" ht="14.25" customHeight="1">
      <c r="A31" s="286" t="str">
        <f t="shared" ref="A31:B31" si="17">A14</f>
        <v>Sao Jose do Rio Preto</v>
      </c>
      <c r="B31" s="287" t="str">
        <f t="shared" si="17"/>
        <v>Sao Jose do Rio Preto</v>
      </c>
      <c r="C31" s="288">
        <v>5774.0</v>
      </c>
      <c r="D31" s="288">
        <v>6352.0</v>
      </c>
      <c r="E31" s="289">
        <v>65.0</v>
      </c>
      <c r="F31" s="290">
        <v>12.0</v>
      </c>
      <c r="G31" s="290">
        <v>183.0</v>
      </c>
      <c r="H31" s="291">
        <v>25.0</v>
      </c>
      <c r="I31" s="291">
        <v>16.0</v>
      </c>
      <c r="J31" s="291">
        <v>8.0</v>
      </c>
      <c r="K31" s="294">
        <v>1.0</v>
      </c>
      <c r="L31" s="294">
        <v>0.0</v>
      </c>
      <c r="M31" s="294">
        <v>0.0</v>
      </c>
      <c r="N31" s="295">
        <v>0.0</v>
      </c>
      <c r="O31" s="279">
        <v>0.0</v>
      </c>
      <c r="P31" s="279">
        <v>0.0</v>
      </c>
      <c r="Q31" s="279">
        <v>0.0</v>
      </c>
      <c r="R31" s="279">
        <v>1.0</v>
      </c>
      <c r="S31" s="125"/>
    </row>
    <row r="32" ht="14.25" customHeight="1">
      <c r="A32" s="286" t="str">
        <f t="shared" ref="A32:D32" si="18">A15</f>
        <v>Sao Jose do Rio Preto</v>
      </c>
      <c r="B32" s="287" t="str">
        <f t="shared" si="18"/>
        <v>Votuporanga</v>
      </c>
      <c r="C32" s="293">
        <f t="shared" si="18"/>
        <v>1524.15</v>
      </c>
      <c r="D32" s="293">
        <f t="shared" si="18"/>
        <v>1676.56</v>
      </c>
      <c r="E32" s="289">
        <v>19.0</v>
      </c>
      <c r="F32" s="290">
        <v>0.0</v>
      </c>
      <c r="G32" s="290">
        <v>10.0</v>
      </c>
      <c r="H32" s="291">
        <v>7.0</v>
      </c>
      <c r="I32" s="291">
        <v>3.0</v>
      </c>
      <c r="J32" s="291">
        <v>2.0</v>
      </c>
      <c r="K32" s="294">
        <v>0.0</v>
      </c>
      <c r="L32" s="294">
        <v>0.0</v>
      </c>
      <c r="M32" s="294">
        <v>0.0</v>
      </c>
      <c r="N32" s="295">
        <v>0.0</v>
      </c>
      <c r="O32" s="279">
        <v>0.0</v>
      </c>
      <c r="P32" s="279">
        <v>0.0</v>
      </c>
      <c r="Q32" s="279">
        <v>0.0</v>
      </c>
      <c r="R32" s="279">
        <v>1.0</v>
      </c>
      <c r="U32" s="125"/>
    </row>
    <row r="33" ht="14.25" customHeight="1">
      <c r="A33" s="296" t="s">
        <v>792</v>
      </c>
      <c r="B33" s="80"/>
      <c r="C33" s="80"/>
      <c r="D33" s="80"/>
      <c r="E33" s="297">
        <f t="shared" ref="E33:R33" si="19">SUM(E23:E32)</f>
        <v>262</v>
      </c>
      <c r="F33" s="298">
        <f t="shared" si="19"/>
        <v>20</v>
      </c>
      <c r="G33" s="298">
        <f t="shared" si="19"/>
        <v>345</v>
      </c>
      <c r="H33" s="299">
        <f t="shared" si="19"/>
        <v>62</v>
      </c>
      <c r="I33" s="299">
        <f t="shared" si="19"/>
        <v>35</v>
      </c>
      <c r="J33" s="299">
        <f t="shared" si="19"/>
        <v>16</v>
      </c>
      <c r="K33" s="299">
        <f t="shared" si="19"/>
        <v>1</v>
      </c>
      <c r="L33" s="299">
        <f t="shared" si="19"/>
        <v>0</v>
      </c>
      <c r="M33" s="299">
        <f t="shared" si="19"/>
        <v>0</v>
      </c>
      <c r="N33" s="299">
        <f t="shared" si="19"/>
        <v>0</v>
      </c>
      <c r="O33" s="299">
        <f t="shared" si="19"/>
        <v>1</v>
      </c>
      <c r="P33" s="299">
        <f t="shared" si="19"/>
        <v>0</v>
      </c>
      <c r="Q33" s="299">
        <f t="shared" si="19"/>
        <v>0</v>
      </c>
      <c r="R33" s="299">
        <f t="shared" si="19"/>
        <v>5</v>
      </c>
    </row>
    <row r="34" ht="14.25" customHeight="1">
      <c r="A34" s="6"/>
      <c r="B34" s="6"/>
      <c r="C34" s="78"/>
      <c r="D34" s="78"/>
    </row>
    <row r="35" ht="14.25" customHeight="1">
      <c r="A35" s="6"/>
      <c r="B35" s="6"/>
      <c r="C35" s="78"/>
      <c r="D35" s="78"/>
    </row>
    <row r="36" ht="14.25" customHeight="1">
      <c r="A36" s="6"/>
      <c r="B36" s="6"/>
      <c r="C36" s="78"/>
      <c r="D36" s="78"/>
      <c r="E36" s="265"/>
      <c r="F36" s="265"/>
      <c r="G36" s="265"/>
      <c r="H36" s="265"/>
      <c r="I36" s="265"/>
      <c r="J36" s="265"/>
      <c r="K36" s="265"/>
      <c r="L36" s="265"/>
      <c r="M36" s="265"/>
      <c r="N36" s="265"/>
      <c r="O36" s="265"/>
      <c r="P36" s="265"/>
      <c r="Q36" s="265"/>
      <c r="R36" s="265"/>
    </row>
    <row r="37" ht="14.25" customHeight="1">
      <c r="A37" s="6"/>
      <c r="B37" s="6"/>
      <c r="C37" s="78"/>
      <c r="D37" s="78"/>
      <c r="E37" s="265"/>
      <c r="F37" s="265"/>
      <c r="G37" s="265"/>
      <c r="H37" s="265"/>
      <c r="I37" s="265"/>
      <c r="J37" s="265"/>
      <c r="K37" s="265"/>
      <c r="L37" s="265"/>
      <c r="M37" s="265"/>
      <c r="N37" s="265"/>
      <c r="O37" s="265"/>
      <c r="P37" s="265"/>
      <c r="Q37" s="265"/>
      <c r="R37" s="265"/>
    </row>
    <row r="38" ht="14.25" customHeight="1">
      <c r="A38" s="6"/>
      <c r="B38" s="6"/>
      <c r="C38" s="78"/>
      <c r="D38" s="78"/>
      <c r="E38" s="188" t="s">
        <v>793</v>
      </c>
      <c r="F38" s="80"/>
      <c r="G38" s="80"/>
      <c r="H38" s="80"/>
      <c r="I38" s="80"/>
      <c r="J38" s="80"/>
      <c r="K38" s="80"/>
      <c r="L38" s="80"/>
      <c r="M38" s="80"/>
      <c r="N38" s="80"/>
      <c r="O38" s="80"/>
      <c r="P38" s="80"/>
      <c r="Q38" s="80"/>
      <c r="R38" s="81"/>
    </row>
    <row r="39" ht="27.0" customHeight="1">
      <c r="A39" s="192" t="s">
        <v>17</v>
      </c>
      <c r="B39" s="192" t="s">
        <v>635</v>
      </c>
      <c r="C39" s="272" t="s">
        <v>787</v>
      </c>
      <c r="D39" s="272" t="s">
        <v>293</v>
      </c>
      <c r="E39" s="273" t="s">
        <v>733</v>
      </c>
      <c r="F39" s="274" t="s">
        <v>639</v>
      </c>
      <c r="G39" s="274" t="s">
        <v>737</v>
      </c>
      <c r="H39" s="274" t="s">
        <v>788</v>
      </c>
      <c r="I39" s="274" t="s">
        <v>641</v>
      </c>
      <c r="J39" s="274" t="s">
        <v>642</v>
      </c>
      <c r="K39" s="275" t="s">
        <v>643</v>
      </c>
      <c r="L39" s="134"/>
      <c r="M39" s="275" t="s">
        <v>644</v>
      </c>
      <c r="N39" s="134"/>
      <c r="O39" s="275" t="s">
        <v>645</v>
      </c>
      <c r="P39" s="133"/>
      <c r="Q39" s="134"/>
      <c r="R39" s="274" t="s">
        <v>646</v>
      </c>
    </row>
    <row r="40" ht="28.5" customHeight="1">
      <c r="A40" s="201"/>
      <c r="B40" s="201"/>
      <c r="C40" s="201"/>
      <c r="D40" s="201"/>
      <c r="E40" s="201"/>
      <c r="F40" s="201"/>
      <c r="G40" s="201"/>
      <c r="H40" s="201"/>
      <c r="I40" s="201"/>
      <c r="J40" s="201"/>
      <c r="K40" s="198" t="s">
        <v>647</v>
      </c>
      <c r="L40" s="198" t="s">
        <v>648</v>
      </c>
      <c r="M40" s="198" t="s">
        <v>647</v>
      </c>
      <c r="N40" s="195" t="s">
        <v>648</v>
      </c>
      <c r="O40" s="198" t="s">
        <v>649</v>
      </c>
      <c r="P40" s="198" t="s">
        <v>650</v>
      </c>
      <c r="Q40" s="198" t="s">
        <v>789</v>
      </c>
      <c r="R40" s="201"/>
      <c r="S40" s="125"/>
    </row>
    <row r="41" ht="14.25" customHeight="1">
      <c r="A41" s="300" t="str">
        <f t="shared" ref="A41:D41" si="20">A6</f>
        <v>Aracatuba</v>
      </c>
      <c r="B41" s="300" t="str">
        <f t="shared" si="20"/>
        <v>Central do DRS II</v>
      </c>
      <c r="C41" s="288">
        <f t="shared" si="20"/>
        <v>2280</v>
      </c>
      <c r="D41" s="288">
        <f t="shared" si="20"/>
        <v>2508</v>
      </c>
      <c r="E41" s="277">
        <f t="shared" ref="E41:J41" si="21">E23-E6</f>
        <v>2.306457926</v>
      </c>
      <c r="F41" s="277">
        <f t="shared" si="21"/>
        <v>-1.454031311</v>
      </c>
      <c r="G41" s="277">
        <f t="shared" si="21"/>
        <v>38.21838748</v>
      </c>
      <c r="H41" s="277">
        <f t="shared" si="21"/>
        <v>12.44</v>
      </c>
      <c r="I41" s="277">
        <f t="shared" si="21"/>
        <v>5.44</v>
      </c>
      <c r="J41" s="277">
        <f t="shared" si="21"/>
        <v>1.72</v>
      </c>
      <c r="K41" s="276">
        <v>1.0</v>
      </c>
      <c r="L41" s="294">
        <v>0.0</v>
      </c>
      <c r="M41" s="294">
        <v>0.0</v>
      </c>
      <c r="N41" s="295">
        <v>0.0</v>
      </c>
      <c r="O41" s="279">
        <v>1.0</v>
      </c>
      <c r="P41" s="279">
        <v>0.0</v>
      </c>
      <c r="Q41" s="279">
        <v>0.0</v>
      </c>
      <c r="R41" s="279">
        <v>0.0</v>
      </c>
    </row>
    <row r="42" ht="14.25" customHeight="1">
      <c r="A42" s="300" t="str">
        <f t="shared" ref="A42:D42" si="22">A7</f>
        <v>Aracatuba</v>
      </c>
      <c r="B42" s="300" t="str">
        <f t="shared" si="22"/>
        <v>Lagos do DRS II</v>
      </c>
      <c r="C42" s="293">
        <f t="shared" si="22"/>
        <v>1530</v>
      </c>
      <c r="D42" s="293">
        <f t="shared" si="22"/>
        <v>1683</v>
      </c>
      <c r="E42" s="277">
        <f t="shared" ref="E42:J42" si="23">E24-E7</f>
        <v>23.07407045</v>
      </c>
      <c r="F42" s="277">
        <f t="shared" si="23"/>
        <v>-2.988889432</v>
      </c>
      <c r="G42" s="277">
        <f t="shared" si="23"/>
        <v>26.80444423</v>
      </c>
      <c r="H42" s="277">
        <f t="shared" si="23"/>
        <v>-3.06</v>
      </c>
      <c r="I42" s="277">
        <f t="shared" si="23"/>
        <v>-3.06</v>
      </c>
      <c r="J42" s="277">
        <f t="shared" si="23"/>
        <v>-1.53</v>
      </c>
      <c r="K42" s="294">
        <v>0.0</v>
      </c>
      <c r="L42" s="294">
        <v>0.0</v>
      </c>
      <c r="M42" s="294">
        <v>0.0</v>
      </c>
      <c r="N42" s="295">
        <v>0.0</v>
      </c>
      <c r="O42" s="279">
        <v>0.0</v>
      </c>
      <c r="P42" s="279">
        <v>0.0</v>
      </c>
      <c r="Q42" s="279">
        <v>0.0</v>
      </c>
      <c r="R42" s="279">
        <v>0.0</v>
      </c>
    </row>
    <row r="43" ht="14.25" customHeight="1">
      <c r="A43" s="300" t="str">
        <f t="shared" ref="A43:D43" si="24">A8</f>
        <v>Aracatuba</v>
      </c>
      <c r="B43" s="300" t="str">
        <f t="shared" si="24"/>
        <v>Consorcio do DRS II</v>
      </c>
      <c r="C43" s="293">
        <f t="shared" si="24"/>
        <v>2305</v>
      </c>
      <c r="D43" s="293">
        <f t="shared" si="24"/>
        <v>2536</v>
      </c>
      <c r="E43" s="277">
        <f t="shared" ref="E43:J43" si="25">E25-E8</f>
        <v>20.97495108</v>
      </c>
      <c r="F43" s="277">
        <f t="shared" si="25"/>
        <v>-4.503757339</v>
      </c>
      <c r="G43" s="277">
        <f t="shared" si="25"/>
        <v>18.19849706</v>
      </c>
      <c r="H43" s="277">
        <f t="shared" si="25"/>
        <v>-4.61</v>
      </c>
      <c r="I43" s="277">
        <f t="shared" si="25"/>
        <v>-4.61</v>
      </c>
      <c r="J43" s="277">
        <f t="shared" si="25"/>
        <v>-2.305</v>
      </c>
      <c r="K43" s="294">
        <v>0.0</v>
      </c>
      <c r="L43" s="294">
        <v>0.0</v>
      </c>
      <c r="M43" s="294">
        <v>0.0</v>
      </c>
      <c r="N43" s="295">
        <v>0.0</v>
      </c>
      <c r="O43" s="279">
        <v>0.0</v>
      </c>
      <c r="P43" s="279">
        <v>0.0</v>
      </c>
      <c r="Q43" s="279">
        <v>0.0</v>
      </c>
      <c r="R43" s="279">
        <v>0.0</v>
      </c>
    </row>
    <row r="44" ht="14.25" customHeight="1">
      <c r="A44" s="300" t="str">
        <f t="shared" ref="A44:D44" si="26">A9</f>
        <v>Sao Jose do Rio Preto</v>
      </c>
      <c r="B44" s="300" t="str">
        <f t="shared" si="26"/>
        <v>Catanduva</v>
      </c>
      <c r="C44" s="293">
        <f t="shared" si="26"/>
        <v>2159.35</v>
      </c>
      <c r="D44" s="293">
        <f t="shared" si="26"/>
        <v>2375.28</v>
      </c>
      <c r="E44" s="277">
        <f t="shared" ref="E44:J44" si="27">E26-E9</f>
        <v>-6.122199609</v>
      </c>
      <c r="F44" s="277">
        <f t="shared" si="27"/>
        <v>0.7816700587</v>
      </c>
      <c r="G44" s="277">
        <f t="shared" si="27"/>
        <v>25.31266802</v>
      </c>
      <c r="H44" s="277">
        <f t="shared" si="27"/>
        <v>4.6813</v>
      </c>
      <c r="I44" s="277">
        <f t="shared" si="27"/>
        <v>1.6813</v>
      </c>
      <c r="J44" s="277">
        <f t="shared" si="27"/>
        <v>-0.15935</v>
      </c>
      <c r="K44" s="294">
        <v>1.0</v>
      </c>
      <c r="L44" s="294">
        <v>0.0</v>
      </c>
      <c r="M44" s="294">
        <v>0.0</v>
      </c>
      <c r="N44" s="295">
        <v>0.0</v>
      </c>
      <c r="O44" s="279">
        <v>0.0</v>
      </c>
      <c r="P44" s="279">
        <v>0.0</v>
      </c>
      <c r="Q44" s="279">
        <v>0.0</v>
      </c>
      <c r="R44" s="279">
        <v>1.0</v>
      </c>
    </row>
    <row r="45" ht="14.25" customHeight="1">
      <c r="A45" s="300" t="str">
        <f t="shared" ref="A45:D45" si="28">A10</f>
        <v>Sao Jose do Rio Preto</v>
      </c>
      <c r="B45" s="300" t="str">
        <f t="shared" si="28"/>
        <v>Fernandopolis</v>
      </c>
      <c r="C45" s="293">
        <f t="shared" si="28"/>
        <v>962.12</v>
      </c>
      <c r="D45" s="293">
        <f t="shared" si="28"/>
        <v>1058.33</v>
      </c>
      <c r="E45" s="277">
        <f t="shared" ref="E45:J45" si="29">E27-E10</f>
        <v>-1.530130137</v>
      </c>
      <c r="F45" s="277">
        <f t="shared" si="29"/>
        <v>-1.879519521</v>
      </c>
      <c r="G45" s="277">
        <f t="shared" si="29"/>
        <v>8.248192192</v>
      </c>
      <c r="H45" s="277">
        <f t="shared" si="29"/>
        <v>-1.92424</v>
      </c>
      <c r="I45" s="277">
        <f t="shared" si="29"/>
        <v>-1.92424</v>
      </c>
      <c r="J45" s="277">
        <f t="shared" si="29"/>
        <v>-0.96212</v>
      </c>
      <c r="K45" s="294">
        <v>0.0</v>
      </c>
      <c r="L45" s="294">
        <v>0.0</v>
      </c>
      <c r="M45" s="294">
        <v>0.0</v>
      </c>
      <c r="N45" s="295">
        <v>0.0</v>
      </c>
      <c r="O45" s="279">
        <v>0.0</v>
      </c>
      <c r="P45" s="279">
        <v>0.0</v>
      </c>
      <c r="Q45" s="279">
        <v>0.0</v>
      </c>
      <c r="R45" s="279">
        <v>0.0</v>
      </c>
    </row>
    <row r="46" ht="14.25" customHeight="1">
      <c r="A46" s="300" t="str">
        <f t="shared" ref="A46:D46" si="30">A11</f>
        <v>Sao Jose do Rio Preto</v>
      </c>
      <c r="B46" s="300" t="str">
        <f t="shared" si="30"/>
        <v>Jales</v>
      </c>
      <c r="C46" s="293">
        <f t="shared" si="30"/>
        <v>868.18</v>
      </c>
      <c r="D46" s="293">
        <f t="shared" si="30"/>
        <v>955</v>
      </c>
      <c r="E46" s="277">
        <f t="shared" ref="E46:J46" si="31">E28-E11</f>
        <v>-2.306751468</v>
      </c>
      <c r="F46" s="277">
        <f t="shared" si="31"/>
        <v>-1.69601272</v>
      </c>
      <c r="G46" s="277">
        <f t="shared" si="31"/>
        <v>18.32159491</v>
      </c>
      <c r="H46" s="277">
        <f t="shared" si="31"/>
        <v>2.26364</v>
      </c>
      <c r="I46" s="277">
        <f t="shared" si="31"/>
        <v>-1.73636</v>
      </c>
      <c r="J46" s="277">
        <f t="shared" si="31"/>
        <v>-0.86818</v>
      </c>
      <c r="K46" s="294">
        <v>0.0</v>
      </c>
      <c r="L46" s="294">
        <v>0.0</v>
      </c>
      <c r="M46" s="294">
        <v>0.0</v>
      </c>
      <c r="N46" s="295">
        <v>0.0</v>
      </c>
      <c r="O46" s="279">
        <v>0.0</v>
      </c>
      <c r="P46" s="279">
        <v>0.0</v>
      </c>
      <c r="Q46" s="279">
        <v>0.0</v>
      </c>
      <c r="R46" s="279">
        <v>0.0</v>
      </c>
    </row>
    <row r="47" ht="14.25" customHeight="1">
      <c r="A47" s="300" t="str">
        <f t="shared" ref="A47:D47" si="32">A12</f>
        <v>Sao Jose do Rio Preto</v>
      </c>
      <c r="B47" s="300" t="str">
        <f t="shared" si="32"/>
        <v>Jose Bonifacio</v>
      </c>
      <c r="C47" s="293">
        <f t="shared" si="32"/>
        <v>864.76</v>
      </c>
      <c r="D47" s="293">
        <f t="shared" si="32"/>
        <v>951.24</v>
      </c>
      <c r="E47" s="277">
        <f t="shared" ref="E47:J47" si="33">E29-E12</f>
        <v>-11.26223483</v>
      </c>
      <c r="F47" s="277">
        <f t="shared" si="33"/>
        <v>-1.689335225</v>
      </c>
      <c r="G47" s="277">
        <f t="shared" si="33"/>
        <v>-0.67573409</v>
      </c>
      <c r="H47" s="277">
        <f t="shared" si="33"/>
        <v>-1.72952</v>
      </c>
      <c r="I47" s="277">
        <f t="shared" si="33"/>
        <v>-1.72952</v>
      </c>
      <c r="J47" s="277">
        <f t="shared" si="33"/>
        <v>-0.86476</v>
      </c>
      <c r="K47" s="294">
        <v>0.0</v>
      </c>
      <c r="L47" s="294">
        <v>0.0</v>
      </c>
      <c r="M47" s="294">
        <v>0.0</v>
      </c>
      <c r="N47" s="295">
        <v>0.0</v>
      </c>
      <c r="O47" s="279">
        <v>0.0</v>
      </c>
      <c r="P47" s="279">
        <v>0.0</v>
      </c>
      <c r="Q47" s="279">
        <v>0.0</v>
      </c>
      <c r="R47" s="279">
        <v>0.0</v>
      </c>
    </row>
    <row r="48" ht="14.25" customHeight="1">
      <c r="A48" s="300" t="str">
        <f t="shared" ref="A48:D48" si="34">A13</f>
        <v>Sao Jose do Rio Preto</v>
      </c>
      <c r="B48" s="300" t="str">
        <f t="shared" si="34"/>
        <v>Santa Fe do Sul</v>
      </c>
      <c r="C48" s="293">
        <f t="shared" si="34"/>
        <v>494.63</v>
      </c>
      <c r="D48" s="293">
        <f t="shared" si="34"/>
        <v>544.1</v>
      </c>
      <c r="E48" s="277">
        <f t="shared" ref="E48:J48" si="35">E30-E13</f>
        <v>3.558111546</v>
      </c>
      <c r="F48" s="277">
        <f t="shared" si="35"/>
        <v>-0.9662832681</v>
      </c>
      <c r="G48" s="277">
        <f t="shared" si="35"/>
        <v>8.613486693</v>
      </c>
      <c r="H48" s="277">
        <f t="shared" si="35"/>
        <v>-0.98926</v>
      </c>
      <c r="I48" s="277">
        <f t="shared" si="35"/>
        <v>-0.98926</v>
      </c>
      <c r="J48" s="277">
        <f t="shared" si="35"/>
        <v>-0.49463</v>
      </c>
      <c r="K48" s="294">
        <v>0.0</v>
      </c>
      <c r="L48" s="294">
        <v>0.0</v>
      </c>
      <c r="M48" s="294">
        <v>0.0</v>
      </c>
      <c r="N48" s="295">
        <v>0.0</v>
      </c>
      <c r="O48" s="279">
        <v>0.0</v>
      </c>
      <c r="P48" s="279">
        <v>0.0</v>
      </c>
      <c r="Q48" s="279">
        <v>0.0</v>
      </c>
      <c r="R48" s="279">
        <v>0.0</v>
      </c>
    </row>
    <row r="49" ht="14.25" customHeight="1">
      <c r="A49" s="300" t="str">
        <f t="shared" ref="A49:B49" si="36">A14</f>
        <v>Sao Jose do Rio Preto</v>
      </c>
      <c r="B49" s="300" t="str">
        <f t="shared" si="36"/>
        <v>Sao Jose do Rio Preto</v>
      </c>
      <c r="C49" s="288">
        <v>5774.0</v>
      </c>
      <c r="D49" s="288">
        <v>6352.0</v>
      </c>
      <c r="E49" s="277">
        <f t="shared" ref="E49:J49" si="37">E31-E14</f>
        <v>-10.20469667</v>
      </c>
      <c r="F49" s="277">
        <f t="shared" si="37"/>
        <v>0.719295499</v>
      </c>
      <c r="G49" s="277">
        <f t="shared" si="37"/>
        <v>178.4877182</v>
      </c>
      <c r="H49" s="277">
        <f t="shared" si="37"/>
        <v>13.452</v>
      </c>
      <c r="I49" s="277">
        <f t="shared" si="37"/>
        <v>4.452</v>
      </c>
      <c r="J49" s="277">
        <f t="shared" si="37"/>
        <v>2.226</v>
      </c>
      <c r="K49" s="294">
        <v>0.0</v>
      </c>
      <c r="L49" s="294">
        <v>1.0</v>
      </c>
      <c r="M49" s="294">
        <v>0.0</v>
      </c>
      <c r="N49" s="295">
        <v>0.0</v>
      </c>
      <c r="O49" s="279">
        <v>0.0</v>
      </c>
      <c r="P49" s="279">
        <v>0.0</v>
      </c>
      <c r="Q49" s="279">
        <v>1.0</v>
      </c>
      <c r="R49" s="279">
        <v>1.0</v>
      </c>
    </row>
    <row r="50" ht="14.25" customHeight="1">
      <c r="A50" s="300" t="str">
        <f t="shared" ref="A50:D50" si="38">A15</f>
        <v>Sao Jose do Rio Preto</v>
      </c>
      <c r="B50" s="300" t="str">
        <f t="shared" si="38"/>
        <v>Votuporanga</v>
      </c>
      <c r="C50" s="293">
        <f t="shared" si="38"/>
        <v>1524.15</v>
      </c>
      <c r="D50" s="293">
        <f t="shared" si="38"/>
        <v>1676.56</v>
      </c>
      <c r="E50" s="277">
        <f t="shared" ref="E50:J50" si="39">E32-E15</f>
        <v>-0.8496829746</v>
      </c>
      <c r="F50" s="277">
        <f t="shared" si="39"/>
        <v>-2.977452446</v>
      </c>
      <c r="G50" s="277">
        <f t="shared" si="39"/>
        <v>8.809019022</v>
      </c>
      <c r="H50" s="277">
        <f t="shared" si="39"/>
        <v>3.9517</v>
      </c>
      <c r="I50" s="277">
        <f t="shared" si="39"/>
        <v>-0.0483</v>
      </c>
      <c r="J50" s="277">
        <f t="shared" si="39"/>
        <v>0.47585</v>
      </c>
      <c r="K50" s="294">
        <v>1.0</v>
      </c>
      <c r="L50" s="294">
        <v>0.0</v>
      </c>
      <c r="M50" s="294">
        <v>0.0</v>
      </c>
      <c r="N50" s="295">
        <v>0.0</v>
      </c>
      <c r="O50" s="279">
        <v>1.0</v>
      </c>
      <c r="P50" s="279">
        <v>0.0</v>
      </c>
      <c r="Q50" s="279">
        <v>0.0</v>
      </c>
      <c r="R50" s="279">
        <v>1.0</v>
      </c>
    </row>
    <row r="51" ht="14.25" customHeight="1">
      <c r="A51" s="301" t="s">
        <v>794</v>
      </c>
      <c r="B51" s="80"/>
      <c r="C51" s="80"/>
      <c r="D51" s="80"/>
      <c r="E51" s="282">
        <f t="shared" ref="E51:R51" si="40">SUM(E41:E50)</f>
        <v>17.6378953</v>
      </c>
      <c r="F51" s="282">
        <f t="shared" si="40"/>
        <v>-16.6543157</v>
      </c>
      <c r="G51" s="282">
        <f t="shared" si="40"/>
        <v>330.3382737</v>
      </c>
      <c r="H51" s="282">
        <f t="shared" si="40"/>
        <v>24.47562</v>
      </c>
      <c r="I51" s="282">
        <f t="shared" si="40"/>
        <v>-2.52438</v>
      </c>
      <c r="J51" s="282">
        <f t="shared" si="40"/>
        <v>-2.76219</v>
      </c>
      <c r="K51" s="283">
        <f t="shared" si="40"/>
        <v>3</v>
      </c>
      <c r="L51" s="283">
        <f t="shared" si="40"/>
        <v>1</v>
      </c>
      <c r="M51" s="283">
        <f t="shared" si="40"/>
        <v>0</v>
      </c>
      <c r="N51" s="283">
        <f t="shared" si="40"/>
        <v>0</v>
      </c>
      <c r="O51" s="283">
        <f t="shared" si="40"/>
        <v>2</v>
      </c>
      <c r="P51" s="283">
        <f t="shared" si="40"/>
        <v>0</v>
      </c>
      <c r="Q51" s="283">
        <f t="shared" si="40"/>
        <v>1</v>
      </c>
      <c r="R51" s="284">
        <f t="shared" si="40"/>
        <v>3</v>
      </c>
    </row>
    <row r="52" ht="14.25" customHeight="1">
      <c r="A52" s="6"/>
      <c r="B52" s="6"/>
      <c r="C52" s="78"/>
      <c r="D52" s="78"/>
      <c r="E52" s="265"/>
      <c r="F52" s="265"/>
      <c r="G52" s="265"/>
      <c r="H52" s="265"/>
      <c r="I52" s="265"/>
      <c r="J52" s="265"/>
      <c r="K52" s="265"/>
      <c r="L52" s="265"/>
      <c r="M52" s="265"/>
      <c r="N52" s="265"/>
      <c r="O52" s="265"/>
      <c r="P52" s="265"/>
      <c r="Q52" s="265"/>
      <c r="R52" s="265"/>
    </row>
    <row r="53" ht="14.25" customHeight="1">
      <c r="A53" s="6"/>
      <c r="B53" s="6"/>
      <c r="C53" s="78"/>
      <c r="D53" s="78"/>
      <c r="E53" s="265"/>
      <c r="F53" s="265"/>
      <c r="G53" s="265"/>
      <c r="H53" s="265"/>
      <c r="I53" s="265"/>
      <c r="J53" s="265"/>
      <c r="K53" s="265"/>
      <c r="L53" s="265"/>
      <c r="M53" s="265"/>
      <c r="N53" s="265"/>
      <c r="O53" s="265"/>
      <c r="P53" s="265"/>
      <c r="Q53" s="265"/>
      <c r="R53" s="265"/>
    </row>
    <row r="54" ht="14.25" customHeight="1">
      <c r="A54" s="6"/>
      <c r="B54" s="6"/>
      <c r="C54" s="78"/>
      <c r="D54" s="78"/>
      <c r="I54" s="125"/>
    </row>
    <row r="55" ht="14.25" customHeight="1">
      <c r="A55" s="6"/>
      <c r="B55" s="6"/>
      <c r="C55" s="78"/>
      <c r="D55" s="78"/>
    </row>
    <row r="56" ht="13.5" customHeight="1">
      <c r="A56" s="186"/>
      <c r="B56" s="186"/>
      <c r="C56" s="302"/>
      <c r="D56" s="78"/>
    </row>
    <row r="57" ht="15.0" customHeight="1">
      <c r="A57" s="186"/>
      <c r="B57" s="186"/>
      <c r="C57" s="302"/>
      <c r="D57" s="78"/>
    </row>
    <row r="58" ht="14.25" customHeight="1">
      <c r="A58" s="6"/>
      <c r="B58" s="6"/>
      <c r="C58" s="78"/>
      <c r="D58" s="78"/>
    </row>
    <row r="59" ht="14.25" customHeight="1">
      <c r="A59" s="6"/>
      <c r="B59" s="6"/>
      <c r="C59" s="78"/>
      <c r="D59" s="78"/>
    </row>
    <row r="60" ht="14.25" customHeight="1">
      <c r="A60" s="6"/>
      <c r="B60" s="6"/>
      <c r="C60" s="78"/>
      <c r="D60" s="78"/>
    </row>
    <row r="61" ht="14.25" customHeight="1">
      <c r="A61" s="6"/>
      <c r="B61" s="6"/>
      <c r="C61" s="78"/>
      <c r="D61" s="78"/>
    </row>
    <row r="62" ht="14.25" customHeight="1">
      <c r="A62" s="6"/>
      <c r="B62" s="6"/>
      <c r="C62" s="78"/>
      <c r="D62" s="78"/>
    </row>
    <row r="63" ht="14.25" customHeight="1">
      <c r="A63" s="6"/>
      <c r="B63" s="6"/>
      <c r="C63" s="78"/>
      <c r="D63" s="78"/>
    </row>
    <row r="64" ht="14.25" customHeight="1">
      <c r="A64" s="6"/>
      <c r="B64" s="6"/>
      <c r="C64" s="78"/>
      <c r="D64" s="78"/>
    </row>
    <row r="65" ht="14.25" customHeight="1">
      <c r="A65" s="6"/>
      <c r="B65" s="6"/>
      <c r="C65" s="78"/>
      <c r="D65" s="78"/>
    </row>
    <row r="66" ht="14.25" customHeight="1">
      <c r="A66" s="6"/>
      <c r="B66" s="6"/>
      <c r="C66" s="78"/>
      <c r="D66" s="78"/>
    </row>
    <row r="67" ht="14.25" customHeight="1">
      <c r="A67" s="6"/>
      <c r="B67" s="6"/>
      <c r="C67" s="78"/>
      <c r="D67" s="78"/>
    </row>
    <row r="68" ht="14.25" customHeight="1">
      <c r="A68" s="6"/>
      <c r="B68" s="6"/>
      <c r="C68" s="78"/>
      <c r="D68" s="78"/>
    </row>
    <row r="69" ht="14.25" customHeight="1">
      <c r="A69" s="6"/>
      <c r="B69" s="6"/>
      <c r="C69" s="78"/>
      <c r="D69" s="78"/>
    </row>
    <row r="70" ht="14.25" customHeight="1">
      <c r="A70" s="186"/>
      <c r="D70" s="78"/>
    </row>
    <row r="71" ht="14.25" customHeight="1">
      <c r="D71" s="78"/>
    </row>
    <row r="72" ht="14.25" customHeight="1">
      <c r="A72" s="6"/>
      <c r="B72" s="6"/>
      <c r="C72" s="78"/>
      <c r="D72" s="78"/>
    </row>
    <row r="73" ht="14.25" customHeight="1">
      <c r="A73" s="6"/>
      <c r="B73" s="6"/>
      <c r="C73" s="78"/>
      <c r="D73" s="78"/>
    </row>
    <row r="74" ht="14.25" customHeight="1">
      <c r="A74" s="6"/>
      <c r="B74" s="6"/>
      <c r="C74" s="78"/>
      <c r="D74" s="78"/>
    </row>
    <row r="75" ht="14.25" customHeight="1">
      <c r="A75" s="6"/>
      <c r="B75" s="6"/>
      <c r="C75" s="78"/>
      <c r="D75" s="78"/>
    </row>
    <row r="76" ht="14.25" customHeight="1">
      <c r="A76" s="6"/>
      <c r="B76" s="6"/>
      <c r="C76" s="78"/>
      <c r="D76" s="78"/>
    </row>
    <row r="77" ht="14.25" customHeight="1">
      <c r="A77" s="6"/>
      <c r="B77" s="6"/>
      <c r="C77" s="78"/>
      <c r="D77" s="78"/>
    </row>
    <row r="78" ht="14.25" customHeight="1">
      <c r="A78" s="6"/>
      <c r="B78" s="6"/>
      <c r="C78" s="78"/>
      <c r="D78" s="78"/>
    </row>
    <row r="79" ht="14.25" customHeight="1">
      <c r="A79" s="6"/>
      <c r="B79" s="6"/>
      <c r="C79" s="78"/>
      <c r="D79" s="78"/>
    </row>
    <row r="80" ht="14.25" customHeight="1">
      <c r="A80" s="6"/>
      <c r="B80" s="6"/>
      <c r="C80" s="78"/>
      <c r="D80" s="78"/>
    </row>
    <row r="81" ht="14.25" customHeight="1">
      <c r="A81" s="6"/>
      <c r="B81" s="6"/>
      <c r="C81" s="78"/>
      <c r="D81" s="78"/>
    </row>
    <row r="82" ht="14.25" customHeight="1">
      <c r="A82" s="6"/>
      <c r="B82" s="6"/>
      <c r="C82" s="78"/>
      <c r="D82" s="78"/>
    </row>
    <row r="83" ht="14.25" customHeight="1">
      <c r="A83" s="6"/>
      <c r="B83" s="6"/>
      <c r="C83" s="78"/>
      <c r="D83" s="78"/>
    </row>
    <row r="84" ht="14.25" customHeight="1">
      <c r="A84" s="6"/>
      <c r="B84" s="6"/>
      <c r="C84" s="78"/>
      <c r="D84" s="78"/>
    </row>
    <row r="85" ht="14.25" customHeight="1">
      <c r="A85" s="6"/>
      <c r="B85" s="6"/>
      <c r="C85" s="78"/>
      <c r="D85" s="78"/>
    </row>
    <row r="86" ht="14.25" customHeight="1">
      <c r="A86" s="6"/>
      <c r="B86" s="6"/>
      <c r="C86" s="78"/>
      <c r="D86" s="78"/>
    </row>
    <row r="87" ht="14.25" customHeight="1">
      <c r="A87" s="6"/>
      <c r="B87" s="6"/>
      <c r="C87" s="78"/>
      <c r="D87" s="78"/>
    </row>
    <row r="88" ht="14.25" customHeight="1">
      <c r="A88" s="6"/>
      <c r="B88" s="6"/>
      <c r="C88" s="78"/>
      <c r="D88" s="78"/>
    </row>
    <row r="89" ht="14.25" customHeight="1">
      <c r="A89" s="6"/>
      <c r="B89" s="6"/>
      <c r="C89" s="78"/>
      <c r="D89" s="78"/>
    </row>
    <row r="90" ht="14.25" customHeight="1">
      <c r="A90" s="6"/>
      <c r="B90" s="6"/>
      <c r="C90" s="78"/>
      <c r="D90" s="78"/>
    </row>
    <row r="91" ht="14.25" customHeight="1">
      <c r="A91" s="6"/>
      <c r="B91" s="6"/>
      <c r="C91" s="78"/>
      <c r="D91" s="78"/>
    </row>
    <row r="92" ht="14.25" customHeight="1">
      <c r="A92" s="6"/>
      <c r="B92" s="6"/>
      <c r="C92" s="78"/>
      <c r="D92" s="78"/>
    </row>
    <row r="93" ht="14.25" customHeight="1">
      <c r="A93" s="6"/>
      <c r="B93" s="6"/>
      <c r="C93" s="78"/>
      <c r="D93" s="78"/>
    </row>
    <row r="94" ht="14.25" customHeight="1">
      <c r="A94" s="6"/>
      <c r="B94" s="6"/>
      <c r="C94" s="78"/>
      <c r="D94" s="78"/>
    </row>
    <row r="95" ht="14.25" customHeight="1">
      <c r="A95" s="6"/>
      <c r="B95" s="6"/>
      <c r="C95" s="78"/>
      <c r="D95" s="78"/>
    </row>
    <row r="96" ht="14.25" customHeight="1">
      <c r="A96" s="6"/>
      <c r="B96" s="6"/>
      <c r="C96" s="78"/>
      <c r="D96" s="78"/>
    </row>
    <row r="97" ht="14.25" customHeight="1">
      <c r="A97" s="6"/>
      <c r="B97" s="6"/>
      <c r="C97" s="78"/>
      <c r="D97" s="78"/>
    </row>
    <row r="98" ht="14.25" customHeight="1">
      <c r="A98" s="6"/>
      <c r="B98" s="6"/>
      <c r="C98" s="78"/>
      <c r="D98" s="78"/>
    </row>
    <row r="99" ht="14.25" customHeight="1">
      <c r="A99" s="6"/>
      <c r="B99" s="6"/>
      <c r="C99" s="78"/>
      <c r="D99" s="78"/>
    </row>
    <row r="100" ht="14.25" customHeight="1">
      <c r="A100" s="6"/>
      <c r="B100" s="6"/>
      <c r="C100" s="78"/>
      <c r="D100" s="78"/>
    </row>
    <row r="101" ht="14.25" customHeight="1">
      <c r="A101" s="6"/>
      <c r="B101" s="6"/>
      <c r="C101" s="78"/>
      <c r="D101" s="78"/>
    </row>
    <row r="102" ht="14.25" customHeight="1">
      <c r="A102" s="6"/>
      <c r="B102" s="6"/>
      <c r="C102" s="78"/>
      <c r="D102" s="78"/>
    </row>
    <row r="103" ht="14.25" customHeight="1">
      <c r="A103" s="6"/>
      <c r="B103" s="6"/>
      <c r="C103" s="78"/>
      <c r="D103" s="78"/>
    </row>
    <row r="104" ht="14.25" customHeight="1">
      <c r="A104" s="6"/>
      <c r="B104" s="6"/>
      <c r="C104" s="78"/>
      <c r="D104" s="78"/>
    </row>
    <row r="105" ht="14.25" customHeight="1">
      <c r="A105" s="6"/>
      <c r="B105" s="6"/>
      <c r="C105" s="78"/>
      <c r="D105" s="78"/>
    </row>
    <row r="106" ht="14.25" customHeight="1">
      <c r="A106" s="6"/>
      <c r="B106" s="6"/>
      <c r="C106" s="78"/>
      <c r="D106" s="78"/>
    </row>
    <row r="107" ht="14.25" customHeight="1">
      <c r="A107" s="6"/>
      <c r="B107" s="6"/>
      <c r="C107" s="78"/>
      <c r="D107" s="78"/>
    </row>
    <row r="108" ht="14.25" customHeight="1">
      <c r="A108" s="6"/>
      <c r="B108" s="6"/>
      <c r="C108" s="78"/>
      <c r="D108" s="78"/>
    </row>
    <row r="109" ht="14.25" customHeight="1">
      <c r="A109" s="6"/>
      <c r="B109" s="6"/>
      <c r="C109" s="78"/>
      <c r="D109" s="78"/>
    </row>
    <row r="110" ht="14.25" customHeight="1">
      <c r="A110" s="6"/>
      <c r="B110" s="6"/>
      <c r="C110" s="78"/>
      <c r="D110" s="78"/>
    </row>
    <row r="111" ht="14.25" customHeight="1">
      <c r="A111" s="6"/>
      <c r="B111" s="6"/>
      <c r="C111" s="78"/>
      <c r="D111" s="78"/>
    </row>
    <row r="112" ht="14.25" customHeight="1">
      <c r="A112" s="6"/>
      <c r="B112" s="6"/>
      <c r="C112" s="78"/>
      <c r="D112" s="78"/>
    </row>
    <row r="113" ht="14.25" customHeight="1">
      <c r="A113" s="6"/>
      <c r="B113" s="6"/>
      <c r="C113" s="78"/>
      <c r="D113" s="78"/>
    </row>
    <row r="114" ht="14.25" customHeight="1">
      <c r="A114" s="6"/>
      <c r="B114" s="6"/>
      <c r="C114" s="78"/>
      <c r="D114" s="78"/>
    </row>
    <row r="115" ht="14.25" customHeight="1">
      <c r="A115" s="6"/>
      <c r="B115" s="6"/>
      <c r="C115" s="78"/>
      <c r="D115" s="78"/>
    </row>
    <row r="116" ht="14.25" customHeight="1">
      <c r="A116" s="6"/>
      <c r="B116" s="6"/>
      <c r="C116" s="78"/>
      <c r="D116" s="78"/>
    </row>
    <row r="117" ht="14.25" customHeight="1">
      <c r="A117" s="6"/>
      <c r="B117" s="6"/>
      <c r="C117" s="78"/>
      <c r="D117" s="78"/>
    </row>
    <row r="118" ht="14.25" customHeight="1">
      <c r="A118" s="6"/>
      <c r="B118" s="6"/>
      <c r="C118" s="78"/>
      <c r="D118" s="78"/>
    </row>
    <row r="119" ht="14.25" customHeight="1">
      <c r="A119" s="6"/>
      <c r="B119" s="6"/>
      <c r="C119" s="78"/>
      <c r="D119" s="78"/>
    </row>
    <row r="120" ht="14.25" customHeight="1">
      <c r="A120" s="6"/>
      <c r="B120" s="6"/>
      <c r="C120" s="78"/>
      <c r="D120" s="78"/>
    </row>
    <row r="121" ht="14.25" customHeight="1">
      <c r="A121" s="6"/>
      <c r="B121" s="6"/>
      <c r="C121" s="78"/>
      <c r="D121" s="78"/>
    </row>
    <row r="122" ht="14.25" customHeight="1">
      <c r="A122" s="6"/>
      <c r="B122" s="6"/>
      <c r="C122" s="78"/>
      <c r="D122" s="78"/>
    </row>
    <row r="123" ht="14.25" customHeight="1">
      <c r="A123" s="6"/>
      <c r="B123" s="6"/>
      <c r="C123" s="78"/>
      <c r="D123" s="78"/>
    </row>
    <row r="124" ht="14.25" customHeight="1">
      <c r="A124" s="6"/>
      <c r="B124" s="6"/>
      <c r="C124" s="78"/>
      <c r="D124" s="78"/>
    </row>
    <row r="125" ht="14.25" customHeight="1">
      <c r="A125" s="6"/>
      <c r="B125" s="6"/>
      <c r="C125" s="78"/>
      <c r="D125" s="78"/>
    </row>
    <row r="126" ht="14.25" customHeight="1">
      <c r="A126" s="6"/>
      <c r="B126" s="6"/>
      <c r="C126" s="78"/>
      <c r="D126" s="78"/>
    </row>
    <row r="127" ht="14.25" customHeight="1">
      <c r="A127" s="6"/>
      <c r="B127" s="6"/>
      <c r="C127" s="78"/>
      <c r="D127" s="78"/>
    </row>
    <row r="128" ht="14.25" customHeight="1">
      <c r="A128" s="6"/>
      <c r="B128" s="6"/>
      <c r="C128" s="78"/>
      <c r="D128" s="78"/>
    </row>
    <row r="129" ht="14.25" customHeight="1">
      <c r="A129" s="6"/>
      <c r="B129" s="6"/>
      <c r="C129" s="78"/>
      <c r="D129" s="78"/>
    </row>
    <row r="130" ht="14.25" customHeight="1">
      <c r="A130" s="6"/>
      <c r="B130" s="6"/>
      <c r="C130" s="78"/>
      <c r="D130" s="78"/>
    </row>
    <row r="131" ht="14.25" customHeight="1">
      <c r="A131" s="6"/>
      <c r="B131" s="6"/>
      <c r="C131" s="78"/>
      <c r="D131" s="78"/>
    </row>
    <row r="132" ht="14.25" customHeight="1">
      <c r="A132" s="6"/>
      <c r="B132" s="6"/>
      <c r="C132" s="78"/>
      <c r="D132" s="78"/>
    </row>
    <row r="133" ht="14.25" customHeight="1">
      <c r="A133" s="6"/>
      <c r="B133" s="6"/>
      <c r="C133" s="78"/>
      <c r="D133" s="78"/>
    </row>
    <row r="134" ht="14.25" customHeight="1">
      <c r="A134" s="6"/>
      <c r="B134" s="6"/>
      <c r="C134" s="78"/>
      <c r="D134" s="78"/>
    </row>
    <row r="135" ht="14.25" customHeight="1">
      <c r="A135" s="6"/>
      <c r="B135" s="6"/>
      <c r="C135" s="78"/>
      <c r="D135" s="78"/>
    </row>
    <row r="136" ht="14.25" customHeight="1">
      <c r="A136" s="6"/>
      <c r="B136" s="6"/>
      <c r="C136" s="78"/>
      <c r="D136" s="78"/>
    </row>
    <row r="137" ht="14.25" customHeight="1">
      <c r="A137" s="6"/>
      <c r="B137" s="6"/>
      <c r="C137" s="78"/>
      <c r="D137" s="78"/>
    </row>
    <row r="138" ht="14.25" customHeight="1">
      <c r="A138" s="6"/>
      <c r="B138" s="6"/>
      <c r="C138" s="78"/>
      <c r="D138" s="78"/>
    </row>
    <row r="139" ht="14.25" customHeight="1">
      <c r="A139" s="6"/>
      <c r="B139" s="6"/>
      <c r="C139" s="78"/>
      <c r="D139" s="78"/>
    </row>
    <row r="140" ht="14.25" customHeight="1">
      <c r="A140" s="6"/>
      <c r="B140" s="6"/>
      <c r="C140" s="78"/>
      <c r="D140" s="78"/>
    </row>
    <row r="141" ht="14.25" customHeight="1">
      <c r="A141" s="6"/>
      <c r="B141" s="6"/>
      <c r="C141" s="78"/>
      <c r="D141" s="78"/>
    </row>
    <row r="142" ht="14.25" customHeight="1">
      <c r="A142" s="6"/>
      <c r="B142" s="6"/>
      <c r="C142" s="78"/>
      <c r="D142" s="78"/>
    </row>
    <row r="143" ht="14.25" customHeight="1">
      <c r="A143" s="6"/>
      <c r="B143" s="6"/>
      <c r="C143" s="78"/>
      <c r="D143" s="78"/>
    </row>
    <row r="144" ht="14.25" customHeight="1">
      <c r="A144" s="6"/>
      <c r="B144" s="6"/>
      <c r="C144" s="78"/>
      <c r="D144" s="78"/>
    </row>
    <row r="145" ht="14.25" customHeight="1">
      <c r="A145" s="6"/>
      <c r="B145" s="6"/>
      <c r="C145" s="78"/>
      <c r="D145" s="78"/>
    </row>
    <row r="146" ht="14.25" customHeight="1">
      <c r="A146" s="6"/>
      <c r="B146" s="6"/>
      <c r="C146" s="78"/>
      <c r="D146" s="78"/>
    </row>
    <row r="147" ht="14.25" customHeight="1">
      <c r="A147" s="6"/>
      <c r="B147" s="6"/>
      <c r="C147" s="78"/>
      <c r="D147" s="78"/>
    </row>
    <row r="148" ht="14.25" customHeight="1">
      <c r="A148" s="6"/>
      <c r="B148" s="6"/>
      <c r="C148" s="78"/>
      <c r="D148" s="78"/>
    </row>
    <row r="149" ht="14.25" customHeight="1">
      <c r="A149" s="6"/>
      <c r="B149" s="6"/>
      <c r="C149" s="78"/>
      <c r="D149" s="78"/>
    </row>
    <row r="150" ht="14.25" customHeight="1">
      <c r="A150" s="6"/>
      <c r="B150" s="6"/>
      <c r="C150" s="78"/>
      <c r="D150" s="78"/>
    </row>
    <row r="151" ht="14.25" customHeight="1">
      <c r="A151" s="6"/>
      <c r="B151" s="6"/>
      <c r="C151" s="78"/>
      <c r="D151" s="78"/>
    </row>
    <row r="152" ht="14.25" customHeight="1">
      <c r="A152" s="6"/>
      <c r="B152" s="6"/>
      <c r="C152" s="78"/>
      <c r="D152" s="78"/>
    </row>
    <row r="153" ht="14.25" customHeight="1">
      <c r="A153" s="6"/>
      <c r="B153" s="6"/>
      <c r="C153" s="78"/>
      <c r="D153" s="78"/>
    </row>
    <row r="154" ht="14.25" customHeight="1">
      <c r="A154" s="6"/>
      <c r="B154" s="6"/>
      <c r="C154" s="78"/>
      <c r="D154" s="78"/>
    </row>
    <row r="155" ht="14.25" customHeight="1">
      <c r="A155" s="6"/>
      <c r="B155" s="6"/>
      <c r="C155" s="78"/>
      <c r="D155" s="78"/>
    </row>
    <row r="156" ht="14.25" customHeight="1">
      <c r="A156" s="6"/>
      <c r="B156" s="6"/>
      <c r="C156" s="78"/>
      <c r="D156" s="78"/>
    </row>
    <row r="157" ht="14.25" customHeight="1">
      <c r="A157" s="6"/>
      <c r="B157" s="6"/>
      <c r="C157" s="78"/>
      <c r="D157" s="78"/>
    </row>
    <row r="158" ht="14.25" customHeight="1">
      <c r="A158" s="6"/>
      <c r="B158" s="6"/>
      <c r="C158" s="78"/>
      <c r="D158" s="78"/>
    </row>
    <row r="159" ht="14.25" customHeight="1">
      <c r="A159" s="6"/>
      <c r="B159" s="6"/>
      <c r="C159" s="78"/>
      <c r="D159" s="78"/>
    </row>
    <row r="160" ht="14.25" customHeight="1">
      <c r="A160" s="6"/>
      <c r="B160" s="6"/>
      <c r="C160" s="78"/>
      <c r="D160" s="78"/>
    </row>
    <row r="161" ht="14.25" customHeight="1">
      <c r="A161" s="6"/>
      <c r="B161" s="6"/>
      <c r="C161" s="78"/>
      <c r="D161" s="78"/>
    </row>
    <row r="162" ht="14.25" customHeight="1">
      <c r="A162" s="6"/>
      <c r="B162" s="6"/>
      <c r="C162" s="78"/>
      <c r="D162" s="78"/>
    </row>
    <row r="163" ht="14.25" customHeight="1">
      <c r="A163" s="6"/>
      <c r="B163" s="6"/>
      <c r="C163" s="78"/>
      <c r="D163" s="78"/>
    </row>
    <row r="164" ht="14.25" customHeight="1">
      <c r="A164" s="6"/>
      <c r="B164" s="6"/>
      <c r="C164" s="78"/>
      <c r="D164" s="78"/>
    </row>
    <row r="165" ht="14.25" customHeight="1">
      <c r="A165" s="6"/>
      <c r="B165" s="6"/>
      <c r="C165" s="78"/>
      <c r="D165" s="78"/>
    </row>
    <row r="166" ht="14.25" customHeight="1">
      <c r="A166" s="6"/>
      <c r="B166" s="6"/>
      <c r="C166" s="78"/>
      <c r="D166" s="78"/>
    </row>
    <row r="167" ht="14.25" customHeight="1">
      <c r="A167" s="6"/>
      <c r="B167" s="6"/>
      <c r="C167" s="78"/>
      <c r="D167" s="78"/>
    </row>
    <row r="168" ht="14.25" customHeight="1">
      <c r="A168" s="6"/>
      <c r="B168" s="6"/>
      <c r="C168" s="78"/>
      <c r="D168" s="78"/>
    </row>
    <row r="169" ht="14.25" customHeight="1">
      <c r="A169" s="6"/>
      <c r="B169" s="6"/>
      <c r="C169" s="78"/>
      <c r="D169" s="78"/>
    </row>
    <row r="170" ht="14.25" customHeight="1">
      <c r="A170" s="6"/>
      <c r="B170" s="6"/>
      <c r="C170" s="78"/>
      <c r="D170" s="78"/>
    </row>
    <row r="171" ht="14.25" customHeight="1">
      <c r="A171" s="6"/>
      <c r="B171" s="6"/>
      <c r="C171" s="78"/>
      <c r="D171" s="78"/>
    </row>
    <row r="172" ht="14.25" customHeight="1">
      <c r="A172" s="6"/>
      <c r="B172" s="6"/>
      <c r="C172" s="78"/>
      <c r="D172" s="78"/>
    </row>
    <row r="173" ht="14.25" customHeight="1">
      <c r="A173" s="6"/>
      <c r="B173" s="6"/>
      <c r="C173" s="78"/>
      <c r="D173" s="78"/>
    </row>
    <row r="174" ht="14.25" customHeight="1">
      <c r="A174" s="6"/>
      <c r="B174" s="6"/>
      <c r="C174" s="78"/>
      <c r="D174" s="78"/>
    </row>
    <row r="175" ht="14.25" customHeight="1">
      <c r="A175" s="6"/>
      <c r="B175" s="6"/>
      <c r="C175" s="78"/>
      <c r="D175" s="78"/>
    </row>
    <row r="176" ht="14.25" customHeight="1">
      <c r="A176" s="6"/>
      <c r="B176" s="6"/>
      <c r="C176" s="78"/>
      <c r="D176" s="78"/>
    </row>
    <row r="177" ht="14.25" customHeight="1">
      <c r="A177" s="6"/>
      <c r="B177" s="6"/>
      <c r="C177" s="78"/>
      <c r="D177" s="78"/>
    </row>
    <row r="178" ht="14.25" customHeight="1">
      <c r="A178" s="6"/>
      <c r="B178" s="6"/>
      <c r="C178" s="78"/>
      <c r="D178" s="78"/>
    </row>
    <row r="179" ht="14.25" customHeight="1">
      <c r="A179" s="6"/>
      <c r="B179" s="6"/>
      <c r="C179" s="78"/>
      <c r="D179" s="78"/>
    </row>
    <row r="180" ht="14.25" customHeight="1">
      <c r="A180" s="6"/>
      <c r="B180" s="6"/>
      <c r="C180" s="78"/>
      <c r="D180" s="78"/>
    </row>
    <row r="181" ht="14.25" customHeight="1">
      <c r="A181" s="6"/>
      <c r="B181" s="6"/>
      <c r="C181" s="78"/>
      <c r="D181" s="78"/>
    </row>
    <row r="182" ht="14.25" customHeight="1">
      <c r="A182" s="6"/>
      <c r="B182" s="6"/>
      <c r="C182" s="78"/>
      <c r="D182" s="78"/>
    </row>
    <row r="183" ht="14.25" customHeight="1">
      <c r="A183" s="6"/>
      <c r="B183" s="6"/>
      <c r="C183" s="78"/>
      <c r="D183" s="78"/>
    </row>
    <row r="184" ht="14.25" customHeight="1">
      <c r="A184" s="6"/>
      <c r="B184" s="6"/>
      <c r="C184" s="78"/>
      <c r="D184" s="78"/>
    </row>
    <row r="185" ht="14.25" customHeight="1">
      <c r="A185" s="6"/>
      <c r="B185" s="6"/>
      <c r="C185" s="78"/>
      <c r="D185" s="78"/>
    </row>
    <row r="186" ht="14.25" customHeight="1">
      <c r="A186" s="6"/>
      <c r="B186" s="6"/>
      <c r="C186" s="78"/>
      <c r="D186" s="78"/>
    </row>
    <row r="187" ht="14.25" customHeight="1">
      <c r="A187" s="6"/>
      <c r="B187" s="6"/>
      <c r="C187" s="78"/>
      <c r="D187" s="78"/>
    </row>
    <row r="188" ht="14.25" customHeight="1">
      <c r="A188" s="6"/>
      <c r="B188" s="6"/>
      <c r="C188" s="78"/>
      <c r="D188" s="78"/>
    </row>
    <row r="189" ht="14.25" customHeight="1">
      <c r="A189" s="6"/>
      <c r="B189" s="6"/>
      <c r="C189" s="78"/>
      <c r="D189" s="78"/>
    </row>
    <row r="190" ht="14.25" customHeight="1">
      <c r="A190" s="6"/>
      <c r="B190" s="6"/>
      <c r="C190" s="78"/>
      <c r="D190" s="78"/>
    </row>
    <row r="191" ht="14.25" customHeight="1">
      <c r="A191" s="6"/>
      <c r="B191" s="6"/>
      <c r="C191" s="78"/>
      <c r="D191" s="78"/>
    </row>
    <row r="192" ht="14.25" customHeight="1">
      <c r="A192" s="6"/>
      <c r="B192" s="6"/>
      <c r="C192" s="78"/>
      <c r="D192" s="78"/>
    </row>
    <row r="193" ht="14.25" customHeight="1">
      <c r="A193" s="6"/>
      <c r="B193" s="6"/>
      <c r="C193" s="78"/>
      <c r="D193" s="78"/>
    </row>
    <row r="194" ht="14.25" customHeight="1">
      <c r="A194" s="6"/>
      <c r="B194" s="6"/>
      <c r="C194" s="78"/>
      <c r="D194" s="78"/>
    </row>
    <row r="195" ht="14.25" customHeight="1">
      <c r="A195" s="6"/>
      <c r="B195" s="6"/>
      <c r="C195" s="78"/>
      <c r="D195" s="78"/>
    </row>
    <row r="196" ht="14.25" customHeight="1">
      <c r="A196" s="6"/>
      <c r="B196" s="6"/>
      <c r="C196" s="78"/>
      <c r="D196" s="78"/>
    </row>
    <row r="197" ht="14.25" customHeight="1">
      <c r="A197" s="6"/>
      <c r="B197" s="6"/>
      <c r="C197" s="78"/>
      <c r="D197" s="78"/>
    </row>
    <row r="198" ht="14.25" customHeight="1">
      <c r="A198" s="6"/>
      <c r="B198" s="6"/>
      <c r="C198" s="78"/>
      <c r="D198" s="78"/>
    </row>
    <row r="199" ht="14.25" customHeight="1">
      <c r="A199" s="6"/>
      <c r="B199" s="6"/>
      <c r="C199" s="78"/>
      <c r="D199" s="78"/>
    </row>
    <row r="200" ht="14.25" customHeight="1">
      <c r="A200" s="6"/>
      <c r="B200" s="6"/>
      <c r="C200" s="78"/>
      <c r="D200" s="78"/>
    </row>
    <row r="201" ht="14.25" customHeight="1">
      <c r="A201" s="6"/>
      <c r="B201" s="6"/>
      <c r="C201" s="78"/>
      <c r="D201" s="78"/>
    </row>
    <row r="202" ht="14.25" customHeight="1">
      <c r="A202" s="6"/>
      <c r="B202" s="6"/>
      <c r="C202" s="78"/>
      <c r="D202" s="78"/>
    </row>
    <row r="203" ht="14.25" customHeight="1">
      <c r="A203" s="6"/>
      <c r="B203" s="6"/>
      <c r="C203" s="78"/>
      <c r="D203" s="78"/>
    </row>
    <row r="204" ht="14.25" customHeight="1">
      <c r="A204" s="6"/>
      <c r="B204" s="6"/>
      <c r="C204" s="78"/>
      <c r="D204" s="78"/>
    </row>
    <row r="205" ht="14.25" customHeight="1">
      <c r="A205" s="6"/>
      <c r="B205" s="6"/>
      <c r="C205" s="78"/>
      <c r="D205" s="78"/>
    </row>
    <row r="206" ht="14.25" customHeight="1">
      <c r="A206" s="6"/>
      <c r="B206" s="6"/>
      <c r="C206" s="78"/>
      <c r="D206" s="78"/>
    </row>
    <row r="207" ht="14.25" customHeight="1">
      <c r="A207" s="6"/>
      <c r="B207" s="6"/>
      <c r="C207" s="78"/>
      <c r="D207" s="78"/>
    </row>
    <row r="208" ht="14.25" customHeight="1">
      <c r="A208" s="6"/>
      <c r="B208" s="6"/>
      <c r="C208" s="78"/>
      <c r="D208" s="78"/>
    </row>
    <row r="209" ht="14.25" customHeight="1">
      <c r="A209" s="6"/>
      <c r="B209" s="6"/>
      <c r="C209" s="78"/>
      <c r="D209" s="78"/>
    </row>
    <row r="210" ht="14.25" customHeight="1">
      <c r="A210" s="6"/>
      <c r="B210" s="6"/>
      <c r="C210" s="78"/>
      <c r="D210" s="78"/>
    </row>
    <row r="211" ht="14.25" customHeight="1">
      <c r="A211" s="6"/>
      <c r="B211" s="6"/>
      <c r="C211" s="78"/>
      <c r="D211" s="78"/>
    </row>
    <row r="212" ht="14.25" customHeight="1">
      <c r="A212" s="6"/>
      <c r="B212" s="6"/>
      <c r="C212" s="78"/>
      <c r="D212" s="78"/>
    </row>
    <row r="213" ht="14.25" customHeight="1">
      <c r="A213" s="6"/>
      <c r="B213" s="6"/>
      <c r="C213" s="78"/>
      <c r="D213" s="78"/>
    </row>
    <row r="214" ht="14.25" customHeight="1">
      <c r="A214" s="6"/>
      <c r="B214" s="6"/>
      <c r="C214" s="78"/>
      <c r="D214" s="78"/>
    </row>
    <row r="215" ht="14.25" customHeight="1">
      <c r="A215" s="6"/>
      <c r="B215" s="6"/>
      <c r="C215" s="78"/>
      <c r="D215" s="78"/>
    </row>
    <row r="216" ht="14.25" customHeight="1">
      <c r="A216" s="6"/>
      <c r="B216" s="6"/>
      <c r="C216" s="78"/>
      <c r="D216" s="78"/>
    </row>
    <row r="217" ht="14.25" customHeight="1">
      <c r="A217" s="6"/>
      <c r="B217" s="6"/>
      <c r="C217" s="78"/>
      <c r="D217" s="78"/>
    </row>
    <row r="218" ht="14.25" customHeight="1">
      <c r="A218" s="6"/>
      <c r="B218" s="6"/>
      <c r="C218" s="78"/>
      <c r="D218" s="78"/>
    </row>
    <row r="219" ht="14.25" customHeight="1">
      <c r="A219" s="6"/>
      <c r="B219" s="6"/>
      <c r="C219" s="78"/>
      <c r="D219" s="78"/>
    </row>
    <row r="220" ht="14.25" customHeight="1">
      <c r="A220" s="6"/>
      <c r="B220" s="6"/>
      <c r="C220" s="78"/>
      <c r="D220" s="78"/>
    </row>
    <row r="221" ht="14.25" customHeight="1">
      <c r="A221" s="6"/>
      <c r="B221" s="6"/>
      <c r="C221" s="78"/>
      <c r="D221" s="78"/>
    </row>
    <row r="222" ht="14.25" customHeight="1">
      <c r="A222" s="6"/>
      <c r="B222" s="6"/>
      <c r="C222" s="78"/>
      <c r="D222" s="78"/>
    </row>
    <row r="223" ht="14.25" customHeight="1">
      <c r="A223" s="6"/>
      <c r="B223" s="6"/>
      <c r="C223" s="78"/>
      <c r="D223" s="78"/>
    </row>
    <row r="224" ht="14.25" customHeight="1">
      <c r="A224" s="6"/>
      <c r="B224" s="6"/>
      <c r="C224" s="78"/>
      <c r="D224" s="78"/>
    </row>
    <row r="225" ht="14.25" customHeight="1">
      <c r="A225" s="6"/>
      <c r="B225" s="6"/>
      <c r="C225" s="78"/>
      <c r="D225" s="78"/>
    </row>
    <row r="226" ht="14.25" customHeight="1">
      <c r="A226" s="6"/>
      <c r="B226" s="6"/>
      <c r="C226" s="78"/>
      <c r="D226" s="78"/>
    </row>
    <row r="227" ht="14.25" customHeight="1">
      <c r="A227" s="6"/>
      <c r="B227" s="6"/>
      <c r="C227" s="78"/>
      <c r="D227" s="78"/>
    </row>
    <row r="228" ht="14.25" customHeight="1">
      <c r="A228" s="6"/>
      <c r="B228" s="6"/>
      <c r="C228" s="78"/>
      <c r="D228" s="78"/>
    </row>
    <row r="229" ht="14.25" customHeight="1">
      <c r="A229" s="6"/>
      <c r="B229" s="6"/>
      <c r="C229" s="78"/>
      <c r="D229" s="78"/>
    </row>
    <row r="230" ht="14.25" customHeight="1">
      <c r="A230" s="6"/>
      <c r="B230" s="6"/>
      <c r="C230" s="78"/>
      <c r="D230" s="78"/>
    </row>
    <row r="231" ht="14.25" customHeight="1">
      <c r="A231" s="6"/>
      <c r="B231" s="6"/>
      <c r="C231" s="78"/>
      <c r="D231" s="78"/>
    </row>
    <row r="232" ht="14.25" customHeight="1">
      <c r="A232" s="6"/>
      <c r="B232" s="6"/>
      <c r="C232" s="78"/>
      <c r="D232" s="78"/>
    </row>
    <row r="233" ht="14.25" customHeight="1">
      <c r="A233" s="6"/>
      <c r="B233" s="6"/>
      <c r="C233" s="78"/>
      <c r="D233" s="78"/>
    </row>
    <row r="234" ht="14.25" customHeight="1">
      <c r="A234" s="6"/>
      <c r="B234" s="6"/>
      <c r="C234" s="78"/>
      <c r="D234" s="78"/>
    </row>
    <row r="235" ht="14.25" customHeight="1">
      <c r="A235" s="6"/>
      <c r="B235" s="6"/>
      <c r="C235" s="78"/>
      <c r="D235" s="78"/>
    </row>
    <row r="236" ht="14.25" customHeight="1">
      <c r="A236" s="6"/>
      <c r="B236" s="6"/>
      <c r="C236" s="78"/>
      <c r="D236" s="78"/>
    </row>
    <row r="237" ht="14.25" customHeight="1">
      <c r="A237" s="6"/>
      <c r="B237" s="6"/>
      <c r="C237" s="78"/>
      <c r="D237" s="78"/>
    </row>
    <row r="238" ht="14.25" customHeight="1">
      <c r="A238" s="6"/>
      <c r="B238" s="6"/>
      <c r="C238" s="78"/>
      <c r="D238" s="78"/>
    </row>
    <row r="239" ht="14.25" customHeight="1">
      <c r="A239" s="6"/>
      <c r="B239" s="6"/>
      <c r="C239" s="78"/>
      <c r="D239" s="78"/>
    </row>
    <row r="240" ht="14.25" customHeight="1">
      <c r="A240" s="6"/>
      <c r="B240" s="6"/>
      <c r="C240" s="78"/>
      <c r="D240" s="78"/>
    </row>
    <row r="241" ht="14.25" customHeight="1">
      <c r="A241" s="6"/>
      <c r="B241" s="6"/>
      <c r="C241" s="78"/>
      <c r="D241" s="78"/>
    </row>
    <row r="242" ht="14.25" customHeight="1">
      <c r="A242" s="6"/>
      <c r="B242" s="6"/>
      <c r="C242" s="78"/>
      <c r="D242" s="78"/>
    </row>
    <row r="243" ht="14.25" customHeight="1">
      <c r="A243" s="6"/>
      <c r="B243" s="6"/>
      <c r="C243" s="78"/>
      <c r="D243" s="78"/>
    </row>
    <row r="244" ht="14.25" customHeight="1">
      <c r="A244" s="6"/>
      <c r="B244" s="6"/>
      <c r="C244" s="78"/>
      <c r="D244" s="78"/>
    </row>
    <row r="245" ht="14.25" customHeight="1">
      <c r="A245" s="6"/>
      <c r="B245" s="6"/>
      <c r="C245" s="78"/>
      <c r="D245" s="78"/>
    </row>
    <row r="246" ht="14.25" customHeight="1">
      <c r="A246" s="6"/>
      <c r="B246" s="6"/>
      <c r="C246" s="78"/>
      <c r="D246" s="78"/>
    </row>
    <row r="247" ht="14.25" customHeight="1">
      <c r="A247" s="6"/>
      <c r="B247" s="6"/>
      <c r="C247" s="78"/>
      <c r="D247" s="78"/>
    </row>
    <row r="248" ht="14.25" customHeight="1">
      <c r="A248" s="6"/>
      <c r="B248" s="6"/>
      <c r="C248" s="78"/>
      <c r="D248" s="78"/>
    </row>
    <row r="249" ht="14.25" customHeight="1">
      <c r="A249" s="6"/>
      <c r="B249" s="6"/>
      <c r="C249" s="78"/>
      <c r="D249" s="78"/>
    </row>
    <row r="250" ht="14.25" customHeight="1">
      <c r="A250" s="6"/>
      <c r="B250" s="6"/>
      <c r="C250" s="78"/>
      <c r="D250" s="78"/>
    </row>
    <row r="251" ht="14.25" customHeight="1">
      <c r="A251" s="6"/>
      <c r="B251" s="6"/>
      <c r="C251" s="78"/>
      <c r="D251" s="7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9">
    <mergeCell ref="E3:R3"/>
    <mergeCell ref="A4:A5"/>
    <mergeCell ref="B4:B5"/>
    <mergeCell ref="C4:C5"/>
    <mergeCell ref="D4:D5"/>
    <mergeCell ref="E4:E5"/>
    <mergeCell ref="F4:F5"/>
    <mergeCell ref="M21:N21"/>
    <mergeCell ref="O21:Q21"/>
    <mergeCell ref="E38:R38"/>
    <mergeCell ref="G4:G5"/>
    <mergeCell ref="H4:H5"/>
    <mergeCell ref="A16:D16"/>
    <mergeCell ref="E20:R20"/>
    <mergeCell ref="A21:A22"/>
    <mergeCell ref="B21:B22"/>
    <mergeCell ref="R21:R22"/>
    <mergeCell ref="O39:Q39"/>
    <mergeCell ref="R39:R40"/>
    <mergeCell ref="F39:F40"/>
    <mergeCell ref="G39:G40"/>
    <mergeCell ref="H39:H40"/>
    <mergeCell ref="I39:I40"/>
    <mergeCell ref="J39:J40"/>
    <mergeCell ref="K39:L39"/>
    <mergeCell ref="M39:N39"/>
    <mergeCell ref="A51:D51"/>
    <mergeCell ref="A70:C71"/>
    <mergeCell ref="C21:C22"/>
    <mergeCell ref="A33:D33"/>
    <mergeCell ref="A39:A40"/>
    <mergeCell ref="B39:B40"/>
    <mergeCell ref="C39:C40"/>
    <mergeCell ref="D39:D40"/>
    <mergeCell ref="E39:E40"/>
    <mergeCell ref="I4:I5"/>
    <mergeCell ref="J4:J5"/>
    <mergeCell ref="K4:L4"/>
    <mergeCell ref="M4:N4"/>
    <mergeCell ref="O4:Q4"/>
    <mergeCell ref="R4:R5"/>
    <mergeCell ref="D21:D22"/>
    <mergeCell ref="E21:E22"/>
    <mergeCell ref="F21:F22"/>
    <mergeCell ref="G21:G22"/>
    <mergeCell ref="H21:H22"/>
    <mergeCell ref="I21:I22"/>
    <mergeCell ref="J21:J22"/>
    <mergeCell ref="K21:L21"/>
  </mergeCells>
  <conditionalFormatting sqref="E41:J50">
    <cfRule type="cellIs" dxfId="4" priority="1" operator="lessThan">
      <formula>0</formula>
    </cfRule>
  </conditionalFormatting>
  <conditionalFormatting sqref="E41:J50">
    <cfRule type="cellIs" dxfId="4" priority="2" operator="lessThan">
      <formula>-5</formula>
    </cfRule>
  </conditionalFormatting>
  <conditionalFormatting sqref="E41:J50">
    <cfRule type="cellIs" dxfId="4" priority="3" operator="lessThan">
      <formula>-5</formula>
    </cfRule>
  </conditionalFormatting>
  <dataValidations>
    <dataValidation type="list" allowBlank="1" showErrorMessage="1" sqref="A6:B15">
      <formula1>#REF!</formula1>
    </dataValidation>
  </dataValidations>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71"/>
    <col customWidth="1" min="2" max="3" width="22.86"/>
    <col customWidth="1" min="4" max="4" width="14.71"/>
    <col customWidth="1" min="5" max="5" width="15.71"/>
    <col customWidth="1" min="6" max="6" width="12.71"/>
    <col customWidth="1" min="7" max="7" width="16.57"/>
    <col customWidth="1" min="8" max="8" width="16.29"/>
    <col customWidth="1" min="9" max="9" width="24.29"/>
    <col customWidth="1" min="10" max="11" width="23.29"/>
  </cols>
  <sheetData>
    <row r="1" ht="48.75" customHeight="1">
      <c r="A1" s="59" t="s">
        <v>17</v>
      </c>
      <c r="B1" s="59" t="s">
        <v>116</v>
      </c>
      <c r="C1" s="59" t="s">
        <v>117</v>
      </c>
      <c r="D1" s="59" t="s">
        <v>118</v>
      </c>
      <c r="E1" s="60" t="s">
        <v>119</v>
      </c>
      <c r="F1" s="59" t="s">
        <v>22</v>
      </c>
      <c r="G1" s="59" t="s">
        <v>120</v>
      </c>
      <c r="H1" s="59" t="s">
        <v>121</v>
      </c>
      <c r="I1" s="59" t="s">
        <v>122</v>
      </c>
      <c r="J1" s="59" t="s">
        <v>123</v>
      </c>
      <c r="K1" s="61"/>
    </row>
    <row r="2" ht="31.5" customHeight="1">
      <c r="A2" s="62" t="s">
        <v>31</v>
      </c>
      <c r="B2" s="63" t="s">
        <v>30</v>
      </c>
      <c r="C2" s="62" t="s">
        <v>31</v>
      </c>
      <c r="D2" s="62">
        <v>1974.0</v>
      </c>
      <c r="E2" s="64">
        <v>33.34</v>
      </c>
      <c r="F2" s="63">
        <v>18.0</v>
      </c>
      <c r="G2" s="65">
        <v>77.05</v>
      </c>
      <c r="H2" s="64">
        <v>89.73</v>
      </c>
      <c r="I2" s="65">
        <f t="shared" ref="I2:I41" si="1">(D2*(1-E2/100)*1.1)</f>
        <v>1447.45524</v>
      </c>
      <c r="J2" s="65">
        <f t="shared" ref="J2:J41" si="2">D2*(1-E2/100)</f>
        <v>1315.8684</v>
      </c>
      <c r="K2" s="66"/>
    </row>
    <row r="3" ht="31.5" customHeight="1">
      <c r="A3" s="62" t="s">
        <v>31</v>
      </c>
      <c r="B3" s="63" t="s">
        <v>30</v>
      </c>
      <c r="C3" s="62" t="s">
        <v>35</v>
      </c>
      <c r="D3" s="62">
        <v>132.0</v>
      </c>
      <c r="E3" s="64">
        <v>23.42</v>
      </c>
      <c r="F3" s="63">
        <v>5.0</v>
      </c>
      <c r="G3" s="65">
        <v>68.14</v>
      </c>
      <c r="H3" s="64">
        <v>87.89</v>
      </c>
      <c r="I3" s="65">
        <f t="shared" si="1"/>
        <v>111.19416</v>
      </c>
      <c r="J3" s="65">
        <f t="shared" si="2"/>
        <v>101.0856</v>
      </c>
      <c r="K3" s="66"/>
    </row>
    <row r="4" ht="31.5" customHeight="1">
      <c r="A4" s="62" t="s">
        <v>31</v>
      </c>
      <c r="B4" s="63" t="s">
        <v>30</v>
      </c>
      <c r="C4" s="62" t="s">
        <v>38</v>
      </c>
      <c r="D4" s="62">
        <v>33.0</v>
      </c>
      <c r="E4" s="64">
        <v>41.53</v>
      </c>
      <c r="F4" s="63">
        <v>1.0</v>
      </c>
      <c r="G4" s="65">
        <v>100.0</v>
      </c>
      <c r="H4" s="64">
        <v>100.0</v>
      </c>
      <c r="I4" s="65">
        <f t="shared" si="1"/>
        <v>21.22461</v>
      </c>
      <c r="J4" s="65">
        <f t="shared" si="2"/>
        <v>19.2951</v>
      </c>
      <c r="K4" s="66"/>
    </row>
    <row r="5" ht="31.5" customHeight="1">
      <c r="A5" s="62" t="s">
        <v>31</v>
      </c>
      <c r="B5" s="63" t="s">
        <v>30</v>
      </c>
      <c r="C5" s="62" t="s">
        <v>42</v>
      </c>
      <c r="D5" s="62">
        <v>49.0</v>
      </c>
      <c r="E5" s="64">
        <v>17.07</v>
      </c>
      <c r="F5" s="63">
        <v>1.0</v>
      </c>
      <c r="G5" s="65">
        <v>100.0</v>
      </c>
      <c r="H5" s="64">
        <v>100.0</v>
      </c>
      <c r="I5" s="65">
        <f t="shared" si="1"/>
        <v>44.69927</v>
      </c>
      <c r="J5" s="65">
        <f t="shared" si="2"/>
        <v>40.6357</v>
      </c>
      <c r="K5" s="66"/>
    </row>
    <row r="6" ht="31.5" customHeight="1">
      <c r="A6" s="62" t="s">
        <v>31</v>
      </c>
      <c r="B6" s="63" t="s">
        <v>30</v>
      </c>
      <c r="C6" s="62" t="s">
        <v>44</v>
      </c>
      <c r="D6" s="62">
        <v>278.0</v>
      </c>
      <c r="E6" s="64">
        <v>30.49</v>
      </c>
      <c r="F6" s="63">
        <v>4.0</v>
      </c>
      <c r="G6" s="65">
        <v>0.0</v>
      </c>
      <c r="H6" s="64">
        <v>62.39</v>
      </c>
      <c r="I6" s="65">
        <f t="shared" si="1"/>
        <v>212.56158</v>
      </c>
      <c r="J6" s="65">
        <f t="shared" si="2"/>
        <v>193.2378</v>
      </c>
      <c r="K6" s="66"/>
    </row>
    <row r="7" ht="31.5" customHeight="1">
      <c r="A7" s="62" t="s">
        <v>31</v>
      </c>
      <c r="B7" s="63" t="s">
        <v>30</v>
      </c>
      <c r="C7" s="62" t="s">
        <v>47</v>
      </c>
      <c r="D7" s="62">
        <v>55.0</v>
      </c>
      <c r="E7" s="64">
        <v>12.72</v>
      </c>
      <c r="F7" s="63">
        <v>1.0</v>
      </c>
      <c r="G7" s="65">
        <v>65.5</v>
      </c>
      <c r="H7" s="64">
        <v>65.5</v>
      </c>
      <c r="I7" s="65">
        <f t="shared" si="1"/>
        <v>52.8044</v>
      </c>
      <c r="J7" s="65">
        <f t="shared" si="2"/>
        <v>48.004</v>
      </c>
      <c r="K7" s="66"/>
    </row>
    <row r="8" ht="31.5" customHeight="1">
      <c r="A8" s="62" t="s">
        <v>31</v>
      </c>
      <c r="B8" s="63" t="s">
        <v>30</v>
      </c>
      <c r="C8" s="62" t="s">
        <v>49</v>
      </c>
      <c r="D8" s="62">
        <v>10.0</v>
      </c>
      <c r="E8" s="64">
        <v>14.16</v>
      </c>
      <c r="F8" s="63">
        <v>1.0</v>
      </c>
      <c r="G8" s="65">
        <v>100.0</v>
      </c>
      <c r="H8" s="64">
        <v>100.0</v>
      </c>
      <c r="I8" s="65">
        <f t="shared" si="1"/>
        <v>9.4424</v>
      </c>
      <c r="J8" s="65">
        <f t="shared" si="2"/>
        <v>8.584</v>
      </c>
      <c r="K8" s="66"/>
    </row>
    <row r="9" ht="31.5" customHeight="1">
      <c r="A9" s="62" t="s">
        <v>31</v>
      </c>
      <c r="B9" s="63" t="s">
        <v>30</v>
      </c>
      <c r="C9" s="62" t="s">
        <v>51</v>
      </c>
      <c r="D9" s="62">
        <v>20.0</v>
      </c>
      <c r="E9" s="64">
        <v>15.19</v>
      </c>
      <c r="F9" s="63">
        <v>1.0</v>
      </c>
      <c r="G9" s="65">
        <v>84.13</v>
      </c>
      <c r="H9" s="64">
        <v>100.0</v>
      </c>
      <c r="I9" s="65">
        <f t="shared" si="1"/>
        <v>18.6582</v>
      </c>
      <c r="J9" s="65">
        <f t="shared" si="2"/>
        <v>16.962</v>
      </c>
      <c r="K9" s="66"/>
    </row>
    <row r="10" ht="31.5" customHeight="1">
      <c r="A10" s="62" t="s">
        <v>31</v>
      </c>
      <c r="B10" s="63" t="s">
        <v>30</v>
      </c>
      <c r="C10" s="62" t="s">
        <v>53</v>
      </c>
      <c r="D10" s="62">
        <v>26.0</v>
      </c>
      <c r="E10" s="64">
        <v>26.51</v>
      </c>
      <c r="F10" s="63">
        <v>2.0</v>
      </c>
      <c r="G10" s="65">
        <v>0.0</v>
      </c>
      <c r="H10" s="64">
        <v>0.0</v>
      </c>
      <c r="I10" s="65">
        <f t="shared" si="1"/>
        <v>21.01814</v>
      </c>
      <c r="J10" s="65">
        <f t="shared" si="2"/>
        <v>19.1074</v>
      </c>
      <c r="K10" s="66"/>
    </row>
    <row r="11" ht="31.5" customHeight="1">
      <c r="A11" s="62" t="s">
        <v>31</v>
      </c>
      <c r="B11" s="63" t="s">
        <v>30</v>
      </c>
      <c r="C11" s="62" t="s">
        <v>55</v>
      </c>
      <c r="D11" s="62">
        <v>76.0</v>
      </c>
      <c r="E11" s="64">
        <v>12.42</v>
      </c>
      <c r="F11" s="63">
        <v>3.0</v>
      </c>
      <c r="G11" s="65">
        <v>40.97</v>
      </c>
      <c r="H11" s="64">
        <v>100.0</v>
      </c>
      <c r="I11" s="65">
        <f t="shared" si="1"/>
        <v>73.21688</v>
      </c>
      <c r="J11" s="65">
        <f t="shared" si="2"/>
        <v>66.5608</v>
      </c>
      <c r="K11" s="66"/>
    </row>
    <row r="12" ht="31.5" customHeight="1">
      <c r="A12" s="62" t="s">
        <v>31</v>
      </c>
      <c r="B12" s="63" t="s">
        <v>30</v>
      </c>
      <c r="C12" s="62" t="s">
        <v>41</v>
      </c>
      <c r="D12" s="62">
        <v>243.0</v>
      </c>
      <c r="E12" s="64">
        <v>30.02</v>
      </c>
      <c r="F12" s="63">
        <v>5.0</v>
      </c>
      <c r="G12" s="65">
        <v>78.17</v>
      </c>
      <c r="H12" s="64">
        <v>92.11</v>
      </c>
      <c r="I12" s="65">
        <f t="shared" si="1"/>
        <v>187.05654</v>
      </c>
      <c r="J12" s="65">
        <f t="shared" si="2"/>
        <v>170.0514</v>
      </c>
      <c r="K12" s="66"/>
    </row>
    <row r="13" ht="31.5" customHeight="1">
      <c r="A13" s="62" t="s">
        <v>31</v>
      </c>
      <c r="B13" s="63" t="s">
        <v>58</v>
      </c>
      <c r="C13" s="62" t="s">
        <v>59</v>
      </c>
      <c r="D13" s="62">
        <v>553.0</v>
      </c>
      <c r="E13" s="64">
        <v>20.62</v>
      </c>
      <c r="F13" s="62">
        <v>6.0</v>
      </c>
      <c r="G13" s="64">
        <v>90.54</v>
      </c>
      <c r="H13" s="64">
        <v>94.54</v>
      </c>
      <c r="I13" s="65">
        <f t="shared" si="1"/>
        <v>482.86854</v>
      </c>
      <c r="J13" s="65">
        <f t="shared" si="2"/>
        <v>438.9714</v>
      </c>
      <c r="K13" s="66"/>
    </row>
    <row r="14" ht="31.5" customHeight="1">
      <c r="A14" s="62" t="s">
        <v>31</v>
      </c>
      <c r="B14" s="63" t="s">
        <v>58</v>
      </c>
      <c r="C14" s="62" t="s">
        <v>62</v>
      </c>
      <c r="D14" s="62">
        <v>202.0</v>
      </c>
      <c r="E14" s="64">
        <v>19.56</v>
      </c>
      <c r="F14" s="67">
        <v>5.0</v>
      </c>
      <c r="G14" s="68">
        <v>82.12</v>
      </c>
      <c r="H14" s="64">
        <v>100.0</v>
      </c>
      <c r="I14" s="65">
        <f t="shared" si="1"/>
        <v>178.73768</v>
      </c>
      <c r="J14" s="65">
        <f t="shared" si="2"/>
        <v>162.4888</v>
      </c>
      <c r="K14" s="66"/>
    </row>
    <row r="15" ht="31.5" customHeight="1">
      <c r="A15" s="62" t="s">
        <v>31</v>
      </c>
      <c r="B15" s="63" t="s">
        <v>58</v>
      </c>
      <c r="C15" s="62" t="s">
        <v>65</v>
      </c>
      <c r="D15" s="62">
        <v>50.0</v>
      </c>
      <c r="E15" s="64">
        <v>11.52</v>
      </c>
      <c r="F15" s="67">
        <v>1.0</v>
      </c>
      <c r="G15" s="68">
        <v>100.0</v>
      </c>
      <c r="H15" s="64">
        <v>100.0</v>
      </c>
      <c r="I15" s="65">
        <f t="shared" si="1"/>
        <v>48.664</v>
      </c>
      <c r="J15" s="65">
        <f t="shared" si="2"/>
        <v>44.24</v>
      </c>
      <c r="K15" s="66"/>
    </row>
    <row r="16" ht="31.5" customHeight="1">
      <c r="A16" s="62" t="s">
        <v>31</v>
      </c>
      <c r="B16" s="63" t="s">
        <v>58</v>
      </c>
      <c r="C16" s="62" t="s">
        <v>66</v>
      </c>
      <c r="D16" s="62">
        <v>199.0</v>
      </c>
      <c r="E16" s="64">
        <v>26.15</v>
      </c>
      <c r="F16" s="67">
        <v>4.0</v>
      </c>
      <c r="G16" s="68">
        <v>100.0</v>
      </c>
      <c r="H16" s="64">
        <v>100.0</v>
      </c>
      <c r="I16" s="65">
        <f t="shared" si="1"/>
        <v>161.65765</v>
      </c>
      <c r="J16" s="65">
        <f t="shared" si="2"/>
        <v>146.9615</v>
      </c>
      <c r="K16" s="66"/>
    </row>
    <row r="17" ht="31.5" customHeight="1">
      <c r="A17" s="62" t="s">
        <v>31</v>
      </c>
      <c r="B17" s="63" t="s">
        <v>58</v>
      </c>
      <c r="C17" s="62" t="s">
        <v>68</v>
      </c>
      <c r="D17" s="62">
        <v>46.0</v>
      </c>
      <c r="E17" s="64">
        <v>12.11</v>
      </c>
      <c r="F17" s="67">
        <v>1.0</v>
      </c>
      <c r="G17" s="68">
        <v>100.0</v>
      </c>
      <c r="H17" s="64">
        <v>100.0</v>
      </c>
      <c r="I17" s="65">
        <f t="shared" si="1"/>
        <v>44.47234</v>
      </c>
      <c r="J17" s="65">
        <f t="shared" si="2"/>
        <v>40.4294</v>
      </c>
      <c r="K17" s="66"/>
    </row>
    <row r="18" ht="31.5" customHeight="1">
      <c r="A18" s="62" t="s">
        <v>31</v>
      </c>
      <c r="B18" s="63" t="s">
        <v>58</v>
      </c>
      <c r="C18" s="62" t="s">
        <v>69</v>
      </c>
      <c r="D18" s="62">
        <v>36.0</v>
      </c>
      <c r="E18" s="64">
        <v>5.72</v>
      </c>
      <c r="F18" s="67">
        <v>2.0</v>
      </c>
      <c r="G18" s="68">
        <v>86.39</v>
      </c>
      <c r="H18" s="64">
        <v>86.39</v>
      </c>
      <c r="I18" s="65">
        <f t="shared" si="1"/>
        <v>37.33488</v>
      </c>
      <c r="J18" s="65">
        <f t="shared" si="2"/>
        <v>33.9408</v>
      </c>
      <c r="K18" s="66"/>
    </row>
    <row r="19" ht="31.5" customHeight="1">
      <c r="A19" s="62" t="s">
        <v>31</v>
      </c>
      <c r="B19" s="63" t="s">
        <v>58</v>
      </c>
      <c r="C19" s="62" t="s">
        <v>64</v>
      </c>
      <c r="D19" s="62">
        <v>222.0</v>
      </c>
      <c r="E19" s="64">
        <v>15.96</v>
      </c>
      <c r="F19" s="67">
        <v>6.0</v>
      </c>
      <c r="G19" s="68">
        <v>70.02</v>
      </c>
      <c r="H19" s="64">
        <v>85.34</v>
      </c>
      <c r="I19" s="65">
        <f t="shared" si="1"/>
        <v>205.22568</v>
      </c>
      <c r="J19" s="65">
        <f t="shared" si="2"/>
        <v>186.5688</v>
      </c>
      <c r="K19" s="66"/>
    </row>
    <row r="20" ht="31.5" customHeight="1">
      <c r="A20" s="62" t="s">
        <v>31</v>
      </c>
      <c r="B20" s="63" t="s">
        <v>58</v>
      </c>
      <c r="C20" s="62" t="s">
        <v>70</v>
      </c>
      <c r="D20" s="62">
        <v>25.0</v>
      </c>
      <c r="E20" s="64">
        <v>12.94</v>
      </c>
      <c r="F20" s="67">
        <v>1.0</v>
      </c>
      <c r="G20" s="68">
        <v>100.0</v>
      </c>
      <c r="H20" s="64">
        <v>100.0</v>
      </c>
      <c r="I20" s="65">
        <f t="shared" si="1"/>
        <v>23.9415</v>
      </c>
      <c r="J20" s="65">
        <f t="shared" si="2"/>
        <v>21.765</v>
      </c>
      <c r="K20" s="66"/>
    </row>
    <row r="21" ht="31.5" customHeight="1">
      <c r="A21" s="62" t="s">
        <v>31</v>
      </c>
      <c r="B21" s="63" t="s">
        <v>58</v>
      </c>
      <c r="C21" s="62" t="s">
        <v>71</v>
      </c>
      <c r="D21" s="62">
        <v>51.0</v>
      </c>
      <c r="E21" s="64">
        <v>28.27</v>
      </c>
      <c r="F21" s="67">
        <v>2.0</v>
      </c>
      <c r="G21" s="68">
        <v>100.0</v>
      </c>
      <c r="H21" s="64">
        <v>100.0</v>
      </c>
      <c r="I21" s="65">
        <f t="shared" si="1"/>
        <v>40.24053</v>
      </c>
      <c r="J21" s="65">
        <f t="shared" si="2"/>
        <v>36.5823</v>
      </c>
      <c r="K21" s="66"/>
    </row>
    <row r="22" ht="31.5" customHeight="1">
      <c r="A22" s="62" t="s">
        <v>31</v>
      </c>
      <c r="B22" s="63" t="s">
        <v>58</v>
      </c>
      <c r="C22" s="62" t="s">
        <v>72</v>
      </c>
      <c r="D22" s="62">
        <v>235.0</v>
      </c>
      <c r="E22" s="64">
        <v>21.45</v>
      </c>
      <c r="F22" s="67">
        <v>6.0</v>
      </c>
      <c r="G22" s="68">
        <v>100.0</v>
      </c>
      <c r="H22" s="64">
        <v>100.0</v>
      </c>
      <c r="I22" s="65">
        <f t="shared" si="1"/>
        <v>203.05175</v>
      </c>
      <c r="J22" s="65">
        <f t="shared" si="2"/>
        <v>184.5925</v>
      </c>
      <c r="K22" s="66"/>
    </row>
    <row r="23" ht="31.5" customHeight="1">
      <c r="A23" s="62" t="s">
        <v>31</v>
      </c>
      <c r="B23" s="63" t="s">
        <v>58</v>
      </c>
      <c r="C23" s="62" t="s">
        <v>74</v>
      </c>
      <c r="D23" s="62">
        <v>89.0</v>
      </c>
      <c r="E23" s="64">
        <v>23.25</v>
      </c>
      <c r="F23" s="67">
        <v>2.0</v>
      </c>
      <c r="G23" s="68">
        <v>100.0</v>
      </c>
      <c r="H23" s="64">
        <v>100.0</v>
      </c>
      <c r="I23" s="65">
        <f t="shared" si="1"/>
        <v>75.13825</v>
      </c>
      <c r="J23" s="65">
        <f t="shared" si="2"/>
        <v>68.3075</v>
      </c>
      <c r="K23" s="66"/>
    </row>
    <row r="24" ht="31.5" customHeight="1">
      <c r="A24" s="62" t="s">
        <v>31</v>
      </c>
      <c r="B24" s="63" t="s">
        <v>58</v>
      </c>
      <c r="C24" s="62" t="s">
        <v>77</v>
      </c>
      <c r="D24" s="62">
        <v>29.0</v>
      </c>
      <c r="E24" s="64">
        <v>39.77</v>
      </c>
      <c r="F24" s="67">
        <v>1.0</v>
      </c>
      <c r="G24" s="68">
        <v>0.0</v>
      </c>
      <c r="H24" s="64">
        <v>80.24</v>
      </c>
      <c r="I24" s="65">
        <f t="shared" si="1"/>
        <v>19.21337</v>
      </c>
      <c r="J24" s="65">
        <f t="shared" si="2"/>
        <v>17.4667</v>
      </c>
      <c r="K24" s="66"/>
    </row>
    <row r="25" ht="31.5" customHeight="1">
      <c r="A25" s="62" t="s">
        <v>31</v>
      </c>
      <c r="B25" s="63" t="s">
        <v>124</v>
      </c>
      <c r="C25" s="62" t="s">
        <v>79</v>
      </c>
      <c r="D25" s="62">
        <v>37.0</v>
      </c>
      <c r="E25" s="64">
        <v>12.74</v>
      </c>
      <c r="F25" s="63">
        <v>1.0</v>
      </c>
      <c r="G25" s="65">
        <v>100.0</v>
      </c>
      <c r="H25" s="64">
        <v>100.0</v>
      </c>
      <c r="I25" s="65">
        <f t="shared" si="1"/>
        <v>35.51482</v>
      </c>
      <c r="J25" s="65">
        <f t="shared" si="2"/>
        <v>32.2862</v>
      </c>
      <c r="K25" s="66"/>
    </row>
    <row r="26" ht="31.5" customHeight="1">
      <c r="A26" s="62" t="s">
        <v>31</v>
      </c>
      <c r="B26" s="63" t="s">
        <v>124</v>
      </c>
      <c r="C26" s="62" t="s">
        <v>83</v>
      </c>
      <c r="D26" s="62">
        <v>130.0</v>
      </c>
      <c r="E26" s="64">
        <v>12.23</v>
      </c>
      <c r="F26" s="63">
        <v>3.0</v>
      </c>
      <c r="G26" s="65">
        <v>75.83</v>
      </c>
      <c r="H26" s="64">
        <v>75.83</v>
      </c>
      <c r="I26" s="65">
        <f t="shared" si="1"/>
        <v>125.5111</v>
      </c>
      <c r="J26" s="65">
        <f t="shared" si="2"/>
        <v>114.101</v>
      </c>
      <c r="K26" s="66"/>
    </row>
    <row r="27" ht="31.5" customHeight="1">
      <c r="A27" s="62" t="s">
        <v>31</v>
      </c>
      <c r="B27" s="63" t="s">
        <v>124</v>
      </c>
      <c r="C27" s="62" t="s">
        <v>85</v>
      </c>
      <c r="D27" s="62">
        <v>66.0</v>
      </c>
      <c r="E27" s="64">
        <v>6.64</v>
      </c>
      <c r="F27" s="63">
        <v>1.0</v>
      </c>
      <c r="G27" s="65">
        <v>93.22</v>
      </c>
      <c r="H27" s="64">
        <v>100.0</v>
      </c>
      <c r="I27" s="65">
        <f t="shared" si="1"/>
        <v>67.77936</v>
      </c>
      <c r="J27" s="65">
        <f t="shared" si="2"/>
        <v>61.6176</v>
      </c>
      <c r="K27" s="66"/>
    </row>
    <row r="28" ht="31.5" customHeight="1">
      <c r="A28" s="62" t="s">
        <v>31</v>
      </c>
      <c r="B28" s="63" t="s">
        <v>124</v>
      </c>
      <c r="C28" s="62" t="s">
        <v>87</v>
      </c>
      <c r="D28" s="62">
        <v>1209.0</v>
      </c>
      <c r="E28" s="64">
        <v>27.63</v>
      </c>
      <c r="F28" s="63">
        <v>11.0</v>
      </c>
      <c r="G28" s="65">
        <v>55.81</v>
      </c>
      <c r="H28" s="64">
        <v>67.94</v>
      </c>
      <c r="I28" s="65">
        <f t="shared" si="1"/>
        <v>962.44863</v>
      </c>
      <c r="J28" s="65">
        <f t="shared" si="2"/>
        <v>874.9533</v>
      </c>
      <c r="K28" s="66"/>
    </row>
    <row r="29" ht="31.5" customHeight="1">
      <c r="A29" s="62" t="s">
        <v>31</v>
      </c>
      <c r="B29" s="63" t="s">
        <v>124</v>
      </c>
      <c r="C29" s="62" t="s">
        <v>90</v>
      </c>
      <c r="D29" s="62">
        <v>62.0</v>
      </c>
      <c r="E29" s="64">
        <v>15.02</v>
      </c>
      <c r="F29" s="63">
        <v>1.0</v>
      </c>
      <c r="G29" s="65">
        <v>60.68</v>
      </c>
      <c r="H29" s="64">
        <v>100.0</v>
      </c>
      <c r="I29" s="65">
        <f t="shared" si="1"/>
        <v>57.95636</v>
      </c>
      <c r="J29" s="65">
        <f t="shared" si="2"/>
        <v>52.6876</v>
      </c>
      <c r="K29" s="66"/>
    </row>
    <row r="30" ht="31.5" customHeight="1">
      <c r="A30" s="62" t="s">
        <v>31</v>
      </c>
      <c r="B30" s="63" t="s">
        <v>124</v>
      </c>
      <c r="C30" s="62" t="s">
        <v>92</v>
      </c>
      <c r="D30" s="62">
        <v>27.0</v>
      </c>
      <c r="E30" s="64">
        <v>15.68</v>
      </c>
      <c r="F30" s="63">
        <v>1.0</v>
      </c>
      <c r="G30" s="65">
        <v>100.0</v>
      </c>
      <c r="H30" s="64">
        <v>100.0</v>
      </c>
      <c r="I30" s="65">
        <f t="shared" si="1"/>
        <v>25.04304</v>
      </c>
      <c r="J30" s="65">
        <f t="shared" si="2"/>
        <v>22.7664</v>
      </c>
      <c r="K30" s="66"/>
    </row>
    <row r="31" ht="31.5" customHeight="1">
      <c r="A31" s="62" t="s">
        <v>31</v>
      </c>
      <c r="B31" s="63" t="s">
        <v>124</v>
      </c>
      <c r="C31" s="62" t="s">
        <v>95</v>
      </c>
      <c r="D31" s="62">
        <v>177.0</v>
      </c>
      <c r="E31" s="64">
        <v>14.7</v>
      </c>
      <c r="F31" s="63">
        <v>2.0</v>
      </c>
      <c r="G31" s="65">
        <v>80.49</v>
      </c>
      <c r="H31" s="64">
        <v>93.1</v>
      </c>
      <c r="I31" s="65">
        <f t="shared" si="1"/>
        <v>166.0791</v>
      </c>
      <c r="J31" s="65">
        <f t="shared" si="2"/>
        <v>150.981</v>
      </c>
      <c r="K31" s="66"/>
    </row>
    <row r="32" ht="31.5" customHeight="1">
      <c r="A32" s="62" t="s">
        <v>31</v>
      </c>
      <c r="B32" s="63" t="s">
        <v>124</v>
      </c>
      <c r="C32" s="62" t="s">
        <v>97</v>
      </c>
      <c r="D32" s="62">
        <v>84.0</v>
      </c>
      <c r="E32" s="64">
        <v>30.08</v>
      </c>
      <c r="F32" s="63">
        <v>1.0</v>
      </c>
      <c r="G32" s="65">
        <v>80.07</v>
      </c>
      <c r="H32" s="64">
        <v>82.8</v>
      </c>
      <c r="I32" s="65">
        <f t="shared" si="1"/>
        <v>64.60608</v>
      </c>
      <c r="J32" s="65">
        <f t="shared" si="2"/>
        <v>58.7328</v>
      </c>
      <c r="K32" s="66"/>
    </row>
    <row r="33" ht="31.5" customHeight="1">
      <c r="A33" s="62" t="s">
        <v>31</v>
      </c>
      <c r="B33" s="63" t="s">
        <v>124</v>
      </c>
      <c r="C33" s="62" t="s">
        <v>99</v>
      </c>
      <c r="D33" s="62">
        <v>47.0</v>
      </c>
      <c r="E33" s="64">
        <v>17.22</v>
      </c>
      <c r="F33" s="63">
        <v>1.0</v>
      </c>
      <c r="G33" s="65">
        <v>100.0</v>
      </c>
      <c r="H33" s="64">
        <v>100.0</v>
      </c>
      <c r="I33" s="65">
        <f t="shared" si="1"/>
        <v>42.79726</v>
      </c>
      <c r="J33" s="65">
        <f t="shared" si="2"/>
        <v>38.9066</v>
      </c>
      <c r="K33" s="66"/>
    </row>
    <row r="34" ht="31.5" customHeight="1">
      <c r="A34" s="62" t="s">
        <v>31</v>
      </c>
      <c r="B34" s="63" t="s">
        <v>124</v>
      </c>
      <c r="C34" s="62" t="s">
        <v>101</v>
      </c>
      <c r="D34" s="62">
        <v>29.0</v>
      </c>
      <c r="E34" s="64">
        <v>23.19</v>
      </c>
      <c r="F34" s="63">
        <v>1.0</v>
      </c>
      <c r="G34" s="65">
        <v>0.0</v>
      </c>
      <c r="H34" s="64">
        <v>0.0</v>
      </c>
      <c r="I34" s="65">
        <f t="shared" si="1"/>
        <v>24.50239</v>
      </c>
      <c r="J34" s="65">
        <f t="shared" si="2"/>
        <v>22.2749</v>
      </c>
      <c r="K34" s="66"/>
    </row>
    <row r="35" ht="31.5" customHeight="1">
      <c r="A35" s="62" t="s">
        <v>31</v>
      </c>
      <c r="B35" s="63" t="s">
        <v>124</v>
      </c>
      <c r="C35" s="62" t="s">
        <v>103</v>
      </c>
      <c r="D35" s="62">
        <v>41.0</v>
      </c>
      <c r="E35" s="64">
        <v>10.28</v>
      </c>
      <c r="F35" s="63">
        <v>2.0</v>
      </c>
      <c r="G35" s="65">
        <v>71.65</v>
      </c>
      <c r="H35" s="64">
        <v>71.65</v>
      </c>
      <c r="I35" s="65">
        <f t="shared" si="1"/>
        <v>40.46372</v>
      </c>
      <c r="J35" s="65">
        <f t="shared" si="2"/>
        <v>36.7852</v>
      </c>
      <c r="K35" s="66"/>
    </row>
    <row r="36" ht="31.5" customHeight="1">
      <c r="A36" s="62" t="s">
        <v>31</v>
      </c>
      <c r="B36" s="63" t="s">
        <v>124</v>
      </c>
      <c r="C36" s="62" t="s">
        <v>105</v>
      </c>
      <c r="D36" s="62">
        <v>17.0</v>
      </c>
      <c r="E36" s="64">
        <v>12.89</v>
      </c>
      <c r="F36" s="63">
        <v>1.0</v>
      </c>
      <c r="G36" s="65">
        <v>100.0</v>
      </c>
      <c r="H36" s="64">
        <v>100.0</v>
      </c>
      <c r="I36" s="65">
        <f t="shared" si="1"/>
        <v>16.28957</v>
      </c>
      <c r="J36" s="65">
        <f t="shared" si="2"/>
        <v>14.8087</v>
      </c>
      <c r="K36" s="66"/>
    </row>
    <row r="37" ht="31.5" customHeight="1">
      <c r="A37" s="62" t="s">
        <v>31</v>
      </c>
      <c r="B37" s="63" t="s">
        <v>124</v>
      </c>
      <c r="C37" s="62" t="s">
        <v>107</v>
      </c>
      <c r="D37" s="62">
        <v>66.0</v>
      </c>
      <c r="E37" s="64">
        <v>17.23</v>
      </c>
      <c r="F37" s="63">
        <v>1.0</v>
      </c>
      <c r="G37" s="65">
        <v>100.0</v>
      </c>
      <c r="H37" s="64">
        <v>100.0</v>
      </c>
      <c r="I37" s="65">
        <f t="shared" si="1"/>
        <v>60.09102</v>
      </c>
      <c r="J37" s="65">
        <f t="shared" si="2"/>
        <v>54.6282</v>
      </c>
      <c r="K37" s="66"/>
    </row>
    <row r="38" ht="31.5" customHeight="1">
      <c r="A38" s="62" t="s">
        <v>31</v>
      </c>
      <c r="B38" s="63" t="s">
        <v>124</v>
      </c>
      <c r="C38" s="62" t="s">
        <v>82</v>
      </c>
      <c r="D38" s="62">
        <v>717.0</v>
      </c>
      <c r="E38" s="64">
        <v>19.04</v>
      </c>
      <c r="F38" s="63">
        <v>9.0</v>
      </c>
      <c r="G38" s="65">
        <v>70.73</v>
      </c>
      <c r="H38" s="64">
        <v>80.95</v>
      </c>
      <c r="I38" s="65">
        <f t="shared" si="1"/>
        <v>638.53152</v>
      </c>
      <c r="J38" s="65">
        <f t="shared" si="2"/>
        <v>580.4832</v>
      </c>
      <c r="K38" s="66"/>
    </row>
    <row r="39" ht="31.5" customHeight="1">
      <c r="A39" s="62" t="s">
        <v>31</v>
      </c>
      <c r="B39" s="63" t="s">
        <v>124</v>
      </c>
      <c r="C39" s="62" t="s">
        <v>110</v>
      </c>
      <c r="D39" s="62">
        <v>52.0</v>
      </c>
      <c r="E39" s="64">
        <v>18.28</v>
      </c>
      <c r="F39" s="63">
        <v>1.0</v>
      </c>
      <c r="G39" s="65">
        <v>100.0</v>
      </c>
      <c r="H39" s="64">
        <v>100.0</v>
      </c>
      <c r="I39" s="65">
        <f t="shared" si="1"/>
        <v>46.74384</v>
      </c>
      <c r="J39" s="65">
        <f t="shared" si="2"/>
        <v>42.4944</v>
      </c>
      <c r="K39" s="66"/>
    </row>
    <row r="40" ht="31.5" customHeight="1">
      <c r="A40" s="62" t="s">
        <v>31</v>
      </c>
      <c r="B40" s="63" t="s">
        <v>124</v>
      </c>
      <c r="C40" s="62" t="s">
        <v>112</v>
      </c>
      <c r="D40" s="62">
        <v>44.0</v>
      </c>
      <c r="E40" s="64">
        <v>24.25</v>
      </c>
      <c r="F40" s="63">
        <v>1.0</v>
      </c>
      <c r="G40" s="65">
        <v>100.0</v>
      </c>
      <c r="H40" s="64">
        <v>100.0</v>
      </c>
      <c r="I40" s="65">
        <f t="shared" si="1"/>
        <v>36.663</v>
      </c>
      <c r="J40" s="65">
        <f t="shared" si="2"/>
        <v>33.33</v>
      </c>
      <c r="K40" s="66"/>
    </row>
    <row r="41" ht="31.5" customHeight="1">
      <c r="A41" s="62" t="s">
        <v>31</v>
      </c>
      <c r="B41" s="63" t="s">
        <v>124</v>
      </c>
      <c r="C41" s="62" t="s">
        <v>114</v>
      </c>
      <c r="D41" s="62">
        <v>11.0</v>
      </c>
      <c r="E41" s="64">
        <v>20.6</v>
      </c>
      <c r="F41" s="63">
        <v>1.0</v>
      </c>
      <c r="G41" s="65">
        <v>100.0</v>
      </c>
      <c r="H41" s="64">
        <v>100.0</v>
      </c>
      <c r="I41" s="65">
        <f t="shared" si="1"/>
        <v>9.6074</v>
      </c>
      <c r="J41" s="65">
        <f t="shared" si="2"/>
        <v>8.734</v>
      </c>
      <c r="K41" s="66"/>
    </row>
    <row r="42" ht="14.25" customHeight="1">
      <c r="A42" s="69" t="s">
        <v>125</v>
      </c>
      <c r="B42" s="70" t="s">
        <v>126</v>
      </c>
      <c r="C42" s="70" t="s">
        <v>127</v>
      </c>
      <c r="D42" s="70">
        <v>46.0</v>
      </c>
      <c r="E42" s="71">
        <v>38.33</v>
      </c>
      <c r="F42" s="69">
        <v>3.0</v>
      </c>
      <c r="G42" s="72">
        <v>100.0</v>
      </c>
      <c r="H42" s="72">
        <v>100.0</v>
      </c>
      <c r="I42" s="71">
        <v>61.03856</v>
      </c>
      <c r="J42" s="71">
        <v>55.4896</v>
      </c>
      <c r="K42" s="19"/>
      <c r="L42" s="73"/>
      <c r="M42" s="73"/>
      <c r="N42" s="73"/>
      <c r="O42" s="73"/>
      <c r="P42" s="73"/>
      <c r="Q42" s="73"/>
      <c r="R42" s="73"/>
      <c r="S42" s="73"/>
      <c r="T42" s="73"/>
      <c r="U42" s="73"/>
      <c r="V42" s="73"/>
      <c r="W42" s="73"/>
      <c r="X42" s="73"/>
      <c r="Y42" s="73"/>
      <c r="Z42" s="73"/>
    </row>
    <row r="43" ht="14.25" customHeight="1">
      <c r="A43" s="69" t="s">
        <v>125</v>
      </c>
      <c r="B43" s="70" t="s">
        <v>126</v>
      </c>
      <c r="C43" s="70" t="s">
        <v>126</v>
      </c>
      <c r="D43" s="70">
        <v>1153.0</v>
      </c>
      <c r="E43" s="71">
        <v>40.84</v>
      </c>
      <c r="F43" s="69">
        <v>23.0</v>
      </c>
      <c r="G43" s="72">
        <v>65.11</v>
      </c>
      <c r="H43" s="72">
        <v>97.51</v>
      </c>
      <c r="I43" s="71">
        <v>844.65051</v>
      </c>
      <c r="J43" s="71">
        <v>767.8641</v>
      </c>
      <c r="K43" s="19"/>
      <c r="L43" s="73"/>
      <c r="M43" s="73"/>
      <c r="N43" s="73"/>
      <c r="O43" s="73"/>
      <c r="P43" s="73"/>
      <c r="Q43" s="73"/>
      <c r="R43" s="73"/>
      <c r="S43" s="73"/>
      <c r="T43" s="73"/>
      <c r="U43" s="73"/>
      <c r="V43" s="73"/>
      <c r="W43" s="73"/>
      <c r="X43" s="73"/>
      <c r="Y43" s="73"/>
      <c r="Z43" s="73"/>
    </row>
    <row r="44" ht="14.25" customHeight="1">
      <c r="A44" s="69" t="s">
        <v>125</v>
      </c>
      <c r="B44" s="70" t="s">
        <v>126</v>
      </c>
      <c r="C44" s="70" t="s">
        <v>128</v>
      </c>
      <c r="D44" s="70">
        <v>52.0</v>
      </c>
      <c r="E44" s="71">
        <v>45.91</v>
      </c>
      <c r="F44" s="69">
        <v>2.0</v>
      </c>
      <c r="G44" s="72">
        <v>0.0</v>
      </c>
      <c r="H44" s="72">
        <v>100.0</v>
      </c>
      <c r="I44" s="71">
        <v>44.24365</v>
      </c>
      <c r="J44" s="71">
        <v>40.2215</v>
      </c>
      <c r="K44" s="19"/>
      <c r="L44" s="73"/>
      <c r="M44" s="73"/>
      <c r="N44" s="73"/>
      <c r="O44" s="73"/>
      <c r="P44" s="73"/>
      <c r="Q44" s="73"/>
      <c r="R44" s="73"/>
      <c r="S44" s="73"/>
      <c r="T44" s="73"/>
      <c r="U44" s="73"/>
      <c r="V44" s="73"/>
      <c r="W44" s="73"/>
      <c r="X44" s="73"/>
      <c r="Y44" s="73"/>
      <c r="Z44" s="73"/>
    </row>
    <row r="45" ht="14.25" customHeight="1">
      <c r="A45" s="69" t="s">
        <v>125</v>
      </c>
      <c r="B45" s="70" t="s">
        <v>126</v>
      </c>
      <c r="C45" s="70" t="s">
        <v>129</v>
      </c>
      <c r="D45" s="70">
        <v>29.0</v>
      </c>
      <c r="E45" s="71">
        <v>34.41</v>
      </c>
      <c r="F45" s="69">
        <v>1.0</v>
      </c>
      <c r="G45" s="72">
        <v>0.0</v>
      </c>
      <c r="H45" s="72">
        <v>0.0</v>
      </c>
      <c r="I45" s="71">
        <v>22.30767</v>
      </c>
      <c r="J45" s="71">
        <v>20.2797</v>
      </c>
      <c r="K45" s="19"/>
      <c r="L45" s="73"/>
      <c r="M45" s="73"/>
      <c r="N45" s="73"/>
      <c r="O45" s="73"/>
      <c r="P45" s="73"/>
      <c r="Q45" s="73"/>
      <c r="R45" s="73"/>
      <c r="S45" s="73"/>
      <c r="T45" s="73"/>
      <c r="U45" s="73"/>
      <c r="V45" s="73"/>
      <c r="W45" s="73"/>
      <c r="X45" s="73"/>
      <c r="Y45" s="73"/>
      <c r="Z45" s="73"/>
    </row>
    <row r="46" ht="14.25" customHeight="1">
      <c r="A46" s="69" t="s">
        <v>125</v>
      </c>
      <c r="B46" s="70" t="s">
        <v>126</v>
      </c>
      <c r="C46" s="70" t="s">
        <v>130</v>
      </c>
      <c r="D46" s="70">
        <v>19.0</v>
      </c>
      <c r="E46" s="71">
        <v>26.47</v>
      </c>
      <c r="F46" s="69">
        <v>1.0</v>
      </c>
      <c r="G46" s="72">
        <v>0.0</v>
      </c>
      <c r="H46" s="72">
        <v>100.0</v>
      </c>
      <c r="I46" s="71">
        <v>21.13375</v>
      </c>
      <c r="J46" s="71">
        <v>19.2125</v>
      </c>
      <c r="K46" s="19"/>
      <c r="L46" s="73"/>
      <c r="M46" s="73"/>
      <c r="N46" s="73"/>
      <c r="O46" s="73"/>
      <c r="P46" s="73"/>
      <c r="Q46" s="73"/>
      <c r="R46" s="73"/>
      <c r="S46" s="73"/>
      <c r="T46" s="73"/>
      <c r="U46" s="73"/>
      <c r="V46" s="73"/>
      <c r="W46" s="73"/>
      <c r="X46" s="73"/>
      <c r="Y46" s="73"/>
      <c r="Z46" s="73"/>
    </row>
    <row r="47" ht="14.25" customHeight="1">
      <c r="A47" s="69" t="s">
        <v>125</v>
      </c>
      <c r="B47" s="70" t="s">
        <v>126</v>
      </c>
      <c r="C47" s="70" t="s">
        <v>131</v>
      </c>
      <c r="D47" s="70">
        <v>45.0</v>
      </c>
      <c r="E47" s="71">
        <v>26.64</v>
      </c>
      <c r="F47" s="69">
        <v>2.0</v>
      </c>
      <c r="G47" s="72">
        <v>100.0</v>
      </c>
      <c r="H47" s="72">
        <v>100.0</v>
      </c>
      <c r="I47" s="71">
        <v>40.8683</v>
      </c>
      <c r="J47" s="71">
        <v>37.153</v>
      </c>
      <c r="K47" s="19"/>
      <c r="L47" s="73"/>
      <c r="M47" s="73"/>
      <c r="N47" s="73"/>
      <c r="O47" s="73"/>
      <c r="P47" s="73"/>
      <c r="Q47" s="73"/>
      <c r="R47" s="73"/>
      <c r="S47" s="73"/>
      <c r="T47" s="73"/>
      <c r="U47" s="73"/>
      <c r="V47" s="73"/>
      <c r="W47" s="73"/>
      <c r="X47" s="73"/>
      <c r="Y47" s="73"/>
      <c r="Z47" s="73"/>
    </row>
    <row r="48" ht="14.25" customHeight="1">
      <c r="A48" s="69" t="s">
        <v>125</v>
      </c>
      <c r="B48" s="70" t="s">
        <v>126</v>
      </c>
      <c r="C48" s="70" t="s">
        <v>132</v>
      </c>
      <c r="D48" s="70">
        <v>100.0</v>
      </c>
      <c r="E48" s="71">
        <v>22.04</v>
      </c>
      <c r="F48" s="69">
        <v>3.0</v>
      </c>
      <c r="G48" s="72">
        <v>43.16</v>
      </c>
      <c r="H48" s="72">
        <v>80.7</v>
      </c>
      <c r="I48" s="71">
        <v>68.77728</v>
      </c>
      <c r="J48" s="71">
        <v>62.5248</v>
      </c>
      <c r="K48" s="19"/>
      <c r="L48" s="73"/>
      <c r="M48" s="73"/>
      <c r="N48" s="73"/>
      <c r="O48" s="73"/>
      <c r="P48" s="73"/>
      <c r="Q48" s="73"/>
      <c r="R48" s="73"/>
      <c r="S48" s="73"/>
      <c r="T48" s="73"/>
      <c r="U48" s="73"/>
      <c r="V48" s="73"/>
      <c r="W48" s="73"/>
      <c r="X48" s="73"/>
      <c r="Y48" s="73"/>
      <c r="Z48" s="73"/>
    </row>
    <row r="49" ht="14.25" customHeight="1">
      <c r="A49" s="69" t="s">
        <v>125</v>
      </c>
      <c r="B49" s="70" t="s">
        <v>126</v>
      </c>
      <c r="C49" s="70" t="s">
        <v>133</v>
      </c>
      <c r="D49" s="70">
        <v>212.0</v>
      </c>
      <c r="E49" s="71">
        <v>21.95</v>
      </c>
      <c r="F49" s="69">
        <v>5.0</v>
      </c>
      <c r="G49" s="72">
        <v>0.0</v>
      </c>
      <c r="H49" s="72">
        <v>19.66</v>
      </c>
      <c r="I49" s="71">
        <v>169.69425</v>
      </c>
      <c r="J49" s="71">
        <v>154.2675</v>
      </c>
      <c r="K49" s="19"/>
      <c r="L49" s="73"/>
      <c r="M49" s="73"/>
      <c r="N49" s="73"/>
      <c r="O49" s="73"/>
      <c r="P49" s="73"/>
      <c r="Q49" s="73"/>
      <c r="R49" s="73"/>
      <c r="S49" s="73"/>
      <c r="T49" s="73"/>
      <c r="U49" s="73"/>
      <c r="V49" s="73"/>
      <c r="W49" s="73"/>
      <c r="X49" s="73"/>
      <c r="Y49" s="73"/>
      <c r="Z49" s="73"/>
    </row>
    <row r="50" ht="14.25" customHeight="1">
      <c r="A50" s="69" t="s">
        <v>125</v>
      </c>
      <c r="B50" s="70" t="s">
        <v>126</v>
      </c>
      <c r="C50" s="70" t="s">
        <v>134</v>
      </c>
      <c r="D50" s="70">
        <v>46.0</v>
      </c>
      <c r="E50" s="71">
        <v>19.05</v>
      </c>
      <c r="F50" s="69">
        <v>1.0</v>
      </c>
      <c r="G50" s="72">
        <v>0.0</v>
      </c>
      <c r="H50" s="72">
        <v>0.0</v>
      </c>
      <c r="I50" s="71">
        <v>28.91658</v>
      </c>
      <c r="J50" s="71">
        <v>26.2878</v>
      </c>
      <c r="K50" s="19"/>
      <c r="L50" s="73"/>
      <c r="M50" s="73"/>
      <c r="N50" s="73"/>
      <c r="O50" s="73"/>
      <c r="P50" s="73"/>
      <c r="Q50" s="73"/>
      <c r="R50" s="73"/>
      <c r="S50" s="73"/>
      <c r="T50" s="73"/>
      <c r="U50" s="73"/>
      <c r="V50" s="73"/>
      <c r="W50" s="73"/>
      <c r="X50" s="73"/>
      <c r="Y50" s="73"/>
      <c r="Z50" s="73"/>
    </row>
    <row r="51" ht="14.25" customHeight="1">
      <c r="A51" s="69" t="s">
        <v>125</v>
      </c>
      <c r="B51" s="70" t="s">
        <v>126</v>
      </c>
      <c r="C51" s="70" t="s">
        <v>135</v>
      </c>
      <c r="D51" s="70">
        <v>67.0</v>
      </c>
      <c r="E51" s="71">
        <v>23.5</v>
      </c>
      <c r="F51" s="69">
        <v>1.0</v>
      </c>
      <c r="G51" s="72">
        <v>100.0</v>
      </c>
      <c r="H51" s="72">
        <v>100.0</v>
      </c>
      <c r="I51" s="71">
        <v>51.6648</v>
      </c>
      <c r="J51" s="71">
        <v>46.968</v>
      </c>
      <c r="K51" s="19"/>
      <c r="L51" s="73"/>
      <c r="M51" s="73"/>
      <c r="N51" s="73"/>
      <c r="O51" s="73"/>
      <c r="P51" s="73"/>
      <c r="Q51" s="73"/>
      <c r="R51" s="73"/>
      <c r="S51" s="73"/>
      <c r="T51" s="73"/>
      <c r="U51" s="73"/>
      <c r="V51" s="73"/>
      <c r="W51" s="73"/>
      <c r="X51" s="73"/>
      <c r="Y51" s="73"/>
      <c r="Z51" s="73"/>
    </row>
    <row r="52" ht="14.25" customHeight="1">
      <c r="A52" s="69" t="s">
        <v>125</v>
      </c>
      <c r="B52" s="70" t="s">
        <v>126</v>
      </c>
      <c r="C52" s="70" t="s">
        <v>136</v>
      </c>
      <c r="D52" s="70">
        <v>407.0</v>
      </c>
      <c r="E52" s="71">
        <v>26.43</v>
      </c>
      <c r="F52" s="69">
        <v>5.0</v>
      </c>
      <c r="G52" s="72">
        <v>0.0</v>
      </c>
      <c r="H52" s="72">
        <v>80.39</v>
      </c>
      <c r="I52" s="71">
        <v>351.2124</v>
      </c>
      <c r="J52" s="71">
        <v>319.284</v>
      </c>
      <c r="K52" s="19"/>
      <c r="L52" s="73"/>
      <c r="M52" s="73"/>
      <c r="N52" s="73"/>
      <c r="O52" s="73"/>
      <c r="P52" s="73"/>
      <c r="Q52" s="73"/>
      <c r="R52" s="73"/>
      <c r="S52" s="73"/>
      <c r="T52" s="73"/>
      <c r="U52" s="73"/>
      <c r="V52" s="73"/>
      <c r="W52" s="73"/>
      <c r="X52" s="73"/>
      <c r="Y52" s="73"/>
      <c r="Z52" s="73"/>
    </row>
    <row r="53" ht="14.25" customHeight="1">
      <c r="A53" s="69" t="s">
        <v>125</v>
      </c>
      <c r="B53" s="70" t="s">
        <v>126</v>
      </c>
      <c r="C53" s="70" t="s">
        <v>137</v>
      </c>
      <c r="D53" s="70">
        <v>89.0</v>
      </c>
      <c r="E53" s="71">
        <v>29.19</v>
      </c>
      <c r="F53" s="69">
        <v>3.0</v>
      </c>
      <c r="G53" s="72">
        <v>77.97</v>
      </c>
      <c r="H53" s="72">
        <v>100.0</v>
      </c>
      <c r="I53" s="71">
        <v>107.1972</v>
      </c>
      <c r="J53" s="71">
        <v>97.452</v>
      </c>
      <c r="K53" s="19"/>
      <c r="L53" s="73"/>
      <c r="M53" s="73"/>
      <c r="N53" s="73"/>
      <c r="O53" s="73"/>
      <c r="P53" s="73"/>
      <c r="Q53" s="73"/>
      <c r="R53" s="73"/>
      <c r="S53" s="73"/>
      <c r="T53" s="73"/>
      <c r="U53" s="73"/>
      <c r="V53" s="73"/>
      <c r="W53" s="73"/>
      <c r="X53" s="73"/>
      <c r="Y53" s="73"/>
      <c r="Z53" s="73"/>
    </row>
    <row r="54" ht="14.25" customHeight="1">
      <c r="A54" s="69" t="s">
        <v>125</v>
      </c>
      <c r="B54" s="70" t="s">
        <v>126</v>
      </c>
      <c r="C54" s="70" t="s">
        <v>138</v>
      </c>
      <c r="D54" s="70">
        <v>56.0</v>
      </c>
      <c r="E54" s="71">
        <v>29.19</v>
      </c>
      <c r="F54" s="69">
        <v>2.0</v>
      </c>
      <c r="G54" s="72">
        <v>0.0</v>
      </c>
      <c r="H54" s="72">
        <v>0.0</v>
      </c>
      <c r="I54" s="71">
        <v>43.94643</v>
      </c>
      <c r="J54" s="71">
        <v>39.9513</v>
      </c>
      <c r="K54" s="19"/>
      <c r="L54" s="73"/>
      <c r="M54" s="73"/>
      <c r="N54" s="73"/>
      <c r="O54" s="73"/>
      <c r="P54" s="73"/>
      <c r="Q54" s="73"/>
      <c r="R54" s="73"/>
      <c r="S54" s="73"/>
      <c r="T54" s="73"/>
      <c r="U54" s="73"/>
      <c r="V54" s="73"/>
      <c r="W54" s="73"/>
      <c r="X54" s="73"/>
      <c r="Y54" s="73"/>
      <c r="Z54" s="73"/>
    </row>
    <row r="55" ht="14.25" customHeight="1">
      <c r="A55" s="69" t="s">
        <v>125</v>
      </c>
      <c r="B55" s="70" t="s">
        <v>126</v>
      </c>
      <c r="C55" s="70" t="s">
        <v>139</v>
      </c>
      <c r="D55" s="70">
        <v>134.0</v>
      </c>
      <c r="E55" s="71">
        <v>34.42</v>
      </c>
      <c r="F55" s="69">
        <v>4.0</v>
      </c>
      <c r="G55" s="72">
        <v>24.24</v>
      </c>
      <c r="H55" s="72">
        <v>37.83</v>
      </c>
      <c r="I55" s="71">
        <v>106.51014</v>
      </c>
      <c r="J55" s="71">
        <v>96.8274</v>
      </c>
      <c r="K55" s="19"/>
      <c r="L55" s="73"/>
      <c r="M55" s="73"/>
      <c r="N55" s="73"/>
      <c r="O55" s="73"/>
      <c r="P55" s="73"/>
      <c r="Q55" s="73"/>
      <c r="R55" s="73"/>
      <c r="S55" s="73"/>
      <c r="T55" s="73"/>
      <c r="U55" s="73"/>
      <c r="V55" s="73"/>
      <c r="W55" s="73"/>
      <c r="X55" s="73"/>
      <c r="Y55" s="73"/>
      <c r="Z55" s="73"/>
    </row>
    <row r="56" ht="14.25" customHeight="1">
      <c r="A56" s="69" t="s">
        <v>125</v>
      </c>
      <c r="B56" s="70" t="s">
        <v>126</v>
      </c>
      <c r="C56" s="70" t="s">
        <v>140</v>
      </c>
      <c r="D56" s="70">
        <v>102.0</v>
      </c>
      <c r="E56" s="71">
        <v>22.75</v>
      </c>
      <c r="F56" s="69">
        <v>3.0</v>
      </c>
      <c r="G56" s="72">
        <v>0.0</v>
      </c>
      <c r="H56" s="72">
        <v>26.28</v>
      </c>
      <c r="I56" s="71">
        <v>100.37016</v>
      </c>
      <c r="J56" s="71">
        <v>91.2456</v>
      </c>
      <c r="K56" s="19"/>
      <c r="L56" s="73"/>
      <c r="M56" s="73"/>
      <c r="N56" s="73"/>
      <c r="O56" s="73"/>
      <c r="P56" s="73"/>
      <c r="Q56" s="73"/>
      <c r="R56" s="73"/>
      <c r="S56" s="73"/>
      <c r="T56" s="73"/>
      <c r="U56" s="73"/>
      <c r="V56" s="73"/>
      <c r="W56" s="73"/>
      <c r="X56" s="73"/>
      <c r="Y56" s="73"/>
      <c r="Z56" s="73"/>
    </row>
    <row r="57" ht="14.25" customHeight="1">
      <c r="A57" s="69" t="s">
        <v>125</v>
      </c>
      <c r="B57" s="70" t="s">
        <v>126</v>
      </c>
      <c r="C57" s="70" t="s">
        <v>141</v>
      </c>
      <c r="D57" s="70">
        <v>74.0</v>
      </c>
      <c r="E57" s="71">
        <v>17.71</v>
      </c>
      <c r="F57" s="69">
        <v>3.0</v>
      </c>
      <c r="G57" s="72">
        <v>0.0</v>
      </c>
      <c r="H57" s="72">
        <v>0.0</v>
      </c>
      <c r="I57" s="71">
        <v>37.58832</v>
      </c>
      <c r="J57" s="71">
        <v>34.1712</v>
      </c>
      <c r="K57" s="19"/>
      <c r="L57" s="73"/>
      <c r="M57" s="73"/>
      <c r="N57" s="73"/>
      <c r="O57" s="73"/>
      <c r="P57" s="73"/>
      <c r="Q57" s="73"/>
      <c r="R57" s="73"/>
      <c r="S57" s="73"/>
      <c r="T57" s="73"/>
      <c r="U57" s="73"/>
      <c r="V57" s="73"/>
      <c r="W57" s="73"/>
      <c r="X57" s="73"/>
      <c r="Y57" s="73"/>
      <c r="Z57" s="73"/>
    </row>
    <row r="58" ht="14.25" customHeight="1">
      <c r="A58" s="69" t="s">
        <v>125</v>
      </c>
      <c r="B58" s="70" t="s">
        <v>126</v>
      </c>
      <c r="C58" s="70" t="s">
        <v>142</v>
      </c>
      <c r="D58" s="70">
        <v>138.0</v>
      </c>
      <c r="E58" s="71">
        <v>37.51</v>
      </c>
      <c r="F58" s="69">
        <v>5.0</v>
      </c>
      <c r="G58" s="72">
        <v>89.15</v>
      </c>
      <c r="H58" s="72">
        <v>100.0</v>
      </c>
      <c r="I58" s="71">
        <v>105.897</v>
      </c>
      <c r="J58" s="71">
        <v>96.27</v>
      </c>
      <c r="K58" s="19"/>
      <c r="L58" s="73"/>
      <c r="M58" s="73"/>
      <c r="N58" s="73"/>
      <c r="O58" s="73"/>
      <c r="P58" s="73"/>
      <c r="Q58" s="73"/>
      <c r="R58" s="73"/>
      <c r="S58" s="73"/>
      <c r="T58" s="73"/>
      <c r="U58" s="73"/>
      <c r="V58" s="73"/>
      <c r="W58" s="73"/>
      <c r="X58" s="73"/>
      <c r="Y58" s="73"/>
      <c r="Z58" s="73"/>
    </row>
    <row r="59" ht="14.25" customHeight="1">
      <c r="A59" s="69" t="s">
        <v>125</v>
      </c>
      <c r="B59" s="70" t="s">
        <v>126</v>
      </c>
      <c r="C59" s="70" t="s">
        <v>143</v>
      </c>
      <c r="D59" s="70">
        <v>112.0</v>
      </c>
      <c r="E59" s="71">
        <v>28.7</v>
      </c>
      <c r="F59" s="69">
        <v>1.0</v>
      </c>
      <c r="G59" s="72">
        <v>100.0</v>
      </c>
      <c r="H59" s="72">
        <v>100.0</v>
      </c>
      <c r="I59" s="71">
        <v>83.53488</v>
      </c>
      <c r="J59" s="71">
        <v>75.9408</v>
      </c>
      <c r="K59" s="19"/>
      <c r="L59" s="73"/>
      <c r="M59" s="73"/>
      <c r="N59" s="73"/>
      <c r="O59" s="73"/>
      <c r="P59" s="73"/>
      <c r="Q59" s="73"/>
      <c r="R59" s="73"/>
      <c r="S59" s="73"/>
      <c r="T59" s="73"/>
      <c r="U59" s="73"/>
      <c r="V59" s="73"/>
      <c r="W59" s="73"/>
      <c r="X59" s="73"/>
      <c r="Y59" s="73"/>
      <c r="Z59" s="73"/>
    </row>
    <row r="60" ht="14.25" customHeight="1">
      <c r="A60" s="69" t="s">
        <v>125</v>
      </c>
      <c r="B60" s="70" t="s">
        <v>126</v>
      </c>
      <c r="C60" s="70" t="s">
        <v>144</v>
      </c>
      <c r="D60" s="70">
        <v>123.0</v>
      </c>
      <c r="E60" s="71">
        <v>27.89</v>
      </c>
      <c r="F60" s="69">
        <v>5.0</v>
      </c>
      <c r="G60" s="72">
        <v>100.0</v>
      </c>
      <c r="H60" s="72">
        <v>100.0</v>
      </c>
      <c r="I60" s="71">
        <v>85.73389</v>
      </c>
      <c r="J60" s="71">
        <v>77.9399</v>
      </c>
      <c r="K60" s="19"/>
      <c r="L60" s="73"/>
      <c r="M60" s="73"/>
      <c r="N60" s="73"/>
      <c r="O60" s="73"/>
      <c r="P60" s="73"/>
      <c r="Q60" s="73"/>
      <c r="R60" s="73"/>
      <c r="S60" s="73"/>
      <c r="T60" s="73"/>
      <c r="U60" s="73"/>
      <c r="V60" s="73"/>
      <c r="W60" s="73"/>
      <c r="X60" s="73"/>
      <c r="Y60" s="73"/>
      <c r="Z60" s="73"/>
    </row>
    <row r="61" ht="14.25" customHeight="1">
      <c r="A61" s="69" t="s">
        <v>125</v>
      </c>
      <c r="B61" s="70" t="s">
        <v>145</v>
      </c>
      <c r="C61" s="70" t="s">
        <v>146</v>
      </c>
      <c r="D61" s="70">
        <v>10.0</v>
      </c>
      <c r="E61" s="71">
        <v>6.54</v>
      </c>
      <c r="F61" s="69">
        <v>1.0</v>
      </c>
      <c r="G61" s="72">
        <v>100.0</v>
      </c>
      <c r="H61" s="72">
        <v>100.0</v>
      </c>
      <c r="I61" s="71">
        <v>15.5298</v>
      </c>
      <c r="J61" s="71">
        <v>14.118</v>
      </c>
      <c r="K61" s="19"/>
      <c r="L61" s="73"/>
      <c r="M61" s="73"/>
      <c r="N61" s="73"/>
      <c r="O61" s="73"/>
      <c r="P61" s="73"/>
      <c r="Q61" s="73"/>
      <c r="R61" s="73"/>
      <c r="S61" s="73"/>
      <c r="T61" s="73"/>
      <c r="U61" s="73"/>
      <c r="V61" s="73"/>
      <c r="W61" s="73"/>
      <c r="X61" s="73"/>
      <c r="Y61" s="73"/>
      <c r="Z61" s="73"/>
    </row>
    <row r="62" ht="14.25" customHeight="1">
      <c r="A62" s="69" t="s">
        <v>125</v>
      </c>
      <c r="B62" s="70" t="s">
        <v>145</v>
      </c>
      <c r="C62" s="70" t="s">
        <v>147</v>
      </c>
      <c r="D62" s="70">
        <v>24.0</v>
      </c>
      <c r="E62" s="71">
        <v>7.98</v>
      </c>
      <c r="F62" s="69">
        <v>1.0</v>
      </c>
      <c r="G62" s="72">
        <v>0.0</v>
      </c>
      <c r="H62" s="72">
        <v>0.0</v>
      </c>
      <c r="I62" s="71">
        <v>37.26492</v>
      </c>
      <c r="J62" s="71">
        <v>33.8772</v>
      </c>
      <c r="K62" s="19"/>
      <c r="L62" s="73"/>
      <c r="M62" s="73"/>
      <c r="N62" s="73"/>
      <c r="O62" s="73"/>
      <c r="P62" s="73"/>
      <c r="Q62" s="73"/>
      <c r="R62" s="73"/>
      <c r="S62" s="73"/>
      <c r="T62" s="73"/>
      <c r="U62" s="73"/>
      <c r="V62" s="73"/>
      <c r="W62" s="73"/>
      <c r="X62" s="73"/>
      <c r="Y62" s="73"/>
      <c r="Z62" s="73"/>
    </row>
    <row r="63" ht="14.25" customHeight="1">
      <c r="A63" s="69" t="s">
        <v>125</v>
      </c>
      <c r="B63" s="70" t="s">
        <v>145</v>
      </c>
      <c r="C63" s="70" t="s">
        <v>148</v>
      </c>
      <c r="D63" s="70">
        <v>17.0</v>
      </c>
      <c r="E63" s="71">
        <v>6.46</v>
      </c>
      <c r="F63" s="69">
        <v>1.0</v>
      </c>
      <c r="G63" s="72">
        <v>100.0</v>
      </c>
      <c r="H63" s="72">
        <v>100.0</v>
      </c>
      <c r="I63" s="71">
        <v>32.64448</v>
      </c>
      <c r="J63" s="71">
        <v>29.6768</v>
      </c>
      <c r="K63" s="19"/>
      <c r="L63" s="73"/>
      <c r="M63" s="73"/>
      <c r="N63" s="73"/>
      <c r="O63" s="73"/>
      <c r="P63" s="73"/>
      <c r="Q63" s="73"/>
      <c r="R63" s="73"/>
      <c r="S63" s="73"/>
      <c r="T63" s="73"/>
      <c r="U63" s="73"/>
      <c r="V63" s="73"/>
      <c r="W63" s="73"/>
      <c r="X63" s="73"/>
      <c r="Y63" s="73"/>
      <c r="Z63" s="73"/>
    </row>
    <row r="64" ht="14.25" customHeight="1">
      <c r="A64" s="69" t="s">
        <v>125</v>
      </c>
      <c r="B64" s="70" t="s">
        <v>145</v>
      </c>
      <c r="C64" s="70" t="s">
        <v>145</v>
      </c>
      <c r="D64" s="70">
        <v>361.0</v>
      </c>
      <c r="E64" s="71">
        <v>19.79</v>
      </c>
      <c r="F64" s="69">
        <v>9.0</v>
      </c>
      <c r="G64" s="72">
        <v>96.08</v>
      </c>
      <c r="H64" s="72">
        <v>0.9608</v>
      </c>
      <c r="I64" s="71">
        <v>365.1252</v>
      </c>
      <c r="J64" s="71">
        <v>331.932</v>
      </c>
      <c r="K64" s="19"/>
      <c r="L64" s="73"/>
      <c r="M64" s="73"/>
      <c r="N64" s="73"/>
      <c r="O64" s="73"/>
      <c r="P64" s="73"/>
      <c r="Q64" s="73"/>
      <c r="R64" s="73"/>
      <c r="S64" s="73"/>
      <c r="T64" s="73"/>
      <c r="U64" s="73"/>
      <c r="V64" s="73"/>
      <c r="W64" s="73"/>
      <c r="X64" s="73"/>
      <c r="Y64" s="73"/>
      <c r="Z64" s="73"/>
    </row>
    <row r="65" ht="14.25" customHeight="1">
      <c r="A65" s="69" t="s">
        <v>125</v>
      </c>
      <c r="B65" s="70" t="s">
        <v>145</v>
      </c>
      <c r="C65" s="70" t="s">
        <v>149</v>
      </c>
      <c r="D65" s="70">
        <v>14.0</v>
      </c>
      <c r="E65" s="71">
        <v>9.15</v>
      </c>
      <c r="F65" s="69">
        <v>1.0</v>
      </c>
      <c r="G65" s="72">
        <v>0.0</v>
      </c>
      <c r="H65" s="72">
        <v>0.0</v>
      </c>
      <c r="I65" s="71">
        <v>24.60975</v>
      </c>
      <c r="J65" s="71">
        <v>22.3725</v>
      </c>
      <c r="K65" s="19"/>
      <c r="L65" s="73"/>
      <c r="M65" s="73"/>
      <c r="N65" s="73"/>
      <c r="O65" s="73"/>
      <c r="P65" s="73"/>
      <c r="Q65" s="73"/>
      <c r="R65" s="73"/>
      <c r="S65" s="73"/>
      <c r="T65" s="73"/>
      <c r="U65" s="73"/>
      <c r="V65" s="73"/>
      <c r="W65" s="73"/>
      <c r="X65" s="73"/>
      <c r="Y65" s="73"/>
      <c r="Z65" s="73"/>
    </row>
    <row r="66" ht="14.25" customHeight="1">
      <c r="A66" s="69" t="s">
        <v>125</v>
      </c>
      <c r="B66" s="70" t="s">
        <v>145</v>
      </c>
      <c r="C66" s="70" t="s">
        <v>150</v>
      </c>
      <c r="D66" s="70">
        <v>65.0</v>
      </c>
      <c r="E66" s="71">
        <v>12.69</v>
      </c>
      <c r="F66" s="69">
        <v>2.0</v>
      </c>
      <c r="G66" s="72">
        <v>100.0</v>
      </c>
      <c r="H66" s="72">
        <v>100.0</v>
      </c>
      <c r="I66" s="71">
        <v>68.92952</v>
      </c>
      <c r="J66" s="71">
        <v>62.6632</v>
      </c>
      <c r="K66" s="19"/>
      <c r="L66" s="73"/>
      <c r="M66" s="73"/>
      <c r="N66" s="73"/>
      <c r="O66" s="73"/>
      <c r="P66" s="73"/>
      <c r="Q66" s="73"/>
      <c r="R66" s="73"/>
      <c r="S66" s="73"/>
      <c r="T66" s="73"/>
      <c r="U66" s="73"/>
      <c r="V66" s="73"/>
      <c r="W66" s="73"/>
      <c r="X66" s="73"/>
      <c r="Y66" s="73"/>
      <c r="Z66" s="73"/>
    </row>
    <row r="67" ht="14.25" customHeight="1">
      <c r="A67" s="69" t="s">
        <v>125</v>
      </c>
      <c r="B67" s="70" t="s">
        <v>151</v>
      </c>
      <c r="C67" s="70" t="s">
        <v>152</v>
      </c>
      <c r="D67" s="70">
        <v>37.0</v>
      </c>
      <c r="E67" s="71">
        <v>14.93</v>
      </c>
      <c r="F67" s="69">
        <v>2.0</v>
      </c>
      <c r="G67" s="72">
        <v>100.0</v>
      </c>
      <c r="H67" s="72">
        <v>100.0</v>
      </c>
      <c r="I67" s="71">
        <v>36.575</v>
      </c>
      <c r="J67" s="71">
        <v>33.25</v>
      </c>
      <c r="K67" s="19"/>
      <c r="L67" s="73"/>
      <c r="M67" s="73"/>
      <c r="N67" s="73"/>
      <c r="O67" s="73"/>
      <c r="P67" s="73"/>
      <c r="Q67" s="73"/>
      <c r="R67" s="73"/>
      <c r="S67" s="73"/>
      <c r="T67" s="73"/>
      <c r="U67" s="73"/>
      <c r="V67" s="73"/>
      <c r="W67" s="73"/>
      <c r="X67" s="73"/>
      <c r="Y67" s="73"/>
      <c r="Z67" s="73"/>
    </row>
    <row r="68" ht="14.25" customHeight="1">
      <c r="A68" s="69" t="s">
        <v>125</v>
      </c>
      <c r="B68" s="70" t="s">
        <v>151</v>
      </c>
      <c r="C68" s="70" t="s">
        <v>153</v>
      </c>
      <c r="D68" s="70">
        <v>19.0</v>
      </c>
      <c r="E68" s="71">
        <v>10.88</v>
      </c>
      <c r="F68" s="69">
        <v>1.0</v>
      </c>
      <c r="G68" s="72">
        <v>100.0</v>
      </c>
      <c r="H68" s="72">
        <v>100.0</v>
      </c>
      <c r="I68" s="71">
        <v>21.15729</v>
      </c>
      <c r="J68" s="71">
        <v>19.2339</v>
      </c>
      <c r="K68" s="19"/>
      <c r="L68" s="73"/>
      <c r="M68" s="73"/>
      <c r="N68" s="73"/>
      <c r="O68" s="73"/>
      <c r="P68" s="73"/>
      <c r="Q68" s="73"/>
      <c r="R68" s="73"/>
      <c r="S68" s="73"/>
      <c r="T68" s="73"/>
      <c r="U68" s="73"/>
      <c r="V68" s="73"/>
      <c r="W68" s="73"/>
      <c r="X68" s="73"/>
      <c r="Y68" s="73"/>
      <c r="Z68" s="73"/>
    </row>
    <row r="69" ht="14.25" customHeight="1">
      <c r="A69" s="69" t="s">
        <v>125</v>
      </c>
      <c r="B69" s="70" t="s">
        <v>151</v>
      </c>
      <c r="C69" s="70" t="s">
        <v>154</v>
      </c>
      <c r="D69" s="70">
        <v>13.0</v>
      </c>
      <c r="E69" s="71">
        <v>8.76</v>
      </c>
      <c r="F69" s="69">
        <v>1.0</v>
      </c>
      <c r="G69" s="72">
        <v>100.0</v>
      </c>
      <c r="H69" s="72">
        <v>100.0</v>
      </c>
      <c r="I69" s="71">
        <v>18.44964</v>
      </c>
      <c r="J69" s="71">
        <v>16.7724</v>
      </c>
      <c r="K69" s="19"/>
      <c r="L69" s="73"/>
      <c r="M69" s="73"/>
      <c r="N69" s="73"/>
      <c r="O69" s="73"/>
      <c r="P69" s="73"/>
      <c r="Q69" s="73"/>
      <c r="R69" s="73"/>
      <c r="S69" s="73"/>
      <c r="T69" s="73"/>
      <c r="U69" s="73"/>
      <c r="V69" s="73"/>
      <c r="W69" s="73"/>
      <c r="X69" s="73"/>
      <c r="Y69" s="73"/>
      <c r="Z69" s="73"/>
    </row>
    <row r="70" ht="14.25" customHeight="1">
      <c r="A70" s="69" t="s">
        <v>125</v>
      </c>
      <c r="B70" s="70" t="s">
        <v>151</v>
      </c>
      <c r="C70" s="70" t="s">
        <v>155</v>
      </c>
      <c r="D70" s="70">
        <v>20.0</v>
      </c>
      <c r="E70" s="71">
        <v>11.51</v>
      </c>
      <c r="F70" s="69">
        <v>1.0</v>
      </c>
      <c r="G70" s="72">
        <v>100.0</v>
      </c>
      <c r="H70" s="72">
        <v>100.0</v>
      </c>
      <c r="I70" s="71">
        <v>25.49151</v>
      </c>
      <c r="J70" s="71">
        <v>23.1741</v>
      </c>
      <c r="K70" s="19"/>
      <c r="L70" s="73"/>
      <c r="M70" s="73"/>
      <c r="N70" s="73"/>
      <c r="O70" s="73"/>
      <c r="P70" s="73"/>
      <c r="Q70" s="73"/>
      <c r="R70" s="73"/>
      <c r="S70" s="73"/>
      <c r="T70" s="73"/>
      <c r="U70" s="73"/>
      <c r="V70" s="73"/>
      <c r="W70" s="73"/>
      <c r="X70" s="73"/>
      <c r="Y70" s="73"/>
      <c r="Z70" s="73"/>
    </row>
    <row r="71" ht="14.25" customHeight="1">
      <c r="A71" s="69" t="s">
        <v>125</v>
      </c>
      <c r="B71" s="70" t="s">
        <v>151</v>
      </c>
      <c r="C71" s="70" t="s">
        <v>151</v>
      </c>
      <c r="D71" s="70">
        <v>497.0</v>
      </c>
      <c r="E71" s="71">
        <v>25.22</v>
      </c>
      <c r="F71" s="69">
        <v>12.0</v>
      </c>
      <c r="G71" s="72">
        <v>7.03</v>
      </c>
      <c r="H71" s="72">
        <v>13.13</v>
      </c>
      <c r="I71" s="71">
        <v>422.64299</v>
      </c>
      <c r="J71" s="71">
        <v>384.2209</v>
      </c>
      <c r="K71" s="19"/>
      <c r="L71" s="73"/>
      <c r="M71" s="73"/>
      <c r="N71" s="73"/>
      <c r="O71" s="73"/>
      <c r="P71" s="73"/>
      <c r="Q71" s="73"/>
      <c r="R71" s="73"/>
      <c r="S71" s="73"/>
      <c r="T71" s="73"/>
      <c r="U71" s="73"/>
      <c r="V71" s="73"/>
      <c r="W71" s="73"/>
      <c r="X71" s="73"/>
      <c r="Y71" s="73"/>
      <c r="Z71" s="73"/>
    </row>
    <row r="72" ht="14.25" customHeight="1">
      <c r="A72" s="69" t="s">
        <v>125</v>
      </c>
      <c r="B72" s="70" t="s">
        <v>151</v>
      </c>
      <c r="C72" s="70" t="s">
        <v>156</v>
      </c>
      <c r="D72" s="70">
        <v>17.0</v>
      </c>
      <c r="E72" s="71">
        <v>6.43</v>
      </c>
      <c r="F72" s="69">
        <v>1.0</v>
      </c>
      <c r="G72" s="72">
        <v>70.02</v>
      </c>
      <c r="H72" s="72">
        <v>85.34</v>
      </c>
      <c r="I72" s="71">
        <v>15.90105</v>
      </c>
      <c r="J72" s="71">
        <v>14.4555</v>
      </c>
      <c r="K72" s="19"/>
      <c r="L72" s="73"/>
      <c r="M72" s="73"/>
      <c r="N72" s="73"/>
      <c r="O72" s="73"/>
      <c r="P72" s="73"/>
      <c r="Q72" s="73"/>
      <c r="R72" s="73"/>
      <c r="S72" s="73"/>
      <c r="T72" s="73"/>
      <c r="U72" s="73"/>
      <c r="V72" s="73"/>
      <c r="W72" s="73"/>
      <c r="X72" s="73"/>
      <c r="Y72" s="73"/>
      <c r="Z72" s="73"/>
    </row>
    <row r="73" ht="14.25" customHeight="1">
      <c r="A73" s="69" t="s">
        <v>125</v>
      </c>
      <c r="B73" s="70" t="s">
        <v>151</v>
      </c>
      <c r="C73" s="70" t="s">
        <v>157</v>
      </c>
      <c r="D73" s="70">
        <v>16.0</v>
      </c>
      <c r="E73" s="71">
        <v>15.41</v>
      </c>
      <c r="F73" s="69">
        <v>1.0</v>
      </c>
      <c r="G73" s="72">
        <v>100.0</v>
      </c>
      <c r="H73" s="72">
        <v>100.0</v>
      </c>
      <c r="I73" s="71">
        <v>22.69025</v>
      </c>
      <c r="J73" s="71">
        <v>20.6275</v>
      </c>
      <c r="K73" s="19"/>
      <c r="L73" s="73"/>
      <c r="M73" s="73"/>
      <c r="N73" s="73"/>
      <c r="O73" s="73"/>
      <c r="P73" s="73"/>
      <c r="Q73" s="73"/>
      <c r="R73" s="73"/>
      <c r="S73" s="73"/>
      <c r="T73" s="73"/>
      <c r="U73" s="73"/>
      <c r="V73" s="73"/>
      <c r="W73" s="73"/>
      <c r="X73" s="73"/>
      <c r="Y73" s="73"/>
      <c r="Z73" s="73"/>
    </row>
    <row r="74" ht="14.25" customHeight="1">
      <c r="A74" s="69" t="s">
        <v>125</v>
      </c>
      <c r="B74" s="70" t="s">
        <v>151</v>
      </c>
      <c r="C74" s="70" t="s">
        <v>158</v>
      </c>
      <c r="D74" s="70">
        <v>89.0</v>
      </c>
      <c r="E74" s="71">
        <v>10.97</v>
      </c>
      <c r="F74" s="69">
        <v>3.0</v>
      </c>
      <c r="G74" s="72">
        <v>100.0</v>
      </c>
      <c r="H74" s="72">
        <v>100.0</v>
      </c>
      <c r="I74" s="71">
        <v>77.61039</v>
      </c>
      <c r="J74" s="71">
        <v>70.5549</v>
      </c>
      <c r="K74" s="19"/>
      <c r="L74" s="73"/>
      <c r="M74" s="73"/>
      <c r="N74" s="73"/>
      <c r="O74" s="73"/>
      <c r="P74" s="73"/>
      <c r="Q74" s="73"/>
      <c r="R74" s="73"/>
      <c r="S74" s="73"/>
      <c r="T74" s="73"/>
      <c r="U74" s="73"/>
      <c r="V74" s="73"/>
      <c r="W74" s="73"/>
      <c r="X74" s="73"/>
      <c r="Y74" s="73"/>
      <c r="Z74" s="73"/>
    </row>
    <row r="75" ht="14.25" customHeight="1">
      <c r="A75" s="69" t="s">
        <v>125</v>
      </c>
      <c r="B75" s="70" t="s">
        <v>151</v>
      </c>
      <c r="C75" s="70" t="s">
        <v>159</v>
      </c>
      <c r="D75" s="70">
        <v>50.0</v>
      </c>
      <c r="E75" s="71">
        <v>11.25</v>
      </c>
      <c r="F75" s="69">
        <v>1.0</v>
      </c>
      <c r="G75" s="72">
        <v>84.6</v>
      </c>
      <c r="H75" s="72">
        <v>100.0</v>
      </c>
      <c r="I75" s="71">
        <v>50.82792</v>
      </c>
      <c r="J75" s="71">
        <v>46.2072</v>
      </c>
      <c r="K75" s="19"/>
      <c r="L75" s="73"/>
      <c r="M75" s="73"/>
      <c r="N75" s="73"/>
      <c r="O75" s="73"/>
      <c r="P75" s="73"/>
      <c r="Q75" s="73"/>
      <c r="R75" s="73"/>
      <c r="S75" s="73"/>
      <c r="T75" s="73"/>
      <c r="U75" s="73"/>
      <c r="V75" s="73"/>
      <c r="W75" s="73"/>
      <c r="X75" s="73"/>
      <c r="Y75" s="73"/>
      <c r="Z75" s="73"/>
    </row>
    <row r="76" ht="14.25" customHeight="1">
      <c r="A76" s="69" t="s">
        <v>125</v>
      </c>
      <c r="B76" s="70" t="s">
        <v>151</v>
      </c>
      <c r="C76" s="70" t="s">
        <v>160</v>
      </c>
      <c r="D76" s="70">
        <v>36.0</v>
      </c>
      <c r="E76" s="71">
        <v>4.85</v>
      </c>
      <c r="F76" s="69">
        <v>1.0</v>
      </c>
      <c r="G76" s="72">
        <v>74.55</v>
      </c>
      <c r="H76" s="72">
        <v>100.0</v>
      </c>
      <c r="I76" s="71">
        <v>57.13686</v>
      </c>
      <c r="J76" s="71">
        <v>51.9426</v>
      </c>
      <c r="K76" s="19"/>
      <c r="L76" s="73"/>
      <c r="M76" s="73"/>
      <c r="N76" s="73"/>
      <c r="O76" s="73"/>
      <c r="P76" s="73"/>
      <c r="Q76" s="73"/>
      <c r="R76" s="73"/>
      <c r="S76" s="73"/>
      <c r="T76" s="73"/>
      <c r="U76" s="73"/>
      <c r="V76" s="73"/>
      <c r="W76" s="73"/>
      <c r="X76" s="73"/>
      <c r="Y76" s="73"/>
      <c r="Z76" s="73"/>
    </row>
    <row r="77" ht="14.25" customHeight="1">
      <c r="A77" s="69" t="s">
        <v>125</v>
      </c>
      <c r="B77" s="70" t="s">
        <v>151</v>
      </c>
      <c r="C77" s="70" t="s">
        <v>161</v>
      </c>
      <c r="D77" s="70">
        <v>69.0</v>
      </c>
      <c r="E77" s="71">
        <v>24.09</v>
      </c>
      <c r="F77" s="69">
        <v>2.0</v>
      </c>
      <c r="G77" s="72">
        <v>57.42</v>
      </c>
      <c r="H77" s="72">
        <v>100.0</v>
      </c>
      <c r="I77" s="71">
        <v>59.23731</v>
      </c>
      <c r="J77" s="71">
        <v>53.8521</v>
      </c>
      <c r="K77" s="19"/>
      <c r="L77" s="73"/>
      <c r="M77" s="73"/>
      <c r="N77" s="73"/>
      <c r="O77" s="73"/>
      <c r="P77" s="73"/>
      <c r="Q77" s="73"/>
      <c r="R77" s="73"/>
      <c r="S77" s="73"/>
      <c r="T77" s="73"/>
      <c r="U77" s="73"/>
      <c r="V77" s="73"/>
      <c r="W77" s="73"/>
      <c r="X77" s="73"/>
      <c r="Y77" s="73"/>
      <c r="Z77" s="73"/>
    </row>
    <row r="78" ht="14.25" customHeight="1">
      <c r="A78" s="69" t="s">
        <v>125</v>
      </c>
      <c r="B78" s="70" t="s">
        <v>151</v>
      </c>
      <c r="C78" s="70" t="s">
        <v>162</v>
      </c>
      <c r="D78" s="70">
        <v>12.0</v>
      </c>
      <c r="E78" s="71">
        <v>11.87</v>
      </c>
      <c r="F78" s="69">
        <v>1.0</v>
      </c>
      <c r="G78" s="72">
        <v>100.0</v>
      </c>
      <c r="H78" s="72">
        <v>100.0</v>
      </c>
      <c r="I78" s="71">
        <v>16.21664</v>
      </c>
      <c r="J78" s="71">
        <v>14.7424</v>
      </c>
      <c r="K78" s="19"/>
      <c r="L78" s="73"/>
      <c r="M78" s="73"/>
      <c r="N78" s="73"/>
      <c r="O78" s="73"/>
      <c r="P78" s="73"/>
      <c r="Q78" s="73"/>
      <c r="R78" s="73"/>
      <c r="S78" s="73"/>
      <c r="T78" s="73"/>
      <c r="U78" s="73"/>
      <c r="V78" s="73"/>
      <c r="W78" s="73"/>
      <c r="X78" s="73"/>
      <c r="Y78" s="73"/>
      <c r="Z78" s="73"/>
    </row>
    <row r="79" ht="14.25" customHeight="1">
      <c r="A79" s="69" t="s">
        <v>125</v>
      </c>
      <c r="B79" s="70" t="s">
        <v>151</v>
      </c>
      <c r="C79" s="70" t="s">
        <v>163</v>
      </c>
      <c r="D79" s="70">
        <v>13.0</v>
      </c>
      <c r="E79" s="71">
        <v>7.24</v>
      </c>
      <c r="F79" s="69">
        <v>1.0</v>
      </c>
      <c r="G79" s="72">
        <v>100.0</v>
      </c>
      <c r="H79" s="72">
        <v>100.0</v>
      </c>
      <c r="I79" s="71">
        <v>13.20176</v>
      </c>
      <c r="J79" s="71">
        <v>12.0016</v>
      </c>
      <c r="K79" s="19"/>
      <c r="L79" s="73"/>
      <c r="M79" s="73"/>
      <c r="N79" s="73"/>
      <c r="O79" s="73"/>
      <c r="P79" s="73"/>
      <c r="Q79" s="73"/>
      <c r="R79" s="73"/>
      <c r="S79" s="73"/>
      <c r="T79" s="73"/>
      <c r="U79" s="73"/>
      <c r="V79" s="73"/>
      <c r="W79" s="73"/>
      <c r="X79" s="73"/>
      <c r="Y79" s="73"/>
      <c r="Z79" s="73"/>
    </row>
    <row r="80" ht="14.25" customHeight="1">
      <c r="A80" s="69" t="s">
        <v>125</v>
      </c>
      <c r="B80" s="70" t="s">
        <v>151</v>
      </c>
      <c r="C80" s="70" t="s">
        <v>164</v>
      </c>
      <c r="D80" s="70">
        <v>25.0</v>
      </c>
      <c r="E80" s="71">
        <v>9.64</v>
      </c>
      <c r="F80" s="69">
        <v>2.0</v>
      </c>
      <c r="G80" s="72">
        <v>100.0</v>
      </c>
      <c r="H80" s="72">
        <v>100.0</v>
      </c>
      <c r="I80" s="71">
        <v>22.29546</v>
      </c>
      <c r="J80" s="71">
        <v>20.2686</v>
      </c>
      <c r="K80" s="19"/>
      <c r="L80" s="73"/>
      <c r="M80" s="73"/>
      <c r="N80" s="73"/>
      <c r="O80" s="73"/>
      <c r="P80" s="73"/>
      <c r="Q80" s="73"/>
      <c r="R80" s="73"/>
      <c r="S80" s="73"/>
      <c r="T80" s="73"/>
      <c r="U80" s="73"/>
      <c r="V80" s="73"/>
      <c r="W80" s="73"/>
      <c r="X80" s="73"/>
      <c r="Y80" s="73"/>
      <c r="Z80" s="73"/>
    </row>
    <row r="81" ht="14.25" customHeight="1">
      <c r="A81" s="69" t="s">
        <v>125</v>
      </c>
      <c r="B81" s="70" t="s">
        <v>151</v>
      </c>
      <c r="C81" s="70" t="s">
        <v>165</v>
      </c>
      <c r="D81" s="70">
        <v>96.0</v>
      </c>
      <c r="E81" s="71">
        <v>14.86</v>
      </c>
      <c r="F81" s="69">
        <v>3.0</v>
      </c>
      <c r="G81" s="72">
        <v>100.0</v>
      </c>
      <c r="H81" s="72">
        <v>100.0</v>
      </c>
      <c r="I81" s="71">
        <v>78.21671</v>
      </c>
      <c r="J81" s="71">
        <v>71.1061</v>
      </c>
      <c r="K81" s="19"/>
      <c r="L81" s="73"/>
      <c r="M81" s="73"/>
      <c r="N81" s="73"/>
      <c r="O81" s="73"/>
      <c r="P81" s="73"/>
      <c r="Q81" s="73"/>
      <c r="R81" s="73"/>
      <c r="S81" s="73"/>
      <c r="T81" s="73"/>
      <c r="U81" s="73"/>
      <c r="V81" s="73"/>
      <c r="W81" s="73"/>
      <c r="X81" s="73"/>
      <c r="Y81" s="73"/>
      <c r="Z81" s="73"/>
    </row>
    <row r="82" ht="14.25" customHeight="1">
      <c r="A82" s="69" t="s">
        <v>125</v>
      </c>
      <c r="B82" s="70" t="s">
        <v>151</v>
      </c>
      <c r="C82" s="70" t="s">
        <v>166</v>
      </c>
      <c r="D82" s="70">
        <v>24.0</v>
      </c>
      <c r="E82" s="71">
        <v>7.77</v>
      </c>
      <c r="F82" s="69">
        <v>1.0</v>
      </c>
      <c r="G82" s="72">
        <v>100.0</v>
      </c>
      <c r="H82" s="72">
        <v>100.0</v>
      </c>
      <c r="I82" s="71">
        <v>17.35173</v>
      </c>
      <c r="J82" s="71">
        <v>15.7743</v>
      </c>
      <c r="K82" s="19"/>
      <c r="L82" s="73"/>
      <c r="M82" s="73"/>
      <c r="N82" s="73"/>
      <c r="O82" s="73"/>
      <c r="P82" s="73"/>
      <c r="Q82" s="73"/>
      <c r="R82" s="73"/>
      <c r="S82" s="73"/>
      <c r="T82" s="73"/>
      <c r="U82" s="73"/>
      <c r="V82" s="73"/>
      <c r="W82" s="73"/>
      <c r="X82" s="73"/>
      <c r="Y82" s="73"/>
      <c r="Z82" s="73"/>
    </row>
    <row r="83" ht="14.25" customHeight="1">
      <c r="A83" s="69" t="s">
        <v>125</v>
      </c>
      <c r="B83" s="70" t="s">
        <v>167</v>
      </c>
      <c r="C83" s="70" t="s">
        <v>168</v>
      </c>
      <c r="D83" s="70">
        <v>99.0</v>
      </c>
      <c r="E83" s="71">
        <v>11.24</v>
      </c>
      <c r="F83" s="69">
        <v>3.0</v>
      </c>
      <c r="G83" s="72">
        <v>100.0</v>
      </c>
      <c r="H83" s="72">
        <v>100.0</v>
      </c>
      <c r="I83" s="71">
        <v>89.11012</v>
      </c>
      <c r="J83" s="71">
        <v>81.0092</v>
      </c>
      <c r="K83" s="19"/>
      <c r="L83" s="73"/>
      <c r="M83" s="73"/>
      <c r="N83" s="73"/>
      <c r="O83" s="73"/>
      <c r="P83" s="73"/>
      <c r="Q83" s="73"/>
      <c r="R83" s="73"/>
      <c r="S83" s="73"/>
      <c r="T83" s="73"/>
      <c r="U83" s="73"/>
      <c r="V83" s="73"/>
      <c r="W83" s="73"/>
      <c r="X83" s="73"/>
      <c r="Y83" s="73"/>
      <c r="Z83" s="73"/>
    </row>
    <row r="84" ht="14.25" customHeight="1">
      <c r="A84" s="69" t="s">
        <v>125</v>
      </c>
      <c r="B84" s="70" t="s">
        <v>167</v>
      </c>
      <c r="C84" s="70" t="s">
        <v>167</v>
      </c>
      <c r="D84" s="70">
        <v>672.0</v>
      </c>
      <c r="E84" s="71">
        <v>23.56</v>
      </c>
      <c r="F84" s="69">
        <v>18.0</v>
      </c>
      <c r="G84" s="72">
        <v>100.0</v>
      </c>
      <c r="H84" s="72">
        <v>100.0</v>
      </c>
      <c r="I84" s="71">
        <v>604.3455</v>
      </c>
      <c r="J84" s="71">
        <v>549.405</v>
      </c>
      <c r="K84" s="19"/>
      <c r="L84" s="73"/>
      <c r="M84" s="73"/>
      <c r="N84" s="73"/>
      <c r="O84" s="73"/>
      <c r="P84" s="73"/>
      <c r="Q84" s="73"/>
      <c r="R84" s="73"/>
      <c r="S84" s="73"/>
      <c r="T84" s="73"/>
      <c r="U84" s="73"/>
      <c r="V84" s="73"/>
      <c r="W84" s="73"/>
      <c r="X84" s="73"/>
      <c r="Y84" s="73"/>
      <c r="Z84" s="73"/>
    </row>
    <row r="85" ht="14.25" customHeight="1">
      <c r="A85" s="69" t="s">
        <v>125</v>
      </c>
      <c r="B85" s="70" t="s">
        <v>167</v>
      </c>
      <c r="C85" s="70" t="s">
        <v>169</v>
      </c>
      <c r="D85" s="70">
        <v>16.0</v>
      </c>
      <c r="E85" s="71">
        <v>9.42</v>
      </c>
      <c r="F85" s="69">
        <v>1.0</v>
      </c>
      <c r="G85" s="72">
        <v>100.0</v>
      </c>
      <c r="H85" s="72">
        <v>100.0</v>
      </c>
      <c r="I85" s="71">
        <v>18.95839</v>
      </c>
      <c r="J85" s="71">
        <v>17.2349</v>
      </c>
      <c r="K85" s="19"/>
      <c r="L85" s="73"/>
      <c r="M85" s="73"/>
      <c r="N85" s="73"/>
      <c r="O85" s="73"/>
      <c r="P85" s="73"/>
      <c r="Q85" s="73"/>
      <c r="R85" s="73"/>
      <c r="S85" s="73"/>
      <c r="T85" s="73"/>
      <c r="U85" s="73"/>
      <c r="V85" s="73"/>
      <c r="W85" s="73"/>
      <c r="X85" s="73"/>
      <c r="Y85" s="73"/>
      <c r="Z85" s="73"/>
    </row>
    <row r="86" ht="14.25" customHeight="1">
      <c r="A86" s="69" t="s">
        <v>125</v>
      </c>
      <c r="B86" s="70" t="s">
        <v>167</v>
      </c>
      <c r="C86" s="70" t="s">
        <v>170</v>
      </c>
      <c r="D86" s="70">
        <v>35.0</v>
      </c>
      <c r="E86" s="71">
        <v>9.22</v>
      </c>
      <c r="F86" s="69">
        <v>1.0</v>
      </c>
      <c r="G86" s="72">
        <v>100.0</v>
      </c>
      <c r="H86" s="72">
        <v>100.0</v>
      </c>
      <c r="I86" s="71">
        <v>31.97667</v>
      </c>
      <c r="J86" s="71">
        <v>29.0697</v>
      </c>
      <c r="K86" s="19"/>
      <c r="L86" s="73"/>
      <c r="M86" s="73"/>
      <c r="N86" s="73"/>
      <c r="O86" s="73"/>
      <c r="P86" s="73"/>
      <c r="Q86" s="73"/>
      <c r="R86" s="73"/>
      <c r="S86" s="73"/>
      <c r="T86" s="73"/>
      <c r="U86" s="73"/>
      <c r="V86" s="73"/>
      <c r="W86" s="73"/>
      <c r="X86" s="73"/>
      <c r="Y86" s="73"/>
      <c r="Z86" s="73"/>
    </row>
    <row r="87" ht="14.25" customHeight="1">
      <c r="A87" s="69" t="s">
        <v>125</v>
      </c>
      <c r="B87" s="70" t="s">
        <v>167</v>
      </c>
      <c r="C87" s="70" t="s">
        <v>171</v>
      </c>
      <c r="D87" s="70">
        <v>34.0</v>
      </c>
      <c r="E87" s="71">
        <v>7.27</v>
      </c>
      <c r="F87" s="69">
        <v>1.0</v>
      </c>
      <c r="G87" s="72">
        <v>92.29</v>
      </c>
      <c r="H87" s="72">
        <v>100.0</v>
      </c>
      <c r="I87" s="71">
        <v>39.70824</v>
      </c>
      <c r="J87" s="71">
        <v>36.0984</v>
      </c>
      <c r="K87" s="19"/>
      <c r="L87" s="73"/>
      <c r="M87" s="73"/>
      <c r="N87" s="73"/>
      <c r="O87" s="73"/>
      <c r="P87" s="73"/>
      <c r="Q87" s="73"/>
      <c r="R87" s="73"/>
      <c r="S87" s="73"/>
      <c r="T87" s="73"/>
      <c r="U87" s="73"/>
      <c r="V87" s="73"/>
      <c r="W87" s="73"/>
      <c r="X87" s="73"/>
      <c r="Y87" s="73"/>
      <c r="Z87" s="73"/>
    </row>
    <row r="88" ht="14.25" customHeight="1">
      <c r="A88" s="69" t="s">
        <v>125</v>
      </c>
      <c r="B88" s="70" t="s">
        <v>167</v>
      </c>
      <c r="C88" s="70" t="s">
        <v>172</v>
      </c>
      <c r="D88" s="70">
        <v>34.0</v>
      </c>
      <c r="E88" s="71">
        <v>16.86</v>
      </c>
      <c r="F88" s="69">
        <v>1.0</v>
      </c>
      <c r="G88" s="72">
        <v>89.94</v>
      </c>
      <c r="H88" s="72">
        <v>100.0</v>
      </c>
      <c r="I88" s="71">
        <v>36.146</v>
      </c>
      <c r="J88" s="71">
        <v>32.86</v>
      </c>
      <c r="K88" s="19"/>
      <c r="L88" s="73"/>
      <c r="M88" s="73"/>
      <c r="N88" s="73"/>
      <c r="O88" s="73"/>
      <c r="P88" s="73"/>
      <c r="Q88" s="73"/>
      <c r="R88" s="73"/>
      <c r="S88" s="73"/>
      <c r="T88" s="73"/>
      <c r="U88" s="73"/>
      <c r="V88" s="73"/>
      <c r="W88" s="73"/>
      <c r="X88" s="73"/>
      <c r="Y88" s="73"/>
      <c r="Z88" s="73"/>
    </row>
    <row r="89" ht="14.25" customHeight="1">
      <c r="A89" s="69" t="s">
        <v>125</v>
      </c>
      <c r="B89" s="70" t="s">
        <v>167</v>
      </c>
      <c r="C89" s="70" t="s">
        <v>173</v>
      </c>
      <c r="D89" s="70">
        <v>32.0</v>
      </c>
      <c r="E89" s="71">
        <v>11.95</v>
      </c>
      <c r="F89" s="69">
        <v>1.0</v>
      </c>
      <c r="G89" s="72">
        <v>0.0</v>
      </c>
      <c r="H89" s="72">
        <v>0.0</v>
      </c>
      <c r="I89" s="71">
        <v>25.07934</v>
      </c>
      <c r="J89" s="71">
        <v>22.7994</v>
      </c>
      <c r="K89" s="19"/>
      <c r="L89" s="73"/>
      <c r="M89" s="73"/>
      <c r="N89" s="73"/>
      <c r="O89" s="73"/>
      <c r="P89" s="73"/>
      <c r="Q89" s="73"/>
      <c r="R89" s="73"/>
      <c r="S89" s="73"/>
      <c r="T89" s="73"/>
      <c r="U89" s="73"/>
      <c r="V89" s="73"/>
      <c r="W89" s="73"/>
      <c r="X89" s="73"/>
      <c r="Y89" s="73"/>
      <c r="Z89" s="73"/>
    </row>
    <row r="90" ht="14.25" customHeight="1">
      <c r="A90" s="69" t="s">
        <v>125</v>
      </c>
      <c r="B90" s="70" t="s">
        <v>167</v>
      </c>
      <c r="C90" s="70" t="s">
        <v>174</v>
      </c>
      <c r="D90" s="70">
        <v>102.0</v>
      </c>
      <c r="E90" s="71">
        <v>17.79</v>
      </c>
      <c r="F90" s="69">
        <v>4.0</v>
      </c>
      <c r="G90" s="72">
        <v>33.3</v>
      </c>
      <c r="H90" s="72">
        <v>66.89</v>
      </c>
      <c r="I90" s="71">
        <v>99.8613</v>
      </c>
      <c r="J90" s="71">
        <v>90.783</v>
      </c>
      <c r="K90" s="19"/>
      <c r="L90" s="73"/>
      <c r="M90" s="73"/>
      <c r="N90" s="73"/>
      <c r="O90" s="73"/>
      <c r="P90" s="73"/>
      <c r="Q90" s="73"/>
      <c r="R90" s="73"/>
      <c r="S90" s="73"/>
      <c r="T90" s="73"/>
      <c r="U90" s="73"/>
      <c r="V90" s="73"/>
      <c r="W90" s="73"/>
      <c r="X90" s="73"/>
      <c r="Y90" s="73"/>
      <c r="Z90" s="73"/>
    </row>
    <row r="91" ht="14.25" customHeight="1">
      <c r="A91" s="69" t="s">
        <v>125</v>
      </c>
      <c r="B91" s="70" t="s">
        <v>167</v>
      </c>
      <c r="C91" s="70" t="s">
        <v>175</v>
      </c>
      <c r="D91" s="70">
        <v>17.0</v>
      </c>
      <c r="E91" s="71">
        <v>9.81</v>
      </c>
      <c r="F91" s="69">
        <v>1.0</v>
      </c>
      <c r="G91" s="72">
        <v>100.0</v>
      </c>
      <c r="H91" s="72">
        <v>100.0</v>
      </c>
      <c r="I91" s="71">
        <v>19.3732</v>
      </c>
      <c r="J91" s="71">
        <v>17.612</v>
      </c>
      <c r="K91" s="19"/>
      <c r="L91" s="73"/>
      <c r="M91" s="73"/>
      <c r="N91" s="73"/>
      <c r="O91" s="73"/>
      <c r="P91" s="73"/>
      <c r="Q91" s="73"/>
      <c r="R91" s="73"/>
      <c r="S91" s="73"/>
      <c r="T91" s="73"/>
      <c r="U91" s="73"/>
      <c r="V91" s="73"/>
      <c r="W91" s="73"/>
      <c r="X91" s="73"/>
      <c r="Y91" s="73"/>
      <c r="Z91" s="73"/>
    </row>
    <row r="92" ht="14.25" customHeight="1">
      <c r="A92" s="69" t="s">
        <v>125</v>
      </c>
      <c r="B92" s="70" t="s">
        <v>167</v>
      </c>
      <c r="C92" s="70" t="s">
        <v>176</v>
      </c>
      <c r="D92" s="70">
        <v>32.0</v>
      </c>
      <c r="E92" s="71">
        <v>18.95</v>
      </c>
      <c r="F92" s="69">
        <v>1.0</v>
      </c>
      <c r="G92" s="72">
        <v>82.75</v>
      </c>
      <c r="H92" s="72">
        <v>82.75</v>
      </c>
      <c r="I92" s="71">
        <v>36.09804</v>
      </c>
      <c r="J92" s="71">
        <v>32.8164</v>
      </c>
      <c r="K92" s="19"/>
      <c r="L92" s="73"/>
      <c r="M92" s="73"/>
      <c r="N92" s="73"/>
      <c r="O92" s="73"/>
      <c r="P92" s="73"/>
      <c r="Q92" s="73"/>
      <c r="R92" s="73"/>
      <c r="S92" s="73"/>
      <c r="T92" s="73"/>
      <c r="U92" s="73"/>
      <c r="V92" s="73"/>
      <c r="W92" s="73"/>
      <c r="X92" s="73"/>
      <c r="Y92" s="73"/>
      <c r="Z92" s="73"/>
    </row>
    <row r="93" ht="14.25" customHeight="1">
      <c r="A93" s="69" t="s">
        <v>125</v>
      </c>
      <c r="B93" s="70" t="s">
        <v>167</v>
      </c>
      <c r="C93" s="70" t="s">
        <v>177</v>
      </c>
      <c r="D93" s="70">
        <v>33.0</v>
      </c>
      <c r="E93" s="71">
        <v>8.47</v>
      </c>
      <c r="F93" s="69">
        <v>1.0</v>
      </c>
      <c r="G93" s="72">
        <v>0.0</v>
      </c>
      <c r="H93" s="72">
        <v>0.0</v>
      </c>
      <c r="I93" s="71">
        <v>24.1956</v>
      </c>
      <c r="J93" s="71">
        <v>21.996</v>
      </c>
      <c r="K93" s="19"/>
      <c r="L93" s="73"/>
      <c r="M93" s="73"/>
      <c r="N93" s="73"/>
      <c r="O93" s="73"/>
      <c r="P93" s="73"/>
      <c r="Q93" s="73"/>
      <c r="R93" s="73"/>
      <c r="S93" s="73"/>
      <c r="T93" s="73"/>
      <c r="U93" s="73"/>
      <c r="V93" s="73"/>
      <c r="W93" s="73"/>
      <c r="X93" s="73"/>
      <c r="Y93" s="73"/>
      <c r="Z93" s="73"/>
    </row>
    <row r="94" ht="14.25" customHeight="1">
      <c r="A94" s="69" t="s">
        <v>125</v>
      </c>
      <c r="B94" s="70" t="s">
        <v>167</v>
      </c>
      <c r="C94" s="70" t="s">
        <v>178</v>
      </c>
      <c r="D94" s="70">
        <v>13.0</v>
      </c>
      <c r="E94" s="71">
        <v>11.68</v>
      </c>
      <c r="F94" s="69">
        <v>1.0</v>
      </c>
      <c r="G94" s="72">
        <v>100.0</v>
      </c>
      <c r="H94" s="72">
        <v>100.0</v>
      </c>
      <c r="I94" s="71">
        <v>18.19345</v>
      </c>
      <c r="J94" s="71">
        <v>16.5395</v>
      </c>
      <c r="K94" s="19"/>
      <c r="L94" s="73"/>
      <c r="M94" s="73"/>
      <c r="N94" s="73"/>
      <c r="O94" s="73"/>
      <c r="P94" s="73"/>
      <c r="Q94" s="73"/>
      <c r="R94" s="73"/>
      <c r="S94" s="73"/>
      <c r="T94" s="73"/>
      <c r="U94" s="73"/>
      <c r="V94" s="73"/>
      <c r="W94" s="73"/>
      <c r="X94" s="73"/>
      <c r="Y94" s="73"/>
      <c r="Z94" s="73"/>
    </row>
    <row r="95" ht="15.75" customHeight="1">
      <c r="A95" s="74" t="s">
        <v>125</v>
      </c>
      <c r="B95" s="75" t="s">
        <v>167</v>
      </c>
      <c r="C95" s="75" t="s">
        <v>179</v>
      </c>
      <c r="D95" s="75">
        <v>10.0</v>
      </c>
      <c r="E95" s="71">
        <v>7.99</v>
      </c>
      <c r="F95" s="74">
        <v>1.0</v>
      </c>
      <c r="G95" s="72">
        <v>100.0</v>
      </c>
      <c r="H95" s="72">
        <v>100.0</v>
      </c>
      <c r="I95" s="71">
        <v>15.2922</v>
      </c>
      <c r="J95" s="71">
        <v>13.902</v>
      </c>
      <c r="K95" s="19"/>
      <c r="L95" s="73"/>
      <c r="M95" s="73"/>
      <c r="N95" s="73"/>
      <c r="O95" s="73"/>
      <c r="P95" s="73"/>
      <c r="Q95" s="73"/>
      <c r="R95" s="73"/>
      <c r="S95" s="73"/>
      <c r="T95" s="73"/>
      <c r="U95" s="73"/>
      <c r="V95" s="73"/>
      <c r="W95" s="73"/>
      <c r="X95" s="73"/>
      <c r="Y95" s="73"/>
      <c r="Z95" s="73"/>
    </row>
    <row r="96" ht="15.75" customHeight="1">
      <c r="A96" s="74" t="s">
        <v>125</v>
      </c>
      <c r="B96" s="75" t="s">
        <v>180</v>
      </c>
      <c r="C96" s="75" t="s">
        <v>181</v>
      </c>
      <c r="D96" s="75">
        <v>365.0</v>
      </c>
      <c r="E96" s="71">
        <v>28.32</v>
      </c>
      <c r="F96" s="74">
        <v>3.0</v>
      </c>
      <c r="G96" s="72">
        <v>39.42</v>
      </c>
      <c r="H96" s="72">
        <v>56.56</v>
      </c>
      <c r="I96" s="71">
        <v>227.8914</v>
      </c>
      <c r="J96" s="71">
        <v>207.174</v>
      </c>
      <c r="K96" s="19"/>
      <c r="L96" s="73"/>
      <c r="M96" s="73"/>
      <c r="N96" s="73"/>
      <c r="O96" s="73"/>
      <c r="P96" s="73"/>
      <c r="Q96" s="73"/>
      <c r="R96" s="73"/>
      <c r="S96" s="73"/>
      <c r="T96" s="73"/>
      <c r="U96" s="73"/>
      <c r="V96" s="73"/>
      <c r="W96" s="73"/>
      <c r="X96" s="73"/>
      <c r="Y96" s="73"/>
      <c r="Z96" s="73"/>
    </row>
    <row r="97" ht="15.75" customHeight="1">
      <c r="A97" s="74" t="s">
        <v>125</v>
      </c>
      <c r="B97" s="75" t="s">
        <v>180</v>
      </c>
      <c r="C97" s="75" t="s">
        <v>182</v>
      </c>
      <c r="D97" s="75">
        <v>95.0</v>
      </c>
      <c r="E97" s="71">
        <v>25.31</v>
      </c>
      <c r="F97" s="74">
        <v>4.0</v>
      </c>
      <c r="G97" s="72">
        <v>0.0</v>
      </c>
      <c r="H97" s="72">
        <v>33.08</v>
      </c>
      <c r="I97" s="71">
        <v>70.80128</v>
      </c>
      <c r="J97" s="71">
        <v>64.3648</v>
      </c>
      <c r="K97" s="19"/>
      <c r="L97" s="73"/>
      <c r="M97" s="73"/>
      <c r="N97" s="73"/>
      <c r="O97" s="73"/>
      <c r="P97" s="73"/>
      <c r="Q97" s="73"/>
      <c r="R97" s="73"/>
      <c r="S97" s="73"/>
      <c r="T97" s="73"/>
      <c r="U97" s="73"/>
      <c r="V97" s="73"/>
      <c r="W97" s="73"/>
      <c r="X97" s="73"/>
      <c r="Y97" s="73"/>
      <c r="Z97" s="73"/>
    </row>
    <row r="98" ht="15.75" customHeight="1">
      <c r="A98" s="74" t="s">
        <v>125</v>
      </c>
      <c r="B98" s="75" t="s">
        <v>180</v>
      </c>
      <c r="C98" s="75" t="s">
        <v>183</v>
      </c>
      <c r="D98" s="75">
        <v>136.0</v>
      </c>
      <c r="E98" s="71">
        <v>24.94</v>
      </c>
      <c r="F98" s="74">
        <v>3.0</v>
      </c>
      <c r="G98" s="72">
        <v>74.7</v>
      </c>
      <c r="H98" s="72">
        <v>100.0</v>
      </c>
      <c r="I98" s="71">
        <v>94.88875</v>
      </c>
      <c r="J98" s="71">
        <v>86.2625</v>
      </c>
      <c r="K98" s="19"/>
      <c r="L98" s="73"/>
      <c r="M98" s="73"/>
      <c r="N98" s="73"/>
      <c r="O98" s="73"/>
      <c r="P98" s="73"/>
      <c r="Q98" s="73"/>
      <c r="R98" s="73"/>
      <c r="S98" s="73"/>
      <c r="T98" s="73"/>
      <c r="U98" s="73"/>
      <c r="V98" s="73"/>
      <c r="W98" s="73"/>
      <c r="X98" s="73"/>
      <c r="Y98" s="73"/>
      <c r="Z98" s="73"/>
    </row>
    <row r="99" ht="15.75" customHeight="1">
      <c r="A99" s="74" t="s">
        <v>125</v>
      </c>
      <c r="B99" s="75" t="s">
        <v>180</v>
      </c>
      <c r="C99" s="75" t="s">
        <v>184</v>
      </c>
      <c r="D99" s="75">
        <v>255.0</v>
      </c>
      <c r="E99" s="71">
        <v>28.95</v>
      </c>
      <c r="F99" s="74">
        <v>5.0</v>
      </c>
      <c r="G99" s="72">
        <v>0.0</v>
      </c>
      <c r="H99" s="72">
        <v>100.0</v>
      </c>
      <c r="I99" s="71">
        <v>191.94208</v>
      </c>
      <c r="J99" s="71">
        <v>174.4928</v>
      </c>
      <c r="K99" s="19"/>
      <c r="L99" s="73"/>
      <c r="M99" s="73"/>
      <c r="N99" s="73"/>
      <c r="O99" s="73"/>
      <c r="P99" s="73"/>
      <c r="Q99" s="73"/>
      <c r="R99" s="73"/>
      <c r="S99" s="73"/>
      <c r="T99" s="73"/>
      <c r="U99" s="73"/>
      <c r="V99" s="73"/>
      <c r="W99" s="73"/>
      <c r="X99" s="73"/>
      <c r="Y99" s="73"/>
      <c r="Z99" s="73"/>
    </row>
    <row r="100" ht="15.75" customHeight="1">
      <c r="A100" s="74" t="s">
        <v>125</v>
      </c>
      <c r="B100" s="75" t="s">
        <v>180</v>
      </c>
      <c r="C100" s="75" t="s">
        <v>185</v>
      </c>
      <c r="D100" s="75">
        <v>129.0</v>
      </c>
      <c r="E100" s="71">
        <v>26.14</v>
      </c>
      <c r="F100" s="74">
        <v>3.0</v>
      </c>
      <c r="G100" s="72">
        <v>83.51</v>
      </c>
      <c r="H100" s="72">
        <v>100.0</v>
      </c>
      <c r="I100" s="71">
        <v>109.63128</v>
      </c>
      <c r="J100" s="71">
        <v>99.6648</v>
      </c>
      <c r="K100" s="19"/>
      <c r="L100" s="73"/>
      <c r="M100" s="73"/>
      <c r="N100" s="73"/>
      <c r="O100" s="73"/>
      <c r="P100" s="73"/>
      <c r="Q100" s="73"/>
      <c r="R100" s="73"/>
      <c r="S100" s="73"/>
      <c r="T100" s="73"/>
      <c r="U100" s="73"/>
      <c r="V100" s="73"/>
      <c r="W100" s="73"/>
      <c r="X100" s="73"/>
      <c r="Y100" s="73"/>
      <c r="Z100" s="73"/>
    </row>
    <row r="101" ht="15.75" customHeight="1">
      <c r="A101" s="74" t="s">
        <v>125</v>
      </c>
      <c r="B101" s="75" t="s">
        <v>180</v>
      </c>
      <c r="C101" s="75" t="s">
        <v>186</v>
      </c>
      <c r="D101" s="75">
        <v>76.0</v>
      </c>
      <c r="E101" s="71">
        <v>24.18</v>
      </c>
      <c r="F101" s="74">
        <v>4.0</v>
      </c>
      <c r="G101" s="72">
        <v>0.0</v>
      </c>
      <c r="H101" s="72">
        <v>0.0</v>
      </c>
      <c r="I101" s="71">
        <v>71.1348</v>
      </c>
      <c r="J101" s="71">
        <v>64.668</v>
      </c>
      <c r="K101" s="19"/>
      <c r="L101" s="73"/>
      <c r="M101" s="73"/>
      <c r="N101" s="73"/>
      <c r="O101" s="73"/>
      <c r="P101" s="73"/>
      <c r="Q101" s="73"/>
      <c r="R101" s="73"/>
      <c r="S101" s="73"/>
      <c r="T101" s="73"/>
      <c r="U101" s="73"/>
      <c r="V101" s="73"/>
      <c r="W101" s="73"/>
      <c r="X101" s="73"/>
      <c r="Y101" s="73"/>
      <c r="Z101" s="73"/>
    </row>
    <row r="102" ht="15.75" customHeight="1">
      <c r="A102" s="74" t="s">
        <v>125</v>
      </c>
      <c r="B102" s="75" t="s">
        <v>180</v>
      </c>
      <c r="C102" s="75" t="s">
        <v>187</v>
      </c>
      <c r="D102" s="75">
        <v>85.0</v>
      </c>
      <c r="E102" s="71">
        <v>16.32</v>
      </c>
      <c r="F102" s="74">
        <v>1.0</v>
      </c>
      <c r="G102" s="72">
        <v>100.0</v>
      </c>
      <c r="H102" s="72">
        <v>100.0</v>
      </c>
      <c r="I102" s="71">
        <v>69.31144</v>
      </c>
      <c r="J102" s="71">
        <v>63.0104</v>
      </c>
      <c r="K102" s="19"/>
      <c r="L102" s="73"/>
      <c r="M102" s="73"/>
      <c r="N102" s="73"/>
      <c r="O102" s="73"/>
      <c r="P102" s="73"/>
      <c r="Q102" s="73"/>
      <c r="R102" s="73"/>
      <c r="S102" s="73"/>
      <c r="T102" s="73"/>
      <c r="U102" s="73"/>
      <c r="V102" s="73"/>
      <c r="W102" s="73"/>
      <c r="X102" s="73"/>
      <c r="Y102" s="73"/>
      <c r="Z102" s="73"/>
    </row>
    <row r="103" ht="15.75" customHeight="1">
      <c r="A103" s="74" t="s">
        <v>125</v>
      </c>
      <c r="B103" s="75" t="s">
        <v>180</v>
      </c>
      <c r="C103" s="75" t="s">
        <v>188</v>
      </c>
      <c r="D103" s="75">
        <v>664.0</v>
      </c>
      <c r="E103" s="71">
        <v>36.85</v>
      </c>
      <c r="F103" s="74">
        <v>5.0</v>
      </c>
      <c r="G103" s="72">
        <v>0.0</v>
      </c>
      <c r="H103" s="72">
        <v>35.4</v>
      </c>
      <c r="I103" s="71">
        <v>507.6786</v>
      </c>
      <c r="J103" s="71">
        <v>461.526</v>
      </c>
      <c r="K103" s="19"/>
      <c r="L103" s="73"/>
      <c r="M103" s="73"/>
      <c r="N103" s="73"/>
      <c r="O103" s="73"/>
      <c r="P103" s="73"/>
      <c r="Q103" s="73"/>
      <c r="R103" s="73"/>
      <c r="S103" s="73"/>
      <c r="T103" s="73"/>
      <c r="U103" s="73"/>
      <c r="V103" s="73"/>
      <c r="W103" s="73"/>
      <c r="X103" s="73"/>
      <c r="Y103" s="73"/>
      <c r="Z103" s="73"/>
    </row>
    <row r="104" ht="15.75" customHeight="1">
      <c r="A104" s="74" t="s">
        <v>125</v>
      </c>
      <c r="B104" s="75" t="s">
        <v>180</v>
      </c>
      <c r="C104" s="75" t="s">
        <v>189</v>
      </c>
      <c r="D104" s="75">
        <v>58.0</v>
      </c>
      <c r="E104" s="71">
        <v>13.27</v>
      </c>
      <c r="F104" s="74">
        <v>1.0</v>
      </c>
      <c r="G104" s="72">
        <v>0.0</v>
      </c>
      <c r="H104" s="72">
        <v>100.0</v>
      </c>
      <c r="I104" s="71">
        <v>56.5928</v>
      </c>
      <c r="J104" s="71">
        <v>51.448</v>
      </c>
      <c r="K104" s="19"/>
      <c r="L104" s="73"/>
      <c r="M104" s="73"/>
      <c r="N104" s="73"/>
      <c r="O104" s="73"/>
      <c r="P104" s="73"/>
      <c r="Q104" s="73"/>
      <c r="R104" s="73"/>
      <c r="S104" s="73"/>
      <c r="T104" s="73"/>
      <c r="U104" s="73"/>
      <c r="V104" s="73"/>
      <c r="W104" s="73"/>
      <c r="X104" s="73"/>
      <c r="Y104" s="73"/>
      <c r="Z104" s="73"/>
    </row>
    <row r="105" ht="15.75" customHeight="1">
      <c r="A105" s="74" t="s">
        <v>125</v>
      </c>
      <c r="B105" s="75" t="s">
        <v>180</v>
      </c>
      <c r="C105" s="75" t="s">
        <v>190</v>
      </c>
      <c r="D105" s="75">
        <v>85.0</v>
      </c>
      <c r="E105" s="71">
        <v>26.18</v>
      </c>
      <c r="F105" s="74">
        <v>2.0</v>
      </c>
      <c r="G105" s="72">
        <v>77.27</v>
      </c>
      <c r="H105" s="72">
        <v>77.27</v>
      </c>
      <c r="I105" s="71">
        <v>66.37136</v>
      </c>
      <c r="J105" s="71">
        <v>60.3376</v>
      </c>
      <c r="K105" s="19"/>
      <c r="L105" s="73"/>
      <c r="M105" s="73"/>
      <c r="N105" s="73"/>
      <c r="O105" s="73"/>
      <c r="P105" s="73"/>
      <c r="Q105" s="73"/>
      <c r="R105" s="73"/>
      <c r="S105" s="73"/>
      <c r="T105" s="73"/>
      <c r="U105" s="73"/>
      <c r="V105" s="73"/>
      <c r="W105" s="73"/>
      <c r="X105" s="73"/>
      <c r="Y105" s="73"/>
      <c r="Z105" s="73"/>
    </row>
    <row r="106" ht="15.75" customHeight="1">
      <c r="A106" s="74" t="s">
        <v>125</v>
      </c>
      <c r="B106" s="75" t="s">
        <v>180</v>
      </c>
      <c r="C106" s="75" t="s">
        <v>191</v>
      </c>
      <c r="D106" s="75">
        <v>71.0</v>
      </c>
      <c r="E106" s="71">
        <v>23.0</v>
      </c>
      <c r="F106" s="74">
        <v>2.0</v>
      </c>
      <c r="G106" s="72">
        <v>49.48</v>
      </c>
      <c r="H106" s="72">
        <v>100.0</v>
      </c>
      <c r="I106" s="71">
        <v>74.37452</v>
      </c>
      <c r="J106" s="71">
        <v>67.6132</v>
      </c>
      <c r="K106" s="19"/>
      <c r="L106" s="73"/>
      <c r="M106" s="73"/>
      <c r="N106" s="73"/>
      <c r="O106" s="73"/>
      <c r="P106" s="73"/>
      <c r="Q106" s="73"/>
      <c r="R106" s="73"/>
      <c r="S106" s="73"/>
      <c r="T106" s="73"/>
      <c r="U106" s="73"/>
      <c r="V106" s="73"/>
      <c r="W106" s="73"/>
      <c r="X106" s="73"/>
      <c r="Y106" s="73"/>
      <c r="Z106" s="73"/>
    </row>
    <row r="107" ht="15.75" customHeight="1">
      <c r="A107" s="74" t="s">
        <v>125</v>
      </c>
      <c r="B107" s="75" t="s">
        <v>180</v>
      </c>
      <c r="C107" s="75" t="s">
        <v>192</v>
      </c>
      <c r="D107" s="75">
        <v>210.0</v>
      </c>
      <c r="E107" s="71">
        <v>26.28</v>
      </c>
      <c r="F107" s="74">
        <v>4.0</v>
      </c>
      <c r="G107" s="72">
        <v>48.14</v>
      </c>
      <c r="H107" s="72">
        <v>97.81</v>
      </c>
      <c r="I107" s="71">
        <v>206.2654</v>
      </c>
      <c r="J107" s="71">
        <v>187.514</v>
      </c>
      <c r="K107" s="19"/>
      <c r="L107" s="73"/>
      <c r="M107" s="73"/>
      <c r="N107" s="73"/>
      <c r="O107" s="73"/>
      <c r="P107" s="73"/>
      <c r="Q107" s="73"/>
      <c r="R107" s="73"/>
      <c r="S107" s="73"/>
      <c r="T107" s="73"/>
      <c r="U107" s="73"/>
      <c r="V107" s="73"/>
      <c r="W107" s="73"/>
      <c r="X107" s="73"/>
      <c r="Y107" s="73"/>
      <c r="Z107" s="73"/>
    </row>
    <row r="108" ht="15.75" customHeight="1">
      <c r="A108" s="74" t="s">
        <v>125</v>
      </c>
      <c r="B108" s="75" t="s">
        <v>180</v>
      </c>
      <c r="C108" s="75" t="s">
        <v>193</v>
      </c>
      <c r="D108" s="75">
        <v>54.0</v>
      </c>
      <c r="E108" s="71">
        <v>22.79</v>
      </c>
      <c r="F108" s="74">
        <v>1.0</v>
      </c>
      <c r="G108" s="72">
        <v>0.0</v>
      </c>
      <c r="H108" s="72">
        <v>100.0</v>
      </c>
      <c r="I108" s="71">
        <v>51.67008</v>
      </c>
      <c r="J108" s="71">
        <v>46.9728</v>
      </c>
      <c r="K108" s="19"/>
      <c r="L108" s="73"/>
      <c r="M108" s="73"/>
      <c r="N108" s="73"/>
      <c r="O108" s="73"/>
      <c r="P108" s="73"/>
      <c r="Q108" s="73"/>
      <c r="R108" s="73"/>
      <c r="S108" s="73"/>
      <c r="T108" s="73"/>
      <c r="U108" s="73"/>
      <c r="V108" s="73"/>
      <c r="W108" s="73"/>
      <c r="X108" s="73"/>
      <c r="Y108" s="73"/>
      <c r="Z108" s="73"/>
    </row>
    <row r="109" ht="15.75" customHeight="1">
      <c r="A109" s="74" t="s">
        <v>125</v>
      </c>
      <c r="B109" s="75" t="s">
        <v>180</v>
      </c>
      <c r="C109" s="75" t="s">
        <v>194</v>
      </c>
      <c r="D109" s="75">
        <v>78.0</v>
      </c>
      <c r="E109" s="71">
        <v>39.39</v>
      </c>
      <c r="F109" s="74">
        <v>1.0</v>
      </c>
      <c r="G109" s="72">
        <v>100.0</v>
      </c>
      <c r="H109" s="72">
        <v>100.0</v>
      </c>
      <c r="I109" s="71">
        <v>53.13616</v>
      </c>
      <c r="J109" s="71">
        <v>48.3056</v>
      </c>
      <c r="K109" s="19"/>
      <c r="L109" s="73"/>
      <c r="M109" s="73"/>
      <c r="N109" s="73"/>
      <c r="O109" s="73"/>
      <c r="P109" s="73"/>
      <c r="Q109" s="73"/>
      <c r="R109" s="73"/>
      <c r="S109" s="73"/>
      <c r="T109" s="73"/>
      <c r="U109" s="73"/>
      <c r="V109" s="73"/>
      <c r="W109" s="73"/>
      <c r="X109" s="73"/>
      <c r="Y109" s="73"/>
      <c r="Z109" s="73"/>
    </row>
    <row r="110" ht="15.75" customHeight="1">
      <c r="A110" s="74" t="s">
        <v>125</v>
      </c>
      <c r="B110" s="75" t="s">
        <v>180</v>
      </c>
      <c r="C110" s="75" t="s">
        <v>195</v>
      </c>
      <c r="D110" s="75">
        <v>120.0</v>
      </c>
      <c r="E110" s="71">
        <v>33.79</v>
      </c>
      <c r="F110" s="74">
        <v>4.0</v>
      </c>
      <c r="G110" s="72">
        <v>0.0</v>
      </c>
      <c r="H110" s="72">
        <v>46.31</v>
      </c>
      <c r="I110" s="71">
        <v>99.37136</v>
      </c>
      <c r="J110" s="71">
        <v>90.3376</v>
      </c>
      <c r="K110" s="19"/>
      <c r="L110" s="73"/>
      <c r="M110" s="73"/>
      <c r="N110" s="73"/>
      <c r="O110" s="73"/>
      <c r="P110" s="73"/>
      <c r="Q110" s="73"/>
      <c r="R110" s="73"/>
      <c r="S110" s="73"/>
      <c r="T110" s="73"/>
      <c r="U110" s="73"/>
      <c r="V110" s="73"/>
      <c r="W110" s="73"/>
      <c r="X110" s="73"/>
      <c r="Y110" s="73"/>
      <c r="Z110" s="73"/>
    </row>
    <row r="111" ht="15.75" customHeight="1">
      <c r="A111" s="74" t="s">
        <v>125</v>
      </c>
      <c r="B111" s="75" t="s">
        <v>180</v>
      </c>
      <c r="C111" s="75" t="s">
        <v>196</v>
      </c>
      <c r="D111" s="75">
        <v>75.0</v>
      </c>
      <c r="E111" s="71">
        <v>27.38</v>
      </c>
      <c r="F111" s="74">
        <v>1.0</v>
      </c>
      <c r="G111" s="72">
        <v>100.0</v>
      </c>
      <c r="H111" s="72">
        <v>100.0</v>
      </c>
      <c r="I111" s="71">
        <v>64.29852</v>
      </c>
      <c r="J111" s="71">
        <v>58.4532</v>
      </c>
      <c r="K111" s="19"/>
      <c r="L111" s="73"/>
      <c r="M111" s="73"/>
      <c r="N111" s="73"/>
      <c r="O111" s="73"/>
      <c r="P111" s="73"/>
      <c r="Q111" s="73"/>
      <c r="R111" s="73"/>
      <c r="S111" s="73"/>
      <c r="T111" s="73"/>
      <c r="U111" s="73"/>
      <c r="V111" s="73"/>
      <c r="W111" s="73"/>
      <c r="X111" s="73"/>
      <c r="Y111" s="73"/>
      <c r="Z111" s="73"/>
    </row>
    <row r="112" ht="15.75" customHeight="1">
      <c r="A112" s="74" t="s">
        <v>125</v>
      </c>
      <c r="B112" s="75" t="s">
        <v>180</v>
      </c>
      <c r="C112" s="75" t="s">
        <v>197</v>
      </c>
      <c r="D112" s="75">
        <v>224.0</v>
      </c>
      <c r="E112" s="71">
        <v>33.11</v>
      </c>
      <c r="F112" s="74">
        <v>4.0</v>
      </c>
      <c r="G112" s="72">
        <v>39.74</v>
      </c>
      <c r="H112" s="72">
        <v>39.74</v>
      </c>
      <c r="I112" s="71">
        <v>149.2315</v>
      </c>
      <c r="J112" s="71">
        <v>135.665</v>
      </c>
      <c r="K112" s="19"/>
      <c r="L112" s="73"/>
      <c r="M112" s="73"/>
      <c r="N112" s="73"/>
      <c r="O112" s="73"/>
      <c r="P112" s="73"/>
      <c r="Q112" s="73"/>
      <c r="R112" s="73"/>
      <c r="S112" s="73"/>
      <c r="T112" s="73"/>
      <c r="U112" s="73"/>
      <c r="V112" s="73"/>
      <c r="W112" s="73"/>
      <c r="X112" s="73"/>
      <c r="Y112" s="73"/>
      <c r="Z112" s="73"/>
    </row>
    <row r="113" ht="15.75" customHeight="1">
      <c r="A113" s="74" t="s">
        <v>125</v>
      </c>
      <c r="B113" s="75" t="s">
        <v>180</v>
      </c>
      <c r="C113" s="75" t="s">
        <v>198</v>
      </c>
      <c r="D113" s="75">
        <v>5079.0</v>
      </c>
      <c r="E113" s="71">
        <v>44.69</v>
      </c>
      <c r="F113" s="74">
        <v>29.0</v>
      </c>
      <c r="G113" s="72">
        <v>32.2</v>
      </c>
      <c r="H113" s="72">
        <v>47.64</v>
      </c>
      <c r="I113" s="71">
        <v>3278.05335</v>
      </c>
      <c r="J113" s="71">
        <v>2980.0485</v>
      </c>
      <c r="K113" s="19"/>
      <c r="L113" s="73"/>
      <c r="M113" s="73"/>
      <c r="N113" s="73"/>
      <c r="O113" s="73"/>
      <c r="P113" s="73"/>
      <c r="Q113" s="73"/>
      <c r="R113" s="73"/>
      <c r="S113" s="73"/>
      <c r="T113" s="73"/>
      <c r="U113" s="73"/>
      <c r="V113" s="73"/>
      <c r="W113" s="73"/>
      <c r="X113" s="73"/>
      <c r="Y113" s="73"/>
      <c r="Z113" s="73"/>
    </row>
    <row r="114" ht="15.75" customHeight="1">
      <c r="A114" s="74" t="s">
        <v>125</v>
      </c>
      <c r="B114" s="75" t="s">
        <v>180</v>
      </c>
      <c r="C114" s="75" t="s">
        <v>199</v>
      </c>
      <c r="D114" s="75">
        <v>263.0</v>
      </c>
      <c r="E114" s="71">
        <v>28.66</v>
      </c>
      <c r="F114" s="74">
        <v>8.0</v>
      </c>
      <c r="G114" s="72">
        <v>53.14</v>
      </c>
      <c r="H114" s="72">
        <v>67.01</v>
      </c>
      <c r="I114" s="71">
        <v>223.6696</v>
      </c>
      <c r="J114" s="71">
        <v>203.336</v>
      </c>
      <c r="K114" s="19"/>
      <c r="L114" s="73"/>
      <c r="M114" s="73"/>
      <c r="N114" s="73"/>
      <c r="O114" s="73"/>
      <c r="P114" s="73"/>
      <c r="Q114" s="73"/>
      <c r="R114" s="73"/>
      <c r="S114" s="73"/>
      <c r="T114" s="73"/>
      <c r="U114" s="73"/>
      <c r="V114" s="73"/>
      <c r="W114" s="73"/>
      <c r="X114" s="73"/>
      <c r="Y114" s="73"/>
      <c r="Z114" s="73"/>
    </row>
    <row r="115" ht="15.75" customHeight="1">
      <c r="A115" s="74" t="s">
        <v>125</v>
      </c>
      <c r="B115" s="75" t="s">
        <v>180</v>
      </c>
      <c r="C115" s="75" t="s">
        <v>200</v>
      </c>
      <c r="D115" s="75">
        <v>92.0</v>
      </c>
      <c r="E115" s="71">
        <v>28.47</v>
      </c>
      <c r="F115" s="74">
        <v>2.0</v>
      </c>
      <c r="G115" s="72">
        <v>34.12</v>
      </c>
      <c r="H115" s="72">
        <v>34.12</v>
      </c>
      <c r="I115" s="71">
        <v>84.41444</v>
      </c>
      <c r="J115" s="71">
        <v>76.7404</v>
      </c>
      <c r="K115" s="19"/>
      <c r="L115" s="73"/>
      <c r="M115" s="73"/>
      <c r="N115" s="73"/>
      <c r="O115" s="73"/>
      <c r="P115" s="73"/>
      <c r="Q115" s="73"/>
      <c r="R115" s="73"/>
      <c r="S115" s="73"/>
      <c r="T115" s="73"/>
      <c r="U115" s="73"/>
      <c r="V115" s="73"/>
      <c r="W115" s="73"/>
      <c r="X115" s="73"/>
      <c r="Y115" s="73"/>
      <c r="Z115" s="73"/>
    </row>
    <row r="116" ht="15.75" customHeight="1">
      <c r="A116" s="74" t="s">
        <v>125</v>
      </c>
      <c r="B116" s="75" t="s">
        <v>201</v>
      </c>
      <c r="C116" s="75" t="s">
        <v>202</v>
      </c>
      <c r="D116" s="75">
        <v>49.0</v>
      </c>
      <c r="E116" s="71">
        <v>16.71</v>
      </c>
      <c r="F116" s="74">
        <v>1.0</v>
      </c>
      <c r="G116" s="72">
        <v>96.86</v>
      </c>
      <c r="H116" s="72">
        <v>100.0</v>
      </c>
      <c r="I116" s="71">
        <v>38.37922</v>
      </c>
      <c r="J116" s="71">
        <v>34.8902</v>
      </c>
      <c r="K116" s="19"/>
      <c r="L116" s="73"/>
      <c r="M116" s="73"/>
      <c r="N116" s="73"/>
      <c r="O116" s="73"/>
      <c r="P116" s="73"/>
      <c r="Q116" s="73"/>
      <c r="R116" s="73"/>
      <c r="S116" s="73"/>
      <c r="T116" s="73"/>
      <c r="U116" s="73"/>
      <c r="V116" s="73"/>
      <c r="W116" s="73"/>
      <c r="X116" s="73"/>
      <c r="Y116" s="73"/>
      <c r="Z116" s="73"/>
    </row>
    <row r="117" ht="15.75" customHeight="1">
      <c r="A117" s="74" t="s">
        <v>125</v>
      </c>
      <c r="B117" s="75" t="s">
        <v>201</v>
      </c>
      <c r="C117" s="75" t="s">
        <v>203</v>
      </c>
      <c r="D117" s="75">
        <v>90.0</v>
      </c>
      <c r="E117" s="71">
        <v>25.36</v>
      </c>
      <c r="F117" s="74">
        <v>3.0</v>
      </c>
      <c r="G117" s="72">
        <v>48.82</v>
      </c>
      <c r="H117" s="72">
        <v>48.82</v>
      </c>
      <c r="I117" s="71">
        <v>73.8793</v>
      </c>
      <c r="J117" s="71">
        <v>67.163</v>
      </c>
      <c r="K117" s="19"/>
      <c r="L117" s="73"/>
      <c r="M117" s="73"/>
      <c r="N117" s="73"/>
      <c r="O117" s="73"/>
      <c r="P117" s="73"/>
      <c r="Q117" s="73"/>
      <c r="R117" s="73"/>
      <c r="S117" s="73"/>
      <c r="T117" s="73"/>
      <c r="U117" s="73"/>
      <c r="V117" s="73"/>
      <c r="W117" s="73"/>
      <c r="X117" s="73"/>
      <c r="Y117" s="73"/>
      <c r="Z117" s="73"/>
    </row>
    <row r="118" ht="15.75" customHeight="1">
      <c r="A118" s="74" t="s">
        <v>125</v>
      </c>
      <c r="B118" s="75" t="s">
        <v>201</v>
      </c>
      <c r="C118" s="75" t="s">
        <v>204</v>
      </c>
      <c r="D118" s="75">
        <v>424.0</v>
      </c>
      <c r="E118" s="71">
        <v>27.26</v>
      </c>
      <c r="F118" s="74">
        <v>7.0</v>
      </c>
      <c r="G118" s="72">
        <v>18.64</v>
      </c>
      <c r="H118" s="72">
        <v>42.96</v>
      </c>
      <c r="I118" s="71">
        <v>358.34337</v>
      </c>
      <c r="J118" s="71">
        <v>325.7667</v>
      </c>
      <c r="K118" s="19"/>
      <c r="L118" s="73"/>
      <c r="M118" s="73"/>
      <c r="N118" s="73"/>
      <c r="O118" s="73"/>
      <c r="P118" s="73"/>
      <c r="Q118" s="73"/>
      <c r="R118" s="73"/>
      <c r="S118" s="73"/>
      <c r="T118" s="73"/>
      <c r="U118" s="73"/>
      <c r="V118" s="73"/>
      <c r="W118" s="73"/>
      <c r="X118" s="73"/>
      <c r="Y118" s="73"/>
      <c r="Z118" s="73"/>
    </row>
    <row r="119" ht="15.75" customHeight="1">
      <c r="A119" s="74" t="s">
        <v>125</v>
      </c>
      <c r="B119" s="75" t="s">
        <v>201</v>
      </c>
      <c r="C119" s="75" t="s">
        <v>205</v>
      </c>
      <c r="D119" s="75">
        <v>70.0</v>
      </c>
      <c r="E119" s="71">
        <v>24.53</v>
      </c>
      <c r="F119" s="74">
        <v>1.0</v>
      </c>
      <c r="G119" s="72">
        <v>93.29</v>
      </c>
      <c r="H119" s="72">
        <v>100.0</v>
      </c>
      <c r="I119" s="71">
        <v>54.23264</v>
      </c>
      <c r="J119" s="71">
        <v>49.3024</v>
      </c>
      <c r="K119" s="19"/>
      <c r="L119" s="73"/>
      <c r="M119" s="73"/>
      <c r="N119" s="73"/>
      <c r="O119" s="73"/>
      <c r="P119" s="73"/>
      <c r="Q119" s="73"/>
      <c r="R119" s="73"/>
      <c r="S119" s="73"/>
      <c r="T119" s="73"/>
      <c r="U119" s="73"/>
      <c r="V119" s="73"/>
      <c r="W119" s="73"/>
      <c r="X119" s="73"/>
      <c r="Y119" s="73"/>
      <c r="Z119" s="73"/>
    </row>
    <row r="120" ht="15.75" customHeight="1">
      <c r="A120" s="74" t="s">
        <v>125</v>
      </c>
      <c r="B120" s="75" t="s">
        <v>201</v>
      </c>
      <c r="C120" s="75" t="s">
        <v>206</v>
      </c>
      <c r="D120" s="75">
        <v>251.0</v>
      </c>
      <c r="E120" s="71">
        <v>43.55</v>
      </c>
      <c r="F120" s="74">
        <v>4.0</v>
      </c>
      <c r="G120" s="72">
        <v>41.26</v>
      </c>
      <c r="H120" s="72">
        <v>100.0</v>
      </c>
      <c r="I120" s="71">
        <v>173.32161</v>
      </c>
      <c r="J120" s="71">
        <v>157.5651</v>
      </c>
      <c r="K120" s="19"/>
      <c r="L120" s="73"/>
      <c r="M120" s="73"/>
      <c r="N120" s="73"/>
      <c r="O120" s="73"/>
      <c r="P120" s="73"/>
      <c r="Q120" s="73"/>
      <c r="R120" s="73"/>
      <c r="S120" s="73"/>
      <c r="T120" s="73"/>
      <c r="U120" s="73"/>
      <c r="V120" s="73"/>
      <c r="W120" s="73"/>
      <c r="X120" s="73"/>
      <c r="Y120" s="73"/>
      <c r="Z120" s="73"/>
    </row>
    <row r="121" ht="15.75" customHeight="1">
      <c r="A121" s="74" t="s">
        <v>125</v>
      </c>
      <c r="B121" s="75" t="s">
        <v>201</v>
      </c>
      <c r="C121" s="75" t="s">
        <v>207</v>
      </c>
      <c r="D121" s="75">
        <v>62.0</v>
      </c>
      <c r="E121" s="71">
        <v>20.71</v>
      </c>
      <c r="F121" s="74">
        <v>1.0</v>
      </c>
      <c r="G121" s="72">
        <v>66.18</v>
      </c>
      <c r="H121" s="72">
        <v>66.18</v>
      </c>
      <c r="I121" s="71">
        <v>52.23801</v>
      </c>
      <c r="J121" s="71">
        <v>47.4891</v>
      </c>
      <c r="K121" s="19"/>
      <c r="L121" s="73"/>
      <c r="M121" s="73"/>
      <c r="N121" s="73"/>
      <c r="O121" s="73"/>
      <c r="P121" s="73"/>
      <c r="Q121" s="73"/>
      <c r="R121" s="73"/>
      <c r="S121" s="73"/>
      <c r="T121" s="73"/>
      <c r="U121" s="73"/>
      <c r="V121" s="73"/>
      <c r="W121" s="73"/>
      <c r="X121" s="73"/>
      <c r="Y121" s="73"/>
      <c r="Z121" s="73"/>
    </row>
    <row r="122" ht="15.75" customHeight="1">
      <c r="A122" s="74" t="s">
        <v>125</v>
      </c>
      <c r="B122" s="75" t="s">
        <v>201</v>
      </c>
      <c r="C122" s="75" t="s">
        <v>208</v>
      </c>
      <c r="D122" s="75">
        <v>50.0</v>
      </c>
      <c r="E122" s="71">
        <v>50.68</v>
      </c>
      <c r="F122" s="74">
        <v>2.0</v>
      </c>
      <c r="G122" s="72">
        <v>100.0</v>
      </c>
      <c r="H122" s="72">
        <v>100.0</v>
      </c>
      <c r="I122" s="71">
        <v>21.65031</v>
      </c>
      <c r="J122" s="71">
        <v>19.6821</v>
      </c>
      <c r="K122" s="19"/>
      <c r="L122" s="73"/>
      <c r="M122" s="73"/>
      <c r="N122" s="73"/>
      <c r="O122" s="73"/>
      <c r="P122" s="73"/>
      <c r="Q122" s="73"/>
      <c r="R122" s="73"/>
      <c r="S122" s="73"/>
      <c r="T122" s="73"/>
      <c r="U122" s="73"/>
      <c r="V122" s="73"/>
      <c r="W122" s="73"/>
      <c r="X122" s="73"/>
      <c r="Y122" s="73"/>
      <c r="Z122" s="73"/>
    </row>
    <row r="123" ht="15.75" customHeight="1">
      <c r="A123" s="74" t="s">
        <v>125</v>
      </c>
      <c r="B123" s="75" t="s">
        <v>201</v>
      </c>
      <c r="C123" s="75" t="s">
        <v>209</v>
      </c>
      <c r="D123" s="75">
        <v>50.0</v>
      </c>
      <c r="E123" s="71">
        <v>23.16</v>
      </c>
      <c r="F123" s="74">
        <v>1.0</v>
      </c>
      <c r="G123" s="72">
        <v>56.94</v>
      </c>
      <c r="H123" s="72">
        <v>100.0</v>
      </c>
      <c r="I123" s="71">
        <v>56.4828</v>
      </c>
      <c r="J123" s="71">
        <v>51.348</v>
      </c>
      <c r="K123" s="19"/>
      <c r="L123" s="73"/>
      <c r="M123" s="73"/>
      <c r="N123" s="73"/>
      <c r="O123" s="73"/>
      <c r="P123" s="73"/>
      <c r="Q123" s="73"/>
      <c r="R123" s="73"/>
      <c r="S123" s="73"/>
      <c r="T123" s="73"/>
      <c r="U123" s="73"/>
      <c r="V123" s="73"/>
      <c r="W123" s="73"/>
      <c r="X123" s="73"/>
      <c r="Y123" s="73"/>
      <c r="Z123" s="73"/>
    </row>
    <row r="124" ht="15.75" customHeight="1">
      <c r="A124" s="74" t="s">
        <v>125</v>
      </c>
      <c r="B124" s="75" t="s">
        <v>201</v>
      </c>
      <c r="C124" s="75" t="s">
        <v>210</v>
      </c>
      <c r="D124" s="75">
        <v>61.0</v>
      </c>
      <c r="E124" s="71">
        <v>14.8</v>
      </c>
      <c r="F124" s="74">
        <v>1.0</v>
      </c>
      <c r="G124" s="72">
        <v>0.0</v>
      </c>
      <c r="H124" s="72">
        <v>47.55</v>
      </c>
      <c r="I124" s="71">
        <v>75.76998</v>
      </c>
      <c r="J124" s="71">
        <v>68.8818</v>
      </c>
      <c r="K124" s="19"/>
      <c r="L124" s="73"/>
      <c r="M124" s="73"/>
      <c r="N124" s="73"/>
      <c r="O124" s="73"/>
      <c r="P124" s="73"/>
      <c r="Q124" s="73"/>
      <c r="R124" s="73"/>
      <c r="S124" s="73"/>
      <c r="T124" s="73"/>
      <c r="U124" s="73"/>
      <c r="V124" s="73"/>
      <c r="W124" s="73"/>
      <c r="X124" s="73"/>
      <c r="Y124" s="73"/>
      <c r="Z124" s="73"/>
    </row>
    <row r="125" ht="15.75" customHeight="1">
      <c r="A125" s="74" t="s">
        <v>125</v>
      </c>
      <c r="B125" s="75" t="s">
        <v>201</v>
      </c>
      <c r="C125" s="75" t="s">
        <v>211</v>
      </c>
      <c r="D125" s="75">
        <v>20.0</v>
      </c>
      <c r="E125" s="71">
        <v>16.05</v>
      </c>
      <c r="F125" s="74">
        <v>1.0</v>
      </c>
      <c r="G125" s="72">
        <v>100.0</v>
      </c>
      <c r="H125" s="72">
        <v>100.0</v>
      </c>
      <c r="I125" s="71">
        <v>22.02112</v>
      </c>
      <c r="J125" s="71">
        <v>20.0192</v>
      </c>
      <c r="K125" s="19"/>
      <c r="L125" s="73"/>
      <c r="M125" s="73"/>
      <c r="N125" s="73"/>
      <c r="O125" s="73"/>
      <c r="P125" s="73"/>
      <c r="Q125" s="73"/>
      <c r="R125" s="73"/>
      <c r="S125" s="73"/>
      <c r="T125" s="73"/>
      <c r="U125" s="73"/>
      <c r="V125" s="73"/>
      <c r="W125" s="73"/>
      <c r="X125" s="73"/>
      <c r="Y125" s="73"/>
      <c r="Z125" s="73"/>
    </row>
    <row r="126" ht="15.75" customHeight="1">
      <c r="A126" s="74" t="s">
        <v>125</v>
      </c>
      <c r="B126" s="75" t="s">
        <v>201</v>
      </c>
      <c r="C126" s="75" t="s">
        <v>212</v>
      </c>
      <c r="D126" s="75">
        <v>16.0</v>
      </c>
      <c r="E126" s="71">
        <v>12.31</v>
      </c>
      <c r="F126" s="74">
        <v>1.0</v>
      </c>
      <c r="G126" s="72">
        <v>100.0</v>
      </c>
      <c r="H126" s="72">
        <v>100.0</v>
      </c>
      <c r="I126" s="71">
        <v>24.92204</v>
      </c>
      <c r="J126" s="71">
        <v>22.6564</v>
      </c>
      <c r="K126" s="19"/>
      <c r="L126" s="73"/>
      <c r="M126" s="73"/>
      <c r="N126" s="73"/>
      <c r="O126" s="73"/>
      <c r="P126" s="73"/>
      <c r="Q126" s="73"/>
      <c r="R126" s="73"/>
      <c r="S126" s="73"/>
      <c r="T126" s="73"/>
      <c r="U126" s="73"/>
      <c r="V126" s="73"/>
      <c r="W126" s="73"/>
      <c r="X126" s="73"/>
      <c r="Y126" s="73"/>
      <c r="Z126" s="73"/>
    </row>
    <row r="127" ht="15.75" customHeight="1">
      <c r="A127" s="74" t="s">
        <v>125</v>
      </c>
      <c r="B127" s="75" t="s">
        <v>213</v>
      </c>
      <c r="C127" s="75" t="s">
        <v>214</v>
      </c>
      <c r="D127" s="75">
        <v>35.0</v>
      </c>
      <c r="E127" s="71">
        <v>11.44</v>
      </c>
      <c r="F127" s="74">
        <v>2.0</v>
      </c>
      <c r="G127" s="72">
        <v>93.78</v>
      </c>
      <c r="H127" s="72">
        <v>100.0</v>
      </c>
      <c r="I127" s="71">
        <v>29.90911</v>
      </c>
      <c r="J127" s="71">
        <v>27.1901</v>
      </c>
      <c r="K127" s="19"/>
      <c r="L127" s="73"/>
      <c r="M127" s="73"/>
      <c r="N127" s="73"/>
      <c r="O127" s="73"/>
      <c r="P127" s="73"/>
      <c r="Q127" s="73"/>
      <c r="R127" s="73"/>
      <c r="S127" s="73"/>
      <c r="T127" s="73"/>
      <c r="U127" s="73"/>
      <c r="V127" s="73"/>
      <c r="W127" s="73"/>
      <c r="X127" s="73"/>
      <c r="Y127" s="73"/>
      <c r="Z127" s="73"/>
    </row>
    <row r="128" ht="15.75" customHeight="1">
      <c r="A128" s="74" t="s">
        <v>125</v>
      </c>
      <c r="B128" s="75" t="s">
        <v>213</v>
      </c>
      <c r="C128" s="75" t="s">
        <v>215</v>
      </c>
      <c r="D128" s="75">
        <v>53.0</v>
      </c>
      <c r="E128" s="71">
        <v>23.51</v>
      </c>
      <c r="F128" s="74">
        <v>2.0</v>
      </c>
      <c r="G128" s="72">
        <v>100.0</v>
      </c>
      <c r="H128" s="72">
        <v>100.0</v>
      </c>
      <c r="I128" s="71">
        <v>47.02544</v>
      </c>
      <c r="J128" s="71">
        <v>42.7504</v>
      </c>
      <c r="K128" s="19"/>
      <c r="L128" s="73"/>
      <c r="M128" s="73"/>
      <c r="N128" s="73"/>
      <c r="O128" s="73"/>
      <c r="P128" s="73"/>
      <c r="Q128" s="73"/>
      <c r="R128" s="73"/>
      <c r="S128" s="73"/>
      <c r="T128" s="73"/>
      <c r="U128" s="73"/>
      <c r="V128" s="73"/>
      <c r="W128" s="73"/>
      <c r="X128" s="73"/>
      <c r="Y128" s="73"/>
      <c r="Z128" s="73"/>
    </row>
    <row r="129" ht="15.75" customHeight="1">
      <c r="A129" s="74" t="s">
        <v>125</v>
      </c>
      <c r="B129" s="75" t="s">
        <v>213</v>
      </c>
      <c r="C129" s="75" t="s">
        <v>216</v>
      </c>
      <c r="D129" s="75">
        <v>106.0</v>
      </c>
      <c r="E129" s="71">
        <v>17.26</v>
      </c>
      <c r="F129" s="74">
        <v>5.0</v>
      </c>
      <c r="G129" s="72">
        <v>100.0</v>
      </c>
      <c r="H129" s="72">
        <v>100.0</v>
      </c>
      <c r="I129" s="71">
        <v>88.6578</v>
      </c>
      <c r="J129" s="71">
        <v>80.598</v>
      </c>
      <c r="K129" s="19"/>
      <c r="L129" s="73"/>
      <c r="M129" s="73"/>
      <c r="N129" s="73"/>
      <c r="O129" s="73"/>
      <c r="P129" s="73"/>
      <c r="Q129" s="73"/>
      <c r="R129" s="73"/>
      <c r="S129" s="73"/>
      <c r="T129" s="73"/>
      <c r="U129" s="73"/>
      <c r="V129" s="73"/>
      <c r="W129" s="73"/>
      <c r="X129" s="73"/>
      <c r="Y129" s="73"/>
      <c r="Z129" s="73"/>
    </row>
    <row r="130" ht="15.75" customHeight="1">
      <c r="A130" s="74" t="s">
        <v>125</v>
      </c>
      <c r="B130" s="75" t="s">
        <v>213</v>
      </c>
      <c r="C130" s="75" t="s">
        <v>217</v>
      </c>
      <c r="D130" s="75">
        <v>84.0</v>
      </c>
      <c r="E130" s="71">
        <v>17.11</v>
      </c>
      <c r="F130" s="74">
        <v>3.0</v>
      </c>
      <c r="G130" s="72">
        <v>94.43</v>
      </c>
      <c r="H130" s="72">
        <v>100.0</v>
      </c>
      <c r="I130" s="71">
        <v>79.60249</v>
      </c>
      <c r="J130" s="71">
        <v>72.3659</v>
      </c>
      <c r="K130" s="19"/>
      <c r="L130" s="73"/>
      <c r="M130" s="73"/>
      <c r="N130" s="73"/>
      <c r="O130" s="73"/>
      <c r="P130" s="73"/>
      <c r="Q130" s="73"/>
      <c r="R130" s="73"/>
      <c r="S130" s="73"/>
      <c r="T130" s="73"/>
      <c r="U130" s="73"/>
      <c r="V130" s="73"/>
      <c r="W130" s="73"/>
      <c r="X130" s="73"/>
      <c r="Y130" s="73"/>
      <c r="Z130" s="73"/>
    </row>
    <row r="131" ht="15.75" customHeight="1">
      <c r="A131" s="74" t="s">
        <v>125</v>
      </c>
      <c r="B131" s="75" t="s">
        <v>213</v>
      </c>
      <c r="C131" s="75" t="s">
        <v>218</v>
      </c>
      <c r="D131" s="75">
        <v>19.0</v>
      </c>
      <c r="E131" s="71">
        <v>19.21</v>
      </c>
      <c r="F131" s="74">
        <v>1.0</v>
      </c>
      <c r="G131" s="72">
        <v>100.0</v>
      </c>
      <c r="H131" s="72">
        <v>100.0</v>
      </c>
      <c r="I131" s="71">
        <v>15.92712</v>
      </c>
      <c r="J131" s="71">
        <v>14.4792</v>
      </c>
      <c r="K131" s="19"/>
      <c r="L131" s="73"/>
      <c r="M131" s="73"/>
      <c r="N131" s="73"/>
      <c r="O131" s="73"/>
      <c r="P131" s="73"/>
      <c r="Q131" s="73"/>
      <c r="R131" s="73"/>
      <c r="S131" s="73"/>
      <c r="T131" s="73"/>
      <c r="U131" s="73"/>
      <c r="V131" s="73"/>
      <c r="W131" s="73"/>
      <c r="X131" s="73"/>
      <c r="Y131" s="73"/>
      <c r="Z131" s="73"/>
    </row>
    <row r="132" ht="15.75" customHeight="1">
      <c r="A132" s="74" t="s">
        <v>125</v>
      </c>
      <c r="B132" s="75" t="s">
        <v>213</v>
      </c>
      <c r="C132" s="75" t="s">
        <v>219</v>
      </c>
      <c r="D132" s="75">
        <v>33.0</v>
      </c>
      <c r="E132" s="71">
        <v>17.96</v>
      </c>
      <c r="F132" s="74">
        <v>1.0</v>
      </c>
      <c r="G132" s="72">
        <v>100.0</v>
      </c>
      <c r="H132" s="72">
        <v>100.0</v>
      </c>
      <c r="I132" s="71">
        <v>33.6028</v>
      </c>
      <c r="J132" s="71">
        <v>30.548</v>
      </c>
      <c r="K132" s="19"/>
      <c r="L132" s="73"/>
      <c r="M132" s="73"/>
      <c r="N132" s="73"/>
      <c r="O132" s="73"/>
      <c r="P132" s="73"/>
      <c r="Q132" s="73"/>
      <c r="R132" s="73"/>
      <c r="S132" s="73"/>
      <c r="T132" s="73"/>
      <c r="U132" s="73"/>
      <c r="V132" s="73"/>
      <c r="W132" s="73"/>
      <c r="X132" s="73"/>
      <c r="Y132" s="73"/>
      <c r="Z132" s="73"/>
    </row>
    <row r="133" ht="15.75" customHeight="1">
      <c r="A133" s="74" t="s">
        <v>125</v>
      </c>
      <c r="B133" s="75" t="s">
        <v>213</v>
      </c>
      <c r="C133" s="75" t="s">
        <v>220</v>
      </c>
      <c r="D133" s="75">
        <v>111.0</v>
      </c>
      <c r="E133" s="71">
        <v>26.22</v>
      </c>
      <c r="F133" s="74">
        <v>5.0</v>
      </c>
      <c r="G133" s="72">
        <v>100.0</v>
      </c>
      <c r="H133" s="72">
        <v>100.0</v>
      </c>
      <c r="I133" s="71">
        <v>71.7057</v>
      </c>
      <c r="J133" s="71">
        <v>65.187</v>
      </c>
      <c r="K133" s="19"/>
      <c r="L133" s="73"/>
      <c r="M133" s="73"/>
      <c r="N133" s="73"/>
      <c r="O133" s="73"/>
      <c r="P133" s="73"/>
      <c r="Q133" s="73"/>
      <c r="R133" s="73"/>
      <c r="S133" s="73"/>
      <c r="T133" s="73"/>
      <c r="U133" s="73"/>
      <c r="V133" s="73"/>
      <c r="W133" s="73"/>
      <c r="X133" s="73"/>
      <c r="Y133" s="73"/>
      <c r="Z133" s="73"/>
    </row>
    <row r="134" ht="15.75" customHeight="1">
      <c r="A134" s="74" t="s">
        <v>125</v>
      </c>
      <c r="B134" s="75" t="s">
        <v>213</v>
      </c>
      <c r="C134" s="75" t="s">
        <v>221</v>
      </c>
      <c r="D134" s="75">
        <v>68.0</v>
      </c>
      <c r="E134" s="71">
        <v>23.75</v>
      </c>
      <c r="F134" s="74">
        <v>2.0</v>
      </c>
      <c r="G134" s="72">
        <v>42.49</v>
      </c>
      <c r="H134" s="72">
        <v>42.49</v>
      </c>
      <c r="I134" s="71">
        <v>58.47336</v>
      </c>
      <c r="J134" s="71">
        <v>53.1576</v>
      </c>
      <c r="K134" s="19"/>
      <c r="L134" s="73"/>
      <c r="M134" s="73"/>
      <c r="N134" s="73"/>
      <c r="O134" s="73"/>
      <c r="P134" s="73"/>
      <c r="Q134" s="73"/>
      <c r="R134" s="73"/>
      <c r="S134" s="73"/>
      <c r="T134" s="73"/>
      <c r="U134" s="73"/>
      <c r="V134" s="73"/>
      <c r="W134" s="73"/>
      <c r="X134" s="73"/>
      <c r="Y134" s="73"/>
      <c r="Z134" s="73"/>
    </row>
    <row r="135" ht="15.75" customHeight="1">
      <c r="A135" s="74" t="s">
        <v>125</v>
      </c>
      <c r="B135" s="75" t="s">
        <v>213</v>
      </c>
      <c r="C135" s="75" t="s">
        <v>222</v>
      </c>
      <c r="D135" s="75">
        <v>21.0</v>
      </c>
      <c r="E135" s="71">
        <v>17.95</v>
      </c>
      <c r="F135" s="74">
        <v>1.0</v>
      </c>
      <c r="G135" s="72">
        <v>100.0</v>
      </c>
      <c r="H135" s="72">
        <v>100.0</v>
      </c>
      <c r="I135" s="71">
        <v>20.04486</v>
      </c>
      <c r="J135" s="71">
        <v>18.2226</v>
      </c>
      <c r="K135" s="19"/>
      <c r="L135" s="73"/>
      <c r="M135" s="73"/>
      <c r="N135" s="73"/>
      <c r="O135" s="73"/>
      <c r="P135" s="73"/>
      <c r="Q135" s="73"/>
      <c r="R135" s="73"/>
      <c r="S135" s="73"/>
      <c r="T135" s="73"/>
      <c r="U135" s="73"/>
      <c r="V135" s="73"/>
      <c r="W135" s="73"/>
      <c r="X135" s="73"/>
      <c r="Y135" s="73"/>
      <c r="Z135" s="73"/>
    </row>
    <row r="136" ht="15.75" customHeight="1">
      <c r="A136" s="74" t="s">
        <v>125</v>
      </c>
      <c r="B136" s="75" t="s">
        <v>213</v>
      </c>
      <c r="C136" s="75" t="s">
        <v>223</v>
      </c>
      <c r="D136" s="75">
        <v>10.0</v>
      </c>
      <c r="E136" s="71">
        <v>18.24</v>
      </c>
      <c r="F136" s="74">
        <v>2.0</v>
      </c>
      <c r="G136" s="72">
        <v>100.0</v>
      </c>
      <c r="H136" s="72">
        <v>100.0</v>
      </c>
      <c r="I136" s="71">
        <v>15.83516</v>
      </c>
      <c r="J136" s="71">
        <v>14.3956</v>
      </c>
      <c r="K136" s="19"/>
      <c r="L136" s="73"/>
      <c r="M136" s="73"/>
      <c r="N136" s="73"/>
      <c r="O136" s="73"/>
      <c r="P136" s="73"/>
      <c r="Q136" s="73"/>
      <c r="R136" s="73"/>
      <c r="S136" s="73"/>
      <c r="T136" s="73"/>
      <c r="U136" s="73"/>
      <c r="V136" s="73"/>
      <c r="W136" s="73"/>
      <c r="X136" s="73"/>
      <c r="Y136" s="73"/>
      <c r="Z136" s="73"/>
    </row>
    <row r="137" ht="15.75" customHeight="1">
      <c r="A137" s="74" t="s">
        <v>125</v>
      </c>
      <c r="B137" s="75" t="s">
        <v>213</v>
      </c>
      <c r="C137" s="75" t="s">
        <v>224</v>
      </c>
      <c r="D137" s="75">
        <v>83.0</v>
      </c>
      <c r="E137" s="71">
        <v>25.65</v>
      </c>
      <c r="F137" s="74">
        <v>5.0</v>
      </c>
      <c r="G137" s="72">
        <v>60.12</v>
      </c>
      <c r="H137" s="72">
        <v>60.12</v>
      </c>
      <c r="I137" s="71">
        <v>66.3047</v>
      </c>
      <c r="J137" s="71">
        <v>60.277</v>
      </c>
      <c r="K137" s="19"/>
      <c r="L137" s="73"/>
      <c r="M137" s="73"/>
      <c r="N137" s="73"/>
      <c r="O137" s="73"/>
      <c r="P137" s="73"/>
      <c r="Q137" s="73"/>
      <c r="R137" s="73"/>
      <c r="S137" s="73"/>
      <c r="T137" s="73"/>
      <c r="U137" s="73"/>
      <c r="V137" s="73"/>
      <c r="W137" s="73"/>
      <c r="X137" s="73"/>
      <c r="Y137" s="73"/>
      <c r="Z137" s="73"/>
    </row>
    <row r="138" ht="15.75" customHeight="1">
      <c r="A138" s="74" t="s">
        <v>125</v>
      </c>
      <c r="B138" s="75" t="s">
        <v>213</v>
      </c>
      <c r="C138" s="75" t="s">
        <v>225</v>
      </c>
      <c r="D138" s="75">
        <v>19.0</v>
      </c>
      <c r="E138" s="71">
        <v>11.62</v>
      </c>
      <c r="F138" s="74">
        <v>1.0</v>
      </c>
      <c r="G138" s="72">
        <v>100.0</v>
      </c>
      <c r="H138" s="72">
        <v>100.0</v>
      </c>
      <c r="I138" s="71">
        <v>27.8718</v>
      </c>
      <c r="J138" s="71">
        <v>25.338</v>
      </c>
      <c r="K138" s="19"/>
      <c r="L138" s="73"/>
      <c r="M138" s="73"/>
      <c r="N138" s="73"/>
      <c r="O138" s="73"/>
      <c r="P138" s="73"/>
      <c r="Q138" s="73"/>
      <c r="R138" s="73"/>
      <c r="S138" s="73"/>
      <c r="T138" s="73"/>
      <c r="U138" s="73"/>
      <c r="V138" s="73"/>
      <c r="W138" s="73"/>
      <c r="X138" s="73"/>
      <c r="Y138" s="73"/>
      <c r="Z138" s="73"/>
    </row>
    <row r="139" ht="15.75" customHeight="1">
      <c r="A139" s="74" t="s">
        <v>125</v>
      </c>
      <c r="B139" s="75" t="s">
        <v>213</v>
      </c>
      <c r="C139" s="75" t="s">
        <v>226</v>
      </c>
      <c r="D139" s="75">
        <v>28.0</v>
      </c>
      <c r="E139" s="71">
        <v>25.34</v>
      </c>
      <c r="F139" s="74">
        <v>2.0</v>
      </c>
      <c r="G139" s="72">
        <v>100.0</v>
      </c>
      <c r="H139" s="72">
        <v>100.0</v>
      </c>
      <c r="I139" s="71">
        <v>22.99528</v>
      </c>
      <c r="J139" s="71">
        <v>20.9048</v>
      </c>
      <c r="K139" s="19"/>
      <c r="L139" s="73"/>
      <c r="M139" s="73"/>
      <c r="N139" s="73"/>
      <c r="O139" s="73"/>
      <c r="P139" s="73"/>
      <c r="Q139" s="73"/>
      <c r="R139" s="73"/>
      <c r="S139" s="73"/>
      <c r="T139" s="73"/>
      <c r="U139" s="73"/>
      <c r="V139" s="73"/>
      <c r="W139" s="73"/>
      <c r="X139" s="73"/>
      <c r="Y139" s="73"/>
      <c r="Z139" s="73"/>
    </row>
    <row r="140" ht="15.75" customHeight="1">
      <c r="A140" s="74" t="s">
        <v>125</v>
      </c>
      <c r="B140" s="75" t="s">
        <v>213</v>
      </c>
      <c r="C140" s="75" t="s">
        <v>227</v>
      </c>
      <c r="D140" s="75">
        <v>102.0</v>
      </c>
      <c r="E140" s="71">
        <v>17.96</v>
      </c>
      <c r="F140" s="74">
        <v>4.0</v>
      </c>
      <c r="G140" s="72">
        <v>55.12</v>
      </c>
      <c r="H140" s="72">
        <v>88.67</v>
      </c>
      <c r="I140" s="71">
        <v>111.85405</v>
      </c>
      <c r="J140" s="71">
        <v>101.6855</v>
      </c>
      <c r="K140" s="19"/>
      <c r="L140" s="73"/>
      <c r="M140" s="73"/>
      <c r="N140" s="73"/>
      <c r="O140" s="73"/>
      <c r="P140" s="73"/>
      <c r="Q140" s="73"/>
      <c r="R140" s="73"/>
      <c r="S140" s="73"/>
      <c r="T140" s="73"/>
      <c r="U140" s="73"/>
      <c r="V140" s="73"/>
      <c r="W140" s="73"/>
      <c r="X140" s="73"/>
      <c r="Y140" s="73"/>
      <c r="Z140" s="73"/>
    </row>
    <row r="141" ht="15.75" customHeight="1">
      <c r="A141" s="74" t="s">
        <v>125</v>
      </c>
      <c r="B141" s="75" t="s">
        <v>213</v>
      </c>
      <c r="C141" s="75" t="s">
        <v>228</v>
      </c>
      <c r="D141" s="75">
        <v>36.0</v>
      </c>
      <c r="E141" s="71">
        <v>38.24</v>
      </c>
      <c r="F141" s="74">
        <v>1.0</v>
      </c>
      <c r="G141" s="72">
        <v>100.0</v>
      </c>
      <c r="H141" s="72">
        <v>100.0</v>
      </c>
      <c r="I141" s="71">
        <v>22.86636</v>
      </c>
      <c r="J141" s="71">
        <v>20.7876</v>
      </c>
      <c r="K141" s="19"/>
      <c r="L141" s="73"/>
      <c r="M141" s="73"/>
      <c r="N141" s="73"/>
      <c r="O141" s="73"/>
      <c r="P141" s="73"/>
      <c r="Q141" s="73"/>
      <c r="R141" s="73"/>
      <c r="S141" s="73"/>
      <c r="T141" s="73"/>
      <c r="U141" s="73"/>
      <c r="V141" s="73"/>
      <c r="W141" s="73"/>
      <c r="X141" s="73"/>
      <c r="Y141" s="73"/>
      <c r="Z141" s="73"/>
    </row>
    <row r="142" ht="15.75" customHeight="1">
      <c r="A142" s="74" t="s">
        <v>125</v>
      </c>
      <c r="B142" s="75" t="s">
        <v>213</v>
      </c>
      <c r="C142" s="75" t="s">
        <v>229</v>
      </c>
      <c r="D142" s="75">
        <v>159.0</v>
      </c>
      <c r="E142" s="71">
        <v>18.1</v>
      </c>
      <c r="F142" s="74">
        <v>3.0</v>
      </c>
      <c r="G142" s="72">
        <v>100.0</v>
      </c>
      <c r="H142" s="72">
        <v>100.0</v>
      </c>
      <c r="I142" s="71">
        <v>151.20347</v>
      </c>
      <c r="J142" s="71">
        <v>137.4577</v>
      </c>
      <c r="K142" s="19"/>
      <c r="L142" s="73"/>
      <c r="M142" s="73"/>
      <c r="N142" s="73"/>
      <c r="O142" s="73"/>
      <c r="P142" s="73"/>
      <c r="Q142" s="73"/>
      <c r="R142" s="73"/>
      <c r="S142" s="73"/>
      <c r="T142" s="73"/>
      <c r="U142" s="73"/>
      <c r="V142" s="73"/>
      <c r="W142" s="73"/>
      <c r="X142" s="73"/>
      <c r="Y142" s="73"/>
      <c r="Z142" s="73"/>
    </row>
    <row r="143" ht="15.75" customHeight="1">
      <c r="A143" s="74" t="s">
        <v>125</v>
      </c>
      <c r="B143" s="75" t="s">
        <v>213</v>
      </c>
      <c r="C143" s="75" t="s">
        <v>230</v>
      </c>
      <c r="D143" s="75">
        <v>1040.0</v>
      </c>
      <c r="E143" s="71">
        <v>32.71</v>
      </c>
      <c r="F143" s="74">
        <v>14.0</v>
      </c>
      <c r="G143" s="72">
        <v>72.98</v>
      </c>
      <c r="H143" s="72">
        <v>100.0</v>
      </c>
      <c r="I143" s="71">
        <v>812.6888</v>
      </c>
      <c r="J143" s="71">
        <v>738.808</v>
      </c>
      <c r="K143" s="19"/>
      <c r="L143" s="73"/>
      <c r="M143" s="73"/>
      <c r="N143" s="73"/>
      <c r="O143" s="73"/>
      <c r="P143" s="73"/>
      <c r="Q143" s="73"/>
      <c r="R143" s="73"/>
      <c r="S143" s="73"/>
      <c r="T143" s="73"/>
      <c r="U143" s="73"/>
      <c r="V143" s="73"/>
      <c r="W143" s="73"/>
      <c r="X143" s="73"/>
      <c r="Y143" s="73"/>
      <c r="Z143" s="73"/>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2.86"/>
    <col customWidth="1" min="3" max="3" width="26.57"/>
    <col customWidth="1" min="4" max="4" width="18.29"/>
    <col customWidth="1" min="5" max="5" width="46.0"/>
    <col customWidth="1" min="6" max="6" width="28.0"/>
  </cols>
  <sheetData>
    <row r="1" ht="31.5" customHeight="1">
      <c r="A1" s="59" t="s">
        <v>17</v>
      </c>
      <c r="B1" s="59" t="s">
        <v>116</v>
      </c>
      <c r="C1" s="59" t="s">
        <v>117</v>
      </c>
      <c r="D1" s="59" t="s">
        <v>231</v>
      </c>
      <c r="E1" s="59" t="s">
        <v>232</v>
      </c>
      <c r="F1" s="59" t="s">
        <v>233</v>
      </c>
    </row>
    <row r="2" ht="33.75" customHeight="1">
      <c r="A2" s="62" t="s">
        <v>31</v>
      </c>
      <c r="B2" s="63" t="s">
        <v>30</v>
      </c>
      <c r="C2" s="62" t="s">
        <v>31</v>
      </c>
      <c r="D2" s="76">
        <v>6572367.0</v>
      </c>
      <c r="E2" s="76" t="s">
        <v>234</v>
      </c>
      <c r="F2" s="76" t="s">
        <v>235</v>
      </c>
    </row>
    <row r="3" ht="33.75" customHeight="1">
      <c r="A3" s="62" t="s">
        <v>31</v>
      </c>
      <c r="B3" s="63" t="s">
        <v>30</v>
      </c>
      <c r="C3" s="62" t="s">
        <v>35</v>
      </c>
      <c r="D3" s="76">
        <v>6572367.0</v>
      </c>
      <c r="E3" s="76" t="s">
        <v>234</v>
      </c>
      <c r="F3" s="76" t="s">
        <v>236</v>
      </c>
    </row>
    <row r="4" ht="33.75" customHeight="1">
      <c r="A4" s="62" t="s">
        <v>31</v>
      </c>
      <c r="B4" s="63" t="s">
        <v>30</v>
      </c>
      <c r="C4" s="62" t="s">
        <v>38</v>
      </c>
      <c r="D4" s="76">
        <v>6572367.0</v>
      </c>
      <c r="E4" s="76" t="s">
        <v>234</v>
      </c>
      <c r="F4" s="76" t="s">
        <v>237</v>
      </c>
    </row>
    <row r="5" ht="33.75" customHeight="1">
      <c r="A5" s="62" t="s">
        <v>31</v>
      </c>
      <c r="B5" s="63" t="s">
        <v>30</v>
      </c>
      <c r="C5" s="62" t="s">
        <v>42</v>
      </c>
      <c r="D5" s="76">
        <v>6572367.0</v>
      </c>
      <c r="E5" s="76" t="s">
        <v>234</v>
      </c>
      <c r="F5" s="76" t="s">
        <v>238</v>
      </c>
    </row>
    <row r="6" ht="33.75" customHeight="1">
      <c r="A6" s="62" t="s">
        <v>31</v>
      </c>
      <c r="B6" s="63" t="s">
        <v>30</v>
      </c>
      <c r="C6" s="62" t="s">
        <v>44</v>
      </c>
      <c r="D6" s="76">
        <v>6572367.0</v>
      </c>
      <c r="E6" s="76" t="s">
        <v>234</v>
      </c>
      <c r="F6" s="76" t="s">
        <v>239</v>
      </c>
    </row>
    <row r="7" ht="33.75" customHeight="1">
      <c r="A7" s="62" t="s">
        <v>31</v>
      </c>
      <c r="B7" s="63" t="s">
        <v>30</v>
      </c>
      <c r="C7" s="62" t="s">
        <v>47</v>
      </c>
      <c r="D7" s="76">
        <v>6572367.0</v>
      </c>
      <c r="E7" s="76" t="s">
        <v>234</v>
      </c>
      <c r="F7" s="76" t="s">
        <v>240</v>
      </c>
    </row>
    <row r="8" ht="33.75" customHeight="1">
      <c r="A8" s="62" t="s">
        <v>31</v>
      </c>
      <c r="B8" s="63" t="s">
        <v>30</v>
      </c>
      <c r="C8" s="62" t="s">
        <v>49</v>
      </c>
      <c r="D8" s="76">
        <v>6572367.0</v>
      </c>
      <c r="E8" s="76" t="s">
        <v>234</v>
      </c>
      <c r="F8" s="76" t="s">
        <v>241</v>
      </c>
    </row>
    <row r="9" ht="33.75" customHeight="1">
      <c r="A9" s="62" t="s">
        <v>31</v>
      </c>
      <c r="B9" s="63" t="s">
        <v>30</v>
      </c>
      <c r="C9" s="62" t="s">
        <v>51</v>
      </c>
      <c r="D9" s="76">
        <v>6572367.0</v>
      </c>
      <c r="E9" s="76" t="s">
        <v>234</v>
      </c>
      <c r="F9" s="76" t="s">
        <v>242</v>
      </c>
    </row>
    <row r="10" ht="33.75" customHeight="1">
      <c r="A10" s="62" t="s">
        <v>31</v>
      </c>
      <c r="B10" s="63" t="s">
        <v>30</v>
      </c>
      <c r="C10" s="62" t="s">
        <v>53</v>
      </c>
      <c r="D10" s="76">
        <v>6572367.0</v>
      </c>
      <c r="E10" s="76" t="s">
        <v>234</v>
      </c>
      <c r="F10" s="76" t="s">
        <v>243</v>
      </c>
    </row>
    <row r="11" ht="33.75" customHeight="1">
      <c r="A11" s="62" t="s">
        <v>31</v>
      </c>
      <c r="B11" s="63" t="s">
        <v>30</v>
      </c>
      <c r="C11" s="62" t="s">
        <v>55</v>
      </c>
      <c r="D11" s="76">
        <v>6572367.0</v>
      </c>
      <c r="E11" s="76" t="s">
        <v>234</v>
      </c>
      <c r="F11" s="76" t="s">
        <v>244</v>
      </c>
    </row>
    <row r="12" ht="33.75" customHeight="1">
      <c r="A12" s="62" t="s">
        <v>31</v>
      </c>
      <c r="B12" s="63" t="s">
        <v>30</v>
      </c>
      <c r="C12" s="62" t="s">
        <v>41</v>
      </c>
      <c r="D12" s="76">
        <v>6572367.0</v>
      </c>
      <c r="E12" s="76" t="s">
        <v>234</v>
      </c>
      <c r="F12" s="76" t="s">
        <v>245</v>
      </c>
    </row>
    <row r="13" ht="33.75" customHeight="1">
      <c r="A13" s="62" t="s">
        <v>31</v>
      </c>
      <c r="B13" s="63" t="s">
        <v>58</v>
      </c>
      <c r="C13" s="62" t="s">
        <v>59</v>
      </c>
      <c r="D13" s="76">
        <v>6568971.0</v>
      </c>
      <c r="E13" s="76" t="s">
        <v>246</v>
      </c>
      <c r="F13" s="63" t="s">
        <v>59</v>
      </c>
    </row>
    <row r="14" ht="33.75" customHeight="1">
      <c r="A14" s="62" t="s">
        <v>31</v>
      </c>
      <c r="B14" s="63" t="s">
        <v>58</v>
      </c>
      <c r="C14" s="62" t="s">
        <v>62</v>
      </c>
      <c r="D14" s="76">
        <v>6568971.0</v>
      </c>
      <c r="E14" s="76" t="s">
        <v>246</v>
      </c>
      <c r="F14" s="63" t="s">
        <v>59</v>
      </c>
    </row>
    <row r="15" ht="33.75" customHeight="1">
      <c r="A15" s="62" t="s">
        <v>31</v>
      </c>
      <c r="B15" s="63" t="s">
        <v>58</v>
      </c>
      <c r="C15" s="62" t="s">
        <v>65</v>
      </c>
      <c r="D15" s="76">
        <v>6568971.0</v>
      </c>
      <c r="E15" s="76" t="s">
        <v>246</v>
      </c>
      <c r="F15" s="63" t="s">
        <v>59</v>
      </c>
    </row>
    <row r="16" ht="33.75" customHeight="1">
      <c r="A16" s="62" t="s">
        <v>31</v>
      </c>
      <c r="B16" s="63" t="s">
        <v>58</v>
      </c>
      <c r="C16" s="62" t="s">
        <v>66</v>
      </c>
      <c r="D16" s="76">
        <v>6568971.0</v>
      </c>
      <c r="E16" s="76" t="s">
        <v>246</v>
      </c>
      <c r="F16" s="63" t="s">
        <v>59</v>
      </c>
    </row>
    <row r="17" ht="33.75" customHeight="1">
      <c r="A17" s="62" t="s">
        <v>31</v>
      </c>
      <c r="B17" s="63" t="s">
        <v>58</v>
      </c>
      <c r="C17" s="62" t="s">
        <v>68</v>
      </c>
      <c r="D17" s="76">
        <v>6568971.0</v>
      </c>
      <c r="E17" s="76" t="s">
        <v>246</v>
      </c>
      <c r="F17" s="63" t="s">
        <v>59</v>
      </c>
    </row>
    <row r="18" ht="33.75" customHeight="1">
      <c r="A18" s="62" t="s">
        <v>31</v>
      </c>
      <c r="B18" s="63" t="s">
        <v>58</v>
      </c>
      <c r="C18" s="62" t="s">
        <v>69</v>
      </c>
      <c r="D18" s="76">
        <v>6568971.0</v>
      </c>
      <c r="E18" s="76" t="s">
        <v>246</v>
      </c>
      <c r="F18" s="63" t="s">
        <v>59</v>
      </c>
    </row>
    <row r="19" ht="33.75" customHeight="1">
      <c r="A19" s="62" t="s">
        <v>31</v>
      </c>
      <c r="B19" s="63" t="s">
        <v>58</v>
      </c>
      <c r="C19" s="62" t="s">
        <v>64</v>
      </c>
      <c r="D19" s="76">
        <v>6568971.0</v>
      </c>
      <c r="E19" s="76" t="s">
        <v>246</v>
      </c>
      <c r="F19" s="63" t="s">
        <v>59</v>
      </c>
    </row>
    <row r="20" ht="33.75" customHeight="1">
      <c r="A20" s="62" t="s">
        <v>31</v>
      </c>
      <c r="B20" s="63" t="s">
        <v>58</v>
      </c>
      <c r="C20" s="62" t="s">
        <v>70</v>
      </c>
      <c r="D20" s="76">
        <v>6568971.0</v>
      </c>
      <c r="E20" s="76" t="s">
        <v>246</v>
      </c>
      <c r="F20" s="63" t="s">
        <v>59</v>
      </c>
    </row>
    <row r="21" ht="33.75" customHeight="1">
      <c r="A21" s="62" t="s">
        <v>31</v>
      </c>
      <c r="B21" s="63" t="s">
        <v>58</v>
      </c>
      <c r="C21" s="62" t="s">
        <v>71</v>
      </c>
      <c r="D21" s="76">
        <v>6568971.0</v>
      </c>
      <c r="E21" s="76" t="s">
        <v>246</v>
      </c>
      <c r="F21" s="63" t="s">
        <v>59</v>
      </c>
    </row>
    <row r="22" ht="33.75" customHeight="1">
      <c r="A22" s="62" t="s">
        <v>31</v>
      </c>
      <c r="B22" s="63" t="s">
        <v>58</v>
      </c>
      <c r="C22" s="62" t="s">
        <v>72</v>
      </c>
      <c r="D22" s="76">
        <v>6568971.0</v>
      </c>
      <c r="E22" s="76" t="s">
        <v>246</v>
      </c>
      <c r="F22" s="63" t="s">
        <v>59</v>
      </c>
    </row>
    <row r="23" ht="33.75" customHeight="1">
      <c r="A23" s="62" t="s">
        <v>31</v>
      </c>
      <c r="B23" s="63" t="s">
        <v>58</v>
      </c>
      <c r="C23" s="62" t="s">
        <v>74</v>
      </c>
      <c r="D23" s="76">
        <v>6568971.0</v>
      </c>
      <c r="E23" s="76" t="s">
        <v>246</v>
      </c>
      <c r="F23" s="63" t="s">
        <v>59</v>
      </c>
    </row>
    <row r="24" ht="33.75" customHeight="1">
      <c r="A24" s="62" t="s">
        <v>31</v>
      </c>
      <c r="B24" s="63" t="s">
        <v>58</v>
      </c>
      <c r="C24" s="62" t="s">
        <v>77</v>
      </c>
      <c r="D24" s="76">
        <v>6568971.0</v>
      </c>
      <c r="E24" s="76" t="s">
        <v>246</v>
      </c>
      <c r="F24" s="63" t="s">
        <v>59</v>
      </c>
    </row>
    <row r="25" ht="33.75" customHeight="1">
      <c r="A25" s="62" t="s">
        <v>31</v>
      </c>
      <c r="B25" s="63" t="s">
        <v>124</v>
      </c>
      <c r="C25" s="62" t="s">
        <v>79</v>
      </c>
      <c r="D25" s="76">
        <v>6572367.0</v>
      </c>
      <c r="E25" s="76" t="s">
        <v>234</v>
      </c>
      <c r="F25" s="76" t="s">
        <v>247</v>
      </c>
    </row>
    <row r="26" ht="33.75" customHeight="1">
      <c r="A26" s="62" t="s">
        <v>31</v>
      </c>
      <c r="B26" s="63" t="s">
        <v>124</v>
      </c>
      <c r="C26" s="62" t="s">
        <v>83</v>
      </c>
      <c r="D26" s="76">
        <v>6572367.0</v>
      </c>
      <c r="E26" s="76" t="s">
        <v>234</v>
      </c>
      <c r="F26" s="76" t="s">
        <v>248</v>
      </c>
    </row>
    <row r="27" ht="33.75" customHeight="1">
      <c r="A27" s="62" t="s">
        <v>31</v>
      </c>
      <c r="B27" s="63" t="s">
        <v>124</v>
      </c>
      <c r="C27" s="62" t="s">
        <v>85</v>
      </c>
      <c r="D27" s="76">
        <v>6572367.0</v>
      </c>
      <c r="E27" s="76" t="s">
        <v>234</v>
      </c>
      <c r="F27" s="76" t="s">
        <v>249</v>
      </c>
    </row>
    <row r="28" ht="33.75" customHeight="1">
      <c r="A28" s="62" t="s">
        <v>31</v>
      </c>
      <c r="B28" s="63" t="s">
        <v>124</v>
      </c>
      <c r="C28" s="62" t="s">
        <v>87</v>
      </c>
      <c r="D28" s="76">
        <v>6572367.0</v>
      </c>
      <c r="E28" s="76" t="s">
        <v>234</v>
      </c>
      <c r="F28" s="76" t="s">
        <v>250</v>
      </c>
    </row>
    <row r="29" ht="33.75" customHeight="1">
      <c r="A29" s="62" t="s">
        <v>31</v>
      </c>
      <c r="B29" s="63" t="s">
        <v>124</v>
      </c>
      <c r="C29" s="62" t="s">
        <v>90</v>
      </c>
      <c r="D29" s="76">
        <v>6572367.0</v>
      </c>
      <c r="E29" s="76" t="s">
        <v>234</v>
      </c>
      <c r="F29" s="76" t="s">
        <v>251</v>
      </c>
    </row>
    <row r="30" ht="33.75" customHeight="1">
      <c r="A30" s="62" t="s">
        <v>31</v>
      </c>
      <c r="B30" s="63" t="s">
        <v>124</v>
      </c>
      <c r="C30" s="62" t="s">
        <v>92</v>
      </c>
      <c r="D30" s="76">
        <v>6572367.0</v>
      </c>
      <c r="E30" s="76" t="s">
        <v>234</v>
      </c>
      <c r="F30" s="76" t="s">
        <v>252</v>
      </c>
    </row>
    <row r="31" ht="33.75" customHeight="1">
      <c r="A31" s="62" t="s">
        <v>31</v>
      </c>
      <c r="B31" s="63" t="s">
        <v>124</v>
      </c>
      <c r="C31" s="62" t="s">
        <v>95</v>
      </c>
      <c r="D31" s="76">
        <v>6572367.0</v>
      </c>
      <c r="E31" s="76" t="s">
        <v>234</v>
      </c>
      <c r="F31" s="76" t="s">
        <v>253</v>
      </c>
    </row>
    <row r="32" ht="33.75" customHeight="1">
      <c r="A32" s="62" t="s">
        <v>31</v>
      </c>
      <c r="B32" s="63" t="s">
        <v>124</v>
      </c>
      <c r="C32" s="62" t="s">
        <v>97</v>
      </c>
      <c r="D32" s="76">
        <v>6572367.0</v>
      </c>
      <c r="E32" s="76" t="s">
        <v>234</v>
      </c>
      <c r="F32" s="76" t="s">
        <v>254</v>
      </c>
    </row>
    <row r="33" ht="33.75" customHeight="1">
      <c r="A33" s="62" t="s">
        <v>31</v>
      </c>
      <c r="B33" s="63" t="s">
        <v>124</v>
      </c>
      <c r="C33" s="62" t="s">
        <v>99</v>
      </c>
      <c r="D33" s="76">
        <v>6572367.0</v>
      </c>
      <c r="E33" s="76" t="s">
        <v>234</v>
      </c>
      <c r="F33" s="76" t="s">
        <v>255</v>
      </c>
    </row>
    <row r="34" ht="33.75" customHeight="1">
      <c r="A34" s="62" t="s">
        <v>31</v>
      </c>
      <c r="B34" s="63" t="s">
        <v>124</v>
      </c>
      <c r="C34" s="62" t="s">
        <v>101</v>
      </c>
      <c r="D34" s="76">
        <v>6572367.0</v>
      </c>
      <c r="E34" s="76" t="s">
        <v>234</v>
      </c>
      <c r="F34" s="76" t="s">
        <v>256</v>
      </c>
    </row>
    <row r="35" ht="33.75" customHeight="1">
      <c r="A35" s="62" t="s">
        <v>31</v>
      </c>
      <c r="B35" s="63" t="s">
        <v>124</v>
      </c>
      <c r="C35" s="62" t="s">
        <v>103</v>
      </c>
      <c r="D35" s="76">
        <v>6572367.0</v>
      </c>
      <c r="E35" s="76" t="s">
        <v>234</v>
      </c>
      <c r="F35" s="76" t="s">
        <v>257</v>
      </c>
    </row>
    <row r="36" ht="33.75" customHeight="1">
      <c r="A36" s="62" t="s">
        <v>31</v>
      </c>
      <c r="B36" s="63" t="s">
        <v>124</v>
      </c>
      <c r="C36" s="62" t="s">
        <v>105</v>
      </c>
      <c r="D36" s="76">
        <v>6572367.0</v>
      </c>
      <c r="E36" s="76" t="s">
        <v>234</v>
      </c>
      <c r="F36" s="76" t="s">
        <v>258</v>
      </c>
    </row>
    <row r="37" ht="33.75" customHeight="1">
      <c r="A37" s="62" t="s">
        <v>31</v>
      </c>
      <c r="B37" s="63" t="s">
        <v>124</v>
      </c>
      <c r="C37" s="62" t="s">
        <v>107</v>
      </c>
      <c r="D37" s="76">
        <v>6572367.0</v>
      </c>
      <c r="E37" s="76" t="s">
        <v>234</v>
      </c>
      <c r="F37" s="76" t="s">
        <v>259</v>
      </c>
    </row>
    <row r="38" ht="33.75" customHeight="1">
      <c r="A38" s="62" t="s">
        <v>31</v>
      </c>
      <c r="B38" s="63" t="s">
        <v>124</v>
      </c>
      <c r="C38" s="62" t="s">
        <v>82</v>
      </c>
      <c r="D38" s="76">
        <v>6572367.0</v>
      </c>
      <c r="E38" s="76" t="s">
        <v>234</v>
      </c>
      <c r="F38" s="76" t="s">
        <v>260</v>
      </c>
    </row>
    <row r="39" ht="33.75" customHeight="1">
      <c r="A39" s="62" t="s">
        <v>31</v>
      </c>
      <c r="B39" s="63" t="s">
        <v>124</v>
      </c>
      <c r="C39" s="62" t="s">
        <v>110</v>
      </c>
      <c r="D39" s="76">
        <v>6572367.0</v>
      </c>
      <c r="E39" s="76" t="s">
        <v>234</v>
      </c>
      <c r="F39" s="76" t="s">
        <v>261</v>
      </c>
    </row>
    <row r="40" ht="33.75" customHeight="1">
      <c r="A40" s="62" t="s">
        <v>31</v>
      </c>
      <c r="B40" s="63" t="s">
        <v>124</v>
      </c>
      <c r="C40" s="62" t="s">
        <v>112</v>
      </c>
      <c r="D40" s="76">
        <v>6572367.0</v>
      </c>
      <c r="E40" s="76" t="s">
        <v>234</v>
      </c>
      <c r="F40" s="76" t="s">
        <v>262</v>
      </c>
    </row>
    <row r="41" ht="33.75" customHeight="1">
      <c r="A41" s="62" t="s">
        <v>31</v>
      </c>
      <c r="B41" s="63" t="s">
        <v>124</v>
      </c>
      <c r="C41" s="62" t="s">
        <v>114</v>
      </c>
      <c r="D41" s="76">
        <v>6572367.0</v>
      </c>
      <c r="E41" s="76" t="s">
        <v>234</v>
      </c>
      <c r="F41" s="76" t="s">
        <v>263</v>
      </c>
    </row>
    <row r="42" ht="14.25" customHeight="1">
      <c r="A42" s="69" t="s">
        <v>125</v>
      </c>
      <c r="B42" s="70" t="s">
        <v>126</v>
      </c>
      <c r="C42" s="70" t="s">
        <v>127</v>
      </c>
      <c r="D42" s="70">
        <v>2089327.0</v>
      </c>
      <c r="E42" s="70" t="s">
        <v>264</v>
      </c>
      <c r="F42" s="70" t="s">
        <v>126</v>
      </c>
      <c r="G42" s="73"/>
      <c r="H42" s="73"/>
      <c r="I42" s="73"/>
      <c r="J42" s="73"/>
      <c r="K42" s="73"/>
      <c r="L42" s="73"/>
      <c r="M42" s="73"/>
      <c r="N42" s="73"/>
      <c r="O42" s="73"/>
      <c r="P42" s="73"/>
      <c r="Q42" s="73"/>
      <c r="R42" s="73"/>
      <c r="S42" s="73"/>
      <c r="T42" s="73"/>
      <c r="U42" s="73"/>
      <c r="V42" s="73"/>
      <c r="W42" s="73"/>
      <c r="X42" s="73"/>
      <c r="Y42" s="73"/>
      <c r="Z42" s="73"/>
    </row>
    <row r="43" ht="14.25" customHeight="1">
      <c r="A43" s="69" t="s">
        <v>125</v>
      </c>
      <c r="B43" s="70" t="s">
        <v>126</v>
      </c>
      <c r="C43" s="70" t="s">
        <v>126</v>
      </c>
      <c r="D43" s="70">
        <v>2089327.0</v>
      </c>
      <c r="E43" s="70" t="s">
        <v>264</v>
      </c>
      <c r="F43" s="70" t="s">
        <v>126</v>
      </c>
      <c r="G43" s="73"/>
      <c r="H43" s="73"/>
      <c r="I43" s="73"/>
      <c r="J43" s="73"/>
      <c r="K43" s="73"/>
      <c r="L43" s="73"/>
      <c r="M43" s="73"/>
      <c r="N43" s="73"/>
      <c r="O43" s="73"/>
      <c r="P43" s="73"/>
      <c r="Q43" s="73"/>
      <c r="R43" s="73"/>
      <c r="S43" s="73"/>
      <c r="T43" s="73"/>
      <c r="U43" s="73"/>
      <c r="V43" s="73"/>
      <c r="W43" s="73"/>
      <c r="X43" s="73"/>
      <c r="Y43" s="73"/>
      <c r="Z43" s="73"/>
    </row>
    <row r="44" ht="14.25" customHeight="1">
      <c r="A44" s="69" t="s">
        <v>125</v>
      </c>
      <c r="B44" s="70" t="s">
        <v>126</v>
      </c>
      <c r="C44" s="70" t="s">
        <v>128</v>
      </c>
      <c r="D44" s="70">
        <v>2089327.0</v>
      </c>
      <c r="E44" s="70" t="s">
        <v>264</v>
      </c>
      <c r="F44" s="70" t="s">
        <v>126</v>
      </c>
      <c r="G44" s="73"/>
      <c r="H44" s="73"/>
      <c r="I44" s="73"/>
      <c r="J44" s="73"/>
      <c r="K44" s="73"/>
      <c r="L44" s="73"/>
      <c r="M44" s="73"/>
      <c r="N44" s="73"/>
      <c r="O44" s="73"/>
      <c r="P44" s="73"/>
      <c r="Q44" s="73"/>
      <c r="R44" s="73"/>
      <c r="S44" s="73"/>
      <c r="T44" s="73"/>
      <c r="U44" s="73"/>
      <c r="V44" s="73"/>
      <c r="W44" s="73"/>
      <c r="X44" s="73"/>
      <c r="Y44" s="73"/>
      <c r="Z44" s="73"/>
    </row>
    <row r="45" ht="14.25" customHeight="1">
      <c r="A45" s="69" t="s">
        <v>125</v>
      </c>
      <c r="B45" s="70" t="s">
        <v>126</v>
      </c>
      <c r="C45" s="70" t="s">
        <v>129</v>
      </c>
      <c r="D45" s="70">
        <v>2089327.0</v>
      </c>
      <c r="E45" s="70" t="s">
        <v>264</v>
      </c>
      <c r="F45" s="70" t="s">
        <v>126</v>
      </c>
      <c r="G45" s="73"/>
      <c r="H45" s="73"/>
      <c r="I45" s="73"/>
      <c r="J45" s="73"/>
      <c r="K45" s="73"/>
      <c r="L45" s="73"/>
      <c r="M45" s="73"/>
      <c r="N45" s="73"/>
      <c r="O45" s="73"/>
      <c r="P45" s="73"/>
      <c r="Q45" s="73"/>
      <c r="R45" s="73"/>
      <c r="S45" s="73"/>
      <c r="T45" s="73"/>
      <c r="U45" s="73"/>
      <c r="V45" s="73"/>
      <c r="W45" s="73"/>
      <c r="X45" s="73"/>
      <c r="Y45" s="73"/>
      <c r="Z45" s="73"/>
    </row>
    <row r="46" ht="14.25" customHeight="1">
      <c r="A46" s="69" t="s">
        <v>125</v>
      </c>
      <c r="B46" s="70" t="s">
        <v>126</v>
      </c>
      <c r="C46" s="70" t="s">
        <v>130</v>
      </c>
      <c r="D46" s="70">
        <v>2089327.0</v>
      </c>
      <c r="E46" s="70" t="s">
        <v>264</v>
      </c>
      <c r="F46" s="70" t="s">
        <v>126</v>
      </c>
      <c r="G46" s="73"/>
      <c r="H46" s="73"/>
      <c r="I46" s="73"/>
      <c r="J46" s="73"/>
      <c r="K46" s="73"/>
      <c r="L46" s="73"/>
      <c r="M46" s="73"/>
      <c r="N46" s="73"/>
      <c r="O46" s="73"/>
      <c r="P46" s="73"/>
      <c r="Q46" s="73"/>
      <c r="R46" s="73"/>
      <c r="S46" s="73"/>
      <c r="T46" s="73"/>
      <c r="U46" s="73"/>
      <c r="V46" s="73"/>
      <c r="W46" s="73"/>
      <c r="X46" s="73"/>
      <c r="Y46" s="73"/>
      <c r="Z46" s="73"/>
    </row>
    <row r="47" ht="14.25" customHeight="1">
      <c r="A47" s="69" t="s">
        <v>125</v>
      </c>
      <c r="B47" s="70" t="s">
        <v>126</v>
      </c>
      <c r="C47" s="70" t="s">
        <v>131</v>
      </c>
      <c r="D47" s="70">
        <v>2089327.0</v>
      </c>
      <c r="E47" s="70" t="s">
        <v>264</v>
      </c>
      <c r="F47" s="70" t="s">
        <v>126</v>
      </c>
      <c r="G47" s="73"/>
      <c r="H47" s="73"/>
      <c r="I47" s="73"/>
      <c r="J47" s="73"/>
      <c r="K47" s="73"/>
      <c r="L47" s="73"/>
      <c r="M47" s="73"/>
      <c r="N47" s="73"/>
      <c r="O47" s="73"/>
      <c r="P47" s="73"/>
      <c r="Q47" s="73"/>
      <c r="R47" s="73"/>
      <c r="S47" s="73"/>
      <c r="T47" s="73"/>
      <c r="U47" s="73"/>
      <c r="V47" s="73"/>
      <c r="W47" s="73"/>
      <c r="X47" s="73"/>
      <c r="Y47" s="73"/>
      <c r="Z47" s="73"/>
    </row>
    <row r="48" ht="14.25" customHeight="1">
      <c r="A48" s="69" t="s">
        <v>125</v>
      </c>
      <c r="B48" s="70" t="s">
        <v>126</v>
      </c>
      <c r="C48" s="70" t="s">
        <v>132</v>
      </c>
      <c r="D48" s="70">
        <v>2089327.0</v>
      </c>
      <c r="E48" s="70" t="s">
        <v>264</v>
      </c>
      <c r="F48" s="70" t="s">
        <v>126</v>
      </c>
      <c r="G48" s="73"/>
      <c r="H48" s="73"/>
      <c r="I48" s="73"/>
      <c r="J48" s="73"/>
      <c r="K48" s="73"/>
      <c r="L48" s="73"/>
      <c r="M48" s="73"/>
      <c r="N48" s="73"/>
      <c r="O48" s="73"/>
      <c r="P48" s="73"/>
      <c r="Q48" s="73"/>
      <c r="R48" s="73"/>
      <c r="S48" s="73"/>
      <c r="T48" s="73"/>
      <c r="U48" s="73"/>
      <c r="V48" s="73"/>
      <c r="W48" s="73"/>
      <c r="X48" s="73"/>
      <c r="Y48" s="73"/>
      <c r="Z48" s="73"/>
    </row>
    <row r="49" ht="14.25" customHeight="1">
      <c r="A49" s="69" t="s">
        <v>125</v>
      </c>
      <c r="B49" s="70" t="s">
        <v>126</v>
      </c>
      <c r="C49" s="70" t="s">
        <v>133</v>
      </c>
      <c r="D49" s="70">
        <v>2089327.0</v>
      </c>
      <c r="E49" s="70" t="s">
        <v>264</v>
      </c>
      <c r="F49" s="70" t="s">
        <v>126</v>
      </c>
      <c r="G49" s="73"/>
      <c r="H49" s="73"/>
      <c r="I49" s="73"/>
      <c r="J49" s="73"/>
      <c r="K49" s="73"/>
      <c r="L49" s="73"/>
      <c r="M49" s="73"/>
      <c r="N49" s="73"/>
      <c r="O49" s="73"/>
      <c r="P49" s="73"/>
      <c r="Q49" s="73"/>
      <c r="R49" s="73"/>
      <c r="S49" s="73"/>
      <c r="T49" s="73"/>
      <c r="U49" s="73"/>
      <c r="V49" s="73"/>
      <c r="W49" s="73"/>
      <c r="X49" s="73"/>
      <c r="Y49" s="73"/>
      <c r="Z49" s="73"/>
    </row>
    <row r="50" ht="14.25" customHeight="1">
      <c r="A50" s="69" t="s">
        <v>125</v>
      </c>
      <c r="B50" s="70" t="s">
        <v>126</v>
      </c>
      <c r="C50" s="70" t="s">
        <v>134</v>
      </c>
      <c r="D50" s="70">
        <v>2089327.0</v>
      </c>
      <c r="E50" s="70" t="s">
        <v>264</v>
      </c>
      <c r="F50" s="70" t="s">
        <v>126</v>
      </c>
      <c r="G50" s="73"/>
      <c r="H50" s="73"/>
      <c r="I50" s="73"/>
      <c r="J50" s="73"/>
      <c r="K50" s="73"/>
      <c r="L50" s="73"/>
      <c r="M50" s="73"/>
      <c r="N50" s="73"/>
      <c r="O50" s="73"/>
      <c r="P50" s="73"/>
      <c r="Q50" s="73"/>
      <c r="R50" s="73"/>
      <c r="S50" s="73"/>
      <c r="T50" s="73"/>
      <c r="U50" s="73"/>
      <c r="V50" s="73"/>
      <c r="W50" s="73"/>
      <c r="X50" s="73"/>
      <c r="Y50" s="73"/>
      <c r="Z50" s="73"/>
    </row>
    <row r="51" ht="14.25" customHeight="1">
      <c r="A51" s="69" t="s">
        <v>125</v>
      </c>
      <c r="B51" s="70" t="s">
        <v>126</v>
      </c>
      <c r="C51" s="70" t="s">
        <v>135</v>
      </c>
      <c r="D51" s="70">
        <v>2089327.0</v>
      </c>
      <c r="E51" s="70" t="s">
        <v>264</v>
      </c>
      <c r="F51" s="70" t="s">
        <v>126</v>
      </c>
      <c r="G51" s="73"/>
      <c r="H51" s="73"/>
      <c r="I51" s="73"/>
      <c r="J51" s="73"/>
      <c r="K51" s="73"/>
      <c r="L51" s="73"/>
      <c r="M51" s="73"/>
      <c r="N51" s="73"/>
      <c r="O51" s="73"/>
      <c r="P51" s="73"/>
      <c r="Q51" s="73"/>
      <c r="R51" s="73"/>
      <c r="S51" s="73"/>
      <c r="T51" s="73"/>
      <c r="U51" s="73"/>
      <c r="V51" s="73"/>
      <c r="W51" s="73"/>
      <c r="X51" s="73"/>
      <c r="Y51" s="73"/>
      <c r="Z51" s="73"/>
    </row>
    <row r="52" ht="14.25" customHeight="1">
      <c r="A52" s="69" t="s">
        <v>125</v>
      </c>
      <c r="B52" s="70" t="s">
        <v>126</v>
      </c>
      <c r="C52" s="70" t="s">
        <v>136</v>
      </c>
      <c r="D52" s="70">
        <v>2089327.0</v>
      </c>
      <c r="E52" s="70" t="s">
        <v>264</v>
      </c>
      <c r="F52" s="70" t="s">
        <v>126</v>
      </c>
      <c r="G52" s="73"/>
      <c r="H52" s="73"/>
      <c r="I52" s="73"/>
      <c r="J52" s="73"/>
      <c r="K52" s="73"/>
      <c r="L52" s="73"/>
      <c r="M52" s="73"/>
      <c r="N52" s="73"/>
      <c r="O52" s="73"/>
      <c r="P52" s="73"/>
      <c r="Q52" s="73"/>
      <c r="R52" s="73"/>
      <c r="S52" s="73"/>
      <c r="T52" s="73"/>
      <c r="U52" s="73"/>
      <c r="V52" s="73"/>
      <c r="W52" s="73"/>
      <c r="X52" s="73"/>
      <c r="Y52" s="73"/>
      <c r="Z52" s="73"/>
    </row>
    <row r="53" ht="14.25" customHeight="1">
      <c r="A53" s="69" t="s">
        <v>125</v>
      </c>
      <c r="B53" s="70" t="s">
        <v>126</v>
      </c>
      <c r="C53" s="70" t="s">
        <v>137</v>
      </c>
      <c r="D53" s="70">
        <v>2089327.0</v>
      </c>
      <c r="E53" s="70" t="s">
        <v>264</v>
      </c>
      <c r="F53" s="70" t="s">
        <v>126</v>
      </c>
      <c r="G53" s="73"/>
      <c r="H53" s="73"/>
      <c r="I53" s="73"/>
      <c r="J53" s="73"/>
      <c r="K53" s="73"/>
      <c r="L53" s="73"/>
      <c r="M53" s="73"/>
      <c r="N53" s="73"/>
      <c r="O53" s="73"/>
      <c r="P53" s="73"/>
      <c r="Q53" s="73"/>
      <c r="R53" s="73"/>
      <c r="S53" s="73"/>
      <c r="T53" s="73"/>
      <c r="U53" s="73"/>
      <c r="V53" s="73"/>
      <c r="W53" s="73"/>
      <c r="X53" s="73"/>
      <c r="Y53" s="73"/>
      <c r="Z53" s="73"/>
    </row>
    <row r="54" ht="14.25" customHeight="1">
      <c r="A54" s="69" t="s">
        <v>125</v>
      </c>
      <c r="B54" s="70" t="s">
        <v>126</v>
      </c>
      <c r="C54" s="70" t="s">
        <v>138</v>
      </c>
      <c r="D54" s="70">
        <v>2089327.0</v>
      </c>
      <c r="E54" s="70" t="s">
        <v>264</v>
      </c>
      <c r="F54" s="70" t="s">
        <v>126</v>
      </c>
      <c r="G54" s="73"/>
      <c r="H54" s="73"/>
      <c r="I54" s="73"/>
      <c r="J54" s="73"/>
      <c r="K54" s="73"/>
      <c r="L54" s="73"/>
      <c r="M54" s="73"/>
      <c r="N54" s="73"/>
      <c r="O54" s="73"/>
      <c r="P54" s="73"/>
      <c r="Q54" s="73"/>
      <c r="R54" s="73"/>
      <c r="S54" s="73"/>
      <c r="T54" s="73"/>
      <c r="U54" s="73"/>
      <c r="V54" s="73"/>
      <c r="W54" s="73"/>
      <c r="X54" s="73"/>
      <c r="Y54" s="73"/>
      <c r="Z54" s="73"/>
    </row>
    <row r="55" ht="14.25" customHeight="1">
      <c r="A55" s="69" t="s">
        <v>125</v>
      </c>
      <c r="B55" s="70" t="s">
        <v>126</v>
      </c>
      <c r="C55" s="70" t="s">
        <v>139</v>
      </c>
      <c r="D55" s="70">
        <v>2089327.0</v>
      </c>
      <c r="E55" s="70" t="s">
        <v>264</v>
      </c>
      <c r="F55" s="70" t="s">
        <v>126</v>
      </c>
      <c r="G55" s="73"/>
      <c r="H55" s="73"/>
      <c r="I55" s="73"/>
      <c r="J55" s="73"/>
      <c r="K55" s="73"/>
      <c r="L55" s="73"/>
      <c r="M55" s="73"/>
      <c r="N55" s="73"/>
      <c r="O55" s="73"/>
      <c r="P55" s="73"/>
      <c r="Q55" s="73"/>
      <c r="R55" s="73"/>
      <c r="S55" s="73"/>
      <c r="T55" s="73"/>
      <c r="U55" s="73"/>
      <c r="V55" s="73"/>
      <c r="W55" s="73"/>
      <c r="X55" s="73"/>
      <c r="Y55" s="73"/>
      <c r="Z55" s="73"/>
    </row>
    <row r="56" ht="14.25" customHeight="1">
      <c r="A56" s="69" t="s">
        <v>125</v>
      </c>
      <c r="B56" s="70" t="s">
        <v>126</v>
      </c>
      <c r="C56" s="70" t="s">
        <v>140</v>
      </c>
      <c r="D56" s="70">
        <v>2089327.0</v>
      </c>
      <c r="E56" s="70" t="s">
        <v>264</v>
      </c>
      <c r="F56" s="70" t="s">
        <v>126</v>
      </c>
      <c r="G56" s="73"/>
      <c r="H56" s="73"/>
      <c r="I56" s="73"/>
      <c r="J56" s="73"/>
      <c r="K56" s="73"/>
      <c r="L56" s="73"/>
      <c r="M56" s="73"/>
      <c r="N56" s="73"/>
      <c r="O56" s="73"/>
      <c r="P56" s="73"/>
      <c r="Q56" s="73"/>
      <c r="R56" s="73"/>
      <c r="S56" s="73"/>
      <c r="T56" s="73"/>
      <c r="U56" s="73"/>
      <c r="V56" s="73"/>
      <c r="W56" s="73"/>
      <c r="X56" s="73"/>
      <c r="Y56" s="73"/>
      <c r="Z56" s="73"/>
    </row>
    <row r="57" ht="14.25" customHeight="1">
      <c r="A57" s="69" t="s">
        <v>125</v>
      </c>
      <c r="B57" s="70" t="s">
        <v>126</v>
      </c>
      <c r="C57" s="70" t="s">
        <v>141</v>
      </c>
      <c r="D57" s="70">
        <v>2089327.0</v>
      </c>
      <c r="E57" s="70" t="s">
        <v>264</v>
      </c>
      <c r="F57" s="70" t="s">
        <v>126</v>
      </c>
      <c r="G57" s="73"/>
      <c r="H57" s="73"/>
      <c r="I57" s="73"/>
      <c r="J57" s="73"/>
      <c r="K57" s="73"/>
      <c r="L57" s="73"/>
      <c r="M57" s="73"/>
      <c r="N57" s="73"/>
      <c r="O57" s="73"/>
      <c r="P57" s="73"/>
      <c r="Q57" s="73"/>
      <c r="R57" s="73"/>
      <c r="S57" s="73"/>
      <c r="T57" s="73"/>
      <c r="U57" s="73"/>
      <c r="V57" s="73"/>
      <c r="W57" s="73"/>
      <c r="X57" s="73"/>
      <c r="Y57" s="73"/>
      <c r="Z57" s="73"/>
    </row>
    <row r="58" ht="14.25" customHeight="1">
      <c r="A58" s="69" t="s">
        <v>125</v>
      </c>
      <c r="B58" s="70" t="s">
        <v>126</v>
      </c>
      <c r="C58" s="70" t="s">
        <v>142</v>
      </c>
      <c r="D58" s="70">
        <v>2089327.0</v>
      </c>
      <c r="E58" s="70" t="s">
        <v>264</v>
      </c>
      <c r="F58" s="70" t="s">
        <v>126</v>
      </c>
      <c r="G58" s="73"/>
      <c r="H58" s="73"/>
      <c r="I58" s="73"/>
      <c r="J58" s="73"/>
      <c r="K58" s="73"/>
      <c r="L58" s="73"/>
      <c r="M58" s="73"/>
      <c r="N58" s="73"/>
      <c r="O58" s="73"/>
      <c r="P58" s="73"/>
      <c r="Q58" s="73"/>
      <c r="R58" s="73"/>
      <c r="S58" s="73"/>
      <c r="T58" s="73"/>
      <c r="U58" s="73"/>
      <c r="V58" s="73"/>
      <c r="W58" s="73"/>
      <c r="X58" s="73"/>
      <c r="Y58" s="73"/>
      <c r="Z58" s="73"/>
    </row>
    <row r="59" ht="14.25" customHeight="1">
      <c r="A59" s="69" t="s">
        <v>125</v>
      </c>
      <c r="B59" s="70" t="s">
        <v>126</v>
      </c>
      <c r="C59" s="70" t="s">
        <v>143</v>
      </c>
      <c r="D59" s="70">
        <v>2089327.0</v>
      </c>
      <c r="E59" s="70" t="s">
        <v>264</v>
      </c>
      <c r="F59" s="70" t="s">
        <v>126</v>
      </c>
      <c r="G59" s="73"/>
      <c r="H59" s="73"/>
      <c r="I59" s="73"/>
      <c r="J59" s="73"/>
      <c r="K59" s="73"/>
      <c r="L59" s="73"/>
      <c r="M59" s="73"/>
      <c r="N59" s="73"/>
      <c r="O59" s="73"/>
      <c r="P59" s="73"/>
      <c r="Q59" s="73"/>
      <c r="R59" s="73"/>
      <c r="S59" s="73"/>
      <c r="T59" s="73"/>
      <c r="U59" s="73"/>
      <c r="V59" s="73"/>
      <c r="W59" s="73"/>
      <c r="X59" s="73"/>
      <c r="Y59" s="73"/>
      <c r="Z59" s="73"/>
    </row>
    <row r="60" ht="14.25" customHeight="1">
      <c r="A60" s="69" t="s">
        <v>125</v>
      </c>
      <c r="B60" s="70" t="s">
        <v>126</v>
      </c>
      <c r="C60" s="70" t="s">
        <v>144</v>
      </c>
      <c r="D60" s="70">
        <v>2089327.0</v>
      </c>
      <c r="E60" s="70" t="s">
        <v>264</v>
      </c>
      <c r="F60" s="70" t="s">
        <v>126</v>
      </c>
      <c r="G60" s="73"/>
      <c r="H60" s="73"/>
      <c r="I60" s="73"/>
      <c r="J60" s="73"/>
      <c r="K60" s="73"/>
      <c r="L60" s="73"/>
      <c r="M60" s="73"/>
      <c r="N60" s="73"/>
      <c r="O60" s="73"/>
      <c r="P60" s="73"/>
      <c r="Q60" s="73"/>
      <c r="R60" s="73"/>
      <c r="S60" s="73"/>
      <c r="T60" s="73"/>
      <c r="U60" s="73"/>
      <c r="V60" s="73"/>
      <c r="W60" s="73"/>
      <c r="X60" s="73"/>
      <c r="Y60" s="73"/>
      <c r="Z60" s="73"/>
    </row>
    <row r="61" ht="14.25" customHeight="1">
      <c r="A61" s="69" t="s">
        <v>125</v>
      </c>
      <c r="B61" s="70" t="s">
        <v>145</v>
      </c>
      <c r="C61" s="70" t="s">
        <v>146</v>
      </c>
      <c r="D61" s="70">
        <v>2077396.0</v>
      </c>
      <c r="E61" s="70" t="s">
        <v>265</v>
      </c>
      <c r="F61" s="69" t="s">
        <v>125</v>
      </c>
      <c r="G61" s="73"/>
      <c r="H61" s="73"/>
      <c r="I61" s="73"/>
      <c r="J61" s="73"/>
      <c r="K61" s="73"/>
      <c r="L61" s="73"/>
      <c r="M61" s="73"/>
      <c r="N61" s="73"/>
      <c r="O61" s="73"/>
      <c r="P61" s="73"/>
      <c r="Q61" s="73"/>
      <c r="R61" s="73"/>
      <c r="S61" s="73"/>
      <c r="T61" s="73"/>
      <c r="U61" s="73"/>
      <c r="V61" s="73"/>
      <c r="W61" s="73"/>
      <c r="X61" s="73"/>
      <c r="Y61" s="73"/>
      <c r="Z61" s="73"/>
    </row>
    <row r="62" ht="14.25" customHeight="1">
      <c r="A62" s="69" t="s">
        <v>125</v>
      </c>
      <c r="B62" s="70" t="s">
        <v>145</v>
      </c>
      <c r="C62" s="70" t="s">
        <v>147</v>
      </c>
      <c r="D62" s="70">
        <v>2077396.0</v>
      </c>
      <c r="E62" s="70" t="s">
        <v>265</v>
      </c>
      <c r="F62" s="69" t="s">
        <v>125</v>
      </c>
      <c r="G62" s="73"/>
      <c r="H62" s="73"/>
      <c r="I62" s="73"/>
      <c r="J62" s="73"/>
      <c r="K62" s="73"/>
      <c r="L62" s="73"/>
      <c r="M62" s="73"/>
      <c r="N62" s="73"/>
      <c r="O62" s="73"/>
      <c r="P62" s="73"/>
      <c r="Q62" s="73"/>
      <c r="R62" s="73"/>
      <c r="S62" s="73"/>
      <c r="T62" s="73"/>
      <c r="U62" s="73"/>
      <c r="V62" s="73"/>
      <c r="W62" s="73"/>
      <c r="X62" s="73"/>
      <c r="Y62" s="73"/>
      <c r="Z62" s="73"/>
    </row>
    <row r="63" ht="14.25" customHeight="1">
      <c r="A63" s="69" t="s">
        <v>125</v>
      </c>
      <c r="B63" s="70" t="s">
        <v>145</v>
      </c>
      <c r="C63" s="70" t="s">
        <v>148</v>
      </c>
      <c r="D63" s="70">
        <v>2077396.0</v>
      </c>
      <c r="E63" s="70" t="s">
        <v>265</v>
      </c>
      <c r="F63" s="69" t="s">
        <v>125</v>
      </c>
      <c r="G63" s="73"/>
      <c r="H63" s="73"/>
      <c r="I63" s="73"/>
      <c r="J63" s="73"/>
      <c r="K63" s="73"/>
      <c r="L63" s="73"/>
      <c r="M63" s="73"/>
      <c r="N63" s="73"/>
      <c r="O63" s="73"/>
      <c r="P63" s="73"/>
      <c r="Q63" s="73"/>
      <c r="R63" s="73"/>
      <c r="S63" s="73"/>
      <c r="T63" s="73"/>
      <c r="U63" s="73"/>
      <c r="V63" s="73"/>
      <c r="W63" s="73"/>
      <c r="X63" s="73"/>
      <c r="Y63" s="73"/>
      <c r="Z63" s="73"/>
    </row>
    <row r="64" ht="14.25" customHeight="1">
      <c r="A64" s="69" t="s">
        <v>125</v>
      </c>
      <c r="B64" s="70" t="s">
        <v>145</v>
      </c>
      <c r="C64" s="70" t="s">
        <v>145</v>
      </c>
      <c r="D64" s="70">
        <v>2077396.0</v>
      </c>
      <c r="E64" s="70" t="s">
        <v>265</v>
      </c>
      <c r="F64" s="69" t="s">
        <v>125</v>
      </c>
      <c r="G64" s="73"/>
      <c r="H64" s="73"/>
      <c r="I64" s="73"/>
      <c r="J64" s="73"/>
      <c r="K64" s="73"/>
      <c r="L64" s="73"/>
      <c r="M64" s="73"/>
      <c r="N64" s="73"/>
      <c r="O64" s="73"/>
      <c r="P64" s="73"/>
      <c r="Q64" s="73"/>
      <c r="R64" s="73"/>
      <c r="S64" s="73"/>
      <c r="T64" s="73"/>
      <c r="U64" s="73"/>
      <c r="V64" s="73"/>
      <c r="W64" s="73"/>
      <c r="X64" s="73"/>
      <c r="Y64" s="73"/>
      <c r="Z64" s="73"/>
    </row>
    <row r="65" ht="14.25" customHeight="1">
      <c r="A65" s="69" t="s">
        <v>125</v>
      </c>
      <c r="B65" s="70" t="s">
        <v>145</v>
      </c>
      <c r="C65" s="70" t="s">
        <v>149</v>
      </c>
      <c r="D65" s="70">
        <v>2077396.0</v>
      </c>
      <c r="E65" s="70" t="s">
        <v>265</v>
      </c>
      <c r="F65" s="69" t="s">
        <v>125</v>
      </c>
      <c r="G65" s="73"/>
      <c r="H65" s="73"/>
      <c r="I65" s="73"/>
      <c r="J65" s="73"/>
      <c r="K65" s="73"/>
      <c r="L65" s="73"/>
      <c r="M65" s="73"/>
      <c r="N65" s="73"/>
      <c r="O65" s="73"/>
      <c r="P65" s="73"/>
      <c r="Q65" s="73"/>
      <c r="R65" s="73"/>
      <c r="S65" s="73"/>
      <c r="T65" s="73"/>
      <c r="U65" s="73"/>
      <c r="V65" s="73"/>
      <c r="W65" s="73"/>
      <c r="X65" s="73"/>
      <c r="Y65" s="73"/>
      <c r="Z65" s="73"/>
    </row>
    <row r="66" ht="14.25" customHeight="1">
      <c r="A66" s="69" t="s">
        <v>125</v>
      </c>
      <c r="B66" s="70" t="s">
        <v>145</v>
      </c>
      <c r="C66" s="70" t="s">
        <v>150</v>
      </c>
      <c r="D66" s="70">
        <v>2077396.0</v>
      </c>
      <c r="E66" s="70" t="s">
        <v>265</v>
      </c>
      <c r="F66" s="69" t="s">
        <v>125</v>
      </c>
      <c r="G66" s="73"/>
      <c r="H66" s="73"/>
      <c r="I66" s="73"/>
      <c r="J66" s="73"/>
      <c r="K66" s="73"/>
      <c r="L66" s="73"/>
      <c r="M66" s="73"/>
      <c r="N66" s="73"/>
      <c r="O66" s="73"/>
      <c r="P66" s="73"/>
      <c r="Q66" s="73"/>
      <c r="R66" s="73"/>
      <c r="S66" s="73"/>
      <c r="T66" s="73"/>
      <c r="U66" s="73"/>
      <c r="V66" s="73"/>
      <c r="W66" s="73"/>
      <c r="X66" s="73"/>
      <c r="Y66" s="73"/>
      <c r="Z66" s="73"/>
    </row>
    <row r="67" ht="14.25" customHeight="1">
      <c r="A67" s="69" t="s">
        <v>125</v>
      </c>
      <c r="B67" s="70" t="s">
        <v>151</v>
      </c>
      <c r="C67" s="70" t="s">
        <v>152</v>
      </c>
      <c r="D67" s="70">
        <v>2077396.0</v>
      </c>
      <c r="E67" s="70" t="s">
        <v>265</v>
      </c>
      <c r="F67" s="69" t="s">
        <v>125</v>
      </c>
      <c r="G67" s="73"/>
      <c r="H67" s="73"/>
      <c r="I67" s="73"/>
      <c r="J67" s="73"/>
      <c r="K67" s="73"/>
      <c r="L67" s="73"/>
      <c r="M67" s="73"/>
      <c r="N67" s="73"/>
      <c r="O67" s="73"/>
      <c r="P67" s="73"/>
      <c r="Q67" s="73"/>
      <c r="R67" s="73"/>
      <c r="S67" s="73"/>
      <c r="T67" s="73"/>
      <c r="U67" s="73"/>
      <c r="V67" s="73"/>
      <c r="W67" s="73"/>
      <c r="X67" s="73"/>
      <c r="Y67" s="73"/>
      <c r="Z67" s="73"/>
    </row>
    <row r="68" ht="14.25" customHeight="1">
      <c r="A68" s="69" t="s">
        <v>125</v>
      </c>
      <c r="B68" s="70" t="s">
        <v>151</v>
      </c>
      <c r="C68" s="70" t="s">
        <v>153</v>
      </c>
      <c r="D68" s="70">
        <v>2077396.0</v>
      </c>
      <c r="E68" s="70" t="s">
        <v>265</v>
      </c>
      <c r="F68" s="69" t="s">
        <v>125</v>
      </c>
      <c r="G68" s="73"/>
      <c r="H68" s="73"/>
      <c r="I68" s="73"/>
      <c r="J68" s="73"/>
      <c r="K68" s="73"/>
      <c r="L68" s="73"/>
      <c r="M68" s="73"/>
      <c r="N68" s="73"/>
      <c r="O68" s="73"/>
      <c r="P68" s="73"/>
      <c r="Q68" s="73"/>
      <c r="R68" s="73"/>
      <c r="S68" s="73"/>
      <c r="T68" s="73"/>
      <c r="U68" s="73"/>
      <c r="V68" s="73"/>
      <c r="W68" s="73"/>
      <c r="X68" s="73"/>
      <c r="Y68" s="73"/>
      <c r="Z68" s="73"/>
    </row>
    <row r="69" ht="14.25" customHeight="1">
      <c r="A69" s="69" t="s">
        <v>125</v>
      </c>
      <c r="B69" s="70" t="s">
        <v>151</v>
      </c>
      <c r="C69" s="70" t="s">
        <v>154</v>
      </c>
      <c r="D69" s="70">
        <v>2077396.0</v>
      </c>
      <c r="E69" s="70" t="s">
        <v>265</v>
      </c>
      <c r="F69" s="69" t="s">
        <v>125</v>
      </c>
      <c r="G69" s="73"/>
      <c r="H69" s="73"/>
      <c r="I69" s="73"/>
      <c r="J69" s="73"/>
      <c r="K69" s="73"/>
      <c r="L69" s="73"/>
      <c r="M69" s="73"/>
      <c r="N69" s="73"/>
      <c r="O69" s="73"/>
      <c r="P69" s="73"/>
      <c r="Q69" s="73"/>
      <c r="R69" s="73"/>
      <c r="S69" s="73"/>
      <c r="T69" s="73"/>
      <c r="U69" s="73"/>
      <c r="V69" s="73"/>
      <c r="W69" s="73"/>
      <c r="X69" s="73"/>
      <c r="Y69" s="73"/>
      <c r="Z69" s="73"/>
    </row>
    <row r="70" ht="14.25" customHeight="1">
      <c r="A70" s="69" t="s">
        <v>125</v>
      </c>
      <c r="B70" s="70" t="s">
        <v>151</v>
      </c>
      <c r="C70" s="70" t="s">
        <v>155</v>
      </c>
      <c r="D70" s="70">
        <v>2077396.0</v>
      </c>
      <c r="E70" s="70" t="s">
        <v>265</v>
      </c>
      <c r="F70" s="69" t="s">
        <v>125</v>
      </c>
      <c r="G70" s="73"/>
      <c r="H70" s="73"/>
      <c r="I70" s="73"/>
      <c r="J70" s="73"/>
      <c r="K70" s="73"/>
      <c r="L70" s="73"/>
      <c r="M70" s="73"/>
      <c r="N70" s="73"/>
      <c r="O70" s="73"/>
      <c r="P70" s="73"/>
      <c r="Q70" s="73"/>
      <c r="R70" s="73"/>
      <c r="S70" s="73"/>
      <c r="T70" s="73"/>
      <c r="U70" s="73"/>
      <c r="V70" s="73"/>
      <c r="W70" s="73"/>
      <c r="X70" s="73"/>
      <c r="Y70" s="73"/>
      <c r="Z70" s="73"/>
    </row>
    <row r="71" ht="14.25" customHeight="1">
      <c r="A71" s="69" t="s">
        <v>125</v>
      </c>
      <c r="B71" s="70" t="s">
        <v>151</v>
      </c>
      <c r="C71" s="70" t="s">
        <v>151</v>
      </c>
      <c r="D71" s="70">
        <v>2077396.0</v>
      </c>
      <c r="E71" s="70" t="s">
        <v>265</v>
      </c>
      <c r="F71" s="69" t="s">
        <v>125</v>
      </c>
      <c r="G71" s="73"/>
      <c r="H71" s="73"/>
      <c r="I71" s="73"/>
      <c r="J71" s="73"/>
      <c r="K71" s="73"/>
      <c r="L71" s="73"/>
      <c r="M71" s="73"/>
      <c r="N71" s="73"/>
      <c r="O71" s="73"/>
      <c r="P71" s="73"/>
      <c r="Q71" s="73"/>
      <c r="R71" s="73"/>
      <c r="S71" s="73"/>
      <c r="T71" s="73"/>
      <c r="U71" s="73"/>
      <c r="V71" s="73"/>
      <c r="W71" s="73"/>
      <c r="X71" s="73"/>
      <c r="Y71" s="73"/>
      <c r="Z71" s="73"/>
    </row>
    <row r="72" ht="14.25" customHeight="1">
      <c r="A72" s="69" t="s">
        <v>125</v>
      </c>
      <c r="B72" s="70" t="s">
        <v>151</v>
      </c>
      <c r="C72" s="70" t="s">
        <v>156</v>
      </c>
      <c r="D72" s="70">
        <v>2077396.0</v>
      </c>
      <c r="E72" s="70" t="s">
        <v>265</v>
      </c>
      <c r="F72" s="69" t="s">
        <v>125</v>
      </c>
      <c r="G72" s="73"/>
      <c r="H72" s="73"/>
      <c r="I72" s="73"/>
      <c r="J72" s="73"/>
      <c r="K72" s="73"/>
      <c r="L72" s="73"/>
      <c r="M72" s="73"/>
      <c r="N72" s="73"/>
      <c r="O72" s="73"/>
      <c r="P72" s="73"/>
      <c r="Q72" s="73"/>
      <c r="R72" s="73"/>
      <c r="S72" s="73"/>
      <c r="T72" s="73"/>
      <c r="U72" s="73"/>
      <c r="V72" s="73"/>
      <c r="W72" s="73"/>
      <c r="X72" s="73"/>
      <c r="Y72" s="73"/>
      <c r="Z72" s="73"/>
    </row>
    <row r="73" ht="14.25" customHeight="1">
      <c r="A73" s="69" t="s">
        <v>125</v>
      </c>
      <c r="B73" s="70" t="s">
        <v>151</v>
      </c>
      <c r="C73" s="70" t="s">
        <v>157</v>
      </c>
      <c r="D73" s="70">
        <v>2077396.0</v>
      </c>
      <c r="E73" s="70" t="s">
        <v>265</v>
      </c>
      <c r="F73" s="69" t="s">
        <v>125</v>
      </c>
      <c r="G73" s="73"/>
      <c r="H73" s="73"/>
      <c r="I73" s="73"/>
      <c r="J73" s="73"/>
      <c r="K73" s="73"/>
      <c r="L73" s="73"/>
      <c r="M73" s="73"/>
      <c r="N73" s="73"/>
      <c r="O73" s="73"/>
      <c r="P73" s="73"/>
      <c r="Q73" s="73"/>
      <c r="R73" s="73"/>
      <c r="S73" s="73"/>
      <c r="T73" s="73"/>
      <c r="U73" s="73"/>
      <c r="V73" s="73"/>
      <c r="W73" s="73"/>
      <c r="X73" s="73"/>
      <c r="Y73" s="73"/>
      <c r="Z73" s="73"/>
    </row>
    <row r="74" ht="14.25" customHeight="1">
      <c r="A74" s="69" t="s">
        <v>125</v>
      </c>
      <c r="B74" s="70" t="s">
        <v>151</v>
      </c>
      <c r="C74" s="70" t="s">
        <v>158</v>
      </c>
      <c r="D74" s="70">
        <v>2077396.0</v>
      </c>
      <c r="E74" s="70" t="s">
        <v>265</v>
      </c>
      <c r="F74" s="69" t="s">
        <v>125</v>
      </c>
      <c r="G74" s="73"/>
      <c r="H74" s="73"/>
      <c r="I74" s="73"/>
      <c r="J74" s="73"/>
      <c r="K74" s="73"/>
      <c r="L74" s="73"/>
      <c r="M74" s="73"/>
      <c r="N74" s="73"/>
      <c r="O74" s="73"/>
      <c r="P74" s="73"/>
      <c r="Q74" s="73"/>
      <c r="R74" s="73"/>
      <c r="S74" s="73"/>
      <c r="T74" s="73"/>
      <c r="U74" s="73"/>
      <c r="V74" s="73"/>
      <c r="W74" s="73"/>
      <c r="X74" s="73"/>
      <c r="Y74" s="73"/>
      <c r="Z74" s="73"/>
    </row>
    <row r="75" ht="14.25" customHeight="1">
      <c r="A75" s="69" t="s">
        <v>125</v>
      </c>
      <c r="B75" s="70" t="s">
        <v>151</v>
      </c>
      <c r="C75" s="70" t="s">
        <v>159</v>
      </c>
      <c r="D75" s="70">
        <v>2077396.0</v>
      </c>
      <c r="E75" s="70" t="s">
        <v>265</v>
      </c>
      <c r="F75" s="69" t="s">
        <v>125</v>
      </c>
      <c r="G75" s="73"/>
      <c r="H75" s="73"/>
      <c r="I75" s="73"/>
      <c r="J75" s="73"/>
      <c r="K75" s="73"/>
      <c r="L75" s="73"/>
      <c r="M75" s="73"/>
      <c r="N75" s="73"/>
      <c r="O75" s="73"/>
      <c r="P75" s="73"/>
      <c r="Q75" s="73"/>
      <c r="R75" s="73"/>
      <c r="S75" s="73"/>
      <c r="T75" s="73"/>
      <c r="U75" s="73"/>
      <c r="V75" s="73"/>
      <c r="W75" s="73"/>
      <c r="X75" s="73"/>
      <c r="Y75" s="73"/>
      <c r="Z75" s="73"/>
    </row>
    <row r="76" ht="14.25" customHeight="1">
      <c r="A76" s="69" t="s">
        <v>125</v>
      </c>
      <c r="B76" s="70" t="s">
        <v>151</v>
      </c>
      <c r="C76" s="70" t="s">
        <v>160</v>
      </c>
      <c r="D76" s="70">
        <v>2077396.0</v>
      </c>
      <c r="E76" s="70" t="s">
        <v>265</v>
      </c>
      <c r="F76" s="69" t="s">
        <v>125</v>
      </c>
      <c r="G76" s="73"/>
      <c r="H76" s="73"/>
      <c r="I76" s="73"/>
      <c r="J76" s="73"/>
      <c r="K76" s="73"/>
      <c r="L76" s="73"/>
      <c r="M76" s="73"/>
      <c r="N76" s="73"/>
      <c r="O76" s="73"/>
      <c r="P76" s="73"/>
      <c r="Q76" s="73"/>
      <c r="R76" s="73"/>
      <c r="S76" s="73"/>
      <c r="T76" s="73"/>
      <c r="U76" s="73"/>
      <c r="V76" s="73"/>
      <c r="W76" s="73"/>
      <c r="X76" s="73"/>
      <c r="Y76" s="73"/>
      <c r="Z76" s="73"/>
    </row>
    <row r="77" ht="14.25" customHeight="1">
      <c r="A77" s="69" t="s">
        <v>125</v>
      </c>
      <c r="B77" s="70" t="s">
        <v>151</v>
      </c>
      <c r="C77" s="70" t="s">
        <v>161</v>
      </c>
      <c r="D77" s="70">
        <v>2077396.0</v>
      </c>
      <c r="E77" s="70" t="s">
        <v>265</v>
      </c>
      <c r="F77" s="69" t="s">
        <v>125</v>
      </c>
      <c r="G77" s="73"/>
      <c r="H77" s="73"/>
      <c r="I77" s="73"/>
      <c r="J77" s="73"/>
      <c r="K77" s="73"/>
      <c r="L77" s="73"/>
      <c r="M77" s="73"/>
      <c r="N77" s="73"/>
      <c r="O77" s="73"/>
      <c r="P77" s="73"/>
      <c r="Q77" s="73"/>
      <c r="R77" s="73"/>
      <c r="S77" s="73"/>
      <c r="T77" s="73"/>
      <c r="U77" s="73"/>
      <c r="V77" s="73"/>
      <c r="W77" s="73"/>
      <c r="X77" s="73"/>
      <c r="Y77" s="73"/>
      <c r="Z77" s="73"/>
    </row>
    <row r="78" ht="14.25" customHeight="1">
      <c r="A78" s="69" t="s">
        <v>125</v>
      </c>
      <c r="B78" s="70" t="s">
        <v>151</v>
      </c>
      <c r="C78" s="70" t="s">
        <v>162</v>
      </c>
      <c r="D78" s="70">
        <v>2077396.0</v>
      </c>
      <c r="E78" s="70" t="s">
        <v>265</v>
      </c>
      <c r="F78" s="69" t="s">
        <v>125</v>
      </c>
      <c r="G78" s="73"/>
      <c r="H78" s="73"/>
      <c r="I78" s="73"/>
      <c r="J78" s="73"/>
      <c r="K78" s="73"/>
      <c r="L78" s="73"/>
      <c r="M78" s="73"/>
      <c r="N78" s="73"/>
      <c r="O78" s="73"/>
      <c r="P78" s="73"/>
      <c r="Q78" s="73"/>
      <c r="R78" s="73"/>
      <c r="S78" s="73"/>
      <c r="T78" s="73"/>
      <c r="U78" s="73"/>
      <c r="V78" s="73"/>
      <c r="W78" s="73"/>
      <c r="X78" s="73"/>
      <c r="Y78" s="73"/>
      <c r="Z78" s="73"/>
    </row>
    <row r="79" ht="14.25" customHeight="1">
      <c r="A79" s="69" t="s">
        <v>125</v>
      </c>
      <c r="B79" s="70" t="s">
        <v>151</v>
      </c>
      <c r="C79" s="70" t="s">
        <v>163</v>
      </c>
      <c r="D79" s="70">
        <v>2077396.0</v>
      </c>
      <c r="E79" s="70" t="s">
        <v>265</v>
      </c>
      <c r="F79" s="69" t="s">
        <v>125</v>
      </c>
      <c r="G79" s="73"/>
      <c r="H79" s="73"/>
      <c r="I79" s="73"/>
      <c r="J79" s="73"/>
      <c r="K79" s="73"/>
      <c r="L79" s="73"/>
      <c r="M79" s="73"/>
      <c r="N79" s="73"/>
      <c r="O79" s="73"/>
      <c r="P79" s="73"/>
      <c r="Q79" s="73"/>
      <c r="R79" s="73"/>
      <c r="S79" s="73"/>
      <c r="T79" s="73"/>
      <c r="U79" s="73"/>
      <c r="V79" s="73"/>
      <c r="W79" s="73"/>
      <c r="X79" s="73"/>
      <c r="Y79" s="73"/>
      <c r="Z79" s="73"/>
    </row>
    <row r="80" ht="14.25" customHeight="1">
      <c r="A80" s="69" t="s">
        <v>125</v>
      </c>
      <c r="B80" s="70" t="s">
        <v>151</v>
      </c>
      <c r="C80" s="70" t="s">
        <v>164</v>
      </c>
      <c r="D80" s="70">
        <v>2077396.0</v>
      </c>
      <c r="E80" s="70" t="s">
        <v>265</v>
      </c>
      <c r="F80" s="69" t="s">
        <v>125</v>
      </c>
      <c r="G80" s="73"/>
      <c r="H80" s="73"/>
      <c r="I80" s="73"/>
      <c r="J80" s="73"/>
      <c r="K80" s="73"/>
      <c r="L80" s="73"/>
      <c r="M80" s="73"/>
      <c r="N80" s="73"/>
      <c r="O80" s="73"/>
      <c r="P80" s="73"/>
      <c r="Q80" s="73"/>
      <c r="R80" s="73"/>
      <c r="S80" s="73"/>
      <c r="T80" s="73"/>
      <c r="U80" s="73"/>
      <c r="V80" s="73"/>
      <c r="W80" s="73"/>
      <c r="X80" s="73"/>
      <c r="Y80" s="73"/>
      <c r="Z80" s="73"/>
    </row>
    <row r="81" ht="14.25" customHeight="1">
      <c r="A81" s="69" t="s">
        <v>125</v>
      </c>
      <c r="B81" s="70" t="s">
        <v>151</v>
      </c>
      <c r="C81" s="70" t="s">
        <v>165</v>
      </c>
      <c r="D81" s="70">
        <v>2077396.0</v>
      </c>
      <c r="E81" s="70" t="s">
        <v>265</v>
      </c>
      <c r="F81" s="69" t="s">
        <v>125</v>
      </c>
      <c r="G81" s="73"/>
      <c r="H81" s="73"/>
      <c r="I81" s="73"/>
      <c r="J81" s="73"/>
      <c r="K81" s="73"/>
      <c r="L81" s="73"/>
      <c r="M81" s="73"/>
      <c r="N81" s="73"/>
      <c r="O81" s="73"/>
      <c r="P81" s="73"/>
      <c r="Q81" s="73"/>
      <c r="R81" s="73"/>
      <c r="S81" s="73"/>
      <c r="T81" s="73"/>
      <c r="U81" s="73"/>
      <c r="V81" s="73"/>
      <c r="W81" s="73"/>
      <c r="X81" s="73"/>
      <c r="Y81" s="73"/>
      <c r="Z81" s="73"/>
    </row>
    <row r="82" ht="14.25" customHeight="1">
      <c r="A82" s="69" t="s">
        <v>125</v>
      </c>
      <c r="B82" s="70" t="s">
        <v>151</v>
      </c>
      <c r="C82" s="70" t="s">
        <v>166</v>
      </c>
      <c r="D82" s="70">
        <v>2077396.0</v>
      </c>
      <c r="E82" s="70" t="s">
        <v>265</v>
      </c>
      <c r="F82" s="69" t="s">
        <v>125</v>
      </c>
      <c r="G82" s="73"/>
      <c r="H82" s="73"/>
      <c r="I82" s="73"/>
      <c r="J82" s="73"/>
      <c r="K82" s="73"/>
      <c r="L82" s="73"/>
      <c r="M82" s="73"/>
      <c r="N82" s="73"/>
      <c r="O82" s="73"/>
      <c r="P82" s="73"/>
      <c r="Q82" s="73"/>
      <c r="R82" s="73"/>
      <c r="S82" s="73"/>
      <c r="T82" s="73"/>
      <c r="U82" s="73"/>
      <c r="V82" s="73"/>
      <c r="W82" s="73"/>
      <c r="X82" s="73"/>
      <c r="Y82" s="73"/>
      <c r="Z82" s="73"/>
    </row>
    <row r="83" ht="14.25" customHeight="1">
      <c r="A83" s="69" t="s">
        <v>125</v>
      </c>
      <c r="B83" s="70" t="s">
        <v>167</v>
      </c>
      <c r="C83" s="70" t="s">
        <v>168</v>
      </c>
      <c r="D83" s="70">
        <v>2077396.0</v>
      </c>
      <c r="E83" s="70" t="s">
        <v>265</v>
      </c>
      <c r="F83" s="69" t="s">
        <v>125</v>
      </c>
      <c r="G83" s="73"/>
      <c r="H83" s="73"/>
      <c r="I83" s="73"/>
      <c r="J83" s="73"/>
      <c r="K83" s="73"/>
      <c r="L83" s="73"/>
      <c r="M83" s="73"/>
      <c r="N83" s="73"/>
      <c r="O83" s="73"/>
      <c r="P83" s="73"/>
      <c r="Q83" s="73"/>
      <c r="R83" s="73"/>
      <c r="S83" s="73"/>
      <c r="T83" s="73"/>
      <c r="U83" s="73"/>
      <c r="V83" s="73"/>
      <c r="W83" s="73"/>
      <c r="X83" s="73"/>
      <c r="Y83" s="73"/>
      <c r="Z83" s="73"/>
    </row>
    <row r="84" ht="14.25" customHeight="1">
      <c r="A84" s="69" t="s">
        <v>125</v>
      </c>
      <c r="B84" s="70" t="s">
        <v>167</v>
      </c>
      <c r="C84" s="70" t="s">
        <v>167</v>
      </c>
      <c r="D84" s="70">
        <v>2077396.0</v>
      </c>
      <c r="E84" s="70" t="s">
        <v>265</v>
      </c>
      <c r="F84" s="69" t="s">
        <v>125</v>
      </c>
      <c r="G84" s="73"/>
      <c r="H84" s="73"/>
      <c r="I84" s="73"/>
      <c r="J84" s="73"/>
      <c r="K84" s="73"/>
      <c r="L84" s="73"/>
      <c r="M84" s="73"/>
      <c r="N84" s="73"/>
      <c r="O84" s="73"/>
      <c r="P84" s="73"/>
      <c r="Q84" s="73"/>
      <c r="R84" s="73"/>
      <c r="S84" s="73"/>
      <c r="T84" s="73"/>
      <c r="U84" s="73"/>
      <c r="V84" s="73"/>
      <c r="W84" s="73"/>
      <c r="X84" s="73"/>
      <c r="Y84" s="73"/>
      <c r="Z84" s="73"/>
    </row>
    <row r="85" ht="14.25" customHeight="1">
      <c r="A85" s="69" t="s">
        <v>125</v>
      </c>
      <c r="B85" s="70" t="s">
        <v>167</v>
      </c>
      <c r="C85" s="70" t="s">
        <v>169</v>
      </c>
      <c r="D85" s="70">
        <v>2077396.0</v>
      </c>
      <c r="E85" s="70" t="s">
        <v>265</v>
      </c>
      <c r="F85" s="69" t="s">
        <v>125</v>
      </c>
      <c r="G85" s="73"/>
      <c r="H85" s="73"/>
      <c r="I85" s="73"/>
      <c r="J85" s="73"/>
      <c r="K85" s="73"/>
      <c r="L85" s="73"/>
      <c r="M85" s="73"/>
      <c r="N85" s="73"/>
      <c r="O85" s="73"/>
      <c r="P85" s="73"/>
      <c r="Q85" s="73"/>
      <c r="R85" s="73"/>
      <c r="S85" s="73"/>
      <c r="T85" s="73"/>
      <c r="U85" s="73"/>
      <c r="V85" s="73"/>
      <c r="W85" s="73"/>
      <c r="X85" s="73"/>
      <c r="Y85" s="73"/>
      <c r="Z85" s="73"/>
    </row>
    <row r="86" ht="14.25" customHeight="1">
      <c r="A86" s="69" t="s">
        <v>125</v>
      </c>
      <c r="B86" s="70" t="s">
        <v>167</v>
      </c>
      <c r="C86" s="70" t="s">
        <v>170</v>
      </c>
      <c r="D86" s="70">
        <v>2077396.0</v>
      </c>
      <c r="E86" s="70" t="s">
        <v>265</v>
      </c>
      <c r="F86" s="69" t="s">
        <v>125</v>
      </c>
      <c r="G86" s="73"/>
      <c r="H86" s="73"/>
      <c r="I86" s="73"/>
      <c r="J86" s="73"/>
      <c r="K86" s="73"/>
      <c r="L86" s="73"/>
      <c r="M86" s="73"/>
      <c r="N86" s="73"/>
      <c r="O86" s="73"/>
      <c r="P86" s="73"/>
      <c r="Q86" s="73"/>
      <c r="R86" s="73"/>
      <c r="S86" s="73"/>
      <c r="T86" s="73"/>
      <c r="U86" s="73"/>
      <c r="V86" s="73"/>
      <c r="W86" s="73"/>
      <c r="X86" s="73"/>
      <c r="Y86" s="73"/>
      <c r="Z86" s="73"/>
    </row>
    <row r="87" ht="14.25" customHeight="1">
      <c r="A87" s="69" t="s">
        <v>125</v>
      </c>
      <c r="B87" s="70" t="s">
        <v>167</v>
      </c>
      <c r="C87" s="70" t="s">
        <v>171</v>
      </c>
      <c r="D87" s="70">
        <v>2077396.0</v>
      </c>
      <c r="E87" s="70" t="s">
        <v>265</v>
      </c>
      <c r="F87" s="69" t="s">
        <v>125</v>
      </c>
      <c r="G87" s="73"/>
      <c r="H87" s="73"/>
      <c r="I87" s="73"/>
      <c r="J87" s="73"/>
      <c r="K87" s="73"/>
      <c r="L87" s="73"/>
      <c r="M87" s="73"/>
      <c r="N87" s="73"/>
      <c r="O87" s="73"/>
      <c r="P87" s="73"/>
      <c r="Q87" s="73"/>
      <c r="R87" s="73"/>
      <c r="S87" s="73"/>
      <c r="T87" s="73"/>
      <c r="U87" s="73"/>
      <c r="V87" s="73"/>
      <c r="W87" s="73"/>
      <c r="X87" s="73"/>
      <c r="Y87" s="73"/>
      <c r="Z87" s="73"/>
    </row>
    <row r="88" ht="14.25" customHeight="1">
      <c r="A88" s="69" t="s">
        <v>125</v>
      </c>
      <c r="B88" s="70" t="s">
        <v>167</v>
      </c>
      <c r="C88" s="70" t="s">
        <v>172</v>
      </c>
      <c r="D88" s="70">
        <v>2077396.0</v>
      </c>
      <c r="E88" s="70" t="s">
        <v>265</v>
      </c>
      <c r="F88" s="69" t="s">
        <v>125</v>
      </c>
      <c r="G88" s="73"/>
      <c r="H88" s="73"/>
      <c r="I88" s="73"/>
      <c r="J88" s="73"/>
      <c r="K88" s="73"/>
      <c r="L88" s="73"/>
      <c r="M88" s="73"/>
      <c r="N88" s="73"/>
      <c r="O88" s="73"/>
      <c r="P88" s="73"/>
      <c r="Q88" s="73"/>
      <c r="R88" s="73"/>
      <c r="S88" s="73"/>
      <c r="T88" s="73"/>
      <c r="U88" s="73"/>
      <c r="V88" s="73"/>
      <c r="W88" s="73"/>
      <c r="X88" s="73"/>
      <c r="Y88" s="73"/>
      <c r="Z88" s="73"/>
    </row>
    <row r="89" ht="14.25" customHeight="1">
      <c r="A89" s="69" t="s">
        <v>125</v>
      </c>
      <c r="B89" s="70" t="s">
        <v>167</v>
      </c>
      <c r="C89" s="70" t="s">
        <v>173</v>
      </c>
      <c r="D89" s="70">
        <v>2077396.0</v>
      </c>
      <c r="E89" s="70" t="s">
        <v>265</v>
      </c>
      <c r="F89" s="69" t="s">
        <v>125</v>
      </c>
      <c r="G89" s="73"/>
      <c r="H89" s="73"/>
      <c r="I89" s="73"/>
      <c r="J89" s="73"/>
      <c r="K89" s="73"/>
      <c r="L89" s="73"/>
      <c r="M89" s="73"/>
      <c r="N89" s="73"/>
      <c r="O89" s="73"/>
      <c r="P89" s="73"/>
      <c r="Q89" s="73"/>
      <c r="R89" s="73"/>
      <c r="S89" s="73"/>
      <c r="T89" s="73"/>
      <c r="U89" s="73"/>
      <c r="V89" s="73"/>
      <c r="W89" s="73"/>
      <c r="X89" s="73"/>
      <c r="Y89" s="73"/>
      <c r="Z89" s="73"/>
    </row>
    <row r="90" ht="14.25" customHeight="1">
      <c r="A90" s="69" t="s">
        <v>125</v>
      </c>
      <c r="B90" s="70" t="s">
        <v>167</v>
      </c>
      <c r="C90" s="70" t="s">
        <v>174</v>
      </c>
      <c r="D90" s="70">
        <v>2077396.0</v>
      </c>
      <c r="E90" s="70" t="s">
        <v>265</v>
      </c>
      <c r="F90" s="69" t="s">
        <v>125</v>
      </c>
      <c r="G90" s="73"/>
      <c r="H90" s="73"/>
      <c r="I90" s="73"/>
      <c r="J90" s="73"/>
      <c r="K90" s="73"/>
      <c r="L90" s="73"/>
      <c r="M90" s="73"/>
      <c r="N90" s="73"/>
      <c r="O90" s="73"/>
      <c r="P90" s="73"/>
      <c r="Q90" s="73"/>
      <c r="R90" s="73"/>
      <c r="S90" s="73"/>
      <c r="T90" s="73"/>
      <c r="U90" s="73"/>
      <c r="V90" s="73"/>
      <c r="W90" s="73"/>
      <c r="X90" s="73"/>
      <c r="Y90" s="73"/>
      <c r="Z90" s="73"/>
    </row>
    <row r="91" ht="14.25" customHeight="1">
      <c r="A91" s="69" t="s">
        <v>125</v>
      </c>
      <c r="B91" s="70" t="s">
        <v>167</v>
      </c>
      <c r="C91" s="70" t="s">
        <v>175</v>
      </c>
      <c r="D91" s="70">
        <v>2077396.0</v>
      </c>
      <c r="E91" s="70" t="s">
        <v>265</v>
      </c>
      <c r="F91" s="69" t="s">
        <v>125</v>
      </c>
      <c r="G91" s="73"/>
      <c r="H91" s="73"/>
      <c r="I91" s="73"/>
      <c r="J91" s="73"/>
      <c r="K91" s="73"/>
      <c r="L91" s="73"/>
      <c r="M91" s="73"/>
      <c r="N91" s="73"/>
      <c r="O91" s="73"/>
      <c r="P91" s="73"/>
      <c r="Q91" s="73"/>
      <c r="R91" s="73"/>
      <c r="S91" s="73"/>
      <c r="T91" s="73"/>
      <c r="U91" s="73"/>
      <c r="V91" s="73"/>
      <c r="W91" s="73"/>
      <c r="X91" s="73"/>
      <c r="Y91" s="73"/>
      <c r="Z91" s="73"/>
    </row>
    <row r="92" ht="14.25" customHeight="1">
      <c r="A92" s="69" t="s">
        <v>125</v>
      </c>
      <c r="B92" s="70" t="s">
        <v>167</v>
      </c>
      <c r="C92" s="70" t="s">
        <v>176</v>
      </c>
      <c r="D92" s="70">
        <v>2077396.0</v>
      </c>
      <c r="E92" s="70" t="s">
        <v>265</v>
      </c>
      <c r="F92" s="69" t="s">
        <v>125</v>
      </c>
      <c r="G92" s="73"/>
      <c r="H92" s="73"/>
      <c r="I92" s="73"/>
      <c r="J92" s="73"/>
      <c r="K92" s="73"/>
      <c r="L92" s="73"/>
      <c r="M92" s="73"/>
      <c r="N92" s="73"/>
      <c r="O92" s="73"/>
      <c r="P92" s="73"/>
      <c r="Q92" s="73"/>
      <c r="R92" s="73"/>
      <c r="S92" s="73"/>
      <c r="T92" s="73"/>
      <c r="U92" s="73"/>
      <c r="V92" s="73"/>
      <c r="W92" s="73"/>
      <c r="X92" s="73"/>
      <c r="Y92" s="73"/>
      <c r="Z92" s="73"/>
    </row>
    <row r="93" ht="14.25" customHeight="1">
      <c r="A93" s="69" t="s">
        <v>125</v>
      </c>
      <c r="B93" s="70" t="s">
        <v>167</v>
      </c>
      <c r="C93" s="70" t="s">
        <v>177</v>
      </c>
      <c r="D93" s="70">
        <v>2077396.0</v>
      </c>
      <c r="E93" s="70" t="s">
        <v>265</v>
      </c>
      <c r="F93" s="69" t="s">
        <v>125</v>
      </c>
      <c r="G93" s="73"/>
      <c r="H93" s="73"/>
      <c r="I93" s="73"/>
      <c r="J93" s="73"/>
      <c r="K93" s="73"/>
      <c r="L93" s="73"/>
      <c r="M93" s="73"/>
      <c r="N93" s="73"/>
      <c r="O93" s="73"/>
      <c r="P93" s="73"/>
      <c r="Q93" s="73"/>
      <c r="R93" s="73"/>
      <c r="S93" s="73"/>
      <c r="T93" s="73"/>
      <c r="U93" s="73"/>
      <c r="V93" s="73"/>
      <c r="W93" s="73"/>
      <c r="X93" s="73"/>
      <c r="Y93" s="73"/>
      <c r="Z93" s="73"/>
    </row>
    <row r="94" ht="14.25" customHeight="1">
      <c r="A94" s="69" t="s">
        <v>125</v>
      </c>
      <c r="B94" s="70" t="s">
        <v>167</v>
      </c>
      <c r="C94" s="70" t="s">
        <v>178</v>
      </c>
      <c r="D94" s="70">
        <v>2077396.0</v>
      </c>
      <c r="E94" s="70" t="s">
        <v>265</v>
      </c>
      <c r="F94" s="69" t="s">
        <v>125</v>
      </c>
      <c r="G94" s="73"/>
      <c r="H94" s="73"/>
      <c r="I94" s="73"/>
      <c r="J94" s="73"/>
      <c r="K94" s="73"/>
      <c r="L94" s="73"/>
      <c r="M94" s="73"/>
      <c r="N94" s="73"/>
      <c r="O94" s="73"/>
      <c r="P94" s="73"/>
      <c r="Q94" s="73"/>
      <c r="R94" s="73"/>
      <c r="S94" s="73"/>
      <c r="T94" s="73"/>
      <c r="U94" s="73"/>
      <c r="V94" s="73"/>
      <c r="W94" s="73"/>
      <c r="X94" s="73"/>
      <c r="Y94" s="73"/>
      <c r="Z94" s="73"/>
    </row>
    <row r="95" ht="14.25" customHeight="1">
      <c r="A95" s="69" t="s">
        <v>125</v>
      </c>
      <c r="B95" s="70" t="s">
        <v>167</v>
      </c>
      <c r="C95" s="70" t="s">
        <v>179</v>
      </c>
      <c r="D95" s="70">
        <v>2077396.0</v>
      </c>
      <c r="E95" s="70" t="s">
        <v>265</v>
      </c>
      <c r="F95" s="69" t="s">
        <v>125</v>
      </c>
      <c r="G95" s="73"/>
      <c r="H95" s="73"/>
      <c r="I95" s="73"/>
      <c r="J95" s="73"/>
      <c r="K95" s="73"/>
      <c r="L95" s="73"/>
      <c r="M95" s="73"/>
      <c r="N95" s="73"/>
      <c r="O95" s="73"/>
      <c r="P95" s="73"/>
      <c r="Q95" s="73"/>
      <c r="R95" s="73"/>
      <c r="S95" s="73"/>
      <c r="T95" s="73"/>
      <c r="U95" s="73"/>
      <c r="V95" s="73"/>
      <c r="W95" s="73"/>
      <c r="X95" s="73"/>
      <c r="Y95" s="73"/>
      <c r="Z95" s="73"/>
    </row>
    <row r="96" ht="14.25" customHeight="1">
      <c r="A96" s="69" t="s">
        <v>125</v>
      </c>
      <c r="B96" s="70" t="s">
        <v>180</v>
      </c>
      <c r="C96" s="70" t="s">
        <v>181</v>
      </c>
      <c r="D96" s="70">
        <v>2077396.0</v>
      </c>
      <c r="E96" s="70" t="s">
        <v>265</v>
      </c>
      <c r="F96" s="69" t="s">
        <v>125</v>
      </c>
      <c r="G96" s="73"/>
      <c r="H96" s="73"/>
      <c r="I96" s="73"/>
      <c r="J96" s="73"/>
      <c r="K96" s="73"/>
      <c r="L96" s="73"/>
      <c r="M96" s="73"/>
      <c r="N96" s="73"/>
      <c r="O96" s="73"/>
      <c r="P96" s="73"/>
      <c r="Q96" s="73"/>
      <c r="R96" s="73"/>
      <c r="S96" s="73"/>
      <c r="T96" s="73"/>
      <c r="U96" s="73"/>
      <c r="V96" s="73"/>
      <c r="W96" s="73"/>
      <c r="X96" s="73"/>
      <c r="Y96" s="73"/>
      <c r="Z96" s="73"/>
    </row>
    <row r="97" ht="14.25" customHeight="1">
      <c r="A97" s="69" t="s">
        <v>125</v>
      </c>
      <c r="B97" s="70" t="s">
        <v>180</v>
      </c>
      <c r="C97" s="70" t="s">
        <v>182</v>
      </c>
      <c r="D97" s="70">
        <v>2077396.0</v>
      </c>
      <c r="E97" s="70" t="s">
        <v>265</v>
      </c>
      <c r="F97" s="69" t="s">
        <v>125</v>
      </c>
      <c r="G97" s="73"/>
      <c r="H97" s="73"/>
      <c r="I97" s="73"/>
      <c r="J97" s="73"/>
      <c r="K97" s="73"/>
      <c r="L97" s="73"/>
      <c r="M97" s="73"/>
      <c r="N97" s="73"/>
      <c r="O97" s="73"/>
      <c r="P97" s="73"/>
      <c r="Q97" s="73"/>
      <c r="R97" s="73"/>
      <c r="S97" s="73"/>
      <c r="T97" s="73"/>
      <c r="U97" s="73"/>
      <c r="V97" s="73"/>
      <c r="W97" s="73"/>
      <c r="X97" s="73"/>
      <c r="Y97" s="73"/>
      <c r="Z97" s="73"/>
    </row>
    <row r="98" ht="14.25" customHeight="1">
      <c r="A98" s="69" t="s">
        <v>125</v>
      </c>
      <c r="B98" s="70" t="s">
        <v>180</v>
      </c>
      <c r="C98" s="70" t="s">
        <v>183</v>
      </c>
      <c r="D98" s="70">
        <v>2077396.0</v>
      </c>
      <c r="E98" s="70" t="s">
        <v>265</v>
      </c>
      <c r="F98" s="69" t="s">
        <v>125</v>
      </c>
      <c r="G98" s="73"/>
      <c r="H98" s="73"/>
      <c r="I98" s="73"/>
      <c r="J98" s="73"/>
      <c r="K98" s="73"/>
      <c r="L98" s="73"/>
      <c r="M98" s="73"/>
      <c r="N98" s="73"/>
      <c r="O98" s="73"/>
      <c r="P98" s="73"/>
      <c r="Q98" s="73"/>
      <c r="R98" s="73"/>
      <c r="S98" s="73"/>
      <c r="T98" s="73"/>
      <c r="U98" s="73"/>
      <c r="V98" s="73"/>
      <c r="W98" s="73"/>
      <c r="X98" s="73"/>
      <c r="Y98" s="73"/>
      <c r="Z98" s="73"/>
    </row>
    <row r="99" ht="14.25" customHeight="1">
      <c r="A99" s="69" t="s">
        <v>125</v>
      </c>
      <c r="B99" s="70" t="s">
        <v>180</v>
      </c>
      <c r="C99" s="70" t="s">
        <v>184</v>
      </c>
      <c r="D99" s="70">
        <v>2077396.0</v>
      </c>
      <c r="E99" s="70" t="s">
        <v>265</v>
      </c>
      <c r="F99" s="69" t="s">
        <v>125</v>
      </c>
      <c r="G99" s="73"/>
      <c r="H99" s="73"/>
      <c r="I99" s="73"/>
      <c r="J99" s="73"/>
      <c r="K99" s="73"/>
      <c r="L99" s="73"/>
      <c r="M99" s="73"/>
      <c r="N99" s="73"/>
      <c r="O99" s="73"/>
      <c r="P99" s="73"/>
      <c r="Q99" s="73"/>
      <c r="R99" s="73"/>
      <c r="S99" s="73"/>
      <c r="T99" s="73"/>
      <c r="U99" s="73"/>
      <c r="V99" s="73"/>
      <c r="W99" s="73"/>
      <c r="X99" s="73"/>
      <c r="Y99" s="73"/>
      <c r="Z99" s="73"/>
    </row>
    <row r="100" ht="14.25" customHeight="1">
      <c r="A100" s="69" t="s">
        <v>125</v>
      </c>
      <c r="B100" s="70" t="s">
        <v>180</v>
      </c>
      <c r="C100" s="70" t="s">
        <v>185</v>
      </c>
      <c r="D100" s="70">
        <v>2077396.0</v>
      </c>
      <c r="E100" s="70" t="s">
        <v>265</v>
      </c>
      <c r="F100" s="69" t="s">
        <v>125</v>
      </c>
      <c r="G100" s="73"/>
      <c r="H100" s="73"/>
      <c r="I100" s="73"/>
      <c r="J100" s="73"/>
      <c r="K100" s="73"/>
      <c r="L100" s="73"/>
      <c r="M100" s="73"/>
      <c r="N100" s="73"/>
      <c r="O100" s="73"/>
      <c r="P100" s="73"/>
      <c r="Q100" s="73"/>
      <c r="R100" s="73"/>
      <c r="S100" s="73"/>
      <c r="T100" s="73"/>
      <c r="U100" s="73"/>
      <c r="V100" s="73"/>
      <c r="W100" s="73"/>
      <c r="X100" s="73"/>
      <c r="Y100" s="73"/>
      <c r="Z100" s="73"/>
    </row>
    <row r="101" ht="14.25" customHeight="1">
      <c r="A101" s="69" t="s">
        <v>125</v>
      </c>
      <c r="B101" s="70" t="s">
        <v>180</v>
      </c>
      <c r="C101" s="70" t="s">
        <v>186</v>
      </c>
      <c r="D101" s="70">
        <v>2077396.0</v>
      </c>
      <c r="E101" s="70" t="s">
        <v>265</v>
      </c>
      <c r="F101" s="69" t="s">
        <v>125</v>
      </c>
      <c r="G101" s="73"/>
      <c r="H101" s="73"/>
      <c r="I101" s="73"/>
      <c r="J101" s="73"/>
      <c r="K101" s="73"/>
      <c r="L101" s="73"/>
      <c r="M101" s="73"/>
      <c r="N101" s="73"/>
      <c r="O101" s="73"/>
      <c r="P101" s="73"/>
      <c r="Q101" s="73"/>
      <c r="R101" s="73"/>
      <c r="S101" s="73"/>
      <c r="T101" s="73"/>
      <c r="U101" s="73"/>
      <c r="V101" s="73"/>
      <c r="W101" s="73"/>
      <c r="X101" s="73"/>
      <c r="Y101" s="73"/>
      <c r="Z101" s="73"/>
    </row>
    <row r="102" ht="14.25" customHeight="1">
      <c r="A102" s="69" t="s">
        <v>125</v>
      </c>
      <c r="B102" s="70" t="s">
        <v>180</v>
      </c>
      <c r="C102" s="70" t="s">
        <v>187</v>
      </c>
      <c r="D102" s="70">
        <v>2077396.0</v>
      </c>
      <c r="E102" s="70" t="s">
        <v>265</v>
      </c>
      <c r="F102" s="69" t="s">
        <v>125</v>
      </c>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4" t="s">
        <v>125</v>
      </c>
      <c r="B103" s="75" t="s">
        <v>180</v>
      </c>
      <c r="C103" s="75" t="s">
        <v>188</v>
      </c>
      <c r="D103" s="75">
        <v>2077396.0</v>
      </c>
      <c r="E103" s="75" t="s">
        <v>265</v>
      </c>
      <c r="F103" s="74" t="s">
        <v>125</v>
      </c>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4" t="s">
        <v>125</v>
      </c>
      <c r="B104" s="75" t="s">
        <v>180</v>
      </c>
      <c r="C104" s="75" t="s">
        <v>189</v>
      </c>
      <c r="D104" s="75">
        <v>2077396.0</v>
      </c>
      <c r="E104" s="75" t="s">
        <v>265</v>
      </c>
      <c r="F104" s="74" t="s">
        <v>125</v>
      </c>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4" t="s">
        <v>125</v>
      </c>
      <c r="B105" s="75" t="s">
        <v>180</v>
      </c>
      <c r="C105" s="75" t="s">
        <v>190</v>
      </c>
      <c r="D105" s="75">
        <v>2077396.0</v>
      </c>
      <c r="E105" s="75" t="s">
        <v>265</v>
      </c>
      <c r="F105" s="74" t="s">
        <v>125</v>
      </c>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4" t="s">
        <v>125</v>
      </c>
      <c r="B106" s="75" t="s">
        <v>180</v>
      </c>
      <c r="C106" s="75" t="s">
        <v>191</v>
      </c>
      <c r="D106" s="75">
        <v>2077396.0</v>
      </c>
      <c r="E106" s="75" t="s">
        <v>265</v>
      </c>
      <c r="F106" s="74" t="s">
        <v>125</v>
      </c>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4" t="s">
        <v>125</v>
      </c>
      <c r="B107" s="75" t="s">
        <v>180</v>
      </c>
      <c r="C107" s="75" t="s">
        <v>192</v>
      </c>
      <c r="D107" s="75">
        <v>2077396.0</v>
      </c>
      <c r="E107" s="75" t="s">
        <v>265</v>
      </c>
      <c r="F107" s="74" t="s">
        <v>125</v>
      </c>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4" t="s">
        <v>125</v>
      </c>
      <c r="B108" s="75" t="s">
        <v>180</v>
      </c>
      <c r="C108" s="75" t="s">
        <v>193</v>
      </c>
      <c r="D108" s="75">
        <v>2077396.0</v>
      </c>
      <c r="E108" s="75" t="s">
        <v>265</v>
      </c>
      <c r="F108" s="74" t="s">
        <v>125</v>
      </c>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4" t="s">
        <v>125</v>
      </c>
      <c r="B109" s="75" t="s">
        <v>180</v>
      </c>
      <c r="C109" s="75" t="s">
        <v>194</v>
      </c>
      <c r="D109" s="75">
        <v>2077396.0</v>
      </c>
      <c r="E109" s="75" t="s">
        <v>265</v>
      </c>
      <c r="F109" s="74" t="s">
        <v>125</v>
      </c>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4" t="s">
        <v>125</v>
      </c>
      <c r="B110" s="75" t="s">
        <v>180</v>
      </c>
      <c r="C110" s="75" t="s">
        <v>195</v>
      </c>
      <c r="D110" s="75">
        <v>2077396.0</v>
      </c>
      <c r="E110" s="75" t="s">
        <v>265</v>
      </c>
      <c r="F110" s="74" t="s">
        <v>125</v>
      </c>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4" t="s">
        <v>125</v>
      </c>
      <c r="B111" s="75" t="s">
        <v>180</v>
      </c>
      <c r="C111" s="75" t="s">
        <v>196</v>
      </c>
      <c r="D111" s="75">
        <v>2077396.0</v>
      </c>
      <c r="E111" s="75" t="s">
        <v>265</v>
      </c>
      <c r="F111" s="74" t="s">
        <v>125</v>
      </c>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4" t="s">
        <v>125</v>
      </c>
      <c r="B112" s="75" t="s">
        <v>180</v>
      </c>
      <c r="C112" s="75" t="s">
        <v>197</v>
      </c>
      <c r="D112" s="75">
        <v>2077396.0</v>
      </c>
      <c r="E112" s="75" t="s">
        <v>265</v>
      </c>
      <c r="F112" s="74" t="s">
        <v>125</v>
      </c>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4" t="s">
        <v>125</v>
      </c>
      <c r="B113" s="75" t="s">
        <v>180</v>
      </c>
      <c r="C113" s="75" t="s">
        <v>198</v>
      </c>
      <c r="D113" s="75">
        <v>2077396.0</v>
      </c>
      <c r="E113" s="75" t="s">
        <v>265</v>
      </c>
      <c r="F113" s="74" t="s">
        <v>125</v>
      </c>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4" t="s">
        <v>125</v>
      </c>
      <c r="B114" s="75" t="s">
        <v>180</v>
      </c>
      <c r="C114" s="75" t="s">
        <v>199</v>
      </c>
      <c r="D114" s="75">
        <v>2077396.0</v>
      </c>
      <c r="E114" s="75" t="s">
        <v>265</v>
      </c>
      <c r="F114" s="74" t="s">
        <v>125</v>
      </c>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4" t="s">
        <v>125</v>
      </c>
      <c r="B115" s="75" t="s">
        <v>180</v>
      </c>
      <c r="C115" s="75" t="s">
        <v>200</v>
      </c>
      <c r="D115" s="75">
        <v>2077396.0</v>
      </c>
      <c r="E115" s="75" t="s">
        <v>265</v>
      </c>
      <c r="F115" s="74" t="s">
        <v>125</v>
      </c>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4" t="s">
        <v>125</v>
      </c>
      <c r="B116" s="75" t="s">
        <v>201</v>
      </c>
      <c r="C116" s="75" t="s">
        <v>202</v>
      </c>
      <c r="D116" s="75">
        <v>2077396.0</v>
      </c>
      <c r="E116" s="75" t="s">
        <v>265</v>
      </c>
      <c r="F116" s="74" t="s">
        <v>125</v>
      </c>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4" t="s">
        <v>125</v>
      </c>
      <c r="B117" s="75" t="s">
        <v>201</v>
      </c>
      <c r="C117" s="75" t="s">
        <v>203</v>
      </c>
      <c r="D117" s="75">
        <v>2077396.0</v>
      </c>
      <c r="E117" s="75" t="s">
        <v>265</v>
      </c>
      <c r="F117" s="74" t="s">
        <v>125</v>
      </c>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4" t="s">
        <v>125</v>
      </c>
      <c r="B118" s="75" t="s">
        <v>201</v>
      </c>
      <c r="C118" s="75" t="s">
        <v>204</v>
      </c>
      <c r="D118" s="75">
        <v>2077396.0</v>
      </c>
      <c r="E118" s="75" t="s">
        <v>265</v>
      </c>
      <c r="F118" s="74" t="s">
        <v>125</v>
      </c>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4" t="s">
        <v>125</v>
      </c>
      <c r="B119" s="75" t="s">
        <v>201</v>
      </c>
      <c r="C119" s="75" t="s">
        <v>205</v>
      </c>
      <c r="D119" s="75">
        <v>2077396.0</v>
      </c>
      <c r="E119" s="75" t="s">
        <v>265</v>
      </c>
      <c r="F119" s="74" t="s">
        <v>125</v>
      </c>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4" t="s">
        <v>125</v>
      </c>
      <c r="B120" s="75" t="s">
        <v>201</v>
      </c>
      <c r="C120" s="75" t="s">
        <v>206</v>
      </c>
      <c r="D120" s="75">
        <v>2077396.0</v>
      </c>
      <c r="E120" s="75" t="s">
        <v>265</v>
      </c>
      <c r="F120" s="74" t="s">
        <v>125</v>
      </c>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4" t="s">
        <v>125</v>
      </c>
      <c r="B121" s="75" t="s">
        <v>201</v>
      </c>
      <c r="C121" s="75" t="s">
        <v>207</v>
      </c>
      <c r="D121" s="75">
        <v>2077396.0</v>
      </c>
      <c r="E121" s="75" t="s">
        <v>265</v>
      </c>
      <c r="F121" s="74" t="s">
        <v>125</v>
      </c>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4" t="s">
        <v>125</v>
      </c>
      <c r="B122" s="75" t="s">
        <v>201</v>
      </c>
      <c r="C122" s="75" t="s">
        <v>208</v>
      </c>
      <c r="D122" s="75">
        <v>2077396.0</v>
      </c>
      <c r="E122" s="75" t="s">
        <v>265</v>
      </c>
      <c r="F122" s="74" t="s">
        <v>125</v>
      </c>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4" t="s">
        <v>125</v>
      </c>
      <c r="B123" s="75" t="s">
        <v>201</v>
      </c>
      <c r="C123" s="75" t="s">
        <v>209</v>
      </c>
      <c r="D123" s="75">
        <v>2077396.0</v>
      </c>
      <c r="E123" s="75" t="s">
        <v>265</v>
      </c>
      <c r="F123" s="74" t="s">
        <v>125</v>
      </c>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4" t="s">
        <v>125</v>
      </c>
      <c r="B124" s="75" t="s">
        <v>201</v>
      </c>
      <c r="C124" s="75" t="s">
        <v>210</v>
      </c>
      <c r="D124" s="75">
        <v>2077396.0</v>
      </c>
      <c r="E124" s="75" t="s">
        <v>265</v>
      </c>
      <c r="F124" s="74" t="s">
        <v>125</v>
      </c>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4" t="s">
        <v>125</v>
      </c>
      <c r="B125" s="75" t="s">
        <v>201</v>
      </c>
      <c r="C125" s="75" t="s">
        <v>211</v>
      </c>
      <c r="D125" s="75">
        <v>2077396.0</v>
      </c>
      <c r="E125" s="75" t="s">
        <v>265</v>
      </c>
      <c r="F125" s="74" t="s">
        <v>125</v>
      </c>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4" t="s">
        <v>125</v>
      </c>
      <c r="B126" s="75" t="s">
        <v>201</v>
      </c>
      <c r="C126" s="75" t="s">
        <v>212</v>
      </c>
      <c r="D126" s="75">
        <v>2077396.0</v>
      </c>
      <c r="E126" s="75" t="s">
        <v>265</v>
      </c>
      <c r="F126" s="74" t="s">
        <v>125</v>
      </c>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4" t="s">
        <v>125</v>
      </c>
      <c r="B127" s="75" t="s">
        <v>213</v>
      </c>
      <c r="C127" s="75" t="s">
        <v>214</v>
      </c>
      <c r="D127" s="75">
        <v>5618401.0</v>
      </c>
      <c r="E127" s="75" t="s">
        <v>266</v>
      </c>
      <c r="F127" s="75" t="s">
        <v>230</v>
      </c>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4" t="s">
        <v>125</v>
      </c>
      <c r="B128" s="75" t="s">
        <v>213</v>
      </c>
      <c r="C128" s="75" t="s">
        <v>215</v>
      </c>
      <c r="D128" s="75">
        <v>5618401.0</v>
      </c>
      <c r="E128" s="75" t="s">
        <v>266</v>
      </c>
      <c r="F128" s="75" t="s">
        <v>230</v>
      </c>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4" t="s">
        <v>125</v>
      </c>
      <c r="B129" s="75" t="s">
        <v>213</v>
      </c>
      <c r="C129" s="75" t="s">
        <v>216</v>
      </c>
      <c r="D129" s="75">
        <v>5618401.0</v>
      </c>
      <c r="E129" s="75" t="s">
        <v>266</v>
      </c>
      <c r="F129" s="75" t="s">
        <v>230</v>
      </c>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4" t="s">
        <v>125</v>
      </c>
      <c r="B130" s="75" t="s">
        <v>213</v>
      </c>
      <c r="C130" s="75" t="s">
        <v>217</v>
      </c>
      <c r="D130" s="75">
        <v>5618401.0</v>
      </c>
      <c r="E130" s="75" t="s">
        <v>266</v>
      </c>
      <c r="F130" s="75" t="s">
        <v>230</v>
      </c>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4" t="s">
        <v>125</v>
      </c>
      <c r="B131" s="75" t="s">
        <v>213</v>
      </c>
      <c r="C131" s="75" t="s">
        <v>218</v>
      </c>
      <c r="D131" s="75">
        <v>5618401.0</v>
      </c>
      <c r="E131" s="75" t="s">
        <v>266</v>
      </c>
      <c r="F131" s="75" t="s">
        <v>230</v>
      </c>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4" t="s">
        <v>125</v>
      </c>
      <c r="B132" s="75" t="s">
        <v>213</v>
      </c>
      <c r="C132" s="75" t="s">
        <v>219</v>
      </c>
      <c r="D132" s="75">
        <v>5618401.0</v>
      </c>
      <c r="E132" s="75" t="s">
        <v>266</v>
      </c>
      <c r="F132" s="75" t="s">
        <v>230</v>
      </c>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4" t="s">
        <v>125</v>
      </c>
      <c r="B133" s="75" t="s">
        <v>213</v>
      </c>
      <c r="C133" s="75" t="s">
        <v>220</v>
      </c>
      <c r="D133" s="75">
        <v>5618401.0</v>
      </c>
      <c r="E133" s="75" t="s">
        <v>266</v>
      </c>
      <c r="F133" s="75" t="s">
        <v>230</v>
      </c>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4" t="s">
        <v>125</v>
      </c>
      <c r="B134" s="75" t="s">
        <v>213</v>
      </c>
      <c r="C134" s="75" t="s">
        <v>221</v>
      </c>
      <c r="D134" s="75">
        <v>5618401.0</v>
      </c>
      <c r="E134" s="75" t="s">
        <v>266</v>
      </c>
      <c r="F134" s="75" t="s">
        <v>230</v>
      </c>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4" t="s">
        <v>125</v>
      </c>
      <c r="B135" s="75" t="s">
        <v>213</v>
      </c>
      <c r="C135" s="75" t="s">
        <v>222</v>
      </c>
      <c r="D135" s="75">
        <v>5618401.0</v>
      </c>
      <c r="E135" s="75" t="s">
        <v>266</v>
      </c>
      <c r="F135" s="75" t="s">
        <v>230</v>
      </c>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4" t="s">
        <v>125</v>
      </c>
      <c r="B136" s="75" t="s">
        <v>213</v>
      </c>
      <c r="C136" s="75" t="s">
        <v>223</v>
      </c>
      <c r="D136" s="75">
        <v>5618401.0</v>
      </c>
      <c r="E136" s="75" t="s">
        <v>266</v>
      </c>
      <c r="F136" s="75" t="s">
        <v>230</v>
      </c>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4" t="s">
        <v>125</v>
      </c>
      <c r="B137" s="75" t="s">
        <v>213</v>
      </c>
      <c r="C137" s="75" t="s">
        <v>224</v>
      </c>
      <c r="D137" s="75">
        <v>5618401.0</v>
      </c>
      <c r="E137" s="75" t="s">
        <v>266</v>
      </c>
      <c r="F137" s="75" t="s">
        <v>230</v>
      </c>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4" t="s">
        <v>125</v>
      </c>
      <c r="B138" s="75" t="s">
        <v>213</v>
      </c>
      <c r="C138" s="75" t="s">
        <v>225</v>
      </c>
      <c r="D138" s="75">
        <v>5618401.0</v>
      </c>
      <c r="E138" s="75" t="s">
        <v>266</v>
      </c>
      <c r="F138" s="75" t="s">
        <v>230</v>
      </c>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4" t="s">
        <v>125</v>
      </c>
      <c r="B139" s="75" t="s">
        <v>213</v>
      </c>
      <c r="C139" s="75" t="s">
        <v>226</v>
      </c>
      <c r="D139" s="75">
        <v>5618401.0</v>
      </c>
      <c r="E139" s="75" t="s">
        <v>266</v>
      </c>
      <c r="F139" s="75" t="s">
        <v>230</v>
      </c>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4" t="s">
        <v>125</v>
      </c>
      <c r="B140" s="75" t="s">
        <v>213</v>
      </c>
      <c r="C140" s="75" t="s">
        <v>227</v>
      </c>
      <c r="D140" s="75">
        <v>5618401.0</v>
      </c>
      <c r="E140" s="75" t="s">
        <v>266</v>
      </c>
      <c r="F140" s="75" t="s">
        <v>230</v>
      </c>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4" t="s">
        <v>125</v>
      </c>
      <c r="B141" s="75" t="s">
        <v>213</v>
      </c>
      <c r="C141" s="75" t="s">
        <v>228</v>
      </c>
      <c r="D141" s="75">
        <v>5618401.0</v>
      </c>
      <c r="E141" s="75" t="s">
        <v>266</v>
      </c>
      <c r="F141" s="75" t="s">
        <v>230</v>
      </c>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4" t="s">
        <v>125</v>
      </c>
      <c r="B142" s="75" t="s">
        <v>213</v>
      </c>
      <c r="C142" s="75" t="s">
        <v>229</v>
      </c>
      <c r="D142" s="75">
        <v>5618401.0</v>
      </c>
      <c r="E142" s="75" t="s">
        <v>266</v>
      </c>
      <c r="F142" s="75" t="s">
        <v>230</v>
      </c>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4" t="s">
        <v>125</v>
      </c>
      <c r="B143" s="75" t="s">
        <v>213</v>
      </c>
      <c r="C143" s="75" t="s">
        <v>230</v>
      </c>
      <c r="D143" s="75">
        <v>5618401.0</v>
      </c>
      <c r="E143" s="75" t="s">
        <v>266</v>
      </c>
      <c r="F143" s="75" t="s">
        <v>230</v>
      </c>
      <c r="G143" s="73"/>
      <c r="H143" s="73"/>
      <c r="I143" s="73"/>
      <c r="J143" s="73"/>
      <c r="K143" s="73"/>
      <c r="L143" s="73"/>
      <c r="M143" s="73"/>
      <c r="N143" s="73"/>
      <c r="O143" s="73"/>
      <c r="P143" s="73"/>
      <c r="Q143" s="73"/>
      <c r="R143" s="73"/>
      <c r="S143" s="73"/>
      <c r="T143" s="73"/>
      <c r="U143" s="73"/>
      <c r="V143" s="73"/>
      <c r="W143" s="73"/>
      <c r="X143" s="73"/>
      <c r="Y143" s="73"/>
      <c r="Z143" s="73"/>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87401575" footer="0.0" header="0.0" left="0.511811024" right="0.511811024"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2.86"/>
    <col customWidth="1" min="3" max="3" width="26.57"/>
    <col customWidth="1" min="4" max="4" width="20.14"/>
    <col customWidth="1" min="5" max="5" width="38.43"/>
    <col customWidth="1" min="6" max="6" width="27.71"/>
  </cols>
  <sheetData>
    <row r="1" ht="31.5" customHeight="1">
      <c r="A1" s="59" t="s">
        <v>17</v>
      </c>
      <c r="B1" s="59" t="s">
        <v>116</v>
      </c>
      <c r="C1" s="59" t="s">
        <v>117</v>
      </c>
      <c r="D1" s="59" t="s">
        <v>231</v>
      </c>
      <c r="E1" s="59" t="s">
        <v>232</v>
      </c>
      <c r="F1" s="59" t="s">
        <v>233</v>
      </c>
    </row>
    <row r="2" ht="28.5" customHeight="1">
      <c r="A2" s="62" t="s">
        <v>31</v>
      </c>
      <c r="B2" s="63" t="s">
        <v>30</v>
      </c>
      <c r="C2" s="62" t="s">
        <v>31</v>
      </c>
      <c r="D2" s="63">
        <v>2078775.0</v>
      </c>
      <c r="E2" s="63" t="s">
        <v>267</v>
      </c>
      <c r="F2" s="63" t="s">
        <v>31</v>
      </c>
    </row>
    <row r="3" ht="28.5" customHeight="1">
      <c r="A3" s="62" t="s">
        <v>31</v>
      </c>
      <c r="B3" s="63" t="s">
        <v>30</v>
      </c>
      <c r="C3" s="62" t="s">
        <v>35</v>
      </c>
      <c r="D3" s="63">
        <v>2081768.0</v>
      </c>
      <c r="E3" s="63" t="s">
        <v>268</v>
      </c>
      <c r="F3" s="63" t="s">
        <v>35</v>
      </c>
    </row>
    <row r="4" ht="28.5" customHeight="1">
      <c r="A4" s="62" t="s">
        <v>31</v>
      </c>
      <c r="B4" s="63" t="s">
        <v>30</v>
      </c>
      <c r="C4" s="62" t="s">
        <v>38</v>
      </c>
      <c r="D4" s="63">
        <v>2081105.0</v>
      </c>
      <c r="E4" s="63" t="s">
        <v>269</v>
      </c>
      <c r="F4" s="63" t="s">
        <v>41</v>
      </c>
    </row>
    <row r="5" ht="28.5" customHeight="1">
      <c r="A5" s="62" t="s">
        <v>31</v>
      </c>
      <c r="B5" s="63" t="s">
        <v>30</v>
      </c>
      <c r="C5" s="62" t="s">
        <v>42</v>
      </c>
      <c r="D5" s="63">
        <v>2078775.0</v>
      </c>
      <c r="E5" s="63" t="s">
        <v>267</v>
      </c>
      <c r="F5" s="63" t="s">
        <v>31</v>
      </c>
    </row>
    <row r="6" ht="28.5" customHeight="1">
      <c r="A6" s="62" t="s">
        <v>31</v>
      </c>
      <c r="B6" s="63" t="s">
        <v>30</v>
      </c>
      <c r="C6" s="62" t="s">
        <v>44</v>
      </c>
      <c r="D6" s="63">
        <v>2081814.0</v>
      </c>
      <c r="E6" s="63" t="s">
        <v>270</v>
      </c>
      <c r="F6" s="63" t="s">
        <v>44</v>
      </c>
    </row>
    <row r="7" ht="28.5" customHeight="1">
      <c r="A7" s="62" t="s">
        <v>31</v>
      </c>
      <c r="B7" s="63" t="s">
        <v>30</v>
      </c>
      <c r="C7" s="62" t="s">
        <v>47</v>
      </c>
      <c r="D7" s="63">
        <v>2081768.0</v>
      </c>
      <c r="E7" s="63" t="s">
        <v>268</v>
      </c>
      <c r="F7" s="63" t="s">
        <v>35</v>
      </c>
    </row>
    <row r="8" ht="28.5" customHeight="1">
      <c r="A8" s="62" t="s">
        <v>31</v>
      </c>
      <c r="B8" s="63" t="s">
        <v>30</v>
      </c>
      <c r="C8" s="62" t="s">
        <v>49</v>
      </c>
      <c r="D8" s="63">
        <v>2081768.0</v>
      </c>
      <c r="E8" s="63" t="s">
        <v>268</v>
      </c>
      <c r="F8" s="63" t="s">
        <v>35</v>
      </c>
    </row>
    <row r="9" ht="28.5" customHeight="1">
      <c r="A9" s="62" t="s">
        <v>31</v>
      </c>
      <c r="B9" s="63" t="s">
        <v>30</v>
      </c>
      <c r="C9" s="62" t="s">
        <v>51</v>
      </c>
      <c r="D9" s="63">
        <v>2078775.0</v>
      </c>
      <c r="E9" s="63" t="s">
        <v>267</v>
      </c>
      <c r="F9" s="63" t="s">
        <v>31</v>
      </c>
    </row>
    <row r="10" ht="28.5" customHeight="1">
      <c r="A10" s="62" t="s">
        <v>31</v>
      </c>
      <c r="B10" s="63" t="s">
        <v>30</v>
      </c>
      <c r="C10" s="62" t="s">
        <v>53</v>
      </c>
      <c r="D10" s="63">
        <v>2081814.0</v>
      </c>
      <c r="E10" s="63" t="s">
        <v>270</v>
      </c>
      <c r="F10" s="63" t="s">
        <v>44</v>
      </c>
    </row>
    <row r="11" ht="28.5" customHeight="1">
      <c r="A11" s="62" t="s">
        <v>31</v>
      </c>
      <c r="B11" s="63" t="s">
        <v>30</v>
      </c>
      <c r="C11" s="62" t="s">
        <v>55</v>
      </c>
      <c r="D11" s="63">
        <v>2078775.0</v>
      </c>
      <c r="E11" s="63" t="s">
        <v>267</v>
      </c>
      <c r="F11" s="63" t="s">
        <v>31</v>
      </c>
    </row>
    <row r="12" ht="28.5" customHeight="1">
      <c r="A12" s="62" t="s">
        <v>31</v>
      </c>
      <c r="B12" s="63" t="s">
        <v>30</v>
      </c>
      <c r="C12" s="62" t="s">
        <v>41</v>
      </c>
      <c r="D12" s="63">
        <v>2081105.0</v>
      </c>
      <c r="E12" s="63" t="s">
        <v>269</v>
      </c>
      <c r="F12" s="63" t="s">
        <v>41</v>
      </c>
    </row>
    <row r="13" ht="28.5" customHeight="1">
      <c r="A13" s="62" t="s">
        <v>31</v>
      </c>
      <c r="B13" s="63" t="s">
        <v>58</v>
      </c>
      <c r="C13" s="62" t="s">
        <v>59</v>
      </c>
      <c r="D13" s="63">
        <v>2082691.0</v>
      </c>
      <c r="E13" s="63" t="s">
        <v>271</v>
      </c>
      <c r="F13" s="63" t="s">
        <v>59</v>
      </c>
    </row>
    <row r="14" ht="28.5" customHeight="1">
      <c r="A14" s="62" t="s">
        <v>31</v>
      </c>
      <c r="B14" s="63" t="s">
        <v>58</v>
      </c>
      <c r="C14" s="62" t="s">
        <v>62</v>
      </c>
      <c r="D14" s="63">
        <v>2083019.0</v>
      </c>
      <c r="E14" s="63" t="s">
        <v>272</v>
      </c>
      <c r="F14" s="63" t="s">
        <v>64</v>
      </c>
    </row>
    <row r="15" ht="28.5" customHeight="1">
      <c r="A15" s="62" t="s">
        <v>31</v>
      </c>
      <c r="B15" s="63" t="s">
        <v>58</v>
      </c>
      <c r="C15" s="62" t="s">
        <v>65</v>
      </c>
      <c r="D15" s="63">
        <v>2083019.0</v>
      </c>
      <c r="E15" s="63" t="s">
        <v>272</v>
      </c>
      <c r="F15" s="63" t="s">
        <v>64</v>
      </c>
    </row>
    <row r="16" ht="28.5" customHeight="1">
      <c r="A16" s="62" t="s">
        <v>31</v>
      </c>
      <c r="B16" s="63" t="s">
        <v>58</v>
      </c>
      <c r="C16" s="62" t="s">
        <v>66</v>
      </c>
      <c r="D16" s="63">
        <v>2078511.0</v>
      </c>
      <c r="E16" s="63" t="s">
        <v>273</v>
      </c>
      <c r="F16" s="63" t="s">
        <v>66</v>
      </c>
    </row>
    <row r="17" ht="28.5" customHeight="1">
      <c r="A17" s="62" t="s">
        <v>31</v>
      </c>
      <c r="B17" s="63" t="s">
        <v>58</v>
      </c>
      <c r="C17" s="62" t="s">
        <v>68</v>
      </c>
      <c r="D17" s="63">
        <v>2078511.0</v>
      </c>
      <c r="E17" s="63" t="s">
        <v>273</v>
      </c>
      <c r="F17" s="63" t="s">
        <v>66</v>
      </c>
    </row>
    <row r="18" ht="28.5" customHeight="1">
      <c r="A18" s="62" t="s">
        <v>31</v>
      </c>
      <c r="B18" s="63" t="s">
        <v>58</v>
      </c>
      <c r="C18" s="62" t="s">
        <v>69</v>
      </c>
      <c r="D18" s="63">
        <v>2083019.0</v>
      </c>
      <c r="E18" s="63" t="s">
        <v>272</v>
      </c>
      <c r="F18" s="63" t="s">
        <v>64</v>
      </c>
    </row>
    <row r="19" ht="28.5" customHeight="1">
      <c r="A19" s="62" t="s">
        <v>31</v>
      </c>
      <c r="B19" s="63" t="s">
        <v>58</v>
      </c>
      <c r="C19" s="62" t="s">
        <v>64</v>
      </c>
      <c r="D19" s="63">
        <v>2083019.0</v>
      </c>
      <c r="E19" s="63" t="s">
        <v>272</v>
      </c>
      <c r="F19" s="63" t="s">
        <v>64</v>
      </c>
    </row>
    <row r="20" ht="28.5" customHeight="1">
      <c r="A20" s="62" t="s">
        <v>31</v>
      </c>
      <c r="B20" s="63" t="s">
        <v>58</v>
      </c>
      <c r="C20" s="62" t="s">
        <v>70</v>
      </c>
      <c r="D20" s="63">
        <v>2082691.0</v>
      </c>
      <c r="E20" s="63" t="s">
        <v>271</v>
      </c>
      <c r="F20" s="63" t="s">
        <v>59</v>
      </c>
    </row>
    <row r="21" ht="28.5" customHeight="1">
      <c r="A21" s="62" t="s">
        <v>31</v>
      </c>
      <c r="B21" s="63" t="s">
        <v>58</v>
      </c>
      <c r="C21" s="62" t="s">
        <v>71</v>
      </c>
      <c r="D21" s="63">
        <v>2082691.0</v>
      </c>
      <c r="E21" s="63" t="s">
        <v>271</v>
      </c>
      <c r="F21" s="63" t="s">
        <v>59</v>
      </c>
    </row>
    <row r="22" ht="28.5" customHeight="1">
      <c r="A22" s="62" t="s">
        <v>31</v>
      </c>
      <c r="B22" s="63" t="s">
        <v>58</v>
      </c>
      <c r="C22" s="62" t="s">
        <v>72</v>
      </c>
      <c r="D22" s="63">
        <v>2083027.0</v>
      </c>
      <c r="E22" s="63" t="s">
        <v>274</v>
      </c>
      <c r="F22" s="63" t="s">
        <v>72</v>
      </c>
    </row>
    <row r="23" ht="28.5" customHeight="1">
      <c r="A23" s="62" t="s">
        <v>31</v>
      </c>
      <c r="B23" s="63" t="s">
        <v>58</v>
      </c>
      <c r="C23" s="62" t="s">
        <v>74</v>
      </c>
      <c r="D23" s="63">
        <v>2081245.0</v>
      </c>
      <c r="E23" s="63" t="s">
        <v>275</v>
      </c>
      <c r="F23" s="63" t="s">
        <v>76</v>
      </c>
    </row>
    <row r="24" ht="28.5" customHeight="1">
      <c r="A24" s="62" t="s">
        <v>31</v>
      </c>
      <c r="B24" s="63" t="s">
        <v>58</v>
      </c>
      <c r="C24" s="62" t="s">
        <v>77</v>
      </c>
      <c r="D24" s="63">
        <v>2078511.0</v>
      </c>
      <c r="E24" s="63" t="s">
        <v>273</v>
      </c>
      <c r="F24" s="63" t="s">
        <v>66</v>
      </c>
    </row>
    <row r="25" ht="28.5" customHeight="1">
      <c r="A25" s="62" t="s">
        <v>31</v>
      </c>
      <c r="B25" s="63" t="s">
        <v>124</v>
      </c>
      <c r="C25" s="62" t="s">
        <v>79</v>
      </c>
      <c r="D25" s="76">
        <v>2078503.0</v>
      </c>
      <c r="E25" s="76" t="s">
        <v>276</v>
      </c>
      <c r="F25" s="63" t="s">
        <v>82</v>
      </c>
    </row>
    <row r="26" ht="28.5" customHeight="1">
      <c r="A26" s="62" t="s">
        <v>31</v>
      </c>
      <c r="B26" s="63" t="s">
        <v>124</v>
      </c>
      <c r="C26" s="62" t="s">
        <v>83</v>
      </c>
      <c r="D26" s="76">
        <v>2078503.0</v>
      </c>
      <c r="E26" s="76" t="s">
        <v>276</v>
      </c>
      <c r="F26" s="63" t="s">
        <v>82</v>
      </c>
    </row>
    <row r="27" ht="28.5" customHeight="1">
      <c r="A27" s="62" t="s">
        <v>31</v>
      </c>
      <c r="B27" s="63" t="s">
        <v>124</v>
      </c>
      <c r="C27" s="62" t="s">
        <v>85</v>
      </c>
      <c r="D27" s="76">
        <v>2078503.0</v>
      </c>
      <c r="E27" s="76" t="s">
        <v>276</v>
      </c>
      <c r="F27" s="63" t="s">
        <v>82</v>
      </c>
    </row>
    <row r="28" ht="28.5" customHeight="1">
      <c r="A28" s="62" t="s">
        <v>31</v>
      </c>
      <c r="B28" s="63" t="s">
        <v>124</v>
      </c>
      <c r="C28" s="62" t="s">
        <v>87</v>
      </c>
      <c r="D28" s="76">
        <v>2078252.0</v>
      </c>
      <c r="E28" s="76" t="s">
        <v>277</v>
      </c>
      <c r="F28" s="63" t="s">
        <v>87</v>
      </c>
    </row>
    <row r="29" ht="28.5" customHeight="1">
      <c r="A29" s="62" t="s">
        <v>31</v>
      </c>
      <c r="B29" s="63" t="s">
        <v>124</v>
      </c>
      <c r="C29" s="62" t="s">
        <v>90</v>
      </c>
      <c r="D29" s="76">
        <v>2078503.0</v>
      </c>
      <c r="E29" s="76" t="s">
        <v>276</v>
      </c>
      <c r="F29" s="63" t="s">
        <v>82</v>
      </c>
    </row>
    <row r="30" ht="28.5" customHeight="1">
      <c r="A30" s="62" t="s">
        <v>31</v>
      </c>
      <c r="B30" s="63" t="s">
        <v>124</v>
      </c>
      <c r="C30" s="62" t="s">
        <v>92</v>
      </c>
      <c r="D30" s="76">
        <v>2079461.0</v>
      </c>
      <c r="E30" s="76" t="s">
        <v>278</v>
      </c>
      <c r="F30" s="63" t="s">
        <v>95</v>
      </c>
    </row>
    <row r="31" ht="28.5" customHeight="1">
      <c r="A31" s="62" t="s">
        <v>31</v>
      </c>
      <c r="B31" s="63" t="s">
        <v>124</v>
      </c>
      <c r="C31" s="62" t="s">
        <v>95</v>
      </c>
      <c r="D31" s="76">
        <v>2079461.0</v>
      </c>
      <c r="E31" s="76" t="s">
        <v>278</v>
      </c>
      <c r="F31" s="63" t="s">
        <v>95</v>
      </c>
    </row>
    <row r="32" ht="28.5" customHeight="1">
      <c r="A32" s="62" t="s">
        <v>31</v>
      </c>
      <c r="B32" s="63" t="s">
        <v>124</v>
      </c>
      <c r="C32" s="62" t="s">
        <v>97</v>
      </c>
      <c r="D32" s="76">
        <v>2078252.0</v>
      </c>
      <c r="E32" s="76" t="s">
        <v>277</v>
      </c>
      <c r="F32" s="63" t="s">
        <v>87</v>
      </c>
    </row>
    <row r="33" ht="28.5" customHeight="1">
      <c r="A33" s="62" t="s">
        <v>31</v>
      </c>
      <c r="B33" s="63" t="s">
        <v>124</v>
      </c>
      <c r="C33" s="62" t="s">
        <v>99</v>
      </c>
      <c r="D33" s="76">
        <v>2078252.0</v>
      </c>
      <c r="E33" s="76" t="s">
        <v>277</v>
      </c>
      <c r="F33" s="63" t="s">
        <v>87</v>
      </c>
    </row>
    <row r="34" ht="28.5" customHeight="1">
      <c r="A34" s="62" t="s">
        <v>31</v>
      </c>
      <c r="B34" s="63" t="s">
        <v>124</v>
      </c>
      <c r="C34" s="62" t="s">
        <v>101</v>
      </c>
      <c r="D34" s="76">
        <v>2078252.0</v>
      </c>
      <c r="E34" s="76" t="s">
        <v>277</v>
      </c>
      <c r="F34" s="63" t="s">
        <v>87</v>
      </c>
    </row>
    <row r="35" ht="28.5" customHeight="1">
      <c r="A35" s="62" t="s">
        <v>31</v>
      </c>
      <c r="B35" s="63" t="s">
        <v>124</v>
      </c>
      <c r="C35" s="62" t="s">
        <v>103</v>
      </c>
      <c r="D35" s="76">
        <v>2078503.0</v>
      </c>
      <c r="E35" s="76" t="s">
        <v>276</v>
      </c>
      <c r="F35" s="63" t="s">
        <v>82</v>
      </c>
    </row>
    <row r="36" ht="28.5" customHeight="1">
      <c r="A36" s="62" t="s">
        <v>31</v>
      </c>
      <c r="B36" s="63" t="s">
        <v>124</v>
      </c>
      <c r="C36" s="62" t="s">
        <v>105</v>
      </c>
      <c r="D36" s="76">
        <v>2078252.0</v>
      </c>
      <c r="E36" s="76" t="s">
        <v>277</v>
      </c>
      <c r="F36" s="63" t="s">
        <v>87</v>
      </c>
    </row>
    <row r="37" ht="28.5" customHeight="1">
      <c r="A37" s="62" t="s">
        <v>31</v>
      </c>
      <c r="B37" s="63" t="s">
        <v>124</v>
      </c>
      <c r="C37" s="62" t="s">
        <v>107</v>
      </c>
      <c r="D37" s="76">
        <v>2078503.0</v>
      </c>
      <c r="E37" s="76" t="s">
        <v>276</v>
      </c>
      <c r="F37" s="63" t="s">
        <v>82</v>
      </c>
    </row>
    <row r="38" ht="28.5" customHeight="1">
      <c r="A38" s="62" t="s">
        <v>31</v>
      </c>
      <c r="B38" s="63" t="s">
        <v>124</v>
      </c>
      <c r="C38" s="62" t="s">
        <v>82</v>
      </c>
      <c r="D38" s="76">
        <v>2078503.0</v>
      </c>
      <c r="E38" s="76" t="s">
        <v>276</v>
      </c>
      <c r="F38" s="63" t="s">
        <v>82</v>
      </c>
    </row>
    <row r="39" ht="28.5" customHeight="1">
      <c r="A39" s="62" t="s">
        <v>31</v>
      </c>
      <c r="B39" s="63" t="s">
        <v>124</v>
      </c>
      <c r="C39" s="62" t="s">
        <v>110</v>
      </c>
      <c r="D39" s="76">
        <v>2078252.0</v>
      </c>
      <c r="E39" s="76" t="s">
        <v>277</v>
      </c>
      <c r="F39" s="63" t="s">
        <v>87</v>
      </c>
    </row>
    <row r="40" ht="28.5" customHeight="1">
      <c r="A40" s="62" t="s">
        <v>31</v>
      </c>
      <c r="B40" s="63" t="s">
        <v>124</v>
      </c>
      <c r="C40" s="62" t="s">
        <v>112</v>
      </c>
      <c r="D40" s="76">
        <v>2078252.0</v>
      </c>
      <c r="E40" s="76" t="s">
        <v>277</v>
      </c>
      <c r="F40" s="63" t="s">
        <v>87</v>
      </c>
    </row>
    <row r="41" ht="28.5" customHeight="1">
      <c r="A41" s="62" t="s">
        <v>31</v>
      </c>
      <c r="B41" s="63" t="s">
        <v>124</v>
      </c>
      <c r="C41" s="62" t="s">
        <v>114</v>
      </c>
      <c r="D41" s="76">
        <v>2078252.0</v>
      </c>
      <c r="E41" s="76" t="s">
        <v>277</v>
      </c>
      <c r="F41" s="63" t="s">
        <v>87</v>
      </c>
    </row>
    <row r="42" ht="14.25" customHeight="1">
      <c r="A42" s="69" t="s">
        <v>125</v>
      </c>
      <c r="B42" s="70" t="s">
        <v>126</v>
      </c>
      <c r="C42" s="70" t="s">
        <v>127</v>
      </c>
      <c r="D42" s="70">
        <v>2089327.0</v>
      </c>
      <c r="E42" s="70" t="s">
        <v>264</v>
      </c>
      <c r="F42" s="70" t="s">
        <v>126</v>
      </c>
      <c r="G42" s="73"/>
      <c r="H42" s="73"/>
      <c r="I42" s="73"/>
      <c r="J42" s="73"/>
      <c r="K42" s="73"/>
      <c r="L42" s="73"/>
      <c r="M42" s="73"/>
      <c r="N42" s="73"/>
      <c r="O42" s="73"/>
      <c r="P42" s="73"/>
      <c r="Q42" s="73"/>
      <c r="R42" s="73"/>
      <c r="S42" s="73"/>
      <c r="T42" s="73"/>
      <c r="U42" s="73"/>
      <c r="V42" s="73"/>
      <c r="W42" s="73"/>
      <c r="X42" s="73"/>
      <c r="Y42" s="73"/>
      <c r="Z42" s="73"/>
    </row>
    <row r="43" ht="14.25" customHeight="1">
      <c r="A43" s="69" t="s">
        <v>125</v>
      </c>
      <c r="B43" s="70" t="s">
        <v>126</v>
      </c>
      <c r="C43" s="70" t="s">
        <v>126</v>
      </c>
      <c r="D43" s="70">
        <v>2089327.0</v>
      </c>
      <c r="E43" s="70" t="s">
        <v>264</v>
      </c>
      <c r="F43" s="70" t="s">
        <v>126</v>
      </c>
      <c r="G43" s="73"/>
      <c r="H43" s="73"/>
      <c r="I43" s="73"/>
      <c r="J43" s="73"/>
      <c r="K43" s="73"/>
      <c r="L43" s="73"/>
      <c r="M43" s="73"/>
      <c r="N43" s="73"/>
      <c r="O43" s="73"/>
      <c r="P43" s="73"/>
      <c r="Q43" s="73"/>
      <c r="R43" s="73"/>
      <c r="S43" s="73"/>
      <c r="T43" s="73"/>
      <c r="U43" s="73"/>
      <c r="V43" s="73"/>
      <c r="W43" s="73"/>
      <c r="X43" s="73"/>
      <c r="Y43" s="73"/>
      <c r="Z43" s="73"/>
    </row>
    <row r="44" ht="14.25" customHeight="1">
      <c r="A44" s="69" t="s">
        <v>125</v>
      </c>
      <c r="B44" s="70" t="s">
        <v>126</v>
      </c>
      <c r="C44" s="70" t="s">
        <v>128</v>
      </c>
      <c r="D44" s="70">
        <v>2089327.0</v>
      </c>
      <c r="E44" s="70" t="s">
        <v>264</v>
      </c>
      <c r="F44" s="70" t="s">
        <v>126</v>
      </c>
      <c r="G44" s="73"/>
      <c r="H44" s="73"/>
      <c r="I44" s="73"/>
      <c r="J44" s="73"/>
      <c r="K44" s="73"/>
      <c r="L44" s="73"/>
      <c r="M44" s="73"/>
      <c r="N44" s="73"/>
      <c r="O44" s="73"/>
      <c r="P44" s="73"/>
      <c r="Q44" s="73"/>
      <c r="R44" s="73"/>
      <c r="S44" s="73"/>
      <c r="T44" s="73"/>
      <c r="U44" s="73"/>
      <c r="V44" s="73"/>
      <c r="W44" s="73"/>
      <c r="X44" s="73"/>
      <c r="Y44" s="73"/>
      <c r="Z44" s="73"/>
    </row>
    <row r="45" ht="14.25" customHeight="1">
      <c r="A45" s="69" t="s">
        <v>125</v>
      </c>
      <c r="B45" s="70" t="s">
        <v>126</v>
      </c>
      <c r="C45" s="70" t="s">
        <v>129</v>
      </c>
      <c r="D45" s="70">
        <v>2089327.0</v>
      </c>
      <c r="E45" s="70" t="s">
        <v>264</v>
      </c>
      <c r="F45" s="70" t="s">
        <v>126</v>
      </c>
      <c r="G45" s="73"/>
      <c r="H45" s="73"/>
      <c r="I45" s="73"/>
      <c r="J45" s="73"/>
      <c r="K45" s="73"/>
      <c r="L45" s="73"/>
      <c r="M45" s="73"/>
      <c r="N45" s="73"/>
      <c r="O45" s="73"/>
      <c r="P45" s="73"/>
      <c r="Q45" s="73"/>
      <c r="R45" s="73"/>
      <c r="S45" s="73"/>
      <c r="T45" s="73"/>
      <c r="U45" s="73"/>
      <c r="V45" s="73"/>
      <c r="W45" s="73"/>
      <c r="X45" s="73"/>
      <c r="Y45" s="73"/>
      <c r="Z45" s="73"/>
    </row>
    <row r="46" ht="14.25" customHeight="1">
      <c r="A46" s="69" t="s">
        <v>125</v>
      </c>
      <c r="B46" s="70" t="s">
        <v>126</v>
      </c>
      <c r="C46" s="70" t="s">
        <v>130</v>
      </c>
      <c r="D46" s="70">
        <v>2089327.0</v>
      </c>
      <c r="E46" s="70" t="s">
        <v>264</v>
      </c>
      <c r="F46" s="70" t="s">
        <v>126</v>
      </c>
      <c r="G46" s="73"/>
      <c r="H46" s="73"/>
      <c r="I46" s="73"/>
      <c r="J46" s="73"/>
      <c r="K46" s="73"/>
      <c r="L46" s="73"/>
      <c r="M46" s="73"/>
      <c r="N46" s="73"/>
      <c r="O46" s="73"/>
      <c r="P46" s="73"/>
      <c r="Q46" s="73"/>
      <c r="R46" s="73"/>
      <c r="S46" s="73"/>
      <c r="T46" s="73"/>
      <c r="U46" s="73"/>
      <c r="V46" s="73"/>
      <c r="W46" s="73"/>
      <c r="X46" s="73"/>
      <c r="Y46" s="73"/>
      <c r="Z46" s="73"/>
    </row>
    <row r="47" ht="14.25" customHeight="1">
      <c r="A47" s="69" t="s">
        <v>125</v>
      </c>
      <c r="B47" s="70" t="s">
        <v>126</v>
      </c>
      <c r="C47" s="70" t="s">
        <v>131</v>
      </c>
      <c r="D47" s="70">
        <v>2089327.0</v>
      </c>
      <c r="E47" s="70" t="s">
        <v>264</v>
      </c>
      <c r="F47" s="70" t="s">
        <v>126</v>
      </c>
      <c r="G47" s="73"/>
      <c r="H47" s="73"/>
      <c r="I47" s="73"/>
      <c r="J47" s="73"/>
      <c r="K47" s="73"/>
      <c r="L47" s="73"/>
      <c r="M47" s="73"/>
      <c r="N47" s="73"/>
      <c r="O47" s="73"/>
      <c r="P47" s="73"/>
      <c r="Q47" s="73"/>
      <c r="R47" s="73"/>
      <c r="S47" s="73"/>
      <c r="T47" s="73"/>
      <c r="U47" s="73"/>
      <c r="V47" s="73"/>
      <c r="W47" s="73"/>
      <c r="X47" s="73"/>
      <c r="Y47" s="73"/>
      <c r="Z47" s="73"/>
    </row>
    <row r="48" ht="14.25" customHeight="1">
      <c r="A48" s="69" t="s">
        <v>125</v>
      </c>
      <c r="B48" s="70" t="s">
        <v>126</v>
      </c>
      <c r="C48" s="70" t="s">
        <v>132</v>
      </c>
      <c r="D48" s="70">
        <v>2089327.0</v>
      </c>
      <c r="E48" s="70" t="s">
        <v>264</v>
      </c>
      <c r="F48" s="70" t="s">
        <v>126</v>
      </c>
      <c r="G48" s="73"/>
      <c r="H48" s="73"/>
      <c r="I48" s="73"/>
      <c r="J48" s="73"/>
      <c r="K48" s="73"/>
      <c r="L48" s="73"/>
      <c r="M48" s="73"/>
      <c r="N48" s="73"/>
      <c r="O48" s="73"/>
      <c r="P48" s="73"/>
      <c r="Q48" s="73"/>
      <c r="R48" s="73"/>
      <c r="S48" s="73"/>
      <c r="T48" s="73"/>
      <c r="U48" s="73"/>
      <c r="V48" s="73"/>
      <c r="W48" s="73"/>
      <c r="X48" s="73"/>
      <c r="Y48" s="73"/>
      <c r="Z48" s="73"/>
    </row>
    <row r="49" ht="14.25" customHeight="1">
      <c r="A49" s="69" t="s">
        <v>125</v>
      </c>
      <c r="B49" s="70" t="s">
        <v>126</v>
      </c>
      <c r="C49" s="70" t="s">
        <v>133</v>
      </c>
      <c r="D49" s="70">
        <v>2089327.0</v>
      </c>
      <c r="E49" s="70" t="s">
        <v>264</v>
      </c>
      <c r="F49" s="70" t="s">
        <v>126</v>
      </c>
      <c r="G49" s="73"/>
      <c r="H49" s="73"/>
      <c r="I49" s="73"/>
      <c r="J49" s="73"/>
      <c r="K49" s="73"/>
      <c r="L49" s="73"/>
      <c r="M49" s="73"/>
      <c r="N49" s="73"/>
      <c r="O49" s="73"/>
      <c r="P49" s="73"/>
      <c r="Q49" s="73"/>
      <c r="R49" s="73"/>
      <c r="S49" s="73"/>
      <c r="T49" s="73"/>
      <c r="U49" s="73"/>
      <c r="V49" s="73"/>
      <c r="W49" s="73"/>
      <c r="X49" s="73"/>
      <c r="Y49" s="73"/>
      <c r="Z49" s="73"/>
    </row>
    <row r="50" ht="14.25" customHeight="1">
      <c r="A50" s="69" t="s">
        <v>125</v>
      </c>
      <c r="B50" s="70" t="s">
        <v>126</v>
      </c>
      <c r="C50" s="70" t="s">
        <v>134</v>
      </c>
      <c r="D50" s="70">
        <v>2089327.0</v>
      </c>
      <c r="E50" s="70" t="s">
        <v>264</v>
      </c>
      <c r="F50" s="70" t="s">
        <v>126</v>
      </c>
      <c r="G50" s="73"/>
      <c r="H50" s="73"/>
      <c r="I50" s="73"/>
      <c r="J50" s="73"/>
      <c r="K50" s="73"/>
      <c r="L50" s="73"/>
      <c r="M50" s="73"/>
      <c r="N50" s="73"/>
      <c r="O50" s="73"/>
      <c r="P50" s="73"/>
      <c r="Q50" s="73"/>
      <c r="R50" s="73"/>
      <c r="S50" s="73"/>
      <c r="T50" s="73"/>
      <c r="U50" s="73"/>
      <c r="V50" s="73"/>
      <c r="W50" s="73"/>
      <c r="X50" s="73"/>
      <c r="Y50" s="73"/>
      <c r="Z50" s="73"/>
    </row>
    <row r="51" ht="14.25" customHeight="1">
      <c r="A51" s="69" t="s">
        <v>125</v>
      </c>
      <c r="B51" s="70" t="s">
        <v>126</v>
      </c>
      <c r="C51" s="70" t="s">
        <v>135</v>
      </c>
      <c r="D51" s="70">
        <v>2089327.0</v>
      </c>
      <c r="E51" s="70" t="s">
        <v>264</v>
      </c>
      <c r="F51" s="70" t="s">
        <v>126</v>
      </c>
      <c r="G51" s="73"/>
      <c r="H51" s="73"/>
      <c r="I51" s="73"/>
      <c r="J51" s="73"/>
      <c r="K51" s="73"/>
      <c r="L51" s="73"/>
      <c r="M51" s="73"/>
      <c r="N51" s="73"/>
      <c r="O51" s="73"/>
      <c r="P51" s="73"/>
      <c r="Q51" s="73"/>
      <c r="R51" s="73"/>
      <c r="S51" s="73"/>
      <c r="T51" s="73"/>
      <c r="U51" s="73"/>
      <c r="V51" s="73"/>
      <c r="W51" s="73"/>
      <c r="X51" s="73"/>
      <c r="Y51" s="73"/>
      <c r="Z51" s="73"/>
    </row>
    <row r="52" ht="14.25" customHeight="1">
      <c r="A52" s="69" t="s">
        <v>125</v>
      </c>
      <c r="B52" s="70" t="s">
        <v>126</v>
      </c>
      <c r="C52" s="70" t="s">
        <v>136</v>
      </c>
      <c r="D52" s="70">
        <v>2088487.0</v>
      </c>
      <c r="E52" s="70" t="s">
        <v>279</v>
      </c>
      <c r="F52" s="70" t="s">
        <v>136</v>
      </c>
      <c r="G52" s="73"/>
      <c r="H52" s="73"/>
      <c r="I52" s="73"/>
      <c r="J52" s="73"/>
      <c r="K52" s="73"/>
      <c r="L52" s="73"/>
      <c r="M52" s="73"/>
      <c r="N52" s="73"/>
      <c r="O52" s="73"/>
      <c r="P52" s="73"/>
      <c r="Q52" s="73"/>
      <c r="R52" s="73"/>
      <c r="S52" s="73"/>
      <c r="T52" s="73"/>
      <c r="U52" s="73"/>
      <c r="V52" s="73"/>
      <c r="W52" s="73"/>
      <c r="X52" s="73"/>
      <c r="Y52" s="73"/>
      <c r="Z52" s="73"/>
    </row>
    <row r="53" ht="14.25" customHeight="1">
      <c r="A53" s="69" t="s">
        <v>125</v>
      </c>
      <c r="B53" s="70" t="s">
        <v>126</v>
      </c>
      <c r="C53" s="70" t="s">
        <v>137</v>
      </c>
      <c r="D53" s="70">
        <v>2089327.0</v>
      </c>
      <c r="E53" s="70" t="s">
        <v>264</v>
      </c>
      <c r="F53" s="70" t="s">
        <v>126</v>
      </c>
      <c r="G53" s="73"/>
      <c r="H53" s="73"/>
      <c r="I53" s="73"/>
      <c r="J53" s="73"/>
      <c r="K53" s="73"/>
      <c r="L53" s="73"/>
      <c r="M53" s="73"/>
      <c r="N53" s="73"/>
      <c r="O53" s="73"/>
      <c r="P53" s="73"/>
      <c r="Q53" s="73"/>
      <c r="R53" s="73"/>
      <c r="S53" s="73"/>
      <c r="T53" s="73"/>
      <c r="U53" s="73"/>
      <c r="V53" s="73"/>
      <c r="W53" s="73"/>
      <c r="X53" s="73"/>
      <c r="Y53" s="73"/>
      <c r="Z53" s="73"/>
    </row>
    <row r="54" ht="14.25" customHeight="1">
      <c r="A54" s="69" t="s">
        <v>125</v>
      </c>
      <c r="B54" s="70" t="s">
        <v>126</v>
      </c>
      <c r="C54" s="70" t="s">
        <v>138</v>
      </c>
      <c r="D54" s="70">
        <v>2089327.0</v>
      </c>
      <c r="E54" s="70" t="s">
        <v>264</v>
      </c>
      <c r="F54" s="70" t="s">
        <v>126</v>
      </c>
      <c r="G54" s="73"/>
      <c r="H54" s="73"/>
      <c r="I54" s="73"/>
      <c r="J54" s="73"/>
      <c r="K54" s="73"/>
      <c r="L54" s="73"/>
      <c r="M54" s="73"/>
      <c r="N54" s="73"/>
      <c r="O54" s="73"/>
      <c r="P54" s="73"/>
      <c r="Q54" s="73"/>
      <c r="R54" s="73"/>
      <c r="S54" s="73"/>
      <c r="T54" s="73"/>
      <c r="U54" s="73"/>
      <c r="V54" s="73"/>
      <c r="W54" s="73"/>
      <c r="X54" s="73"/>
      <c r="Y54" s="73"/>
      <c r="Z54" s="73"/>
    </row>
    <row r="55" ht="14.25" customHeight="1">
      <c r="A55" s="69" t="s">
        <v>125</v>
      </c>
      <c r="B55" s="70" t="s">
        <v>126</v>
      </c>
      <c r="C55" s="70" t="s">
        <v>139</v>
      </c>
      <c r="D55" s="70">
        <v>2089327.0</v>
      </c>
      <c r="E55" s="70" t="s">
        <v>264</v>
      </c>
      <c r="F55" s="70" t="s">
        <v>126</v>
      </c>
      <c r="G55" s="73"/>
      <c r="H55" s="73"/>
      <c r="I55" s="73"/>
      <c r="J55" s="73"/>
      <c r="K55" s="73"/>
      <c r="L55" s="73"/>
      <c r="M55" s="73"/>
      <c r="N55" s="73"/>
      <c r="O55" s="73"/>
      <c r="P55" s="73"/>
      <c r="Q55" s="73"/>
      <c r="R55" s="73"/>
      <c r="S55" s="73"/>
      <c r="T55" s="73"/>
      <c r="U55" s="73"/>
      <c r="V55" s="73"/>
      <c r="W55" s="73"/>
      <c r="X55" s="73"/>
      <c r="Y55" s="73"/>
      <c r="Z55" s="73"/>
    </row>
    <row r="56" ht="14.25" customHeight="1">
      <c r="A56" s="69" t="s">
        <v>125</v>
      </c>
      <c r="B56" s="70" t="s">
        <v>126</v>
      </c>
      <c r="C56" s="70" t="s">
        <v>140</v>
      </c>
      <c r="D56" s="70">
        <v>2089327.0</v>
      </c>
      <c r="E56" s="70" t="s">
        <v>264</v>
      </c>
      <c r="F56" s="70" t="s">
        <v>126</v>
      </c>
      <c r="G56" s="73"/>
      <c r="H56" s="73"/>
      <c r="I56" s="73"/>
      <c r="J56" s="73"/>
      <c r="K56" s="73"/>
      <c r="L56" s="73"/>
      <c r="M56" s="73"/>
      <c r="N56" s="73"/>
      <c r="O56" s="73"/>
      <c r="P56" s="73"/>
      <c r="Q56" s="73"/>
      <c r="R56" s="73"/>
      <c r="S56" s="73"/>
      <c r="T56" s="73"/>
      <c r="U56" s="73"/>
      <c r="V56" s="73"/>
      <c r="W56" s="73"/>
      <c r="X56" s="73"/>
      <c r="Y56" s="73"/>
      <c r="Z56" s="73"/>
    </row>
    <row r="57" ht="14.25" customHeight="1">
      <c r="A57" s="69" t="s">
        <v>125</v>
      </c>
      <c r="B57" s="70" t="s">
        <v>126</v>
      </c>
      <c r="C57" s="70" t="s">
        <v>141</v>
      </c>
      <c r="D57" s="70">
        <v>2089327.0</v>
      </c>
      <c r="E57" s="70" t="s">
        <v>264</v>
      </c>
      <c r="F57" s="70" t="s">
        <v>126</v>
      </c>
      <c r="G57" s="73"/>
      <c r="H57" s="73"/>
      <c r="I57" s="73"/>
      <c r="J57" s="73"/>
      <c r="K57" s="73"/>
      <c r="L57" s="73"/>
      <c r="M57" s="73"/>
      <c r="N57" s="73"/>
      <c r="O57" s="73"/>
      <c r="P57" s="73"/>
      <c r="Q57" s="73"/>
      <c r="R57" s="73"/>
      <c r="S57" s="73"/>
      <c r="T57" s="73"/>
      <c r="U57" s="73"/>
      <c r="V57" s="73"/>
      <c r="W57" s="73"/>
      <c r="X57" s="73"/>
      <c r="Y57" s="73"/>
      <c r="Z57" s="73"/>
    </row>
    <row r="58" ht="14.25" customHeight="1">
      <c r="A58" s="69" t="s">
        <v>125</v>
      </c>
      <c r="B58" s="70" t="s">
        <v>126</v>
      </c>
      <c r="C58" s="70" t="s">
        <v>142</v>
      </c>
      <c r="D58" s="70">
        <v>2089327.0</v>
      </c>
      <c r="E58" s="70" t="s">
        <v>264</v>
      </c>
      <c r="F58" s="70" t="s">
        <v>126</v>
      </c>
      <c r="G58" s="73"/>
      <c r="H58" s="73"/>
      <c r="I58" s="73"/>
      <c r="J58" s="73"/>
      <c r="K58" s="73"/>
      <c r="L58" s="73"/>
      <c r="M58" s="73"/>
      <c r="N58" s="73"/>
      <c r="O58" s="73"/>
      <c r="P58" s="73"/>
      <c r="Q58" s="73"/>
      <c r="R58" s="73"/>
      <c r="S58" s="73"/>
      <c r="T58" s="73"/>
      <c r="U58" s="73"/>
      <c r="V58" s="73"/>
      <c r="W58" s="73"/>
      <c r="X58" s="73"/>
      <c r="Y58" s="73"/>
      <c r="Z58" s="73"/>
    </row>
    <row r="59" ht="14.25" customHeight="1">
      <c r="A59" s="69" t="s">
        <v>125</v>
      </c>
      <c r="B59" s="70" t="s">
        <v>126</v>
      </c>
      <c r="C59" s="70" t="s">
        <v>143</v>
      </c>
      <c r="D59" s="70">
        <v>2089327.0</v>
      </c>
      <c r="E59" s="70" t="s">
        <v>264</v>
      </c>
      <c r="F59" s="70" t="s">
        <v>126</v>
      </c>
      <c r="G59" s="73"/>
      <c r="H59" s="73"/>
      <c r="I59" s="73"/>
      <c r="J59" s="73"/>
      <c r="K59" s="73"/>
      <c r="L59" s="73"/>
      <c r="M59" s="73"/>
      <c r="N59" s="73"/>
      <c r="O59" s="73"/>
      <c r="P59" s="73"/>
      <c r="Q59" s="73"/>
      <c r="R59" s="73"/>
      <c r="S59" s="73"/>
      <c r="T59" s="73"/>
      <c r="U59" s="73"/>
      <c r="V59" s="73"/>
      <c r="W59" s="73"/>
      <c r="X59" s="73"/>
      <c r="Y59" s="73"/>
      <c r="Z59" s="73"/>
    </row>
    <row r="60" ht="14.25" customHeight="1">
      <c r="A60" s="69" t="s">
        <v>125</v>
      </c>
      <c r="B60" s="70" t="s">
        <v>126</v>
      </c>
      <c r="C60" s="70" t="s">
        <v>144</v>
      </c>
      <c r="D60" s="70">
        <v>2089327.0</v>
      </c>
      <c r="E60" s="70" t="s">
        <v>264</v>
      </c>
      <c r="F60" s="70" t="s">
        <v>126</v>
      </c>
      <c r="G60" s="73"/>
      <c r="H60" s="73"/>
      <c r="I60" s="73"/>
      <c r="J60" s="73"/>
      <c r="K60" s="73"/>
      <c r="L60" s="73"/>
      <c r="M60" s="73"/>
      <c r="N60" s="73"/>
      <c r="O60" s="73"/>
      <c r="P60" s="73"/>
      <c r="Q60" s="73"/>
      <c r="R60" s="73"/>
      <c r="S60" s="73"/>
      <c r="T60" s="73"/>
      <c r="U60" s="73"/>
      <c r="V60" s="73"/>
      <c r="W60" s="73"/>
      <c r="X60" s="73"/>
      <c r="Y60" s="73"/>
      <c r="Z60" s="73"/>
    </row>
    <row r="61" ht="14.25" customHeight="1">
      <c r="A61" s="69" t="s">
        <v>125</v>
      </c>
      <c r="B61" s="70" t="s">
        <v>145</v>
      </c>
      <c r="C61" s="70" t="s">
        <v>146</v>
      </c>
      <c r="D61" s="70">
        <v>2093332.0</v>
      </c>
      <c r="E61" s="70" t="s">
        <v>280</v>
      </c>
      <c r="F61" s="70" t="s">
        <v>145</v>
      </c>
      <c r="G61" s="73"/>
      <c r="H61" s="73"/>
      <c r="I61" s="73"/>
      <c r="J61" s="73"/>
      <c r="K61" s="73"/>
      <c r="L61" s="73"/>
      <c r="M61" s="73"/>
      <c r="N61" s="73"/>
      <c r="O61" s="73"/>
      <c r="P61" s="73"/>
      <c r="Q61" s="73"/>
      <c r="R61" s="73"/>
      <c r="S61" s="73"/>
      <c r="T61" s="73"/>
      <c r="U61" s="73"/>
      <c r="V61" s="73"/>
      <c r="W61" s="73"/>
      <c r="X61" s="73"/>
      <c r="Y61" s="73"/>
      <c r="Z61" s="73"/>
    </row>
    <row r="62" ht="14.25" customHeight="1">
      <c r="A62" s="69" t="s">
        <v>125</v>
      </c>
      <c r="B62" s="70" t="s">
        <v>145</v>
      </c>
      <c r="C62" s="70" t="s">
        <v>147</v>
      </c>
      <c r="D62" s="70">
        <v>2093332.0</v>
      </c>
      <c r="E62" s="70" t="s">
        <v>280</v>
      </c>
      <c r="F62" s="70" t="s">
        <v>145</v>
      </c>
      <c r="G62" s="73"/>
      <c r="H62" s="73"/>
      <c r="I62" s="73"/>
      <c r="J62" s="73"/>
      <c r="K62" s="73"/>
      <c r="L62" s="73"/>
      <c r="M62" s="73"/>
      <c r="N62" s="73"/>
      <c r="O62" s="73"/>
      <c r="P62" s="73"/>
      <c r="Q62" s="73"/>
      <c r="R62" s="73"/>
      <c r="S62" s="73"/>
      <c r="T62" s="73"/>
      <c r="U62" s="73"/>
      <c r="V62" s="73"/>
      <c r="W62" s="73"/>
      <c r="X62" s="73"/>
      <c r="Y62" s="73"/>
      <c r="Z62" s="73"/>
    </row>
    <row r="63" ht="14.25" customHeight="1">
      <c r="A63" s="69" t="s">
        <v>125</v>
      </c>
      <c r="B63" s="70" t="s">
        <v>145</v>
      </c>
      <c r="C63" s="70" t="s">
        <v>148</v>
      </c>
      <c r="D63" s="70">
        <v>2093332.0</v>
      </c>
      <c r="E63" s="70" t="s">
        <v>280</v>
      </c>
      <c r="F63" s="70" t="s">
        <v>145</v>
      </c>
      <c r="G63" s="73"/>
      <c r="H63" s="73"/>
      <c r="I63" s="73"/>
      <c r="J63" s="73"/>
      <c r="K63" s="73"/>
      <c r="L63" s="73"/>
      <c r="M63" s="73"/>
      <c r="N63" s="73"/>
      <c r="O63" s="73"/>
      <c r="P63" s="73"/>
      <c r="Q63" s="73"/>
      <c r="R63" s="73"/>
      <c r="S63" s="73"/>
      <c r="T63" s="73"/>
      <c r="U63" s="73"/>
      <c r="V63" s="73"/>
      <c r="W63" s="73"/>
      <c r="X63" s="73"/>
      <c r="Y63" s="73"/>
      <c r="Z63" s="73"/>
    </row>
    <row r="64" ht="14.25" customHeight="1">
      <c r="A64" s="69" t="s">
        <v>125</v>
      </c>
      <c r="B64" s="70" t="s">
        <v>145</v>
      </c>
      <c r="C64" s="70" t="s">
        <v>145</v>
      </c>
      <c r="D64" s="70">
        <v>2093332.0</v>
      </c>
      <c r="E64" s="70" t="s">
        <v>280</v>
      </c>
      <c r="F64" s="70" t="s">
        <v>145</v>
      </c>
      <c r="G64" s="73"/>
      <c r="H64" s="73"/>
      <c r="I64" s="73"/>
      <c r="J64" s="73"/>
      <c r="K64" s="73"/>
      <c r="L64" s="73"/>
      <c r="M64" s="73"/>
      <c r="N64" s="73"/>
      <c r="O64" s="73"/>
      <c r="P64" s="73"/>
      <c r="Q64" s="73"/>
      <c r="R64" s="73"/>
      <c r="S64" s="73"/>
      <c r="T64" s="73"/>
      <c r="U64" s="73"/>
      <c r="V64" s="73"/>
      <c r="W64" s="73"/>
      <c r="X64" s="73"/>
      <c r="Y64" s="73"/>
      <c r="Z64" s="73"/>
    </row>
    <row r="65" ht="14.25" customHeight="1">
      <c r="A65" s="69" t="s">
        <v>125</v>
      </c>
      <c r="B65" s="70" t="s">
        <v>145</v>
      </c>
      <c r="C65" s="70" t="s">
        <v>149</v>
      </c>
      <c r="D65" s="70">
        <v>2093332.0</v>
      </c>
      <c r="E65" s="70" t="s">
        <v>280</v>
      </c>
      <c r="F65" s="70" t="s">
        <v>145</v>
      </c>
      <c r="G65" s="73"/>
      <c r="H65" s="73"/>
      <c r="I65" s="73"/>
      <c r="J65" s="73"/>
      <c r="K65" s="73"/>
      <c r="L65" s="73"/>
      <c r="M65" s="73"/>
      <c r="N65" s="73"/>
      <c r="O65" s="73"/>
      <c r="P65" s="73"/>
      <c r="Q65" s="73"/>
      <c r="R65" s="73"/>
      <c r="S65" s="73"/>
      <c r="T65" s="73"/>
      <c r="U65" s="73"/>
      <c r="V65" s="73"/>
      <c r="W65" s="73"/>
      <c r="X65" s="73"/>
      <c r="Y65" s="73"/>
      <c r="Z65" s="73"/>
    </row>
    <row r="66" ht="14.25" customHeight="1">
      <c r="A66" s="69" t="s">
        <v>125</v>
      </c>
      <c r="B66" s="70" t="s">
        <v>145</v>
      </c>
      <c r="C66" s="70" t="s">
        <v>150</v>
      </c>
      <c r="D66" s="70">
        <v>2093332.0</v>
      </c>
      <c r="E66" s="70" t="s">
        <v>280</v>
      </c>
      <c r="F66" s="70" t="s">
        <v>145</v>
      </c>
      <c r="G66" s="73"/>
      <c r="H66" s="73"/>
      <c r="I66" s="73"/>
      <c r="J66" s="73"/>
      <c r="K66" s="73"/>
      <c r="L66" s="73"/>
      <c r="M66" s="73"/>
      <c r="N66" s="73"/>
      <c r="O66" s="73"/>
      <c r="P66" s="73"/>
      <c r="Q66" s="73"/>
      <c r="R66" s="73"/>
      <c r="S66" s="73"/>
      <c r="T66" s="73"/>
      <c r="U66" s="73"/>
      <c r="V66" s="73"/>
      <c r="W66" s="73"/>
      <c r="X66" s="73"/>
      <c r="Y66" s="73"/>
      <c r="Z66" s="73"/>
    </row>
    <row r="67" ht="14.25" customHeight="1">
      <c r="A67" s="69" t="s">
        <v>125</v>
      </c>
      <c r="B67" s="70" t="s">
        <v>151</v>
      </c>
      <c r="C67" s="70" t="s">
        <v>152</v>
      </c>
      <c r="D67" s="70">
        <v>2079895.0</v>
      </c>
      <c r="E67" s="70" t="s">
        <v>281</v>
      </c>
      <c r="F67" s="70" t="s">
        <v>151</v>
      </c>
      <c r="G67" s="73"/>
      <c r="H67" s="73"/>
      <c r="I67" s="73"/>
      <c r="J67" s="73"/>
      <c r="K67" s="73"/>
      <c r="L67" s="73"/>
      <c r="M67" s="73"/>
      <c r="N67" s="73"/>
      <c r="O67" s="73"/>
      <c r="P67" s="73"/>
      <c r="Q67" s="73"/>
      <c r="R67" s="73"/>
      <c r="S67" s="73"/>
      <c r="T67" s="73"/>
      <c r="U67" s="73"/>
      <c r="V67" s="73"/>
      <c r="W67" s="73"/>
      <c r="X67" s="73"/>
      <c r="Y67" s="73"/>
      <c r="Z67" s="73"/>
    </row>
    <row r="68" ht="14.25" customHeight="1">
      <c r="A68" s="69" t="s">
        <v>125</v>
      </c>
      <c r="B68" s="70" t="s">
        <v>151</v>
      </c>
      <c r="C68" s="70" t="s">
        <v>153</v>
      </c>
      <c r="D68" s="70">
        <v>2079895.0</v>
      </c>
      <c r="E68" s="70" t="s">
        <v>281</v>
      </c>
      <c r="F68" s="70" t="s">
        <v>151</v>
      </c>
      <c r="G68" s="73"/>
      <c r="H68" s="73"/>
      <c r="I68" s="73"/>
      <c r="J68" s="73"/>
      <c r="K68" s="73"/>
      <c r="L68" s="73"/>
      <c r="M68" s="73"/>
      <c r="N68" s="73"/>
      <c r="O68" s="73"/>
      <c r="P68" s="73"/>
      <c r="Q68" s="73"/>
      <c r="R68" s="73"/>
      <c r="S68" s="73"/>
      <c r="T68" s="73"/>
      <c r="U68" s="73"/>
      <c r="V68" s="73"/>
      <c r="W68" s="73"/>
      <c r="X68" s="73"/>
      <c r="Y68" s="73"/>
      <c r="Z68" s="73"/>
    </row>
    <row r="69" ht="14.25" customHeight="1">
      <c r="A69" s="69" t="s">
        <v>125</v>
      </c>
      <c r="B69" s="70" t="s">
        <v>151</v>
      </c>
      <c r="C69" s="70" t="s">
        <v>154</v>
      </c>
      <c r="D69" s="70">
        <v>2079895.0</v>
      </c>
      <c r="E69" s="70" t="s">
        <v>281</v>
      </c>
      <c r="F69" s="70" t="s">
        <v>151</v>
      </c>
      <c r="G69" s="73"/>
      <c r="H69" s="73"/>
      <c r="I69" s="73"/>
      <c r="J69" s="73"/>
      <c r="K69" s="73"/>
      <c r="L69" s="73"/>
      <c r="M69" s="73"/>
      <c r="N69" s="73"/>
      <c r="O69" s="73"/>
      <c r="P69" s="73"/>
      <c r="Q69" s="73"/>
      <c r="R69" s="73"/>
      <c r="S69" s="73"/>
      <c r="T69" s="73"/>
      <c r="U69" s="73"/>
      <c r="V69" s="73"/>
      <c r="W69" s="73"/>
      <c r="X69" s="73"/>
      <c r="Y69" s="73"/>
      <c r="Z69" s="73"/>
    </row>
    <row r="70" ht="14.25" customHeight="1">
      <c r="A70" s="69" t="s">
        <v>125</v>
      </c>
      <c r="B70" s="70" t="s">
        <v>151</v>
      </c>
      <c r="C70" s="70" t="s">
        <v>155</v>
      </c>
      <c r="D70" s="70">
        <v>2079895.0</v>
      </c>
      <c r="E70" s="70" t="s">
        <v>281</v>
      </c>
      <c r="F70" s="70" t="s">
        <v>151</v>
      </c>
      <c r="G70" s="73"/>
      <c r="H70" s="73"/>
      <c r="I70" s="73"/>
      <c r="J70" s="73"/>
      <c r="K70" s="73"/>
      <c r="L70" s="73"/>
      <c r="M70" s="73"/>
      <c r="N70" s="73"/>
      <c r="O70" s="73"/>
      <c r="P70" s="73"/>
      <c r="Q70" s="73"/>
      <c r="R70" s="73"/>
      <c r="S70" s="73"/>
      <c r="T70" s="73"/>
      <c r="U70" s="73"/>
      <c r="V70" s="73"/>
      <c r="W70" s="73"/>
      <c r="X70" s="73"/>
      <c r="Y70" s="73"/>
      <c r="Z70" s="73"/>
    </row>
    <row r="71" ht="14.25" customHeight="1">
      <c r="A71" s="69" t="s">
        <v>125</v>
      </c>
      <c r="B71" s="70" t="s">
        <v>151</v>
      </c>
      <c r="C71" s="70" t="s">
        <v>151</v>
      </c>
      <c r="D71" s="70">
        <v>2079895.0</v>
      </c>
      <c r="E71" s="70" t="s">
        <v>281</v>
      </c>
      <c r="F71" s="70" t="s">
        <v>151</v>
      </c>
      <c r="G71" s="73"/>
      <c r="H71" s="73"/>
      <c r="I71" s="73"/>
      <c r="J71" s="73"/>
      <c r="K71" s="73"/>
      <c r="L71" s="73"/>
      <c r="M71" s="73"/>
      <c r="N71" s="73"/>
      <c r="O71" s="73"/>
      <c r="P71" s="73"/>
      <c r="Q71" s="73"/>
      <c r="R71" s="73"/>
      <c r="S71" s="73"/>
      <c r="T71" s="73"/>
      <c r="U71" s="73"/>
      <c r="V71" s="73"/>
      <c r="W71" s="73"/>
      <c r="X71" s="73"/>
      <c r="Y71" s="73"/>
      <c r="Z71" s="73"/>
    </row>
    <row r="72" ht="14.25" customHeight="1">
      <c r="A72" s="69" t="s">
        <v>125</v>
      </c>
      <c r="B72" s="70" t="s">
        <v>151</v>
      </c>
      <c r="C72" s="70" t="s">
        <v>156</v>
      </c>
      <c r="D72" s="70">
        <v>2079895.0</v>
      </c>
      <c r="E72" s="70" t="s">
        <v>281</v>
      </c>
      <c r="F72" s="70" t="s">
        <v>151</v>
      </c>
      <c r="G72" s="73"/>
      <c r="H72" s="73"/>
      <c r="I72" s="73"/>
      <c r="J72" s="73"/>
      <c r="K72" s="73"/>
      <c r="L72" s="73"/>
      <c r="M72" s="73"/>
      <c r="N72" s="73"/>
      <c r="O72" s="73"/>
      <c r="P72" s="73"/>
      <c r="Q72" s="73"/>
      <c r="R72" s="73"/>
      <c r="S72" s="73"/>
      <c r="T72" s="73"/>
      <c r="U72" s="73"/>
      <c r="V72" s="73"/>
      <c r="W72" s="73"/>
      <c r="X72" s="73"/>
      <c r="Y72" s="73"/>
      <c r="Z72" s="73"/>
    </row>
    <row r="73" ht="14.25" customHeight="1">
      <c r="A73" s="69" t="s">
        <v>125</v>
      </c>
      <c r="B73" s="70" t="s">
        <v>151</v>
      </c>
      <c r="C73" s="70" t="s">
        <v>157</v>
      </c>
      <c r="D73" s="70">
        <v>2079895.0</v>
      </c>
      <c r="E73" s="70" t="s">
        <v>281</v>
      </c>
      <c r="F73" s="70" t="s">
        <v>151</v>
      </c>
      <c r="G73" s="73"/>
      <c r="H73" s="73"/>
      <c r="I73" s="73"/>
      <c r="J73" s="73"/>
      <c r="K73" s="73"/>
      <c r="L73" s="73"/>
      <c r="M73" s="73"/>
      <c r="N73" s="73"/>
      <c r="O73" s="73"/>
      <c r="P73" s="73"/>
      <c r="Q73" s="73"/>
      <c r="R73" s="73"/>
      <c r="S73" s="73"/>
      <c r="T73" s="73"/>
      <c r="U73" s="73"/>
      <c r="V73" s="73"/>
      <c r="W73" s="73"/>
      <c r="X73" s="73"/>
      <c r="Y73" s="73"/>
      <c r="Z73" s="73"/>
    </row>
    <row r="74" ht="14.25" customHeight="1">
      <c r="A74" s="69" t="s">
        <v>125</v>
      </c>
      <c r="B74" s="70" t="s">
        <v>151</v>
      </c>
      <c r="C74" s="70" t="s">
        <v>158</v>
      </c>
      <c r="D74" s="70">
        <v>2079895.0</v>
      </c>
      <c r="E74" s="70" t="s">
        <v>281</v>
      </c>
      <c r="F74" s="70" t="s">
        <v>151</v>
      </c>
      <c r="G74" s="73"/>
      <c r="H74" s="73"/>
      <c r="I74" s="73"/>
      <c r="J74" s="73"/>
      <c r="K74" s="73"/>
      <c r="L74" s="73"/>
      <c r="M74" s="73"/>
      <c r="N74" s="73"/>
      <c r="O74" s="73"/>
      <c r="P74" s="73"/>
      <c r="Q74" s="73"/>
      <c r="R74" s="73"/>
      <c r="S74" s="73"/>
      <c r="T74" s="73"/>
      <c r="U74" s="73"/>
      <c r="V74" s="73"/>
      <c r="W74" s="73"/>
      <c r="X74" s="73"/>
      <c r="Y74" s="73"/>
      <c r="Z74" s="73"/>
    </row>
    <row r="75" ht="14.25" customHeight="1">
      <c r="A75" s="69" t="s">
        <v>125</v>
      </c>
      <c r="B75" s="70" t="s">
        <v>151</v>
      </c>
      <c r="C75" s="70" t="s">
        <v>159</v>
      </c>
      <c r="D75" s="70">
        <v>2079895.0</v>
      </c>
      <c r="E75" s="70" t="s">
        <v>281</v>
      </c>
      <c r="F75" s="70" t="s">
        <v>151</v>
      </c>
      <c r="G75" s="73"/>
      <c r="H75" s="73"/>
      <c r="I75" s="73"/>
      <c r="J75" s="73"/>
      <c r="K75" s="73"/>
      <c r="L75" s="73"/>
      <c r="M75" s="73"/>
      <c r="N75" s="73"/>
      <c r="O75" s="73"/>
      <c r="P75" s="73"/>
      <c r="Q75" s="73"/>
      <c r="R75" s="73"/>
      <c r="S75" s="73"/>
      <c r="T75" s="73"/>
      <c r="U75" s="73"/>
      <c r="V75" s="73"/>
      <c r="W75" s="73"/>
      <c r="X75" s="73"/>
      <c r="Y75" s="73"/>
      <c r="Z75" s="73"/>
    </row>
    <row r="76" ht="14.25" customHeight="1">
      <c r="A76" s="69" t="s">
        <v>125</v>
      </c>
      <c r="B76" s="70" t="s">
        <v>151</v>
      </c>
      <c r="C76" s="70" t="s">
        <v>160</v>
      </c>
      <c r="D76" s="70">
        <v>2079895.0</v>
      </c>
      <c r="E76" s="70" t="s">
        <v>281</v>
      </c>
      <c r="F76" s="70" t="s">
        <v>151</v>
      </c>
      <c r="G76" s="73"/>
      <c r="H76" s="73"/>
      <c r="I76" s="73"/>
      <c r="J76" s="73"/>
      <c r="K76" s="73"/>
      <c r="L76" s="73"/>
      <c r="M76" s="73"/>
      <c r="N76" s="73"/>
      <c r="O76" s="73"/>
      <c r="P76" s="73"/>
      <c r="Q76" s="73"/>
      <c r="R76" s="73"/>
      <c r="S76" s="73"/>
      <c r="T76" s="73"/>
      <c r="U76" s="73"/>
      <c r="V76" s="73"/>
      <c r="W76" s="73"/>
      <c r="X76" s="73"/>
      <c r="Y76" s="73"/>
      <c r="Z76" s="73"/>
    </row>
    <row r="77" ht="14.25" customHeight="1">
      <c r="A77" s="69" t="s">
        <v>125</v>
      </c>
      <c r="B77" s="70" t="s">
        <v>151</v>
      </c>
      <c r="C77" s="70" t="s">
        <v>161</v>
      </c>
      <c r="D77" s="70">
        <v>2079895.0</v>
      </c>
      <c r="E77" s="70" t="s">
        <v>281</v>
      </c>
      <c r="F77" s="70" t="s">
        <v>151</v>
      </c>
      <c r="G77" s="73"/>
      <c r="H77" s="73"/>
      <c r="I77" s="73"/>
      <c r="J77" s="73"/>
      <c r="K77" s="73"/>
      <c r="L77" s="73"/>
      <c r="M77" s="73"/>
      <c r="N77" s="73"/>
      <c r="O77" s="73"/>
      <c r="P77" s="73"/>
      <c r="Q77" s="73"/>
      <c r="R77" s="73"/>
      <c r="S77" s="73"/>
      <c r="T77" s="73"/>
      <c r="U77" s="73"/>
      <c r="V77" s="73"/>
      <c r="W77" s="73"/>
      <c r="X77" s="73"/>
      <c r="Y77" s="73"/>
      <c r="Z77" s="73"/>
    </row>
    <row r="78" ht="14.25" customHeight="1">
      <c r="A78" s="69" t="s">
        <v>125</v>
      </c>
      <c r="B78" s="70" t="s">
        <v>151</v>
      </c>
      <c r="C78" s="70" t="s">
        <v>162</v>
      </c>
      <c r="D78" s="70">
        <v>2079895.0</v>
      </c>
      <c r="E78" s="70" t="s">
        <v>281</v>
      </c>
      <c r="F78" s="70" t="s">
        <v>151</v>
      </c>
      <c r="G78" s="73"/>
      <c r="H78" s="73"/>
      <c r="I78" s="73"/>
      <c r="J78" s="73"/>
      <c r="K78" s="73"/>
      <c r="L78" s="73"/>
      <c r="M78" s="73"/>
      <c r="N78" s="73"/>
      <c r="O78" s="73"/>
      <c r="P78" s="73"/>
      <c r="Q78" s="73"/>
      <c r="R78" s="73"/>
      <c r="S78" s="73"/>
      <c r="T78" s="73"/>
      <c r="U78" s="73"/>
      <c r="V78" s="73"/>
      <c r="W78" s="73"/>
      <c r="X78" s="73"/>
      <c r="Y78" s="73"/>
      <c r="Z78" s="73"/>
    </row>
    <row r="79" ht="14.25" customHeight="1">
      <c r="A79" s="69" t="s">
        <v>125</v>
      </c>
      <c r="B79" s="70" t="s">
        <v>151</v>
      </c>
      <c r="C79" s="70" t="s">
        <v>163</v>
      </c>
      <c r="D79" s="70">
        <v>2079895.0</v>
      </c>
      <c r="E79" s="70" t="s">
        <v>281</v>
      </c>
      <c r="F79" s="70" t="s">
        <v>151</v>
      </c>
      <c r="G79" s="73"/>
      <c r="H79" s="73"/>
      <c r="I79" s="73"/>
      <c r="J79" s="73"/>
      <c r="K79" s="73"/>
      <c r="L79" s="73"/>
      <c r="M79" s="73"/>
      <c r="N79" s="73"/>
      <c r="O79" s="73"/>
      <c r="P79" s="73"/>
      <c r="Q79" s="73"/>
      <c r="R79" s="73"/>
      <c r="S79" s="73"/>
      <c r="T79" s="73"/>
      <c r="U79" s="73"/>
      <c r="V79" s="73"/>
      <c r="W79" s="73"/>
      <c r="X79" s="73"/>
      <c r="Y79" s="73"/>
      <c r="Z79" s="73"/>
    </row>
    <row r="80" ht="14.25" customHeight="1">
      <c r="A80" s="69" t="s">
        <v>125</v>
      </c>
      <c r="B80" s="70" t="s">
        <v>151</v>
      </c>
      <c r="C80" s="70" t="s">
        <v>164</v>
      </c>
      <c r="D80" s="70">
        <v>2079895.0</v>
      </c>
      <c r="E80" s="70" t="s">
        <v>281</v>
      </c>
      <c r="F80" s="70" t="s">
        <v>151</v>
      </c>
      <c r="G80" s="73"/>
      <c r="H80" s="73"/>
      <c r="I80" s="73"/>
      <c r="J80" s="73"/>
      <c r="K80" s="73"/>
      <c r="L80" s="73"/>
      <c r="M80" s="73"/>
      <c r="N80" s="73"/>
      <c r="O80" s="73"/>
      <c r="P80" s="73"/>
      <c r="Q80" s="73"/>
      <c r="R80" s="73"/>
      <c r="S80" s="73"/>
      <c r="T80" s="73"/>
      <c r="U80" s="73"/>
      <c r="V80" s="73"/>
      <c r="W80" s="73"/>
      <c r="X80" s="73"/>
      <c r="Y80" s="73"/>
      <c r="Z80" s="73"/>
    </row>
    <row r="81" ht="14.25" customHeight="1">
      <c r="A81" s="69" t="s">
        <v>125</v>
      </c>
      <c r="B81" s="70" t="s">
        <v>151</v>
      </c>
      <c r="C81" s="70" t="s">
        <v>165</v>
      </c>
      <c r="D81" s="70">
        <v>2079895.0</v>
      </c>
      <c r="E81" s="70" t="s">
        <v>281</v>
      </c>
      <c r="F81" s="70" t="s">
        <v>151</v>
      </c>
      <c r="G81" s="73"/>
      <c r="H81" s="73"/>
      <c r="I81" s="73"/>
      <c r="J81" s="73"/>
      <c r="K81" s="73"/>
      <c r="L81" s="73"/>
      <c r="M81" s="73"/>
      <c r="N81" s="73"/>
      <c r="O81" s="73"/>
      <c r="P81" s="73"/>
      <c r="Q81" s="73"/>
      <c r="R81" s="73"/>
      <c r="S81" s="73"/>
      <c r="T81" s="73"/>
      <c r="U81" s="73"/>
      <c r="V81" s="73"/>
      <c r="W81" s="73"/>
      <c r="X81" s="73"/>
      <c r="Y81" s="73"/>
      <c r="Z81" s="73"/>
    </row>
    <row r="82" ht="14.25" customHeight="1">
      <c r="A82" s="69" t="s">
        <v>125</v>
      </c>
      <c r="B82" s="70" t="s">
        <v>151</v>
      </c>
      <c r="C82" s="70" t="s">
        <v>166</v>
      </c>
      <c r="D82" s="70">
        <v>2079895.0</v>
      </c>
      <c r="E82" s="70" t="s">
        <v>281</v>
      </c>
      <c r="F82" s="70" t="s">
        <v>151</v>
      </c>
      <c r="G82" s="73"/>
      <c r="H82" s="73"/>
      <c r="I82" s="73"/>
      <c r="J82" s="73"/>
      <c r="K82" s="73"/>
      <c r="L82" s="73"/>
      <c r="M82" s="73"/>
      <c r="N82" s="73"/>
      <c r="O82" s="73"/>
      <c r="P82" s="73"/>
      <c r="Q82" s="73"/>
      <c r="R82" s="73"/>
      <c r="S82" s="73"/>
      <c r="T82" s="73"/>
      <c r="U82" s="73"/>
      <c r="V82" s="73"/>
      <c r="W82" s="73"/>
      <c r="X82" s="73"/>
      <c r="Y82" s="73"/>
      <c r="Z82" s="73"/>
    </row>
    <row r="83" ht="14.25" customHeight="1">
      <c r="A83" s="69" t="s">
        <v>125</v>
      </c>
      <c r="B83" s="70" t="s">
        <v>167</v>
      </c>
      <c r="C83" s="70" t="s">
        <v>168</v>
      </c>
      <c r="D83" s="70">
        <v>2093324.0</v>
      </c>
      <c r="E83" s="70" t="s">
        <v>282</v>
      </c>
      <c r="F83" s="70" t="s">
        <v>167</v>
      </c>
      <c r="G83" s="73"/>
      <c r="H83" s="73"/>
      <c r="I83" s="73"/>
      <c r="J83" s="73"/>
      <c r="K83" s="73"/>
      <c r="L83" s="73"/>
      <c r="M83" s="73"/>
      <c r="N83" s="73"/>
      <c r="O83" s="73"/>
      <c r="P83" s="73"/>
      <c r="Q83" s="73"/>
      <c r="R83" s="73"/>
      <c r="S83" s="73"/>
      <c r="T83" s="73"/>
      <c r="U83" s="73"/>
      <c r="V83" s="73"/>
      <c r="W83" s="73"/>
      <c r="X83" s="73"/>
      <c r="Y83" s="73"/>
      <c r="Z83" s="73"/>
    </row>
    <row r="84" ht="14.25" customHeight="1">
      <c r="A84" s="69" t="s">
        <v>125</v>
      </c>
      <c r="B84" s="70" t="s">
        <v>167</v>
      </c>
      <c r="C84" s="70" t="s">
        <v>167</v>
      </c>
      <c r="D84" s="70">
        <v>2093324.0</v>
      </c>
      <c r="E84" s="70" t="s">
        <v>282</v>
      </c>
      <c r="F84" s="70" t="s">
        <v>167</v>
      </c>
      <c r="G84" s="73"/>
      <c r="H84" s="73"/>
      <c r="I84" s="73"/>
      <c r="J84" s="73"/>
      <c r="K84" s="73"/>
      <c r="L84" s="73"/>
      <c r="M84" s="73"/>
      <c r="N84" s="73"/>
      <c r="O84" s="73"/>
      <c r="P84" s="73"/>
      <c r="Q84" s="73"/>
      <c r="R84" s="73"/>
      <c r="S84" s="73"/>
      <c r="T84" s="73"/>
      <c r="U84" s="73"/>
      <c r="V84" s="73"/>
      <c r="W84" s="73"/>
      <c r="X84" s="73"/>
      <c r="Y84" s="73"/>
      <c r="Z84" s="73"/>
    </row>
    <row r="85" ht="14.25" customHeight="1">
      <c r="A85" s="69" t="s">
        <v>125</v>
      </c>
      <c r="B85" s="70" t="s">
        <v>167</v>
      </c>
      <c r="C85" s="70" t="s">
        <v>169</v>
      </c>
      <c r="D85" s="70">
        <v>2093324.0</v>
      </c>
      <c r="E85" s="70" t="s">
        <v>282</v>
      </c>
      <c r="F85" s="70" t="s">
        <v>167</v>
      </c>
      <c r="G85" s="73"/>
      <c r="H85" s="73"/>
      <c r="I85" s="73"/>
      <c r="J85" s="73"/>
      <c r="K85" s="73"/>
      <c r="L85" s="73"/>
      <c r="M85" s="73"/>
      <c r="N85" s="73"/>
      <c r="O85" s="73"/>
      <c r="P85" s="73"/>
      <c r="Q85" s="73"/>
      <c r="R85" s="73"/>
      <c r="S85" s="73"/>
      <c r="T85" s="73"/>
      <c r="U85" s="73"/>
      <c r="V85" s="73"/>
      <c r="W85" s="73"/>
      <c r="X85" s="73"/>
      <c r="Y85" s="73"/>
      <c r="Z85" s="73"/>
    </row>
    <row r="86" ht="14.25" customHeight="1">
      <c r="A86" s="69" t="s">
        <v>125</v>
      </c>
      <c r="B86" s="70" t="s">
        <v>167</v>
      </c>
      <c r="C86" s="70" t="s">
        <v>170</v>
      </c>
      <c r="D86" s="70">
        <v>2093324.0</v>
      </c>
      <c r="E86" s="70" t="s">
        <v>282</v>
      </c>
      <c r="F86" s="70" t="s">
        <v>167</v>
      </c>
      <c r="G86" s="73"/>
      <c r="H86" s="73"/>
      <c r="I86" s="73"/>
      <c r="J86" s="73"/>
      <c r="K86" s="73"/>
      <c r="L86" s="73"/>
      <c r="M86" s="73"/>
      <c r="N86" s="73"/>
      <c r="O86" s="73"/>
      <c r="P86" s="73"/>
      <c r="Q86" s="73"/>
      <c r="R86" s="73"/>
      <c r="S86" s="73"/>
      <c r="T86" s="73"/>
      <c r="U86" s="73"/>
      <c r="V86" s="73"/>
      <c r="W86" s="73"/>
      <c r="X86" s="73"/>
      <c r="Y86" s="73"/>
      <c r="Z86" s="73"/>
    </row>
    <row r="87" ht="14.25" customHeight="1">
      <c r="A87" s="69" t="s">
        <v>125</v>
      </c>
      <c r="B87" s="70" t="s">
        <v>167</v>
      </c>
      <c r="C87" s="70" t="s">
        <v>171</v>
      </c>
      <c r="D87" s="70">
        <v>2093324.0</v>
      </c>
      <c r="E87" s="70" t="s">
        <v>282</v>
      </c>
      <c r="F87" s="70" t="s">
        <v>167</v>
      </c>
      <c r="G87" s="73"/>
      <c r="H87" s="73"/>
      <c r="I87" s="73"/>
      <c r="J87" s="73"/>
      <c r="K87" s="73"/>
      <c r="L87" s="73"/>
      <c r="M87" s="73"/>
      <c r="N87" s="73"/>
      <c r="O87" s="73"/>
      <c r="P87" s="73"/>
      <c r="Q87" s="73"/>
      <c r="R87" s="73"/>
      <c r="S87" s="73"/>
      <c r="T87" s="73"/>
      <c r="U87" s="73"/>
      <c r="V87" s="73"/>
      <c r="W87" s="73"/>
      <c r="X87" s="73"/>
      <c r="Y87" s="73"/>
      <c r="Z87" s="73"/>
    </row>
    <row r="88" ht="14.25" customHeight="1">
      <c r="A88" s="69" t="s">
        <v>125</v>
      </c>
      <c r="B88" s="70" t="s">
        <v>167</v>
      </c>
      <c r="C88" s="70" t="s">
        <v>172</v>
      </c>
      <c r="D88" s="70">
        <v>2093324.0</v>
      </c>
      <c r="E88" s="70" t="s">
        <v>282</v>
      </c>
      <c r="F88" s="70" t="s">
        <v>167</v>
      </c>
      <c r="G88" s="73"/>
      <c r="H88" s="73"/>
      <c r="I88" s="73"/>
      <c r="J88" s="73"/>
      <c r="K88" s="73"/>
      <c r="L88" s="73"/>
      <c r="M88" s="73"/>
      <c r="N88" s="73"/>
      <c r="O88" s="73"/>
      <c r="P88" s="73"/>
      <c r="Q88" s="73"/>
      <c r="R88" s="73"/>
      <c r="S88" s="73"/>
      <c r="T88" s="73"/>
      <c r="U88" s="73"/>
      <c r="V88" s="73"/>
      <c r="W88" s="73"/>
      <c r="X88" s="73"/>
      <c r="Y88" s="73"/>
      <c r="Z88" s="73"/>
    </row>
    <row r="89" ht="14.25" customHeight="1">
      <c r="A89" s="69" t="s">
        <v>125</v>
      </c>
      <c r="B89" s="70" t="s">
        <v>167</v>
      </c>
      <c r="C89" s="70" t="s">
        <v>173</v>
      </c>
      <c r="D89" s="70">
        <v>2093324.0</v>
      </c>
      <c r="E89" s="70" t="s">
        <v>282</v>
      </c>
      <c r="F89" s="70" t="s">
        <v>167</v>
      </c>
      <c r="G89" s="73"/>
      <c r="H89" s="73"/>
      <c r="I89" s="73"/>
      <c r="J89" s="73"/>
      <c r="K89" s="73"/>
      <c r="L89" s="73"/>
      <c r="M89" s="73"/>
      <c r="N89" s="73"/>
      <c r="O89" s="73"/>
      <c r="P89" s="73"/>
      <c r="Q89" s="73"/>
      <c r="R89" s="73"/>
      <c r="S89" s="73"/>
      <c r="T89" s="73"/>
      <c r="U89" s="73"/>
      <c r="V89" s="73"/>
      <c r="W89" s="73"/>
      <c r="X89" s="73"/>
      <c r="Y89" s="73"/>
      <c r="Z89" s="73"/>
    </row>
    <row r="90" ht="14.25" customHeight="1">
      <c r="A90" s="69" t="s">
        <v>125</v>
      </c>
      <c r="B90" s="70" t="s">
        <v>167</v>
      </c>
      <c r="C90" s="70" t="s">
        <v>174</v>
      </c>
      <c r="D90" s="70">
        <v>2093324.0</v>
      </c>
      <c r="E90" s="70" t="s">
        <v>282</v>
      </c>
      <c r="F90" s="70" t="s">
        <v>167</v>
      </c>
      <c r="G90" s="73"/>
      <c r="H90" s="73"/>
      <c r="I90" s="73"/>
      <c r="J90" s="73"/>
      <c r="K90" s="73"/>
      <c r="L90" s="73"/>
      <c r="M90" s="73"/>
      <c r="N90" s="73"/>
      <c r="O90" s="73"/>
      <c r="P90" s="73"/>
      <c r="Q90" s="73"/>
      <c r="R90" s="73"/>
      <c r="S90" s="73"/>
      <c r="T90" s="73"/>
      <c r="U90" s="73"/>
      <c r="V90" s="73"/>
      <c r="W90" s="73"/>
      <c r="X90" s="73"/>
      <c r="Y90" s="73"/>
      <c r="Z90" s="73"/>
    </row>
    <row r="91" ht="14.25" customHeight="1">
      <c r="A91" s="69" t="s">
        <v>125</v>
      </c>
      <c r="B91" s="70" t="s">
        <v>167</v>
      </c>
      <c r="C91" s="70" t="s">
        <v>175</v>
      </c>
      <c r="D91" s="70">
        <v>2093324.0</v>
      </c>
      <c r="E91" s="70" t="s">
        <v>282</v>
      </c>
      <c r="F91" s="70" t="s">
        <v>167</v>
      </c>
      <c r="G91" s="73"/>
      <c r="H91" s="73"/>
      <c r="I91" s="73"/>
      <c r="J91" s="73"/>
      <c r="K91" s="73"/>
      <c r="L91" s="73"/>
      <c r="M91" s="73"/>
      <c r="N91" s="73"/>
      <c r="O91" s="73"/>
      <c r="P91" s="73"/>
      <c r="Q91" s="73"/>
      <c r="R91" s="73"/>
      <c r="S91" s="73"/>
      <c r="T91" s="73"/>
      <c r="U91" s="73"/>
      <c r="V91" s="73"/>
      <c r="W91" s="73"/>
      <c r="X91" s="73"/>
      <c r="Y91" s="73"/>
      <c r="Z91" s="73"/>
    </row>
    <row r="92" ht="14.25" customHeight="1">
      <c r="A92" s="69" t="s">
        <v>125</v>
      </c>
      <c r="B92" s="70" t="s">
        <v>167</v>
      </c>
      <c r="C92" s="70" t="s">
        <v>176</v>
      </c>
      <c r="D92" s="70">
        <v>2093324.0</v>
      </c>
      <c r="E92" s="70" t="s">
        <v>282</v>
      </c>
      <c r="F92" s="70" t="s">
        <v>167</v>
      </c>
      <c r="G92" s="73"/>
      <c r="H92" s="73"/>
      <c r="I92" s="73"/>
      <c r="J92" s="73"/>
      <c r="K92" s="73"/>
      <c r="L92" s="73"/>
      <c r="M92" s="73"/>
      <c r="N92" s="73"/>
      <c r="O92" s="73"/>
      <c r="P92" s="73"/>
      <c r="Q92" s="73"/>
      <c r="R92" s="73"/>
      <c r="S92" s="73"/>
      <c r="T92" s="73"/>
      <c r="U92" s="73"/>
      <c r="V92" s="73"/>
      <c r="W92" s="73"/>
      <c r="X92" s="73"/>
      <c r="Y92" s="73"/>
      <c r="Z92" s="73"/>
    </row>
    <row r="93" ht="14.25" customHeight="1">
      <c r="A93" s="69" t="s">
        <v>125</v>
      </c>
      <c r="B93" s="70" t="s">
        <v>167</v>
      </c>
      <c r="C93" s="70" t="s">
        <v>177</v>
      </c>
      <c r="D93" s="70">
        <v>2093324.0</v>
      </c>
      <c r="E93" s="70" t="s">
        <v>282</v>
      </c>
      <c r="F93" s="70" t="s">
        <v>167</v>
      </c>
      <c r="G93" s="73"/>
      <c r="H93" s="73"/>
      <c r="I93" s="73"/>
      <c r="J93" s="73"/>
      <c r="K93" s="73"/>
      <c r="L93" s="73"/>
      <c r="M93" s="73"/>
      <c r="N93" s="73"/>
      <c r="O93" s="73"/>
      <c r="P93" s="73"/>
      <c r="Q93" s="73"/>
      <c r="R93" s="73"/>
      <c r="S93" s="73"/>
      <c r="T93" s="73"/>
      <c r="U93" s="73"/>
      <c r="V93" s="73"/>
      <c r="W93" s="73"/>
      <c r="X93" s="73"/>
      <c r="Y93" s="73"/>
      <c r="Z93" s="73"/>
    </row>
    <row r="94" ht="14.25" customHeight="1">
      <c r="A94" s="69" t="s">
        <v>125</v>
      </c>
      <c r="B94" s="70" t="s">
        <v>167</v>
      </c>
      <c r="C94" s="70" t="s">
        <v>178</v>
      </c>
      <c r="D94" s="70">
        <v>2093324.0</v>
      </c>
      <c r="E94" s="70" t="s">
        <v>282</v>
      </c>
      <c r="F94" s="70" t="s">
        <v>167</v>
      </c>
      <c r="G94" s="73"/>
      <c r="H94" s="73"/>
      <c r="I94" s="73"/>
      <c r="J94" s="73"/>
      <c r="K94" s="73"/>
      <c r="L94" s="73"/>
      <c r="M94" s="73"/>
      <c r="N94" s="73"/>
      <c r="O94" s="73"/>
      <c r="P94" s="73"/>
      <c r="Q94" s="73"/>
      <c r="R94" s="73"/>
      <c r="S94" s="73"/>
      <c r="T94" s="73"/>
      <c r="U94" s="73"/>
      <c r="V94" s="73"/>
      <c r="W94" s="73"/>
      <c r="X94" s="73"/>
      <c r="Y94" s="73"/>
      <c r="Z94" s="73"/>
    </row>
    <row r="95" ht="14.25" customHeight="1">
      <c r="A95" s="69" t="s">
        <v>125</v>
      </c>
      <c r="B95" s="70" t="s">
        <v>167</v>
      </c>
      <c r="C95" s="70" t="s">
        <v>179</v>
      </c>
      <c r="D95" s="70">
        <v>2093324.0</v>
      </c>
      <c r="E95" s="70" t="s">
        <v>282</v>
      </c>
      <c r="F95" s="70" t="s">
        <v>167</v>
      </c>
      <c r="G95" s="73"/>
      <c r="H95" s="73"/>
      <c r="I95" s="73"/>
      <c r="J95" s="73"/>
      <c r="K95" s="73"/>
      <c r="L95" s="73"/>
      <c r="M95" s="73"/>
      <c r="N95" s="73"/>
      <c r="O95" s="73"/>
      <c r="P95" s="73"/>
      <c r="Q95" s="73"/>
      <c r="R95" s="73"/>
      <c r="S95" s="73"/>
      <c r="T95" s="73"/>
      <c r="U95" s="73"/>
      <c r="V95" s="73"/>
      <c r="W95" s="73"/>
      <c r="X95" s="73"/>
      <c r="Y95" s="73"/>
      <c r="Z95" s="73"/>
    </row>
    <row r="96" ht="14.25" customHeight="1">
      <c r="A96" s="69" t="s">
        <v>125</v>
      </c>
      <c r="B96" s="70" t="s">
        <v>180</v>
      </c>
      <c r="C96" s="70" t="s">
        <v>181</v>
      </c>
      <c r="D96" s="70">
        <v>2077396.0</v>
      </c>
      <c r="E96" s="70" t="s">
        <v>265</v>
      </c>
      <c r="F96" s="70" t="s">
        <v>180</v>
      </c>
      <c r="G96" s="73"/>
      <c r="H96" s="73"/>
      <c r="I96" s="73"/>
      <c r="J96" s="73"/>
      <c r="K96" s="73"/>
      <c r="L96" s="73"/>
      <c r="M96" s="73"/>
      <c r="N96" s="73"/>
      <c r="O96" s="73"/>
      <c r="P96" s="73"/>
      <c r="Q96" s="73"/>
      <c r="R96" s="73"/>
      <c r="S96" s="73"/>
      <c r="T96" s="73"/>
      <c r="U96" s="73"/>
      <c r="V96" s="73"/>
      <c r="W96" s="73"/>
      <c r="X96" s="73"/>
      <c r="Y96" s="73"/>
      <c r="Z96" s="73"/>
    </row>
    <row r="97" ht="14.25" customHeight="1">
      <c r="A97" s="69" t="s">
        <v>125</v>
      </c>
      <c r="B97" s="70" t="s">
        <v>180</v>
      </c>
      <c r="C97" s="70" t="s">
        <v>182</v>
      </c>
      <c r="D97" s="70">
        <v>2077396.0</v>
      </c>
      <c r="E97" s="70" t="s">
        <v>265</v>
      </c>
      <c r="F97" s="70" t="s">
        <v>180</v>
      </c>
      <c r="G97" s="73"/>
      <c r="H97" s="73"/>
      <c r="I97" s="73"/>
      <c r="J97" s="73"/>
      <c r="K97" s="73"/>
      <c r="L97" s="73"/>
      <c r="M97" s="73"/>
      <c r="N97" s="73"/>
      <c r="O97" s="73"/>
      <c r="P97" s="73"/>
      <c r="Q97" s="73"/>
      <c r="R97" s="73"/>
      <c r="S97" s="73"/>
      <c r="T97" s="73"/>
      <c r="U97" s="73"/>
      <c r="V97" s="73"/>
      <c r="W97" s="73"/>
      <c r="X97" s="73"/>
      <c r="Y97" s="73"/>
      <c r="Z97" s="73"/>
    </row>
    <row r="98" ht="14.25" customHeight="1">
      <c r="A98" s="69" t="s">
        <v>125</v>
      </c>
      <c r="B98" s="70" t="s">
        <v>180</v>
      </c>
      <c r="C98" s="70" t="s">
        <v>183</v>
      </c>
      <c r="D98" s="70">
        <v>2077396.0</v>
      </c>
      <c r="E98" s="70" t="s">
        <v>265</v>
      </c>
      <c r="F98" s="70" t="s">
        <v>180</v>
      </c>
      <c r="G98" s="73"/>
      <c r="H98" s="73"/>
      <c r="I98" s="73"/>
      <c r="J98" s="73"/>
      <c r="K98" s="73"/>
      <c r="L98" s="73"/>
      <c r="M98" s="73"/>
      <c r="N98" s="73"/>
      <c r="O98" s="73"/>
      <c r="P98" s="73"/>
      <c r="Q98" s="73"/>
      <c r="R98" s="73"/>
      <c r="S98" s="73"/>
      <c r="T98" s="73"/>
      <c r="U98" s="73"/>
      <c r="V98" s="73"/>
      <c r="W98" s="73"/>
      <c r="X98" s="73"/>
      <c r="Y98" s="73"/>
      <c r="Z98" s="73"/>
    </row>
    <row r="99" ht="14.25" customHeight="1">
      <c r="A99" s="69" t="s">
        <v>125</v>
      </c>
      <c r="B99" s="70" t="s">
        <v>180</v>
      </c>
      <c r="C99" s="70" t="s">
        <v>184</v>
      </c>
      <c r="D99" s="70">
        <v>2077396.0</v>
      </c>
      <c r="E99" s="70" t="s">
        <v>265</v>
      </c>
      <c r="F99" s="70" t="s">
        <v>180</v>
      </c>
      <c r="G99" s="73"/>
      <c r="H99" s="73"/>
      <c r="I99" s="73"/>
      <c r="J99" s="73"/>
      <c r="K99" s="73"/>
      <c r="L99" s="73"/>
      <c r="M99" s="73"/>
      <c r="N99" s="73"/>
      <c r="O99" s="73"/>
      <c r="P99" s="73"/>
      <c r="Q99" s="73"/>
      <c r="R99" s="73"/>
      <c r="S99" s="73"/>
      <c r="T99" s="73"/>
      <c r="U99" s="73"/>
      <c r="V99" s="73"/>
      <c r="W99" s="73"/>
      <c r="X99" s="73"/>
      <c r="Y99" s="73"/>
      <c r="Z99" s="73"/>
    </row>
    <row r="100" ht="14.25" customHeight="1">
      <c r="A100" s="69" t="s">
        <v>125</v>
      </c>
      <c r="B100" s="70" t="s">
        <v>180</v>
      </c>
      <c r="C100" s="70" t="s">
        <v>185</v>
      </c>
      <c r="D100" s="70">
        <v>2077396.0</v>
      </c>
      <c r="E100" s="70" t="s">
        <v>265</v>
      </c>
      <c r="F100" s="70" t="s">
        <v>180</v>
      </c>
      <c r="G100" s="73"/>
      <c r="H100" s="73"/>
      <c r="I100" s="73"/>
      <c r="J100" s="73"/>
      <c r="K100" s="73"/>
      <c r="L100" s="73"/>
      <c r="M100" s="73"/>
      <c r="N100" s="73"/>
      <c r="O100" s="73"/>
      <c r="P100" s="73"/>
      <c r="Q100" s="73"/>
      <c r="R100" s="73"/>
      <c r="S100" s="73"/>
      <c r="T100" s="73"/>
      <c r="U100" s="73"/>
      <c r="V100" s="73"/>
      <c r="W100" s="73"/>
      <c r="X100" s="73"/>
      <c r="Y100" s="73"/>
      <c r="Z100" s="73"/>
    </row>
    <row r="101" ht="14.25" customHeight="1">
      <c r="A101" s="69" t="s">
        <v>125</v>
      </c>
      <c r="B101" s="70" t="s">
        <v>180</v>
      </c>
      <c r="C101" s="70" t="s">
        <v>186</v>
      </c>
      <c r="D101" s="70">
        <v>2077396.0</v>
      </c>
      <c r="E101" s="70" t="s">
        <v>265</v>
      </c>
      <c r="F101" s="70" t="s">
        <v>180</v>
      </c>
      <c r="G101" s="73"/>
      <c r="H101" s="73"/>
      <c r="I101" s="73"/>
      <c r="J101" s="73"/>
      <c r="K101" s="73"/>
      <c r="L101" s="73"/>
      <c r="M101" s="73"/>
      <c r="N101" s="73"/>
      <c r="O101" s="73"/>
      <c r="P101" s="73"/>
      <c r="Q101" s="73"/>
      <c r="R101" s="73"/>
      <c r="S101" s="73"/>
      <c r="T101" s="73"/>
      <c r="U101" s="73"/>
      <c r="V101" s="73"/>
      <c r="W101" s="73"/>
      <c r="X101" s="73"/>
      <c r="Y101" s="73"/>
      <c r="Z101" s="73"/>
    </row>
    <row r="102" ht="14.25" customHeight="1">
      <c r="A102" s="69" t="s">
        <v>125</v>
      </c>
      <c r="B102" s="70" t="s">
        <v>180</v>
      </c>
      <c r="C102" s="70" t="s">
        <v>187</v>
      </c>
      <c r="D102" s="70">
        <v>2077396.0</v>
      </c>
      <c r="E102" s="70" t="s">
        <v>265</v>
      </c>
      <c r="F102" s="70" t="s">
        <v>180</v>
      </c>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4" t="s">
        <v>125</v>
      </c>
      <c r="B103" s="75" t="s">
        <v>180</v>
      </c>
      <c r="C103" s="75" t="s">
        <v>188</v>
      </c>
      <c r="D103" s="75">
        <v>2077397.0</v>
      </c>
      <c r="E103" s="75" t="s">
        <v>265</v>
      </c>
      <c r="F103" s="75" t="s">
        <v>180</v>
      </c>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4" t="s">
        <v>125</v>
      </c>
      <c r="B104" s="75" t="s">
        <v>180</v>
      </c>
      <c r="C104" s="75" t="s">
        <v>189</v>
      </c>
      <c r="D104" s="75">
        <v>2077398.0</v>
      </c>
      <c r="E104" s="75" t="s">
        <v>265</v>
      </c>
      <c r="F104" s="75" t="s">
        <v>180</v>
      </c>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4" t="s">
        <v>125</v>
      </c>
      <c r="B105" s="75" t="s">
        <v>180</v>
      </c>
      <c r="C105" s="75" t="s">
        <v>190</v>
      </c>
      <c r="D105" s="75">
        <v>2077396.0</v>
      </c>
      <c r="E105" s="75" t="s">
        <v>265</v>
      </c>
      <c r="F105" s="75" t="s">
        <v>180</v>
      </c>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4" t="s">
        <v>125</v>
      </c>
      <c r="B106" s="75" t="s">
        <v>180</v>
      </c>
      <c r="C106" s="75" t="s">
        <v>191</v>
      </c>
      <c r="D106" s="75">
        <v>2077396.0</v>
      </c>
      <c r="E106" s="75" t="s">
        <v>265</v>
      </c>
      <c r="F106" s="75" t="s">
        <v>180</v>
      </c>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4" t="s">
        <v>125</v>
      </c>
      <c r="B107" s="75" t="s">
        <v>180</v>
      </c>
      <c r="C107" s="75" t="s">
        <v>192</v>
      </c>
      <c r="D107" s="75">
        <v>2077396.0</v>
      </c>
      <c r="E107" s="75" t="s">
        <v>265</v>
      </c>
      <c r="F107" s="75" t="s">
        <v>180</v>
      </c>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4" t="s">
        <v>125</v>
      </c>
      <c r="B108" s="75" t="s">
        <v>180</v>
      </c>
      <c r="C108" s="75" t="s">
        <v>193</v>
      </c>
      <c r="D108" s="75">
        <v>2077396.0</v>
      </c>
      <c r="E108" s="75" t="s">
        <v>265</v>
      </c>
      <c r="F108" s="75" t="s">
        <v>180</v>
      </c>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4" t="s">
        <v>125</v>
      </c>
      <c r="B109" s="75" t="s">
        <v>180</v>
      </c>
      <c r="C109" s="75" t="s">
        <v>194</v>
      </c>
      <c r="D109" s="75">
        <v>2077396.0</v>
      </c>
      <c r="E109" s="75" t="s">
        <v>265</v>
      </c>
      <c r="F109" s="75" t="s">
        <v>180</v>
      </c>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4" t="s">
        <v>125</v>
      </c>
      <c r="B110" s="75" t="s">
        <v>180</v>
      </c>
      <c r="C110" s="75" t="s">
        <v>195</v>
      </c>
      <c r="D110" s="75">
        <v>2077396.0</v>
      </c>
      <c r="E110" s="75" t="s">
        <v>265</v>
      </c>
      <c r="F110" s="75" t="s">
        <v>180</v>
      </c>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4" t="s">
        <v>125</v>
      </c>
      <c r="B111" s="75" t="s">
        <v>180</v>
      </c>
      <c r="C111" s="75" t="s">
        <v>196</v>
      </c>
      <c r="D111" s="75">
        <v>2077396.0</v>
      </c>
      <c r="E111" s="75" t="s">
        <v>265</v>
      </c>
      <c r="F111" s="75" t="s">
        <v>180</v>
      </c>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4" t="s">
        <v>125</v>
      </c>
      <c r="B112" s="75" t="s">
        <v>180</v>
      </c>
      <c r="C112" s="75" t="s">
        <v>197</v>
      </c>
      <c r="D112" s="75">
        <v>2077396.0</v>
      </c>
      <c r="E112" s="75" t="s">
        <v>265</v>
      </c>
      <c r="F112" s="75" t="s">
        <v>180</v>
      </c>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4" t="s">
        <v>125</v>
      </c>
      <c r="B113" s="75" t="s">
        <v>180</v>
      </c>
      <c r="C113" s="75" t="s">
        <v>198</v>
      </c>
      <c r="D113" s="75">
        <v>2798298.0</v>
      </c>
      <c r="E113" s="75" t="s">
        <v>283</v>
      </c>
      <c r="F113" s="75" t="s">
        <v>180</v>
      </c>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4" t="s">
        <v>125</v>
      </c>
      <c r="B114" s="75" t="s">
        <v>180</v>
      </c>
      <c r="C114" s="75" t="s">
        <v>199</v>
      </c>
      <c r="D114" s="75">
        <v>2077396.0</v>
      </c>
      <c r="E114" s="75" t="s">
        <v>265</v>
      </c>
      <c r="F114" s="75" t="s">
        <v>180</v>
      </c>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4" t="s">
        <v>125</v>
      </c>
      <c r="B115" s="75" t="s">
        <v>180</v>
      </c>
      <c r="C115" s="75" t="s">
        <v>200</v>
      </c>
      <c r="D115" s="75">
        <v>2077396.0</v>
      </c>
      <c r="E115" s="75" t="s">
        <v>265</v>
      </c>
      <c r="F115" s="75" t="s">
        <v>180</v>
      </c>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4" t="s">
        <v>125</v>
      </c>
      <c r="B116" s="75" t="s">
        <v>201</v>
      </c>
      <c r="C116" s="75" t="s">
        <v>202</v>
      </c>
      <c r="D116" s="75">
        <v>2077396.0</v>
      </c>
      <c r="E116" s="75" t="s">
        <v>265</v>
      </c>
      <c r="F116" s="75" t="s">
        <v>180</v>
      </c>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4" t="s">
        <v>125</v>
      </c>
      <c r="B117" s="75" t="s">
        <v>201</v>
      </c>
      <c r="C117" s="75" t="s">
        <v>203</v>
      </c>
      <c r="D117" s="75">
        <v>2077396.0</v>
      </c>
      <c r="E117" s="75" t="s">
        <v>265</v>
      </c>
      <c r="F117" s="75" t="s">
        <v>180</v>
      </c>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4" t="s">
        <v>125</v>
      </c>
      <c r="B118" s="75" t="s">
        <v>201</v>
      </c>
      <c r="C118" s="75" t="s">
        <v>204</v>
      </c>
      <c r="D118" s="75">
        <v>2077396.0</v>
      </c>
      <c r="E118" s="75" t="s">
        <v>265</v>
      </c>
      <c r="F118" s="75" t="s">
        <v>180</v>
      </c>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4" t="s">
        <v>125</v>
      </c>
      <c r="B119" s="75" t="s">
        <v>201</v>
      </c>
      <c r="C119" s="75" t="s">
        <v>205</v>
      </c>
      <c r="D119" s="75">
        <v>2077396.0</v>
      </c>
      <c r="E119" s="75" t="s">
        <v>265</v>
      </c>
      <c r="F119" s="75" t="s">
        <v>180</v>
      </c>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4" t="s">
        <v>125</v>
      </c>
      <c r="B120" s="75" t="s">
        <v>201</v>
      </c>
      <c r="C120" s="75" t="s">
        <v>206</v>
      </c>
      <c r="D120" s="75">
        <v>2077396.0</v>
      </c>
      <c r="E120" s="75" t="s">
        <v>265</v>
      </c>
      <c r="F120" s="75" t="s">
        <v>180</v>
      </c>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4" t="s">
        <v>125</v>
      </c>
      <c r="B121" s="75" t="s">
        <v>201</v>
      </c>
      <c r="C121" s="75" t="s">
        <v>207</v>
      </c>
      <c r="D121" s="75">
        <v>2077396.0</v>
      </c>
      <c r="E121" s="75" t="s">
        <v>265</v>
      </c>
      <c r="F121" s="75" t="s">
        <v>180</v>
      </c>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4" t="s">
        <v>125</v>
      </c>
      <c r="B122" s="75" t="s">
        <v>201</v>
      </c>
      <c r="C122" s="75" t="s">
        <v>208</v>
      </c>
      <c r="D122" s="75">
        <v>2077396.0</v>
      </c>
      <c r="E122" s="75" t="s">
        <v>265</v>
      </c>
      <c r="F122" s="75" t="s">
        <v>180</v>
      </c>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4" t="s">
        <v>125</v>
      </c>
      <c r="B123" s="75" t="s">
        <v>201</v>
      </c>
      <c r="C123" s="75" t="s">
        <v>209</v>
      </c>
      <c r="D123" s="75">
        <v>2077396.0</v>
      </c>
      <c r="E123" s="75" t="s">
        <v>265</v>
      </c>
      <c r="F123" s="75" t="s">
        <v>180</v>
      </c>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4" t="s">
        <v>125</v>
      </c>
      <c r="B124" s="75" t="s">
        <v>201</v>
      </c>
      <c r="C124" s="75" t="s">
        <v>210</v>
      </c>
      <c r="D124" s="75">
        <v>2077396.0</v>
      </c>
      <c r="E124" s="75" t="s">
        <v>265</v>
      </c>
      <c r="F124" s="75" t="s">
        <v>180</v>
      </c>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4" t="s">
        <v>125</v>
      </c>
      <c r="B125" s="75" t="s">
        <v>201</v>
      </c>
      <c r="C125" s="75" t="s">
        <v>211</v>
      </c>
      <c r="D125" s="75">
        <v>2077396.0</v>
      </c>
      <c r="E125" s="75" t="s">
        <v>265</v>
      </c>
      <c r="F125" s="75" t="s">
        <v>180</v>
      </c>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4" t="s">
        <v>125</v>
      </c>
      <c r="B126" s="75" t="s">
        <v>201</v>
      </c>
      <c r="C126" s="75" t="s">
        <v>212</v>
      </c>
      <c r="D126" s="75">
        <v>2077396.0</v>
      </c>
      <c r="E126" s="75" t="s">
        <v>265</v>
      </c>
      <c r="F126" s="75" t="s">
        <v>180</v>
      </c>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4" t="s">
        <v>125</v>
      </c>
      <c r="B127" s="75" t="s">
        <v>213</v>
      </c>
      <c r="C127" s="75" t="s">
        <v>214</v>
      </c>
      <c r="D127" s="75">
        <v>2081377.0</v>
      </c>
      <c r="E127" s="75" t="s">
        <v>284</v>
      </c>
      <c r="F127" s="75" t="s">
        <v>213</v>
      </c>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4" t="s">
        <v>125</v>
      </c>
      <c r="B128" s="75" t="s">
        <v>213</v>
      </c>
      <c r="C128" s="75" t="s">
        <v>215</v>
      </c>
      <c r="D128" s="75">
        <v>2081377.0</v>
      </c>
      <c r="E128" s="75" t="s">
        <v>284</v>
      </c>
      <c r="F128" s="75" t="s">
        <v>213</v>
      </c>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4" t="s">
        <v>125</v>
      </c>
      <c r="B129" s="75" t="s">
        <v>213</v>
      </c>
      <c r="C129" s="75" t="s">
        <v>216</v>
      </c>
      <c r="D129" s="75">
        <v>2081377.0</v>
      </c>
      <c r="E129" s="75" t="s">
        <v>284</v>
      </c>
      <c r="F129" s="75" t="s">
        <v>213</v>
      </c>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4" t="s">
        <v>125</v>
      </c>
      <c r="B130" s="75" t="s">
        <v>213</v>
      </c>
      <c r="C130" s="75" t="s">
        <v>217</v>
      </c>
      <c r="D130" s="75">
        <v>2081377.0</v>
      </c>
      <c r="E130" s="75" t="s">
        <v>284</v>
      </c>
      <c r="F130" s="75" t="s">
        <v>213</v>
      </c>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4" t="s">
        <v>125</v>
      </c>
      <c r="B131" s="75" t="s">
        <v>213</v>
      </c>
      <c r="C131" s="75" t="s">
        <v>218</v>
      </c>
      <c r="D131" s="75">
        <v>2081377.0</v>
      </c>
      <c r="E131" s="75" t="s">
        <v>284</v>
      </c>
      <c r="F131" s="75" t="s">
        <v>213</v>
      </c>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4" t="s">
        <v>125</v>
      </c>
      <c r="B132" s="75" t="s">
        <v>213</v>
      </c>
      <c r="C132" s="75" t="s">
        <v>219</v>
      </c>
      <c r="D132" s="75">
        <v>2081377.0</v>
      </c>
      <c r="E132" s="75" t="s">
        <v>284</v>
      </c>
      <c r="F132" s="75" t="s">
        <v>213</v>
      </c>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4" t="s">
        <v>125</v>
      </c>
      <c r="B133" s="75" t="s">
        <v>213</v>
      </c>
      <c r="C133" s="75" t="s">
        <v>220</v>
      </c>
      <c r="D133" s="75">
        <v>2081377.0</v>
      </c>
      <c r="E133" s="75" t="s">
        <v>284</v>
      </c>
      <c r="F133" s="75" t="s">
        <v>213</v>
      </c>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4" t="s">
        <v>125</v>
      </c>
      <c r="B134" s="75" t="s">
        <v>213</v>
      </c>
      <c r="C134" s="75" t="s">
        <v>221</v>
      </c>
      <c r="D134" s="75">
        <v>2081377.0</v>
      </c>
      <c r="E134" s="75" t="s">
        <v>284</v>
      </c>
      <c r="F134" s="75" t="s">
        <v>213</v>
      </c>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4" t="s">
        <v>125</v>
      </c>
      <c r="B135" s="75" t="s">
        <v>213</v>
      </c>
      <c r="C135" s="75" t="s">
        <v>222</v>
      </c>
      <c r="D135" s="75">
        <v>2081377.0</v>
      </c>
      <c r="E135" s="75" t="s">
        <v>284</v>
      </c>
      <c r="F135" s="75" t="s">
        <v>213</v>
      </c>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4" t="s">
        <v>125</v>
      </c>
      <c r="B136" s="75" t="s">
        <v>213</v>
      </c>
      <c r="C136" s="75" t="s">
        <v>223</v>
      </c>
      <c r="D136" s="75">
        <v>2081377.0</v>
      </c>
      <c r="E136" s="75" t="s">
        <v>284</v>
      </c>
      <c r="F136" s="75" t="s">
        <v>213</v>
      </c>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4" t="s">
        <v>125</v>
      </c>
      <c r="B137" s="75" t="s">
        <v>213</v>
      </c>
      <c r="C137" s="75" t="s">
        <v>224</v>
      </c>
      <c r="D137" s="75">
        <v>2081377.0</v>
      </c>
      <c r="E137" s="75" t="s">
        <v>284</v>
      </c>
      <c r="F137" s="75" t="s">
        <v>213</v>
      </c>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4" t="s">
        <v>125</v>
      </c>
      <c r="B138" s="75" t="s">
        <v>213</v>
      </c>
      <c r="C138" s="75" t="s">
        <v>225</v>
      </c>
      <c r="D138" s="75">
        <v>2081377.0</v>
      </c>
      <c r="E138" s="75" t="s">
        <v>284</v>
      </c>
      <c r="F138" s="75" t="s">
        <v>213</v>
      </c>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4" t="s">
        <v>125</v>
      </c>
      <c r="B139" s="75" t="s">
        <v>213</v>
      </c>
      <c r="C139" s="75" t="s">
        <v>226</v>
      </c>
      <c r="D139" s="75">
        <v>2081377.0</v>
      </c>
      <c r="E139" s="75" t="s">
        <v>284</v>
      </c>
      <c r="F139" s="75" t="s">
        <v>213</v>
      </c>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4" t="s">
        <v>125</v>
      </c>
      <c r="B140" s="75" t="s">
        <v>213</v>
      </c>
      <c r="C140" s="75" t="s">
        <v>227</v>
      </c>
      <c r="D140" s="75">
        <v>2081377.0</v>
      </c>
      <c r="E140" s="75" t="s">
        <v>284</v>
      </c>
      <c r="F140" s="75" t="s">
        <v>213</v>
      </c>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4" t="s">
        <v>125</v>
      </c>
      <c r="B141" s="75" t="s">
        <v>213</v>
      </c>
      <c r="C141" s="75" t="s">
        <v>228</v>
      </c>
      <c r="D141" s="75">
        <v>2081377.0</v>
      </c>
      <c r="E141" s="75" t="s">
        <v>284</v>
      </c>
      <c r="F141" s="75" t="s">
        <v>213</v>
      </c>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4" t="s">
        <v>125</v>
      </c>
      <c r="B142" s="75" t="s">
        <v>213</v>
      </c>
      <c r="C142" s="75" t="s">
        <v>229</v>
      </c>
      <c r="D142" s="75">
        <v>2081377.0</v>
      </c>
      <c r="E142" s="75" t="s">
        <v>284</v>
      </c>
      <c r="F142" s="75" t="s">
        <v>213</v>
      </c>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4" t="s">
        <v>125</v>
      </c>
      <c r="B143" s="75" t="s">
        <v>213</v>
      </c>
      <c r="C143" s="75" t="s">
        <v>230</v>
      </c>
      <c r="D143" s="75">
        <v>2081377.0</v>
      </c>
      <c r="E143" s="75" t="s">
        <v>284</v>
      </c>
      <c r="F143" s="75" t="s">
        <v>213</v>
      </c>
      <c r="G143" s="73"/>
      <c r="H143" s="73"/>
      <c r="I143" s="73"/>
      <c r="J143" s="73"/>
      <c r="K143" s="73"/>
      <c r="L143" s="73"/>
      <c r="M143" s="73"/>
      <c r="N143" s="73"/>
      <c r="O143" s="73"/>
      <c r="P143" s="73"/>
      <c r="Q143" s="73"/>
      <c r="R143" s="73"/>
      <c r="S143" s="73"/>
      <c r="T143" s="73"/>
      <c r="U143" s="73"/>
      <c r="V143" s="73"/>
      <c r="W143" s="73"/>
      <c r="X143" s="73"/>
      <c r="Y143" s="73"/>
      <c r="Z143" s="73"/>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1.71"/>
    <col customWidth="1" min="3" max="3" width="29.43"/>
    <col customWidth="1" min="4" max="5" width="19.29"/>
    <col customWidth="1" min="6" max="6" width="20.0"/>
    <col customWidth="1" min="7" max="7" width="70.14"/>
    <col customWidth="1" min="8" max="8" width="24.71"/>
    <col customWidth="1" min="9" max="9" width="15.57"/>
    <col customWidth="1" min="10" max="10" width="72.0"/>
    <col customWidth="1" min="11" max="11" width="21.57"/>
    <col customWidth="1" min="12" max="12" width="69.86"/>
    <col customWidth="1" min="13" max="13" width="32.0"/>
    <col customWidth="1" min="14" max="14" width="11.0"/>
    <col customWidth="1" min="15" max="26" width="8.71"/>
  </cols>
  <sheetData>
    <row r="1" ht="14.25" customHeight="1">
      <c r="A1" s="1" t="s">
        <v>0</v>
      </c>
      <c r="B1" s="77" t="str">
        <f>'Tabela 1 APS - Descr.'!B1</f>
        <v>RRAS 12</v>
      </c>
      <c r="C1" s="6"/>
      <c r="D1" s="78"/>
      <c r="E1" s="78"/>
      <c r="F1" s="78"/>
      <c r="G1" s="6"/>
      <c r="H1" s="53"/>
      <c r="L1" s="53"/>
      <c r="M1" s="6"/>
    </row>
    <row r="2" ht="14.25" customHeight="1">
      <c r="A2" s="6"/>
      <c r="B2" s="6"/>
      <c r="C2" s="6"/>
      <c r="D2" s="78"/>
      <c r="E2" s="78"/>
      <c r="F2" s="78"/>
      <c r="G2" s="6"/>
      <c r="H2" s="53"/>
      <c r="L2" s="53"/>
      <c r="M2" s="6"/>
    </row>
    <row r="3" ht="14.25" customHeight="1">
      <c r="A3" s="6"/>
      <c r="B3" s="6"/>
      <c r="C3" s="6"/>
      <c r="D3" s="78"/>
      <c r="E3" s="78"/>
      <c r="F3" s="78"/>
      <c r="G3" s="6"/>
      <c r="H3" s="53"/>
      <c r="L3" s="53"/>
      <c r="M3" s="6"/>
    </row>
    <row r="4" ht="14.25" customHeight="1">
      <c r="A4" s="79" t="s">
        <v>285</v>
      </c>
      <c r="B4" s="80"/>
      <c r="C4" s="80"/>
      <c r="D4" s="80"/>
      <c r="E4" s="80"/>
      <c r="F4" s="80"/>
      <c r="G4" s="80"/>
      <c r="H4" s="80"/>
      <c r="I4" s="80"/>
      <c r="J4" s="80"/>
      <c r="K4" s="80"/>
      <c r="L4" s="80"/>
      <c r="M4" s="80"/>
      <c r="N4" s="81"/>
    </row>
    <row r="5" ht="14.25" customHeight="1">
      <c r="A5" s="6"/>
      <c r="B5" s="6"/>
      <c r="C5" s="6"/>
      <c r="D5" s="78"/>
      <c r="E5" s="78"/>
      <c r="F5" s="78"/>
      <c r="G5" s="6"/>
      <c r="H5" s="53"/>
      <c r="L5" s="53"/>
      <c r="M5" s="6"/>
    </row>
    <row r="6" ht="14.25" customHeight="1">
      <c r="A6" s="82" t="s">
        <v>286</v>
      </c>
      <c r="B6" s="12"/>
      <c r="C6" s="12"/>
      <c r="D6" s="12"/>
      <c r="E6" s="12"/>
      <c r="F6" s="12"/>
      <c r="G6" s="12"/>
      <c r="H6" s="13"/>
      <c r="L6" s="53"/>
      <c r="M6" s="6"/>
    </row>
    <row r="7" ht="14.25" customHeight="1">
      <c r="A7" s="83" t="s">
        <v>287</v>
      </c>
      <c r="B7" s="6"/>
      <c r="C7" s="6"/>
      <c r="D7" s="78"/>
      <c r="E7" s="78"/>
      <c r="F7" s="78"/>
      <c r="G7" s="6"/>
      <c r="H7" s="84"/>
      <c r="L7" s="53"/>
      <c r="M7" s="6"/>
    </row>
    <row r="8" ht="14.25" customHeight="1">
      <c r="A8" s="83" t="s">
        <v>288</v>
      </c>
      <c r="H8" s="15"/>
      <c r="L8" s="53"/>
      <c r="M8" s="6"/>
    </row>
    <row r="9" ht="14.25" customHeight="1">
      <c r="A9" s="85" t="s">
        <v>289</v>
      </c>
      <c r="H9" s="15"/>
      <c r="L9" s="53"/>
      <c r="M9" s="6"/>
    </row>
    <row r="10" ht="14.25" customHeight="1">
      <c r="A10" s="86" t="s">
        <v>290</v>
      </c>
      <c r="H10" s="15"/>
      <c r="L10" s="53"/>
      <c r="M10" s="6"/>
    </row>
    <row r="11" ht="14.25" customHeight="1">
      <c r="A11" s="87" t="s">
        <v>291</v>
      </c>
      <c r="B11" s="88"/>
      <c r="C11" s="88"/>
      <c r="D11" s="89"/>
      <c r="E11" s="89"/>
      <c r="F11" s="89"/>
      <c r="G11" s="88"/>
      <c r="H11" s="90"/>
      <c r="L11" s="53"/>
      <c r="M11" s="6"/>
    </row>
    <row r="12" ht="14.25" customHeight="1">
      <c r="A12" s="6"/>
      <c r="B12" s="6"/>
      <c r="C12" s="6"/>
      <c r="D12" s="78"/>
      <c r="E12" s="78"/>
      <c r="F12" s="78"/>
      <c r="G12" s="6"/>
      <c r="H12" s="53"/>
      <c r="L12" s="53"/>
      <c r="M12" s="6"/>
    </row>
    <row r="13" ht="14.25" customHeight="1">
      <c r="A13" s="6"/>
      <c r="B13" s="6"/>
      <c r="C13" s="6"/>
      <c r="D13" s="78"/>
      <c r="E13" s="78"/>
      <c r="F13" s="78"/>
      <c r="G13" s="6"/>
      <c r="H13" s="53"/>
      <c r="L13" s="53"/>
      <c r="M13" s="6"/>
    </row>
    <row r="14" ht="14.25" customHeight="1">
      <c r="A14" s="91" t="s">
        <v>292</v>
      </c>
      <c r="B14" s="12"/>
      <c r="C14" s="12"/>
      <c r="D14" s="12"/>
      <c r="E14" s="12"/>
      <c r="F14" s="12"/>
      <c r="G14" s="12"/>
      <c r="H14" s="12"/>
      <c r="I14" s="12"/>
      <c r="J14" s="12"/>
      <c r="K14" s="12"/>
      <c r="L14" s="12"/>
      <c r="M14" s="12"/>
      <c r="N14" s="13"/>
    </row>
    <row r="15" ht="14.25" customHeight="1">
      <c r="A15" s="92"/>
      <c r="B15" s="93"/>
      <c r="C15" s="93"/>
      <c r="D15" s="93"/>
      <c r="E15" s="93"/>
      <c r="F15" s="93"/>
      <c r="G15" s="93"/>
      <c r="H15" s="93"/>
      <c r="I15" s="93"/>
      <c r="J15" s="93"/>
      <c r="K15" s="93"/>
      <c r="L15" s="93"/>
      <c r="M15" s="93"/>
      <c r="N15" s="94"/>
    </row>
    <row r="16" ht="83.25" customHeight="1">
      <c r="A16" s="95" t="s">
        <v>17</v>
      </c>
      <c r="B16" s="95" t="s">
        <v>18</v>
      </c>
      <c r="C16" s="95" t="s">
        <v>19</v>
      </c>
      <c r="D16" s="96" t="s">
        <v>293</v>
      </c>
      <c r="E16" s="97" t="s">
        <v>294</v>
      </c>
      <c r="F16" s="98" t="s">
        <v>295</v>
      </c>
      <c r="G16" s="95" t="s">
        <v>27</v>
      </c>
      <c r="H16" s="99" t="s">
        <v>296</v>
      </c>
      <c r="I16" s="100" t="s">
        <v>297</v>
      </c>
      <c r="J16" s="100" t="s">
        <v>298</v>
      </c>
      <c r="K16" s="100" t="s">
        <v>299</v>
      </c>
      <c r="L16" s="99" t="s">
        <v>300</v>
      </c>
      <c r="M16" s="101" t="s">
        <v>19</v>
      </c>
    </row>
    <row r="17" ht="14.25" customHeight="1">
      <c r="A17" s="102" t="s">
        <v>29</v>
      </c>
      <c r="B17" s="102" t="s">
        <v>30</v>
      </c>
      <c r="C17" s="103" t="s">
        <v>31</v>
      </c>
      <c r="D17" s="104">
        <f>'Tabela 1 APS - Descr.'!I24</f>
        <v>1447.45524</v>
      </c>
      <c r="E17" s="105">
        <f t="shared" ref="E17:E158" si="1">D17*15/100</f>
        <v>217.118286</v>
      </c>
      <c r="F17" s="105">
        <f t="shared" ref="F17:F158" si="2">E17*12</f>
        <v>2605.419432</v>
      </c>
      <c r="G17" s="48" t="s">
        <v>32</v>
      </c>
      <c r="H17" s="106">
        <v>3202.01</v>
      </c>
      <c r="I17" s="107" t="s">
        <v>301</v>
      </c>
      <c r="J17" s="107" t="s">
        <v>302</v>
      </c>
      <c r="K17" s="107" t="s">
        <v>303</v>
      </c>
      <c r="L17" s="108" t="s">
        <v>304</v>
      </c>
      <c r="M17" s="109" t="s">
        <v>305</v>
      </c>
    </row>
    <row r="18" ht="14.25" customHeight="1">
      <c r="A18" s="102" t="s">
        <v>29</v>
      </c>
      <c r="B18" s="102" t="s">
        <v>30</v>
      </c>
      <c r="C18" s="103" t="s">
        <v>35</v>
      </c>
      <c r="D18" s="104">
        <f>'Tabela 1 APS - Descr.'!I25</f>
        <v>111.19416</v>
      </c>
      <c r="E18" s="105">
        <f t="shared" si="1"/>
        <v>16.679124</v>
      </c>
      <c r="F18" s="105">
        <f t="shared" si="2"/>
        <v>200.149488</v>
      </c>
      <c r="G18" s="48" t="s">
        <v>32</v>
      </c>
      <c r="H18" s="99">
        <v>248.58</v>
      </c>
      <c r="I18" s="107" t="s">
        <v>301</v>
      </c>
      <c r="J18" s="107" t="s">
        <v>302</v>
      </c>
      <c r="K18" s="107" t="s">
        <v>303</v>
      </c>
      <c r="L18" s="108" t="s">
        <v>306</v>
      </c>
      <c r="M18" s="109" t="s">
        <v>305</v>
      </c>
    </row>
    <row r="19" ht="14.25" customHeight="1">
      <c r="A19" s="102" t="s">
        <v>29</v>
      </c>
      <c r="B19" s="102" t="s">
        <v>30</v>
      </c>
      <c r="C19" s="103" t="s">
        <v>38</v>
      </c>
      <c r="D19" s="104">
        <f>'Tabela 1 APS - Descr.'!I26</f>
        <v>21.22461</v>
      </c>
      <c r="E19" s="105">
        <f t="shared" si="1"/>
        <v>3.1836915</v>
      </c>
      <c r="F19" s="105">
        <f t="shared" si="2"/>
        <v>38.204298</v>
      </c>
      <c r="G19" s="48" t="s">
        <v>32</v>
      </c>
      <c r="H19" s="110">
        <v>41.43</v>
      </c>
      <c r="I19" s="107" t="s">
        <v>301</v>
      </c>
      <c r="J19" s="107" t="s">
        <v>302</v>
      </c>
      <c r="K19" s="107" t="s">
        <v>303</v>
      </c>
      <c r="L19" s="108" t="s">
        <v>307</v>
      </c>
      <c r="M19" s="109" t="s">
        <v>305</v>
      </c>
    </row>
    <row r="20" ht="14.25" customHeight="1">
      <c r="A20" s="102" t="s">
        <v>29</v>
      </c>
      <c r="B20" s="102" t="s">
        <v>30</v>
      </c>
      <c r="C20" s="103" t="s">
        <v>42</v>
      </c>
      <c r="D20" s="104">
        <f>'Tabela 1 APS - Descr.'!I27</f>
        <v>44.69927</v>
      </c>
      <c r="E20" s="105">
        <f t="shared" si="1"/>
        <v>6.7048905</v>
      </c>
      <c r="F20" s="105">
        <f t="shared" si="2"/>
        <v>80.458686</v>
      </c>
      <c r="G20" s="48" t="s">
        <v>32</v>
      </c>
      <c r="H20" s="99">
        <v>118.37</v>
      </c>
      <c r="I20" s="107" t="s">
        <v>301</v>
      </c>
      <c r="J20" s="107" t="s">
        <v>302</v>
      </c>
      <c r="K20" s="107" t="s">
        <v>303</v>
      </c>
      <c r="L20" s="108" t="s">
        <v>308</v>
      </c>
      <c r="M20" s="109" t="s">
        <v>305</v>
      </c>
    </row>
    <row r="21" ht="14.25" customHeight="1">
      <c r="A21" s="102" t="s">
        <v>29</v>
      </c>
      <c r="B21" s="102" t="s">
        <v>30</v>
      </c>
      <c r="C21" s="103" t="s">
        <v>44</v>
      </c>
      <c r="D21" s="104">
        <f>'Tabela 1 APS - Descr.'!I28</f>
        <v>212.56158</v>
      </c>
      <c r="E21" s="105">
        <f t="shared" si="1"/>
        <v>31.884237</v>
      </c>
      <c r="F21" s="105">
        <f t="shared" si="2"/>
        <v>382.610844</v>
      </c>
      <c r="G21" s="48" t="s">
        <v>32</v>
      </c>
      <c r="H21" s="99">
        <v>522.81</v>
      </c>
      <c r="I21" s="107" t="s">
        <v>301</v>
      </c>
      <c r="J21" s="107" t="s">
        <v>302</v>
      </c>
      <c r="K21" s="107" t="s">
        <v>303</v>
      </c>
      <c r="L21" s="108" t="s">
        <v>309</v>
      </c>
      <c r="M21" s="109" t="s">
        <v>305</v>
      </c>
    </row>
    <row r="22" ht="14.25" customHeight="1">
      <c r="A22" s="102" t="s">
        <v>29</v>
      </c>
      <c r="B22" s="102" t="s">
        <v>30</v>
      </c>
      <c r="C22" s="103" t="s">
        <v>47</v>
      </c>
      <c r="D22" s="104">
        <f>'Tabela 1 APS - Descr.'!I29</f>
        <v>52.8044</v>
      </c>
      <c r="E22" s="105">
        <f t="shared" si="1"/>
        <v>7.92066</v>
      </c>
      <c r="F22" s="105">
        <f t="shared" si="2"/>
        <v>95.04792</v>
      </c>
      <c r="G22" s="48" t="s">
        <v>32</v>
      </c>
      <c r="H22" s="110">
        <v>98.64</v>
      </c>
      <c r="I22" s="107" t="s">
        <v>301</v>
      </c>
      <c r="J22" s="107" t="s">
        <v>302</v>
      </c>
      <c r="K22" s="107" t="s">
        <v>303</v>
      </c>
      <c r="L22" s="108" t="s">
        <v>310</v>
      </c>
      <c r="M22" s="109" t="s">
        <v>305</v>
      </c>
    </row>
    <row r="23" ht="14.25" customHeight="1">
      <c r="A23" s="102" t="s">
        <v>29</v>
      </c>
      <c r="B23" s="102" t="s">
        <v>30</v>
      </c>
      <c r="C23" s="103" t="s">
        <v>49</v>
      </c>
      <c r="D23" s="104">
        <f>'Tabela 1 APS - Descr.'!I30</f>
        <v>9.4424</v>
      </c>
      <c r="E23" s="105">
        <f t="shared" si="1"/>
        <v>1.41636</v>
      </c>
      <c r="F23" s="105">
        <f t="shared" si="2"/>
        <v>16.99632</v>
      </c>
      <c r="G23" s="48" t="s">
        <v>32</v>
      </c>
      <c r="H23" s="99">
        <v>13.81</v>
      </c>
      <c r="I23" s="107" t="s">
        <v>301</v>
      </c>
      <c r="J23" s="107" t="s">
        <v>302</v>
      </c>
      <c r="K23" s="107" t="s">
        <v>303</v>
      </c>
      <c r="L23" s="108" t="s">
        <v>311</v>
      </c>
      <c r="M23" s="109" t="s">
        <v>305</v>
      </c>
    </row>
    <row r="24" ht="14.25" customHeight="1">
      <c r="A24" s="102" t="s">
        <v>29</v>
      </c>
      <c r="B24" s="102" t="s">
        <v>30</v>
      </c>
      <c r="C24" s="103" t="s">
        <v>51</v>
      </c>
      <c r="D24" s="104">
        <f>'Tabela 1 APS - Descr.'!I31</f>
        <v>18.6582</v>
      </c>
      <c r="E24" s="105">
        <f t="shared" si="1"/>
        <v>2.79873</v>
      </c>
      <c r="F24" s="105">
        <f t="shared" si="2"/>
        <v>33.58476</v>
      </c>
      <c r="G24" s="48" t="s">
        <v>32</v>
      </c>
      <c r="H24" s="99">
        <v>41.43</v>
      </c>
      <c r="I24" s="107" t="s">
        <v>301</v>
      </c>
      <c r="J24" s="107" t="s">
        <v>302</v>
      </c>
      <c r="K24" s="107" t="s">
        <v>303</v>
      </c>
      <c r="L24" s="108" t="s">
        <v>312</v>
      </c>
      <c r="M24" s="109" t="s">
        <v>305</v>
      </c>
    </row>
    <row r="25" ht="14.25" customHeight="1">
      <c r="A25" s="102" t="s">
        <v>29</v>
      </c>
      <c r="B25" s="102" t="s">
        <v>30</v>
      </c>
      <c r="C25" s="103" t="s">
        <v>53</v>
      </c>
      <c r="D25" s="104">
        <f>'Tabela 1 APS - Descr.'!I32</f>
        <v>21.01814</v>
      </c>
      <c r="E25" s="105">
        <f t="shared" si="1"/>
        <v>3.152721</v>
      </c>
      <c r="F25" s="105">
        <f t="shared" si="2"/>
        <v>37.832652</v>
      </c>
      <c r="G25" s="48" t="s">
        <v>32</v>
      </c>
      <c r="H25" s="110">
        <v>49.32</v>
      </c>
      <c r="I25" s="107" t="s">
        <v>301</v>
      </c>
      <c r="J25" s="107" t="s">
        <v>302</v>
      </c>
      <c r="K25" s="107" t="s">
        <v>303</v>
      </c>
      <c r="L25" s="108" t="s">
        <v>313</v>
      </c>
      <c r="M25" s="109" t="s">
        <v>305</v>
      </c>
    </row>
    <row r="26" ht="14.25" customHeight="1">
      <c r="A26" s="102" t="s">
        <v>29</v>
      </c>
      <c r="B26" s="102" t="s">
        <v>30</v>
      </c>
      <c r="C26" s="103" t="s">
        <v>55</v>
      </c>
      <c r="D26" s="104">
        <f>'Tabela 1 APS - Descr.'!I33</f>
        <v>73.21688</v>
      </c>
      <c r="E26" s="105">
        <f t="shared" si="1"/>
        <v>10.982532</v>
      </c>
      <c r="F26" s="105">
        <f t="shared" si="2"/>
        <v>131.790384</v>
      </c>
      <c r="G26" s="48" t="s">
        <v>32</v>
      </c>
      <c r="H26" s="99">
        <v>117.56</v>
      </c>
      <c r="I26" s="107" t="s">
        <v>301</v>
      </c>
      <c r="J26" s="107" t="s">
        <v>302</v>
      </c>
      <c r="K26" s="107" t="s">
        <v>303</v>
      </c>
      <c r="L26" s="108" t="s">
        <v>314</v>
      </c>
      <c r="M26" s="109" t="s">
        <v>305</v>
      </c>
    </row>
    <row r="27" ht="14.25" customHeight="1">
      <c r="A27" s="102" t="s">
        <v>29</v>
      </c>
      <c r="B27" s="102" t="s">
        <v>30</v>
      </c>
      <c r="C27" s="103" t="s">
        <v>41</v>
      </c>
      <c r="D27" s="104">
        <f>'Tabela 1 APS - Descr.'!I34</f>
        <v>187.05654</v>
      </c>
      <c r="E27" s="105">
        <f t="shared" si="1"/>
        <v>28.058481</v>
      </c>
      <c r="F27" s="105">
        <f t="shared" si="2"/>
        <v>336.701772</v>
      </c>
      <c r="G27" s="48" t="s">
        <v>32</v>
      </c>
      <c r="H27" s="99">
        <v>436.01</v>
      </c>
      <c r="I27" s="107" t="s">
        <v>301</v>
      </c>
      <c r="J27" s="107" t="s">
        <v>302</v>
      </c>
      <c r="K27" s="107" t="s">
        <v>303</v>
      </c>
      <c r="L27" s="108" t="s">
        <v>315</v>
      </c>
      <c r="M27" s="109" t="s">
        <v>305</v>
      </c>
    </row>
    <row r="28" ht="14.25" customHeight="1">
      <c r="A28" s="102" t="s">
        <v>29</v>
      </c>
      <c r="B28" s="102" t="s">
        <v>58</v>
      </c>
      <c r="C28" s="103" t="s">
        <v>59</v>
      </c>
      <c r="D28" s="104">
        <f>'Tabela 1 APS - Descr.'!I35</f>
        <v>482.86854</v>
      </c>
      <c r="E28" s="105">
        <f t="shared" si="1"/>
        <v>72.430281</v>
      </c>
      <c r="F28" s="105">
        <f t="shared" si="2"/>
        <v>869.163372</v>
      </c>
      <c r="G28" s="111" t="s">
        <v>60</v>
      </c>
      <c r="H28" s="110">
        <v>1618.61</v>
      </c>
      <c r="I28" s="107" t="s">
        <v>301</v>
      </c>
      <c r="J28" s="107" t="s">
        <v>302</v>
      </c>
      <c r="K28" s="107" t="s">
        <v>303</v>
      </c>
      <c r="L28" s="108" t="s">
        <v>316</v>
      </c>
      <c r="M28" s="109" t="s">
        <v>305</v>
      </c>
    </row>
    <row r="29" ht="14.25" customHeight="1">
      <c r="A29" s="102" t="s">
        <v>29</v>
      </c>
      <c r="B29" s="102" t="s">
        <v>58</v>
      </c>
      <c r="C29" s="103" t="s">
        <v>62</v>
      </c>
      <c r="D29" s="104">
        <f>'Tabela 1 APS - Descr.'!I36</f>
        <v>178.73768</v>
      </c>
      <c r="E29" s="105">
        <f t="shared" si="1"/>
        <v>26.810652</v>
      </c>
      <c r="F29" s="105">
        <f t="shared" si="2"/>
        <v>321.727824</v>
      </c>
      <c r="G29" s="111" t="s">
        <v>60</v>
      </c>
      <c r="H29" s="99">
        <v>567.98</v>
      </c>
      <c r="I29" s="107" t="s">
        <v>301</v>
      </c>
      <c r="J29" s="107" t="s">
        <v>302</v>
      </c>
      <c r="K29" s="107" t="s">
        <v>303</v>
      </c>
      <c r="L29" s="108" t="s">
        <v>317</v>
      </c>
      <c r="M29" s="109" t="s">
        <v>305</v>
      </c>
    </row>
    <row r="30" ht="14.25" customHeight="1">
      <c r="A30" s="102" t="s">
        <v>29</v>
      </c>
      <c r="B30" s="102" t="s">
        <v>58</v>
      </c>
      <c r="C30" s="103" t="s">
        <v>65</v>
      </c>
      <c r="D30" s="104">
        <f>'Tabela 1 APS - Descr.'!I37</f>
        <v>48.664</v>
      </c>
      <c r="E30" s="105">
        <f t="shared" si="1"/>
        <v>7.2996</v>
      </c>
      <c r="F30" s="105">
        <f t="shared" si="2"/>
        <v>87.5952</v>
      </c>
      <c r="G30" s="111" t="s">
        <v>60</v>
      </c>
      <c r="H30" s="99">
        <v>200.12</v>
      </c>
      <c r="I30" s="107" t="s">
        <v>301</v>
      </c>
      <c r="J30" s="107" t="s">
        <v>302</v>
      </c>
      <c r="K30" s="107" t="s">
        <v>303</v>
      </c>
      <c r="L30" s="108" t="s">
        <v>318</v>
      </c>
      <c r="M30" s="109" t="s">
        <v>305</v>
      </c>
    </row>
    <row r="31" ht="14.25" customHeight="1">
      <c r="A31" s="102" t="s">
        <v>29</v>
      </c>
      <c r="B31" s="102" t="s">
        <v>58</v>
      </c>
      <c r="C31" s="103" t="s">
        <v>66</v>
      </c>
      <c r="D31" s="104">
        <f>'Tabela 1 APS - Descr.'!I38</f>
        <v>161.65765</v>
      </c>
      <c r="E31" s="105">
        <f t="shared" si="1"/>
        <v>24.2486475</v>
      </c>
      <c r="F31" s="105">
        <f t="shared" si="2"/>
        <v>290.98377</v>
      </c>
      <c r="G31" s="111" t="s">
        <v>60</v>
      </c>
      <c r="H31" s="110">
        <v>562.1</v>
      </c>
      <c r="I31" s="107" t="s">
        <v>301</v>
      </c>
      <c r="J31" s="107" t="s">
        <v>302</v>
      </c>
      <c r="K31" s="107" t="s">
        <v>303</v>
      </c>
      <c r="L31" s="108" t="s">
        <v>319</v>
      </c>
      <c r="M31" s="109" t="s">
        <v>305</v>
      </c>
    </row>
    <row r="32" ht="14.25" customHeight="1">
      <c r="A32" s="102" t="s">
        <v>29</v>
      </c>
      <c r="B32" s="102" t="s">
        <v>58</v>
      </c>
      <c r="C32" s="103" t="s">
        <v>68</v>
      </c>
      <c r="D32" s="104">
        <f>'Tabela 1 APS - Descr.'!I39</f>
        <v>44.47234</v>
      </c>
      <c r="E32" s="105">
        <f t="shared" si="1"/>
        <v>6.670851</v>
      </c>
      <c r="F32" s="105">
        <f t="shared" si="2"/>
        <v>80.050212</v>
      </c>
      <c r="G32" s="111" t="s">
        <v>60</v>
      </c>
      <c r="H32" s="99">
        <v>120.66</v>
      </c>
      <c r="I32" s="107" t="s">
        <v>301</v>
      </c>
      <c r="J32" s="107" t="s">
        <v>302</v>
      </c>
      <c r="K32" s="107" t="s">
        <v>303</v>
      </c>
      <c r="L32" s="108" t="s">
        <v>320</v>
      </c>
      <c r="M32" s="109" t="s">
        <v>305</v>
      </c>
    </row>
    <row r="33" ht="14.25" customHeight="1">
      <c r="A33" s="102" t="s">
        <v>29</v>
      </c>
      <c r="B33" s="102" t="s">
        <v>58</v>
      </c>
      <c r="C33" s="103" t="s">
        <v>69</v>
      </c>
      <c r="D33" s="104">
        <f>'Tabela 1 APS - Descr.'!I40</f>
        <v>37.33488</v>
      </c>
      <c r="E33" s="105">
        <f t="shared" si="1"/>
        <v>5.600232</v>
      </c>
      <c r="F33" s="105">
        <f t="shared" si="2"/>
        <v>67.202784</v>
      </c>
      <c r="G33" s="111" t="s">
        <v>60</v>
      </c>
      <c r="H33" s="99">
        <v>120.66</v>
      </c>
      <c r="I33" s="107" t="s">
        <v>301</v>
      </c>
      <c r="J33" s="107" t="s">
        <v>302</v>
      </c>
      <c r="K33" s="107" t="s">
        <v>303</v>
      </c>
      <c r="L33" s="108" t="s">
        <v>321</v>
      </c>
      <c r="M33" s="109" t="s">
        <v>305</v>
      </c>
    </row>
    <row r="34" ht="14.25" customHeight="1">
      <c r="A34" s="102" t="s">
        <v>29</v>
      </c>
      <c r="B34" s="102" t="s">
        <v>58</v>
      </c>
      <c r="C34" s="103" t="s">
        <v>64</v>
      </c>
      <c r="D34" s="104">
        <f>'Tabela 1 APS - Descr.'!I41</f>
        <v>205.22568</v>
      </c>
      <c r="E34" s="105">
        <f t="shared" si="1"/>
        <v>30.783852</v>
      </c>
      <c r="F34" s="105">
        <f t="shared" si="2"/>
        <v>369.406224</v>
      </c>
      <c r="G34" s="111" t="s">
        <v>60</v>
      </c>
      <c r="H34" s="99">
        <v>644.5</v>
      </c>
      <c r="I34" s="107" t="s">
        <v>301</v>
      </c>
      <c r="J34" s="107" t="s">
        <v>302</v>
      </c>
      <c r="K34" s="107" t="s">
        <v>303</v>
      </c>
      <c r="L34" s="108" t="s">
        <v>322</v>
      </c>
      <c r="M34" s="109" t="s">
        <v>305</v>
      </c>
    </row>
    <row r="35" ht="14.25" customHeight="1">
      <c r="A35" s="102" t="s">
        <v>29</v>
      </c>
      <c r="B35" s="102" t="s">
        <v>58</v>
      </c>
      <c r="C35" s="103" t="s">
        <v>70</v>
      </c>
      <c r="D35" s="104">
        <f>'Tabela 1 APS - Descr.'!I42</f>
        <v>23.9415</v>
      </c>
      <c r="E35" s="105">
        <f t="shared" si="1"/>
        <v>3.591225</v>
      </c>
      <c r="F35" s="105">
        <f t="shared" si="2"/>
        <v>43.0947</v>
      </c>
      <c r="G35" s="111" t="s">
        <v>60</v>
      </c>
      <c r="H35" s="99">
        <v>70.63</v>
      </c>
      <c r="I35" s="107" t="s">
        <v>301</v>
      </c>
      <c r="J35" s="107" t="s">
        <v>302</v>
      </c>
      <c r="K35" s="107" t="s">
        <v>303</v>
      </c>
      <c r="L35" s="108" t="s">
        <v>323</v>
      </c>
      <c r="M35" s="109" t="s">
        <v>305</v>
      </c>
    </row>
    <row r="36" ht="14.25" customHeight="1">
      <c r="A36" s="102" t="s">
        <v>29</v>
      </c>
      <c r="B36" s="102" t="s">
        <v>58</v>
      </c>
      <c r="C36" s="103" t="s">
        <v>71</v>
      </c>
      <c r="D36" s="104">
        <f>'Tabela 1 APS - Descr.'!I43</f>
        <v>40.24053</v>
      </c>
      <c r="E36" s="105">
        <f t="shared" si="1"/>
        <v>6.0360795</v>
      </c>
      <c r="F36" s="105">
        <f t="shared" si="2"/>
        <v>72.432954</v>
      </c>
      <c r="G36" s="111" t="s">
        <v>60</v>
      </c>
      <c r="H36" s="99">
        <v>103.0</v>
      </c>
      <c r="I36" s="107" t="s">
        <v>301</v>
      </c>
      <c r="J36" s="107" t="s">
        <v>302</v>
      </c>
      <c r="K36" s="107" t="s">
        <v>303</v>
      </c>
      <c r="L36" s="108" t="s">
        <v>324</v>
      </c>
      <c r="M36" s="109" t="s">
        <v>305</v>
      </c>
    </row>
    <row r="37" ht="14.25" customHeight="1">
      <c r="A37" s="102" t="s">
        <v>29</v>
      </c>
      <c r="B37" s="102" t="s">
        <v>58</v>
      </c>
      <c r="C37" s="103" t="s">
        <v>72</v>
      </c>
      <c r="D37" s="104">
        <f>'Tabela 1 APS - Descr.'!I44</f>
        <v>203.05175</v>
      </c>
      <c r="E37" s="105">
        <f t="shared" si="1"/>
        <v>30.4577625</v>
      </c>
      <c r="F37" s="105">
        <f t="shared" si="2"/>
        <v>365.49315</v>
      </c>
      <c r="G37" s="111" t="s">
        <v>60</v>
      </c>
      <c r="H37" s="110">
        <v>641.56</v>
      </c>
      <c r="I37" s="107" t="s">
        <v>301</v>
      </c>
      <c r="J37" s="107" t="s">
        <v>302</v>
      </c>
      <c r="K37" s="107" t="s">
        <v>303</v>
      </c>
      <c r="L37" s="108" t="s">
        <v>325</v>
      </c>
      <c r="M37" s="109" t="s">
        <v>305</v>
      </c>
    </row>
    <row r="38" ht="14.25" customHeight="1">
      <c r="A38" s="102" t="s">
        <v>29</v>
      </c>
      <c r="B38" s="102" t="s">
        <v>58</v>
      </c>
      <c r="C38" s="103" t="s">
        <v>74</v>
      </c>
      <c r="D38" s="104">
        <f>'Tabela 1 APS - Descr.'!I45</f>
        <v>75.13825</v>
      </c>
      <c r="E38" s="105">
        <f t="shared" si="1"/>
        <v>11.2707375</v>
      </c>
      <c r="F38" s="105">
        <f t="shared" si="2"/>
        <v>135.24885</v>
      </c>
      <c r="G38" s="111" t="s">
        <v>60</v>
      </c>
      <c r="H38" s="99">
        <v>223.66</v>
      </c>
      <c r="I38" s="107" t="s">
        <v>301</v>
      </c>
      <c r="J38" s="107" t="s">
        <v>302</v>
      </c>
      <c r="K38" s="107" t="s">
        <v>303</v>
      </c>
      <c r="L38" s="108" t="s">
        <v>326</v>
      </c>
      <c r="M38" s="109" t="s">
        <v>305</v>
      </c>
    </row>
    <row r="39" ht="14.25" customHeight="1">
      <c r="A39" s="102" t="s">
        <v>29</v>
      </c>
      <c r="B39" s="102" t="s">
        <v>58</v>
      </c>
      <c r="C39" s="103" t="s">
        <v>77</v>
      </c>
      <c r="D39" s="104">
        <f>'Tabela 1 APS - Descr.'!I46</f>
        <v>19.21337</v>
      </c>
      <c r="E39" s="105">
        <f t="shared" si="1"/>
        <v>2.8820055</v>
      </c>
      <c r="F39" s="105">
        <f t="shared" si="2"/>
        <v>34.584066</v>
      </c>
      <c r="G39" s="111" t="s">
        <v>60</v>
      </c>
      <c r="H39" s="99">
        <v>76.52</v>
      </c>
      <c r="I39" s="107" t="s">
        <v>301</v>
      </c>
      <c r="J39" s="107" t="s">
        <v>302</v>
      </c>
      <c r="K39" s="107" t="s">
        <v>303</v>
      </c>
      <c r="L39" s="108" t="s">
        <v>327</v>
      </c>
      <c r="M39" s="109" t="s">
        <v>305</v>
      </c>
    </row>
    <row r="40" ht="14.25" customHeight="1">
      <c r="A40" s="102" t="s">
        <v>29</v>
      </c>
      <c r="B40" s="102" t="s">
        <v>78</v>
      </c>
      <c r="C40" s="103" t="s">
        <v>79</v>
      </c>
      <c r="D40" s="104">
        <f>'Tabela 1 APS - Descr.'!I47</f>
        <v>35.51482</v>
      </c>
      <c r="E40" s="105">
        <f t="shared" si="1"/>
        <v>5.327223</v>
      </c>
      <c r="F40" s="105">
        <f t="shared" si="2"/>
        <v>63.926676</v>
      </c>
      <c r="G40" s="111" t="s">
        <v>32</v>
      </c>
      <c r="H40" s="110">
        <v>64.36</v>
      </c>
      <c r="I40" s="107" t="s">
        <v>301</v>
      </c>
      <c r="J40" s="107" t="s">
        <v>302</v>
      </c>
      <c r="K40" s="107" t="s">
        <v>303</v>
      </c>
      <c r="L40" s="108" t="s">
        <v>328</v>
      </c>
      <c r="M40" s="109" t="s">
        <v>305</v>
      </c>
    </row>
    <row r="41" ht="14.25" customHeight="1">
      <c r="A41" s="102" t="s">
        <v>29</v>
      </c>
      <c r="B41" s="102" t="s">
        <v>78</v>
      </c>
      <c r="C41" s="103" t="s">
        <v>83</v>
      </c>
      <c r="D41" s="104">
        <f>'Tabela 1 APS - Descr.'!I48</f>
        <v>125.5111</v>
      </c>
      <c r="E41" s="105">
        <f t="shared" si="1"/>
        <v>18.826665</v>
      </c>
      <c r="F41" s="105">
        <f t="shared" si="2"/>
        <v>225.91998</v>
      </c>
      <c r="G41" s="111" t="s">
        <v>32</v>
      </c>
      <c r="H41" s="99">
        <v>239.89</v>
      </c>
      <c r="I41" s="107" t="s">
        <v>301</v>
      </c>
      <c r="J41" s="107" t="s">
        <v>302</v>
      </c>
      <c r="K41" s="107" t="s">
        <v>303</v>
      </c>
      <c r="L41" s="108" t="s">
        <v>329</v>
      </c>
      <c r="M41" s="109" t="s">
        <v>305</v>
      </c>
    </row>
    <row r="42" ht="14.25" customHeight="1">
      <c r="A42" s="102" t="s">
        <v>29</v>
      </c>
      <c r="B42" s="102" t="s">
        <v>78</v>
      </c>
      <c r="C42" s="103" t="s">
        <v>85</v>
      </c>
      <c r="D42" s="104">
        <f>'Tabela 1 APS - Descr.'!I49</f>
        <v>67.77936</v>
      </c>
      <c r="E42" s="105">
        <f t="shared" si="1"/>
        <v>10.166904</v>
      </c>
      <c r="F42" s="105">
        <f t="shared" si="2"/>
        <v>122.002848</v>
      </c>
      <c r="G42" s="111" t="s">
        <v>32</v>
      </c>
      <c r="H42" s="99">
        <v>150.18</v>
      </c>
      <c r="I42" s="107" t="s">
        <v>301</v>
      </c>
      <c r="J42" s="107" t="s">
        <v>302</v>
      </c>
      <c r="K42" s="107" t="s">
        <v>303</v>
      </c>
      <c r="L42" s="108" t="s">
        <v>330</v>
      </c>
      <c r="M42" s="109" t="s">
        <v>305</v>
      </c>
    </row>
    <row r="43" ht="14.25" customHeight="1">
      <c r="A43" s="102" t="s">
        <v>29</v>
      </c>
      <c r="B43" s="102" t="s">
        <v>78</v>
      </c>
      <c r="C43" s="103" t="s">
        <v>87</v>
      </c>
      <c r="D43" s="104">
        <f>'Tabela 1 APS - Descr.'!I50</f>
        <v>962.44863</v>
      </c>
      <c r="E43" s="105">
        <f t="shared" si="1"/>
        <v>144.3672945</v>
      </c>
      <c r="F43" s="105">
        <f t="shared" si="2"/>
        <v>1732.407534</v>
      </c>
      <c r="G43" s="111" t="s">
        <v>32</v>
      </c>
      <c r="H43" s="110">
        <v>2030.32</v>
      </c>
      <c r="I43" s="107" t="s">
        <v>301</v>
      </c>
      <c r="J43" s="107" t="s">
        <v>302</v>
      </c>
      <c r="K43" s="107" t="s">
        <v>303</v>
      </c>
      <c r="L43" s="108" t="s">
        <v>331</v>
      </c>
      <c r="M43" s="109" t="s">
        <v>305</v>
      </c>
    </row>
    <row r="44" ht="14.25" customHeight="1">
      <c r="A44" s="102" t="s">
        <v>29</v>
      </c>
      <c r="B44" s="102" t="s">
        <v>78</v>
      </c>
      <c r="C44" s="103" t="s">
        <v>90</v>
      </c>
      <c r="D44" s="104">
        <f>'Tabela 1 APS - Descr.'!I51</f>
        <v>57.95636</v>
      </c>
      <c r="E44" s="105">
        <f t="shared" si="1"/>
        <v>8.693454</v>
      </c>
      <c r="F44" s="105">
        <f t="shared" si="2"/>
        <v>104.321448</v>
      </c>
      <c r="G44" s="111" t="s">
        <v>32</v>
      </c>
      <c r="H44" s="99">
        <v>117.02</v>
      </c>
      <c r="I44" s="107" t="s">
        <v>301</v>
      </c>
      <c r="J44" s="107" t="s">
        <v>302</v>
      </c>
      <c r="K44" s="107" t="s">
        <v>303</v>
      </c>
      <c r="L44" s="108" t="s">
        <v>332</v>
      </c>
      <c r="M44" s="109" t="s">
        <v>305</v>
      </c>
    </row>
    <row r="45" ht="14.25" customHeight="1">
      <c r="A45" s="102" t="s">
        <v>29</v>
      </c>
      <c r="B45" s="102" t="s">
        <v>78</v>
      </c>
      <c r="C45" s="103" t="s">
        <v>92</v>
      </c>
      <c r="D45" s="104">
        <f>'Tabela 1 APS - Descr.'!I52</f>
        <v>25.04304</v>
      </c>
      <c r="E45" s="105">
        <f t="shared" si="1"/>
        <v>3.756456</v>
      </c>
      <c r="F45" s="105">
        <f t="shared" si="2"/>
        <v>45.077472</v>
      </c>
      <c r="G45" s="111" t="s">
        <v>32</v>
      </c>
      <c r="H45" s="99">
        <v>40.96</v>
      </c>
      <c r="I45" s="107" t="s">
        <v>301</v>
      </c>
      <c r="J45" s="107" t="s">
        <v>302</v>
      </c>
      <c r="K45" s="107" t="s">
        <v>303</v>
      </c>
      <c r="L45" s="108" t="s">
        <v>333</v>
      </c>
      <c r="M45" s="109" t="s">
        <v>305</v>
      </c>
    </row>
    <row r="46" ht="14.25" customHeight="1">
      <c r="A46" s="102" t="s">
        <v>29</v>
      </c>
      <c r="B46" s="102" t="s">
        <v>78</v>
      </c>
      <c r="C46" s="103" t="s">
        <v>95</v>
      </c>
      <c r="D46" s="104">
        <f>'Tabela 1 APS - Descr.'!I53</f>
        <v>166.0791</v>
      </c>
      <c r="E46" s="105">
        <f t="shared" si="1"/>
        <v>24.911865</v>
      </c>
      <c r="F46" s="105">
        <f t="shared" si="2"/>
        <v>298.94238</v>
      </c>
      <c r="G46" s="111" t="s">
        <v>32</v>
      </c>
      <c r="H46" s="110">
        <v>321.81</v>
      </c>
      <c r="I46" s="107" t="s">
        <v>301</v>
      </c>
      <c r="J46" s="107" t="s">
        <v>302</v>
      </c>
      <c r="K46" s="107" t="s">
        <v>303</v>
      </c>
      <c r="L46" s="108" t="s">
        <v>334</v>
      </c>
      <c r="M46" s="109" t="s">
        <v>305</v>
      </c>
    </row>
    <row r="47" ht="14.25" customHeight="1">
      <c r="A47" s="102" t="s">
        <v>29</v>
      </c>
      <c r="B47" s="102" t="s">
        <v>78</v>
      </c>
      <c r="C47" s="103" t="s">
        <v>97</v>
      </c>
      <c r="D47" s="104">
        <f>'Tabela 1 APS - Descr.'!I54</f>
        <v>64.60608</v>
      </c>
      <c r="E47" s="105">
        <f t="shared" si="1"/>
        <v>9.690912</v>
      </c>
      <c r="F47" s="105">
        <f t="shared" si="2"/>
        <v>116.290944</v>
      </c>
      <c r="G47" s="111" t="s">
        <v>32</v>
      </c>
      <c r="H47" s="99">
        <v>142.38</v>
      </c>
      <c r="I47" s="107" t="s">
        <v>301</v>
      </c>
      <c r="J47" s="107" t="s">
        <v>302</v>
      </c>
      <c r="K47" s="107" t="s">
        <v>303</v>
      </c>
      <c r="L47" s="108" t="s">
        <v>335</v>
      </c>
      <c r="M47" s="109" t="s">
        <v>305</v>
      </c>
    </row>
    <row r="48" ht="14.25" customHeight="1">
      <c r="A48" s="102" t="s">
        <v>29</v>
      </c>
      <c r="B48" s="102" t="s">
        <v>78</v>
      </c>
      <c r="C48" s="103" t="s">
        <v>99</v>
      </c>
      <c r="D48" s="104">
        <f>'Tabela 1 APS - Descr.'!I55</f>
        <v>42.79726</v>
      </c>
      <c r="E48" s="105">
        <f t="shared" si="1"/>
        <v>6.419589</v>
      </c>
      <c r="F48" s="105">
        <f t="shared" si="2"/>
        <v>77.035068</v>
      </c>
      <c r="G48" s="111" t="s">
        <v>32</v>
      </c>
      <c r="H48" s="99">
        <v>91.67</v>
      </c>
      <c r="I48" s="107" t="s">
        <v>301</v>
      </c>
      <c r="J48" s="107" t="s">
        <v>302</v>
      </c>
      <c r="K48" s="107" t="s">
        <v>303</v>
      </c>
      <c r="L48" s="108" t="s">
        <v>336</v>
      </c>
      <c r="M48" s="109" t="s">
        <v>305</v>
      </c>
    </row>
    <row r="49" ht="14.25" customHeight="1">
      <c r="A49" s="102" t="s">
        <v>29</v>
      </c>
      <c r="B49" s="102" t="s">
        <v>78</v>
      </c>
      <c r="C49" s="103" t="s">
        <v>101</v>
      </c>
      <c r="D49" s="104">
        <f>'Tabela 1 APS - Descr.'!I56</f>
        <v>24.50239</v>
      </c>
      <c r="E49" s="105">
        <f t="shared" si="1"/>
        <v>3.6753585</v>
      </c>
      <c r="F49" s="105">
        <f t="shared" si="2"/>
        <v>44.104302</v>
      </c>
      <c r="G49" s="111" t="s">
        <v>32</v>
      </c>
      <c r="H49" s="110">
        <v>40.96</v>
      </c>
      <c r="I49" s="107" t="s">
        <v>301</v>
      </c>
      <c r="J49" s="107" t="s">
        <v>302</v>
      </c>
      <c r="K49" s="107" t="s">
        <v>303</v>
      </c>
      <c r="L49" s="108" t="s">
        <v>337</v>
      </c>
      <c r="M49" s="109" t="s">
        <v>305</v>
      </c>
    </row>
    <row r="50" ht="14.25" customHeight="1">
      <c r="A50" s="102" t="s">
        <v>29</v>
      </c>
      <c r="B50" s="102" t="s">
        <v>78</v>
      </c>
      <c r="C50" s="103" t="s">
        <v>103</v>
      </c>
      <c r="D50" s="104">
        <f>'Tabela 1 APS - Descr.'!I57</f>
        <v>40.46372</v>
      </c>
      <c r="E50" s="105">
        <f t="shared" si="1"/>
        <v>6.069558</v>
      </c>
      <c r="F50" s="105">
        <f t="shared" si="2"/>
        <v>72.834696</v>
      </c>
      <c r="G50" s="111" t="s">
        <v>32</v>
      </c>
      <c r="H50" s="99">
        <v>95.57</v>
      </c>
      <c r="I50" s="107" t="s">
        <v>301</v>
      </c>
      <c r="J50" s="107" t="s">
        <v>302</v>
      </c>
      <c r="K50" s="107" t="s">
        <v>303</v>
      </c>
      <c r="L50" s="108" t="s">
        <v>338</v>
      </c>
      <c r="M50" s="109" t="s">
        <v>305</v>
      </c>
    </row>
    <row r="51" ht="14.25" customHeight="1">
      <c r="A51" s="102" t="s">
        <v>29</v>
      </c>
      <c r="B51" s="102" t="s">
        <v>78</v>
      </c>
      <c r="C51" s="103" t="s">
        <v>105</v>
      </c>
      <c r="D51" s="104">
        <f>'Tabela 1 APS - Descr.'!I58</f>
        <v>16.28957</v>
      </c>
      <c r="E51" s="105">
        <f t="shared" si="1"/>
        <v>2.4434355</v>
      </c>
      <c r="F51" s="105">
        <f t="shared" si="2"/>
        <v>29.321226</v>
      </c>
      <c r="G51" s="111" t="s">
        <v>32</v>
      </c>
      <c r="H51" s="99">
        <v>33.16</v>
      </c>
      <c r="I51" s="107" t="s">
        <v>301</v>
      </c>
      <c r="J51" s="107" t="s">
        <v>302</v>
      </c>
      <c r="K51" s="107" t="s">
        <v>303</v>
      </c>
      <c r="L51" s="108" t="s">
        <v>339</v>
      </c>
      <c r="M51" s="109" t="s">
        <v>305</v>
      </c>
    </row>
    <row r="52" ht="14.25" customHeight="1">
      <c r="A52" s="102" t="s">
        <v>29</v>
      </c>
      <c r="B52" s="102" t="s">
        <v>78</v>
      </c>
      <c r="C52" s="103" t="s">
        <v>107</v>
      </c>
      <c r="D52" s="104">
        <f>'Tabela 1 APS - Descr.'!I59</f>
        <v>60.09102</v>
      </c>
      <c r="E52" s="105">
        <f t="shared" si="1"/>
        <v>9.013653</v>
      </c>
      <c r="F52" s="105">
        <f t="shared" si="2"/>
        <v>108.163836</v>
      </c>
      <c r="G52" s="111" t="s">
        <v>32</v>
      </c>
      <c r="H52" s="110">
        <v>111.17</v>
      </c>
      <c r="I52" s="107" t="s">
        <v>301</v>
      </c>
      <c r="J52" s="107" t="s">
        <v>302</v>
      </c>
      <c r="K52" s="107" t="s">
        <v>303</v>
      </c>
      <c r="L52" s="108" t="s">
        <v>340</v>
      </c>
      <c r="M52" s="109" t="s">
        <v>305</v>
      </c>
    </row>
    <row r="53" ht="14.25" customHeight="1">
      <c r="A53" s="102" t="s">
        <v>29</v>
      </c>
      <c r="B53" s="102" t="s">
        <v>78</v>
      </c>
      <c r="C53" s="103" t="s">
        <v>82</v>
      </c>
      <c r="D53" s="104">
        <f>'Tabela 1 APS - Descr.'!I60</f>
        <v>638.53152</v>
      </c>
      <c r="E53" s="105">
        <f t="shared" si="1"/>
        <v>95.779728</v>
      </c>
      <c r="F53" s="105">
        <f t="shared" si="2"/>
        <v>1149.356736</v>
      </c>
      <c r="G53" s="111" t="s">
        <v>32</v>
      </c>
      <c r="H53" s="99">
        <v>1273.58</v>
      </c>
      <c r="I53" s="107" t="s">
        <v>301</v>
      </c>
      <c r="J53" s="107" t="s">
        <v>302</v>
      </c>
      <c r="K53" s="107" t="s">
        <v>303</v>
      </c>
      <c r="L53" s="108" t="s">
        <v>341</v>
      </c>
      <c r="M53" s="109" t="s">
        <v>305</v>
      </c>
    </row>
    <row r="54" ht="14.25" customHeight="1">
      <c r="A54" s="102" t="s">
        <v>29</v>
      </c>
      <c r="B54" s="102" t="s">
        <v>78</v>
      </c>
      <c r="C54" s="103" t="s">
        <v>110</v>
      </c>
      <c r="D54" s="104">
        <f>'Tabela 1 APS - Descr.'!I61</f>
        <v>46.74384</v>
      </c>
      <c r="E54" s="105">
        <f t="shared" si="1"/>
        <v>7.011576</v>
      </c>
      <c r="F54" s="105">
        <f t="shared" si="2"/>
        <v>84.138912</v>
      </c>
      <c r="G54" s="111" t="s">
        <v>32</v>
      </c>
      <c r="H54" s="99">
        <v>91.67</v>
      </c>
      <c r="I54" s="107" t="s">
        <v>301</v>
      </c>
      <c r="J54" s="107" t="s">
        <v>302</v>
      </c>
      <c r="K54" s="107" t="s">
        <v>303</v>
      </c>
      <c r="L54" s="108" t="s">
        <v>342</v>
      </c>
      <c r="M54" s="109" t="s">
        <v>305</v>
      </c>
    </row>
    <row r="55" ht="14.25" customHeight="1">
      <c r="A55" s="102" t="s">
        <v>29</v>
      </c>
      <c r="B55" s="102" t="s">
        <v>78</v>
      </c>
      <c r="C55" s="103" t="s">
        <v>112</v>
      </c>
      <c r="D55" s="104">
        <f>'Tabela 1 APS - Descr.'!I62</f>
        <v>36.663</v>
      </c>
      <c r="E55" s="105">
        <f t="shared" si="1"/>
        <v>5.49945</v>
      </c>
      <c r="F55" s="105">
        <f t="shared" si="2"/>
        <v>65.9934</v>
      </c>
      <c r="G55" s="111" t="s">
        <v>32</v>
      </c>
      <c r="H55" s="110">
        <v>79.96</v>
      </c>
      <c r="I55" s="107" t="s">
        <v>301</v>
      </c>
      <c r="J55" s="107" t="s">
        <v>302</v>
      </c>
      <c r="K55" s="107" t="s">
        <v>303</v>
      </c>
      <c r="L55" s="108" t="s">
        <v>343</v>
      </c>
      <c r="M55" s="109" t="s">
        <v>305</v>
      </c>
    </row>
    <row r="56" ht="14.25" customHeight="1">
      <c r="A56" s="102" t="s">
        <v>29</v>
      </c>
      <c r="B56" s="102" t="s">
        <v>78</v>
      </c>
      <c r="C56" s="103" t="s">
        <v>114</v>
      </c>
      <c r="D56" s="104">
        <f>'Tabela 1 APS - Descr.'!I63</f>
        <v>9.6074</v>
      </c>
      <c r="E56" s="105">
        <f t="shared" si="1"/>
        <v>1.44111</v>
      </c>
      <c r="F56" s="105">
        <f t="shared" si="2"/>
        <v>17.29332</v>
      </c>
      <c r="G56" s="111" t="s">
        <v>32</v>
      </c>
      <c r="H56" s="99">
        <v>25.35</v>
      </c>
      <c r="I56" s="107" t="s">
        <v>301</v>
      </c>
      <c r="J56" s="107" t="s">
        <v>302</v>
      </c>
      <c r="K56" s="107" t="s">
        <v>303</v>
      </c>
      <c r="L56" s="108" t="s">
        <v>344</v>
      </c>
      <c r="M56" s="109" t="s">
        <v>305</v>
      </c>
    </row>
    <row r="57" ht="14.25" customHeight="1">
      <c r="A57" s="112" t="s">
        <v>345</v>
      </c>
      <c r="B57" s="113" t="s">
        <v>126</v>
      </c>
      <c r="C57" s="113" t="s">
        <v>127</v>
      </c>
      <c r="D57" s="104" t="str">
        <f t="shared" ref="D57:D158" si="3">#REF!</f>
        <v>#REF!</v>
      </c>
      <c r="E57" s="105" t="str">
        <f t="shared" si="1"/>
        <v>#REF!</v>
      </c>
      <c r="F57" s="105" t="str">
        <f t="shared" si="2"/>
        <v>#REF!</v>
      </c>
      <c r="G57" s="113" t="s">
        <v>346</v>
      </c>
      <c r="H57" s="114">
        <v>14.0</v>
      </c>
      <c r="I57" s="115" t="s">
        <v>347</v>
      </c>
      <c r="J57" s="115" t="s">
        <v>302</v>
      </c>
      <c r="K57" s="115" t="s">
        <v>348</v>
      </c>
      <c r="L57" s="116" t="s">
        <v>346</v>
      </c>
      <c r="M57" s="113" t="s">
        <v>349</v>
      </c>
    </row>
    <row r="58" ht="14.25" customHeight="1">
      <c r="A58" s="112" t="s">
        <v>345</v>
      </c>
      <c r="B58" s="113" t="s">
        <v>126</v>
      </c>
      <c r="C58" s="113" t="s">
        <v>126</v>
      </c>
      <c r="D58" s="104" t="str">
        <f t="shared" si="3"/>
        <v>#REF!</v>
      </c>
      <c r="E58" s="105" t="str">
        <f t="shared" si="1"/>
        <v>#REF!</v>
      </c>
      <c r="F58" s="105" t="str">
        <f t="shared" si="2"/>
        <v>#REF!</v>
      </c>
      <c r="G58" s="113" t="s">
        <v>346</v>
      </c>
      <c r="H58" s="114">
        <v>485.0</v>
      </c>
      <c r="I58" s="115" t="s">
        <v>347</v>
      </c>
      <c r="J58" s="115" t="s">
        <v>302</v>
      </c>
      <c r="K58" s="115" t="s">
        <v>348</v>
      </c>
      <c r="L58" s="116" t="s">
        <v>346</v>
      </c>
      <c r="M58" s="113" t="s">
        <v>349</v>
      </c>
    </row>
    <row r="59" ht="14.25" customHeight="1">
      <c r="A59" s="112" t="s">
        <v>345</v>
      </c>
      <c r="B59" s="113" t="s">
        <v>126</v>
      </c>
      <c r="C59" s="113" t="s">
        <v>128</v>
      </c>
      <c r="D59" s="104" t="str">
        <f t="shared" si="3"/>
        <v>#REF!</v>
      </c>
      <c r="E59" s="105" t="str">
        <f t="shared" si="1"/>
        <v>#REF!</v>
      </c>
      <c r="F59" s="105" t="str">
        <f t="shared" si="2"/>
        <v>#REF!</v>
      </c>
      <c r="G59" s="113" t="s">
        <v>346</v>
      </c>
      <c r="H59" s="114">
        <v>28.0</v>
      </c>
      <c r="I59" s="115" t="s">
        <v>347</v>
      </c>
      <c r="J59" s="115" t="s">
        <v>302</v>
      </c>
      <c r="K59" s="115" t="s">
        <v>348</v>
      </c>
      <c r="L59" s="116" t="s">
        <v>346</v>
      </c>
      <c r="M59" s="113" t="s">
        <v>349</v>
      </c>
    </row>
    <row r="60" ht="14.25" customHeight="1">
      <c r="A60" s="112" t="s">
        <v>345</v>
      </c>
      <c r="B60" s="113" t="s">
        <v>126</v>
      </c>
      <c r="C60" s="113" t="s">
        <v>129</v>
      </c>
      <c r="D60" s="104" t="str">
        <f t="shared" si="3"/>
        <v>#REF!</v>
      </c>
      <c r="E60" s="105" t="str">
        <f t="shared" si="1"/>
        <v>#REF!</v>
      </c>
      <c r="F60" s="105" t="str">
        <f t="shared" si="2"/>
        <v>#REF!</v>
      </c>
      <c r="G60" s="113" t="s">
        <v>346</v>
      </c>
      <c r="H60" s="114">
        <v>2.0</v>
      </c>
      <c r="I60" s="115" t="s">
        <v>347</v>
      </c>
      <c r="J60" s="115" t="s">
        <v>302</v>
      </c>
      <c r="K60" s="115" t="s">
        <v>348</v>
      </c>
      <c r="L60" s="116" t="s">
        <v>346</v>
      </c>
      <c r="M60" s="113" t="s">
        <v>349</v>
      </c>
    </row>
    <row r="61" ht="14.25" customHeight="1">
      <c r="A61" s="112" t="s">
        <v>345</v>
      </c>
      <c r="B61" s="113" t="s">
        <v>126</v>
      </c>
      <c r="C61" s="113" t="s">
        <v>130</v>
      </c>
      <c r="D61" s="104" t="str">
        <f t="shared" si="3"/>
        <v>#REF!</v>
      </c>
      <c r="E61" s="105" t="str">
        <f t="shared" si="1"/>
        <v>#REF!</v>
      </c>
      <c r="F61" s="105" t="str">
        <f t="shared" si="2"/>
        <v>#REF!</v>
      </c>
      <c r="G61" s="113" t="s">
        <v>346</v>
      </c>
      <c r="H61" s="114">
        <v>2.0</v>
      </c>
      <c r="I61" s="115" t="s">
        <v>347</v>
      </c>
      <c r="J61" s="115" t="s">
        <v>302</v>
      </c>
      <c r="K61" s="115" t="s">
        <v>348</v>
      </c>
      <c r="L61" s="116" t="s">
        <v>346</v>
      </c>
      <c r="M61" s="113" t="s">
        <v>349</v>
      </c>
    </row>
    <row r="62" ht="14.25" customHeight="1">
      <c r="A62" s="112" t="s">
        <v>345</v>
      </c>
      <c r="B62" s="113" t="s">
        <v>126</v>
      </c>
      <c r="C62" s="113" t="s">
        <v>131</v>
      </c>
      <c r="D62" s="104" t="str">
        <f t="shared" si="3"/>
        <v>#REF!</v>
      </c>
      <c r="E62" s="105" t="str">
        <f t="shared" si="1"/>
        <v>#REF!</v>
      </c>
      <c r="F62" s="105" t="str">
        <f t="shared" si="2"/>
        <v>#REF!</v>
      </c>
      <c r="G62" s="113" t="s">
        <v>346</v>
      </c>
      <c r="H62" s="114">
        <v>26.0</v>
      </c>
      <c r="I62" s="115" t="s">
        <v>347</v>
      </c>
      <c r="J62" s="115" t="s">
        <v>302</v>
      </c>
      <c r="K62" s="115" t="s">
        <v>348</v>
      </c>
      <c r="L62" s="116" t="s">
        <v>346</v>
      </c>
      <c r="M62" s="113" t="s">
        <v>349</v>
      </c>
    </row>
    <row r="63" ht="14.25" customHeight="1">
      <c r="A63" s="112" t="s">
        <v>345</v>
      </c>
      <c r="B63" s="113" t="s">
        <v>126</v>
      </c>
      <c r="C63" s="113" t="s">
        <v>132</v>
      </c>
      <c r="D63" s="104" t="str">
        <f t="shared" si="3"/>
        <v>#REF!</v>
      </c>
      <c r="E63" s="105" t="str">
        <f t="shared" si="1"/>
        <v>#REF!</v>
      </c>
      <c r="F63" s="105" t="str">
        <f t="shared" si="2"/>
        <v>#REF!</v>
      </c>
      <c r="G63" s="113" t="s">
        <v>346</v>
      </c>
      <c r="H63" s="114">
        <v>66.0</v>
      </c>
      <c r="I63" s="115" t="s">
        <v>347</v>
      </c>
      <c r="J63" s="115" t="s">
        <v>302</v>
      </c>
      <c r="K63" s="115" t="s">
        <v>348</v>
      </c>
      <c r="L63" s="116" t="s">
        <v>346</v>
      </c>
      <c r="M63" s="113" t="s">
        <v>349</v>
      </c>
    </row>
    <row r="64" ht="14.25" customHeight="1">
      <c r="A64" s="112" t="s">
        <v>345</v>
      </c>
      <c r="B64" s="113" t="s">
        <v>126</v>
      </c>
      <c r="C64" s="113" t="s">
        <v>133</v>
      </c>
      <c r="D64" s="104" t="str">
        <f t="shared" si="3"/>
        <v>#REF!</v>
      </c>
      <c r="E64" s="105" t="str">
        <f t="shared" si="1"/>
        <v>#REF!</v>
      </c>
      <c r="F64" s="105" t="str">
        <f t="shared" si="2"/>
        <v>#REF!</v>
      </c>
      <c r="G64" s="113" t="s">
        <v>346</v>
      </c>
      <c r="H64" s="114">
        <v>96.0</v>
      </c>
      <c r="I64" s="115" t="s">
        <v>347</v>
      </c>
      <c r="J64" s="115" t="s">
        <v>302</v>
      </c>
      <c r="K64" s="115" t="s">
        <v>348</v>
      </c>
      <c r="L64" s="116" t="s">
        <v>346</v>
      </c>
      <c r="M64" s="113" t="s">
        <v>349</v>
      </c>
    </row>
    <row r="65" ht="14.25" customHeight="1">
      <c r="A65" s="112" t="s">
        <v>345</v>
      </c>
      <c r="B65" s="113" t="s">
        <v>126</v>
      </c>
      <c r="C65" s="113" t="s">
        <v>134</v>
      </c>
      <c r="D65" s="104" t="str">
        <f t="shared" si="3"/>
        <v>#REF!</v>
      </c>
      <c r="E65" s="105" t="str">
        <f t="shared" si="1"/>
        <v>#REF!</v>
      </c>
      <c r="F65" s="105" t="str">
        <f t="shared" si="2"/>
        <v>#REF!</v>
      </c>
      <c r="G65" s="113" t="s">
        <v>346</v>
      </c>
      <c r="H65" s="114">
        <v>11.0</v>
      </c>
      <c r="I65" s="115" t="s">
        <v>347</v>
      </c>
      <c r="J65" s="115" t="s">
        <v>302</v>
      </c>
      <c r="K65" s="115" t="s">
        <v>348</v>
      </c>
      <c r="L65" s="116" t="s">
        <v>346</v>
      </c>
      <c r="M65" s="113" t="s">
        <v>349</v>
      </c>
    </row>
    <row r="66" ht="14.25" customHeight="1">
      <c r="A66" s="112" t="s">
        <v>345</v>
      </c>
      <c r="B66" s="113" t="s">
        <v>126</v>
      </c>
      <c r="C66" s="113" t="s">
        <v>135</v>
      </c>
      <c r="D66" s="104" t="str">
        <f t="shared" si="3"/>
        <v>#REF!</v>
      </c>
      <c r="E66" s="105" t="str">
        <f t="shared" si="1"/>
        <v>#REF!</v>
      </c>
      <c r="F66" s="105" t="str">
        <f t="shared" si="2"/>
        <v>#REF!</v>
      </c>
      <c r="G66" s="113" t="s">
        <v>346</v>
      </c>
      <c r="H66" s="114">
        <v>3.0</v>
      </c>
      <c r="I66" s="115" t="s">
        <v>347</v>
      </c>
      <c r="J66" s="115" t="s">
        <v>302</v>
      </c>
      <c r="K66" s="115" t="s">
        <v>348</v>
      </c>
      <c r="L66" s="116" t="s">
        <v>346</v>
      </c>
      <c r="M66" s="113" t="s">
        <v>349</v>
      </c>
    </row>
    <row r="67" ht="14.25" customHeight="1">
      <c r="A67" s="117" t="s">
        <v>345</v>
      </c>
      <c r="B67" s="118" t="s">
        <v>126</v>
      </c>
      <c r="C67" s="118" t="s">
        <v>136</v>
      </c>
      <c r="D67" s="104" t="str">
        <f t="shared" si="3"/>
        <v>#REF!</v>
      </c>
      <c r="E67" s="105" t="str">
        <f t="shared" si="1"/>
        <v>#REF!</v>
      </c>
      <c r="F67" s="105" t="str">
        <f t="shared" si="2"/>
        <v>#REF!</v>
      </c>
      <c r="G67" s="118" t="s">
        <v>346</v>
      </c>
      <c r="H67" s="119">
        <v>147.0</v>
      </c>
      <c r="I67" s="120" t="s">
        <v>347</v>
      </c>
      <c r="J67" s="120" t="s">
        <v>302</v>
      </c>
      <c r="K67" s="120" t="s">
        <v>348</v>
      </c>
      <c r="L67" s="116" t="s">
        <v>350</v>
      </c>
      <c r="M67" s="113" t="s">
        <v>349</v>
      </c>
      <c r="N67" s="121"/>
      <c r="O67" s="121"/>
      <c r="P67" s="121"/>
      <c r="Q67" s="121"/>
      <c r="R67" s="121"/>
      <c r="S67" s="121"/>
      <c r="T67" s="121"/>
      <c r="U67" s="121"/>
      <c r="V67" s="121"/>
      <c r="W67" s="121"/>
      <c r="X67" s="121"/>
      <c r="Y67" s="121"/>
      <c r="Z67" s="121"/>
    </row>
    <row r="68" ht="14.25" customHeight="1">
      <c r="A68" s="112" t="s">
        <v>345</v>
      </c>
      <c r="B68" s="113" t="s">
        <v>126</v>
      </c>
      <c r="C68" s="113" t="s">
        <v>137</v>
      </c>
      <c r="D68" s="104" t="str">
        <f t="shared" si="3"/>
        <v>#REF!</v>
      </c>
      <c r="E68" s="105" t="str">
        <f t="shared" si="1"/>
        <v>#REF!</v>
      </c>
      <c r="F68" s="105" t="str">
        <f t="shared" si="2"/>
        <v>#REF!</v>
      </c>
      <c r="G68" s="113" t="s">
        <v>346</v>
      </c>
      <c r="H68" s="114">
        <v>28.0</v>
      </c>
      <c r="I68" s="115" t="s">
        <v>347</v>
      </c>
      <c r="J68" s="115" t="s">
        <v>302</v>
      </c>
      <c r="K68" s="115" t="s">
        <v>348</v>
      </c>
      <c r="L68" s="116" t="s">
        <v>346</v>
      </c>
      <c r="M68" s="113" t="s">
        <v>351</v>
      </c>
    </row>
    <row r="69" ht="14.25" customHeight="1">
      <c r="A69" s="112" t="s">
        <v>345</v>
      </c>
      <c r="B69" s="113" t="s">
        <v>126</v>
      </c>
      <c r="C69" s="113" t="s">
        <v>138</v>
      </c>
      <c r="D69" s="104" t="str">
        <f t="shared" si="3"/>
        <v>#REF!</v>
      </c>
      <c r="E69" s="105" t="str">
        <f t="shared" si="1"/>
        <v>#REF!</v>
      </c>
      <c r="F69" s="105" t="str">
        <f t="shared" si="2"/>
        <v>#REF!</v>
      </c>
      <c r="G69" s="113" t="s">
        <v>346</v>
      </c>
      <c r="H69" s="114">
        <v>15.0</v>
      </c>
      <c r="I69" s="115" t="s">
        <v>347</v>
      </c>
      <c r="J69" s="115" t="s">
        <v>302</v>
      </c>
      <c r="K69" s="115" t="s">
        <v>348</v>
      </c>
      <c r="L69" s="116" t="s">
        <v>350</v>
      </c>
      <c r="M69" s="113" t="s">
        <v>351</v>
      </c>
    </row>
    <row r="70" ht="14.25" customHeight="1">
      <c r="A70" s="112" t="s">
        <v>345</v>
      </c>
      <c r="B70" s="113" t="s">
        <v>126</v>
      </c>
      <c r="C70" s="113" t="s">
        <v>139</v>
      </c>
      <c r="D70" s="104" t="str">
        <f t="shared" si="3"/>
        <v>#REF!</v>
      </c>
      <c r="E70" s="105" t="str">
        <f t="shared" si="1"/>
        <v>#REF!</v>
      </c>
      <c r="F70" s="105" t="str">
        <f t="shared" si="2"/>
        <v>#REF!</v>
      </c>
      <c r="G70" s="113" t="s">
        <v>346</v>
      </c>
      <c r="H70" s="114">
        <v>67.0</v>
      </c>
      <c r="I70" s="115" t="s">
        <v>347</v>
      </c>
      <c r="J70" s="115" t="s">
        <v>302</v>
      </c>
      <c r="K70" s="115" t="s">
        <v>348</v>
      </c>
      <c r="L70" s="116" t="s">
        <v>352</v>
      </c>
      <c r="M70" s="113" t="s">
        <v>351</v>
      </c>
    </row>
    <row r="71" ht="14.25" customHeight="1">
      <c r="A71" s="112" t="s">
        <v>345</v>
      </c>
      <c r="B71" s="113" t="s">
        <v>126</v>
      </c>
      <c r="C71" s="113" t="s">
        <v>140</v>
      </c>
      <c r="D71" s="104" t="str">
        <f t="shared" si="3"/>
        <v>#REF!</v>
      </c>
      <c r="E71" s="105" t="str">
        <f t="shared" si="1"/>
        <v>#REF!</v>
      </c>
      <c r="F71" s="105" t="str">
        <f t="shared" si="2"/>
        <v>#REF!</v>
      </c>
      <c r="G71" s="113" t="s">
        <v>346</v>
      </c>
      <c r="H71" s="114">
        <v>68.0</v>
      </c>
      <c r="I71" s="115" t="s">
        <v>347</v>
      </c>
      <c r="J71" s="115" t="s">
        <v>302</v>
      </c>
      <c r="K71" s="115" t="s">
        <v>348</v>
      </c>
      <c r="L71" s="116" t="s">
        <v>353</v>
      </c>
      <c r="M71" s="113" t="s">
        <v>351</v>
      </c>
    </row>
    <row r="72" ht="14.25" customHeight="1">
      <c r="A72" s="112" t="s">
        <v>345</v>
      </c>
      <c r="B72" s="113" t="s">
        <v>126</v>
      </c>
      <c r="C72" s="113" t="s">
        <v>141</v>
      </c>
      <c r="D72" s="104" t="str">
        <f t="shared" si="3"/>
        <v>#REF!</v>
      </c>
      <c r="E72" s="105" t="str">
        <f t="shared" si="1"/>
        <v>#REF!</v>
      </c>
      <c r="F72" s="105" t="str">
        <f t="shared" si="2"/>
        <v>#REF!</v>
      </c>
      <c r="G72" s="113" t="s">
        <v>346</v>
      </c>
      <c r="H72" s="114">
        <v>36.0</v>
      </c>
      <c r="I72" s="115" t="s">
        <v>347</v>
      </c>
      <c r="J72" s="115" t="s">
        <v>302</v>
      </c>
      <c r="K72" s="115" t="s">
        <v>348</v>
      </c>
      <c r="L72" s="116" t="s">
        <v>354</v>
      </c>
      <c r="M72" s="113" t="s">
        <v>351</v>
      </c>
    </row>
    <row r="73" ht="14.25" customHeight="1">
      <c r="A73" s="112" t="s">
        <v>345</v>
      </c>
      <c r="B73" s="113" t="s">
        <v>126</v>
      </c>
      <c r="C73" s="113" t="s">
        <v>142</v>
      </c>
      <c r="D73" s="104" t="str">
        <f t="shared" si="3"/>
        <v>#REF!</v>
      </c>
      <c r="E73" s="105" t="str">
        <f t="shared" si="1"/>
        <v>#REF!</v>
      </c>
      <c r="F73" s="105" t="str">
        <f t="shared" si="2"/>
        <v>#REF!</v>
      </c>
      <c r="G73" s="113" t="s">
        <v>346</v>
      </c>
      <c r="H73" s="114">
        <v>95.0</v>
      </c>
      <c r="I73" s="115" t="s">
        <v>347</v>
      </c>
      <c r="J73" s="115" t="s">
        <v>302</v>
      </c>
      <c r="K73" s="115" t="s">
        <v>348</v>
      </c>
      <c r="L73" s="116" t="s">
        <v>355</v>
      </c>
      <c r="M73" s="113" t="s">
        <v>351</v>
      </c>
    </row>
    <row r="74" ht="14.25" customHeight="1">
      <c r="A74" s="112" t="s">
        <v>345</v>
      </c>
      <c r="B74" s="113" t="s">
        <v>126</v>
      </c>
      <c r="C74" s="113" t="s">
        <v>143</v>
      </c>
      <c r="D74" s="104" t="str">
        <f t="shared" si="3"/>
        <v>#REF!</v>
      </c>
      <c r="E74" s="105" t="str">
        <f t="shared" si="1"/>
        <v>#REF!</v>
      </c>
      <c r="F74" s="105" t="str">
        <f t="shared" si="2"/>
        <v>#REF!</v>
      </c>
      <c r="G74" s="113" t="s">
        <v>346</v>
      </c>
      <c r="H74" s="114">
        <v>65.0</v>
      </c>
      <c r="I74" s="115" t="s">
        <v>347</v>
      </c>
      <c r="J74" s="115" t="s">
        <v>302</v>
      </c>
      <c r="K74" s="115" t="s">
        <v>348</v>
      </c>
      <c r="L74" s="116" t="s">
        <v>356</v>
      </c>
      <c r="M74" s="113" t="s">
        <v>351</v>
      </c>
    </row>
    <row r="75" ht="14.25" customHeight="1">
      <c r="A75" s="112" t="s">
        <v>345</v>
      </c>
      <c r="B75" s="113" t="s">
        <v>126</v>
      </c>
      <c r="C75" s="113" t="s">
        <v>144</v>
      </c>
      <c r="D75" s="104" t="str">
        <f t="shared" si="3"/>
        <v>#REF!</v>
      </c>
      <c r="E75" s="105" t="str">
        <f t="shared" si="1"/>
        <v>#REF!</v>
      </c>
      <c r="F75" s="105" t="str">
        <f t="shared" si="2"/>
        <v>#REF!</v>
      </c>
      <c r="G75" s="113" t="s">
        <v>346</v>
      </c>
      <c r="H75" s="114">
        <v>69.0</v>
      </c>
      <c r="I75" s="115" t="s">
        <v>347</v>
      </c>
      <c r="J75" s="115" t="s">
        <v>302</v>
      </c>
      <c r="K75" s="115" t="s">
        <v>348</v>
      </c>
      <c r="L75" s="116" t="s">
        <v>357</v>
      </c>
      <c r="M75" s="113" t="s">
        <v>351</v>
      </c>
    </row>
    <row r="76" ht="14.25" customHeight="1">
      <c r="A76" s="112" t="s">
        <v>345</v>
      </c>
      <c r="B76" s="113" t="s">
        <v>358</v>
      </c>
      <c r="C76" s="113" t="s">
        <v>146</v>
      </c>
      <c r="D76" s="104" t="str">
        <f t="shared" si="3"/>
        <v>#REF!</v>
      </c>
      <c r="E76" s="105" t="str">
        <f t="shared" si="1"/>
        <v>#REF!</v>
      </c>
      <c r="F76" s="105" t="str">
        <f t="shared" si="2"/>
        <v>#REF!</v>
      </c>
      <c r="G76" s="113" t="s">
        <v>359</v>
      </c>
      <c r="H76" s="114">
        <v>14.26</v>
      </c>
      <c r="I76" s="115" t="s">
        <v>347</v>
      </c>
      <c r="J76" s="122" t="s">
        <v>360</v>
      </c>
      <c r="K76" s="115" t="s">
        <v>348</v>
      </c>
      <c r="L76" s="116" t="s">
        <v>361</v>
      </c>
      <c r="M76" s="113" t="s">
        <v>362</v>
      </c>
    </row>
    <row r="77" ht="14.25" customHeight="1">
      <c r="A77" s="112" t="s">
        <v>345</v>
      </c>
      <c r="B77" s="113" t="s">
        <v>358</v>
      </c>
      <c r="C77" s="113" t="s">
        <v>147</v>
      </c>
      <c r="D77" s="104" t="str">
        <f t="shared" si="3"/>
        <v>#REF!</v>
      </c>
      <c r="E77" s="105" t="str">
        <f t="shared" si="1"/>
        <v>#REF!</v>
      </c>
      <c r="F77" s="105" t="str">
        <f t="shared" si="2"/>
        <v>#REF!</v>
      </c>
      <c r="G77" s="113" t="s">
        <v>363</v>
      </c>
      <c r="H77" s="114">
        <v>35.16</v>
      </c>
      <c r="I77" s="115" t="s">
        <v>347</v>
      </c>
      <c r="J77" s="122" t="s">
        <v>364</v>
      </c>
      <c r="K77" s="115" t="s">
        <v>348</v>
      </c>
      <c r="L77" s="116" t="s">
        <v>365</v>
      </c>
      <c r="M77" s="113" t="s">
        <v>362</v>
      </c>
    </row>
    <row r="78" ht="14.25" customHeight="1">
      <c r="A78" s="112" t="s">
        <v>345</v>
      </c>
      <c r="B78" s="113" t="s">
        <v>358</v>
      </c>
      <c r="C78" s="113" t="s">
        <v>148</v>
      </c>
      <c r="D78" s="104" t="str">
        <f t="shared" si="3"/>
        <v>#REF!</v>
      </c>
      <c r="E78" s="105" t="str">
        <f t="shared" si="1"/>
        <v>#REF!</v>
      </c>
      <c r="F78" s="105" t="str">
        <f t="shared" si="2"/>
        <v>#REF!</v>
      </c>
      <c r="G78" s="113" t="s">
        <v>366</v>
      </c>
      <c r="H78" s="114">
        <v>30.41</v>
      </c>
      <c r="I78" s="115" t="s">
        <v>347</v>
      </c>
      <c r="J78" s="122" t="s">
        <v>364</v>
      </c>
      <c r="K78" s="115" t="s">
        <v>348</v>
      </c>
      <c r="L78" s="116" t="s">
        <v>367</v>
      </c>
      <c r="M78" s="113" t="s">
        <v>362</v>
      </c>
    </row>
    <row r="79" ht="14.25" customHeight="1">
      <c r="A79" s="112" t="s">
        <v>345</v>
      </c>
      <c r="B79" s="113" t="s">
        <v>358</v>
      </c>
      <c r="C79" s="113" t="s">
        <v>145</v>
      </c>
      <c r="D79" s="104" t="str">
        <f t="shared" si="3"/>
        <v>#REF!</v>
      </c>
      <c r="E79" s="105" t="str">
        <f t="shared" si="1"/>
        <v>#REF!</v>
      </c>
      <c r="F79" s="105" t="str">
        <f t="shared" si="2"/>
        <v>#REF!</v>
      </c>
      <c r="G79" s="113" t="s">
        <v>368</v>
      </c>
      <c r="H79" s="114">
        <v>396.52</v>
      </c>
      <c r="I79" s="115" t="s">
        <v>347</v>
      </c>
      <c r="J79" s="122" t="s">
        <v>364</v>
      </c>
      <c r="K79" s="115" t="s">
        <v>348</v>
      </c>
      <c r="L79" s="116" t="s">
        <v>369</v>
      </c>
      <c r="M79" s="113" t="s">
        <v>362</v>
      </c>
    </row>
    <row r="80" ht="14.25" customHeight="1">
      <c r="A80" s="112" t="s">
        <v>345</v>
      </c>
      <c r="B80" s="113" t="s">
        <v>358</v>
      </c>
      <c r="C80" s="113" t="s">
        <v>149</v>
      </c>
      <c r="D80" s="104" t="str">
        <f t="shared" si="3"/>
        <v>#REF!</v>
      </c>
      <c r="E80" s="105" t="str">
        <f t="shared" si="1"/>
        <v>#REF!</v>
      </c>
      <c r="F80" s="105" t="str">
        <f t="shared" si="2"/>
        <v>#REF!</v>
      </c>
      <c r="G80" s="113" t="s">
        <v>370</v>
      </c>
      <c r="H80" s="114">
        <v>23.76</v>
      </c>
      <c r="I80" s="115" t="s">
        <v>347</v>
      </c>
      <c r="J80" s="122" t="s">
        <v>364</v>
      </c>
      <c r="K80" s="115" t="s">
        <v>348</v>
      </c>
      <c r="L80" s="116" t="s">
        <v>371</v>
      </c>
      <c r="M80" s="113" t="s">
        <v>362</v>
      </c>
    </row>
    <row r="81" ht="14.25" customHeight="1">
      <c r="A81" s="112" t="s">
        <v>345</v>
      </c>
      <c r="B81" s="113" t="s">
        <v>358</v>
      </c>
      <c r="C81" s="113" t="s">
        <v>150</v>
      </c>
      <c r="D81" s="104" t="str">
        <f t="shared" si="3"/>
        <v>#REF!</v>
      </c>
      <c r="E81" s="105" t="str">
        <f t="shared" si="1"/>
        <v>#REF!</v>
      </c>
      <c r="F81" s="105" t="str">
        <f t="shared" si="2"/>
        <v>#REF!</v>
      </c>
      <c r="G81" s="113" t="s">
        <v>372</v>
      </c>
      <c r="H81" s="114">
        <v>70.33</v>
      </c>
      <c r="I81" s="115" t="s">
        <v>347</v>
      </c>
      <c r="J81" s="122" t="s">
        <v>364</v>
      </c>
      <c r="K81" s="115" t="s">
        <v>348</v>
      </c>
      <c r="L81" s="116" t="s">
        <v>373</v>
      </c>
      <c r="M81" s="113" t="s">
        <v>362</v>
      </c>
    </row>
    <row r="82" ht="14.25" customHeight="1">
      <c r="A82" s="112" t="s">
        <v>345</v>
      </c>
      <c r="B82" s="113" t="s">
        <v>151</v>
      </c>
      <c r="C82" s="113" t="s">
        <v>152</v>
      </c>
      <c r="D82" s="104" t="str">
        <f t="shared" si="3"/>
        <v>#REF!</v>
      </c>
      <c r="E82" s="105" t="str">
        <f t="shared" si="1"/>
        <v>#REF!</v>
      </c>
      <c r="F82" s="105" t="str">
        <f t="shared" si="2"/>
        <v>#REF!</v>
      </c>
      <c r="G82" s="113" t="s">
        <v>374</v>
      </c>
      <c r="H82" s="114">
        <v>36.12</v>
      </c>
      <c r="I82" s="115" t="s">
        <v>347</v>
      </c>
      <c r="J82" s="122" t="s">
        <v>364</v>
      </c>
      <c r="K82" s="115" t="s">
        <v>348</v>
      </c>
      <c r="L82" s="116" t="s">
        <v>375</v>
      </c>
      <c r="M82" s="113" t="s">
        <v>376</v>
      </c>
    </row>
    <row r="83" ht="14.25" customHeight="1">
      <c r="A83" s="112" t="s">
        <v>345</v>
      </c>
      <c r="B83" s="113" t="s">
        <v>151</v>
      </c>
      <c r="C83" s="113" t="s">
        <v>153</v>
      </c>
      <c r="D83" s="104" t="str">
        <f t="shared" si="3"/>
        <v>#REF!</v>
      </c>
      <c r="E83" s="105" t="str">
        <f t="shared" si="1"/>
        <v>#REF!</v>
      </c>
      <c r="F83" s="105" t="str">
        <f t="shared" si="2"/>
        <v>#REF!</v>
      </c>
      <c r="G83" s="113" t="s">
        <v>377</v>
      </c>
      <c r="H83" s="114">
        <v>19.96</v>
      </c>
      <c r="I83" s="115" t="s">
        <v>347</v>
      </c>
      <c r="J83" s="122" t="s">
        <v>364</v>
      </c>
      <c r="K83" s="115" t="s">
        <v>348</v>
      </c>
      <c r="L83" s="116" t="s">
        <v>375</v>
      </c>
      <c r="M83" s="113" t="s">
        <v>376</v>
      </c>
    </row>
    <row r="84" ht="14.25" customHeight="1">
      <c r="A84" s="112" t="s">
        <v>345</v>
      </c>
      <c r="B84" s="113" t="s">
        <v>151</v>
      </c>
      <c r="C84" s="113" t="s">
        <v>154</v>
      </c>
      <c r="D84" s="104" t="str">
        <f t="shared" si="3"/>
        <v>#REF!</v>
      </c>
      <c r="E84" s="105" t="str">
        <f t="shared" si="1"/>
        <v>#REF!</v>
      </c>
      <c r="F84" s="105" t="str">
        <f t="shared" si="2"/>
        <v>#REF!</v>
      </c>
      <c r="G84" s="113" t="s">
        <v>378</v>
      </c>
      <c r="H84" s="114">
        <v>17.11</v>
      </c>
      <c r="I84" s="115" t="s">
        <v>347</v>
      </c>
      <c r="J84" s="122" t="s">
        <v>364</v>
      </c>
      <c r="K84" s="115" t="s">
        <v>348</v>
      </c>
      <c r="L84" s="116" t="s">
        <v>375</v>
      </c>
      <c r="M84" s="113" t="s">
        <v>376</v>
      </c>
    </row>
    <row r="85" ht="14.25" customHeight="1">
      <c r="A85" s="112" t="s">
        <v>345</v>
      </c>
      <c r="B85" s="113" t="s">
        <v>151</v>
      </c>
      <c r="C85" s="113" t="s">
        <v>155</v>
      </c>
      <c r="D85" s="104" t="str">
        <f t="shared" si="3"/>
        <v>#REF!</v>
      </c>
      <c r="E85" s="105" t="str">
        <f t="shared" si="1"/>
        <v>#REF!</v>
      </c>
      <c r="F85" s="105" t="str">
        <f t="shared" si="2"/>
        <v>#REF!</v>
      </c>
      <c r="G85" s="113" t="s">
        <v>379</v>
      </c>
      <c r="H85" s="114">
        <v>25.66</v>
      </c>
      <c r="I85" s="115" t="s">
        <v>347</v>
      </c>
      <c r="J85" s="122" t="s">
        <v>364</v>
      </c>
      <c r="K85" s="115" t="s">
        <v>348</v>
      </c>
      <c r="L85" s="116" t="s">
        <v>375</v>
      </c>
      <c r="M85" s="113" t="s">
        <v>376</v>
      </c>
    </row>
    <row r="86" ht="14.25" customHeight="1">
      <c r="A86" s="112" t="s">
        <v>345</v>
      </c>
      <c r="B86" s="113" t="s">
        <v>151</v>
      </c>
      <c r="C86" s="113" t="s">
        <v>151</v>
      </c>
      <c r="D86" s="104" t="str">
        <f t="shared" si="3"/>
        <v>#REF!</v>
      </c>
      <c r="E86" s="105" t="str">
        <f t="shared" si="1"/>
        <v>#REF!</v>
      </c>
      <c r="F86" s="105" t="str">
        <f t="shared" si="2"/>
        <v>#REF!</v>
      </c>
      <c r="G86" s="113" t="s">
        <v>380</v>
      </c>
      <c r="H86" s="114">
        <v>485.65</v>
      </c>
      <c r="I86" s="115" t="s">
        <v>347</v>
      </c>
      <c r="J86" s="122" t="s">
        <v>364</v>
      </c>
      <c r="K86" s="115" t="s">
        <v>348</v>
      </c>
      <c r="L86" s="116" t="s">
        <v>375</v>
      </c>
      <c r="M86" s="113" t="s">
        <v>376</v>
      </c>
    </row>
    <row r="87" ht="14.25" customHeight="1">
      <c r="A87" s="112" t="s">
        <v>345</v>
      </c>
      <c r="B87" s="113" t="s">
        <v>151</v>
      </c>
      <c r="C87" s="113" t="s">
        <v>156</v>
      </c>
      <c r="D87" s="104" t="str">
        <f t="shared" si="3"/>
        <v>#REF!</v>
      </c>
      <c r="E87" s="105" t="str">
        <f t="shared" si="1"/>
        <v>#REF!</v>
      </c>
      <c r="F87" s="105" t="str">
        <f t="shared" si="2"/>
        <v>#REF!</v>
      </c>
      <c r="G87" s="113" t="s">
        <v>381</v>
      </c>
      <c r="H87" s="114">
        <v>14.26</v>
      </c>
      <c r="I87" s="115" t="s">
        <v>347</v>
      </c>
      <c r="J87" s="122" t="s">
        <v>364</v>
      </c>
      <c r="K87" s="115" t="s">
        <v>348</v>
      </c>
      <c r="L87" s="116" t="s">
        <v>375</v>
      </c>
      <c r="M87" s="113" t="s">
        <v>376</v>
      </c>
    </row>
    <row r="88" ht="14.25" customHeight="1">
      <c r="A88" s="112" t="s">
        <v>345</v>
      </c>
      <c r="B88" s="113" t="s">
        <v>151</v>
      </c>
      <c r="C88" s="113" t="s">
        <v>157</v>
      </c>
      <c r="D88" s="104" t="str">
        <f t="shared" si="3"/>
        <v>#REF!</v>
      </c>
      <c r="E88" s="105" t="str">
        <f t="shared" si="1"/>
        <v>#REF!</v>
      </c>
      <c r="F88" s="105" t="str">
        <f t="shared" si="2"/>
        <v>#REF!</v>
      </c>
      <c r="G88" s="113" t="s">
        <v>382</v>
      </c>
      <c r="H88" s="114">
        <v>23.76</v>
      </c>
      <c r="I88" s="115" t="s">
        <v>347</v>
      </c>
      <c r="J88" s="122" t="s">
        <v>364</v>
      </c>
      <c r="K88" s="115" t="s">
        <v>348</v>
      </c>
      <c r="L88" s="116" t="s">
        <v>375</v>
      </c>
      <c r="M88" s="113" t="s">
        <v>376</v>
      </c>
    </row>
    <row r="89" ht="14.25" customHeight="1">
      <c r="A89" s="112" t="s">
        <v>345</v>
      </c>
      <c r="B89" s="113" t="s">
        <v>151</v>
      </c>
      <c r="C89" s="113" t="s">
        <v>158</v>
      </c>
      <c r="D89" s="104" t="str">
        <f t="shared" si="3"/>
        <v>#REF!</v>
      </c>
      <c r="E89" s="105" t="str">
        <f t="shared" si="1"/>
        <v>#REF!</v>
      </c>
      <c r="F89" s="105" t="str">
        <f t="shared" si="2"/>
        <v>#REF!</v>
      </c>
      <c r="G89" s="113" t="s">
        <v>383</v>
      </c>
      <c r="H89" s="114">
        <v>75.0</v>
      </c>
      <c r="I89" s="115" t="s">
        <v>347</v>
      </c>
      <c r="J89" s="122" t="s">
        <v>364</v>
      </c>
      <c r="K89" s="115" t="s">
        <v>348</v>
      </c>
      <c r="L89" s="116" t="s">
        <v>375</v>
      </c>
      <c r="M89" s="113" t="s">
        <v>376</v>
      </c>
    </row>
    <row r="90" ht="14.25" customHeight="1">
      <c r="A90" s="112" t="s">
        <v>345</v>
      </c>
      <c r="B90" s="113" t="s">
        <v>151</v>
      </c>
      <c r="C90" s="113" t="s">
        <v>159</v>
      </c>
      <c r="D90" s="104" t="str">
        <f t="shared" si="3"/>
        <v>#REF!</v>
      </c>
      <c r="E90" s="105" t="str">
        <f t="shared" si="1"/>
        <v>#REF!</v>
      </c>
      <c r="F90" s="105" t="str">
        <f t="shared" si="2"/>
        <v>#REF!</v>
      </c>
      <c r="G90" s="113" t="s">
        <v>384</v>
      </c>
      <c r="H90" s="114">
        <v>49.4</v>
      </c>
      <c r="I90" s="115" t="s">
        <v>347</v>
      </c>
      <c r="J90" s="122" t="s">
        <v>364</v>
      </c>
      <c r="K90" s="115" t="s">
        <v>348</v>
      </c>
      <c r="L90" s="116" t="s">
        <v>375</v>
      </c>
      <c r="M90" s="113" t="s">
        <v>376</v>
      </c>
    </row>
    <row r="91" ht="14.25" customHeight="1">
      <c r="A91" s="112" t="s">
        <v>345</v>
      </c>
      <c r="B91" s="113" t="s">
        <v>151</v>
      </c>
      <c r="C91" s="113" t="s">
        <v>160</v>
      </c>
      <c r="D91" s="104" t="str">
        <f t="shared" si="3"/>
        <v>#REF!</v>
      </c>
      <c r="E91" s="105" t="str">
        <f t="shared" si="1"/>
        <v>#REF!</v>
      </c>
      <c r="F91" s="105" t="str">
        <f t="shared" si="2"/>
        <v>#REF!</v>
      </c>
      <c r="G91" s="113" t="s">
        <v>385</v>
      </c>
      <c r="H91" s="114">
        <v>51.32</v>
      </c>
      <c r="I91" s="115" t="s">
        <v>347</v>
      </c>
      <c r="J91" s="122" t="s">
        <v>364</v>
      </c>
      <c r="K91" s="115" t="s">
        <v>348</v>
      </c>
      <c r="L91" s="116" t="s">
        <v>375</v>
      </c>
      <c r="M91" s="113" t="s">
        <v>376</v>
      </c>
    </row>
    <row r="92" ht="14.25" customHeight="1">
      <c r="A92" s="112" t="s">
        <v>345</v>
      </c>
      <c r="B92" s="113" t="s">
        <v>151</v>
      </c>
      <c r="C92" s="113" t="s">
        <v>161</v>
      </c>
      <c r="D92" s="104" t="str">
        <f t="shared" si="3"/>
        <v>#REF!</v>
      </c>
      <c r="E92" s="105" t="str">
        <f t="shared" si="1"/>
        <v>#REF!</v>
      </c>
      <c r="F92" s="105" t="str">
        <f t="shared" si="2"/>
        <v>#REF!</v>
      </c>
      <c r="G92" s="113" t="s">
        <v>386</v>
      </c>
      <c r="H92" s="114">
        <v>69.38</v>
      </c>
      <c r="I92" s="115" t="s">
        <v>347</v>
      </c>
      <c r="J92" s="122" t="s">
        <v>364</v>
      </c>
      <c r="K92" s="115" t="s">
        <v>348</v>
      </c>
      <c r="L92" s="116" t="s">
        <v>375</v>
      </c>
      <c r="M92" s="113" t="s">
        <v>376</v>
      </c>
    </row>
    <row r="93" ht="14.25" customHeight="1">
      <c r="A93" s="112" t="s">
        <v>345</v>
      </c>
      <c r="B93" s="113" t="s">
        <v>151</v>
      </c>
      <c r="C93" s="113" t="s">
        <v>162</v>
      </c>
      <c r="D93" s="104" t="str">
        <f t="shared" si="3"/>
        <v>#REF!</v>
      </c>
      <c r="E93" s="105" t="str">
        <f t="shared" si="1"/>
        <v>#REF!</v>
      </c>
      <c r="F93" s="105" t="str">
        <f t="shared" si="2"/>
        <v>#REF!</v>
      </c>
      <c r="G93" s="113" t="s">
        <v>387</v>
      </c>
      <c r="H93" s="114">
        <v>16.16</v>
      </c>
      <c r="I93" s="115" t="s">
        <v>347</v>
      </c>
      <c r="J93" s="122" t="s">
        <v>364</v>
      </c>
      <c r="K93" s="115" t="s">
        <v>348</v>
      </c>
      <c r="L93" s="116" t="s">
        <v>375</v>
      </c>
      <c r="M93" s="113" t="s">
        <v>376</v>
      </c>
    </row>
    <row r="94" ht="14.25" customHeight="1">
      <c r="A94" s="112" t="s">
        <v>345</v>
      </c>
      <c r="B94" s="113" t="s">
        <v>151</v>
      </c>
      <c r="C94" s="113" t="s">
        <v>163</v>
      </c>
      <c r="D94" s="104" t="str">
        <f t="shared" si="3"/>
        <v>#REF!</v>
      </c>
      <c r="E94" s="105" t="str">
        <f t="shared" si="1"/>
        <v>#REF!</v>
      </c>
      <c r="F94" s="105" t="str">
        <f t="shared" si="2"/>
        <v>#REF!</v>
      </c>
      <c r="G94" s="113" t="s">
        <v>388</v>
      </c>
      <c r="H94" s="114">
        <v>12.36</v>
      </c>
      <c r="I94" s="115" t="s">
        <v>347</v>
      </c>
      <c r="J94" s="122" t="s">
        <v>364</v>
      </c>
      <c r="K94" s="115" t="s">
        <v>348</v>
      </c>
      <c r="L94" s="116" t="s">
        <v>375</v>
      </c>
      <c r="M94" s="113" t="s">
        <v>376</v>
      </c>
    </row>
    <row r="95" ht="14.25" customHeight="1">
      <c r="A95" s="112" t="s">
        <v>345</v>
      </c>
      <c r="B95" s="113" t="s">
        <v>151</v>
      </c>
      <c r="C95" s="113" t="s">
        <v>164</v>
      </c>
      <c r="D95" s="104" t="str">
        <f t="shared" si="3"/>
        <v>#REF!</v>
      </c>
      <c r="E95" s="105" t="str">
        <f t="shared" si="1"/>
        <v>#REF!</v>
      </c>
      <c r="F95" s="105" t="str">
        <f t="shared" si="2"/>
        <v>#REF!</v>
      </c>
      <c r="G95" s="113" t="s">
        <v>389</v>
      </c>
      <c r="H95" s="114">
        <v>20.91</v>
      </c>
      <c r="I95" s="115" t="s">
        <v>347</v>
      </c>
      <c r="J95" s="122" t="s">
        <v>364</v>
      </c>
      <c r="K95" s="115" t="s">
        <v>348</v>
      </c>
      <c r="L95" s="116" t="s">
        <v>375</v>
      </c>
      <c r="M95" s="113" t="s">
        <v>376</v>
      </c>
    </row>
    <row r="96" ht="14.25" customHeight="1">
      <c r="A96" s="112" t="s">
        <v>345</v>
      </c>
      <c r="B96" s="113" t="s">
        <v>151</v>
      </c>
      <c r="C96" s="113" t="s">
        <v>165</v>
      </c>
      <c r="D96" s="104" t="str">
        <f t="shared" si="3"/>
        <v>#REF!</v>
      </c>
      <c r="E96" s="105" t="str">
        <f t="shared" si="1"/>
        <v>#REF!</v>
      </c>
      <c r="F96" s="105" t="str">
        <f t="shared" si="2"/>
        <v>#REF!</v>
      </c>
      <c r="G96" s="113" t="s">
        <v>390</v>
      </c>
      <c r="H96" s="114">
        <v>78.88</v>
      </c>
      <c r="I96" s="115" t="s">
        <v>347</v>
      </c>
      <c r="J96" s="122" t="s">
        <v>364</v>
      </c>
      <c r="K96" s="115" t="s">
        <v>348</v>
      </c>
      <c r="L96" s="116" t="s">
        <v>375</v>
      </c>
      <c r="M96" s="113" t="s">
        <v>376</v>
      </c>
    </row>
    <row r="97" ht="14.25" customHeight="1">
      <c r="A97" s="112" t="s">
        <v>345</v>
      </c>
      <c r="B97" s="113" t="s">
        <v>151</v>
      </c>
      <c r="C97" s="113" t="s">
        <v>166</v>
      </c>
      <c r="D97" s="104" t="str">
        <f t="shared" si="3"/>
        <v>#REF!</v>
      </c>
      <c r="E97" s="105" t="str">
        <f t="shared" si="1"/>
        <v>#REF!</v>
      </c>
      <c r="F97" s="105" t="str">
        <f t="shared" si="2"/>
        <v>#REF!</v>
      </c>
      <c r="G97" s="113" t="s">
        <v>391</v>
      </c>
      <c r="H97" s="114">
        <v>16.05</v>
      </c>
      <c r="I97" s="115" t="s">
        <v>347</v>
      </c>
      <c r="J97" s="122" t="s">
        <v>364</v>
      </c>
      <c r="K97" s="115" t="s">
        <v>348</v>
      </c>
      <c r="L97" s="116" t="s">
        <v>375</v>
      </c>
      <c r="M97" s="113" t="s">
        <v>376</v>
      </c>
    </row>
    <row r="98" ht="14.25" customHeight="1">
      <c r="A98" s="112" t="s">
        <v>345</v>
      </c>
      <c r="B98" s="113" t="s">
        <v>392</v>
      </c>
      <c r="C98" s="113" t="s">
        <v>168</v>
      </c>
      <c r="D98" s="104" t="str">
        <f t="shared" si="3"/>
        <v>#REF!</v>
      </c>
      <c r="E98" s="105" t="str">
        <f t="shared" si="1"/>
        <v>#REF!</v>
      </c>
      <c r="F98" s="105" t="str">
        <f t="shared" si="2"/>
        <v>#REF!</v>
      </c>
      <c r="G98" s="113" t="s">
        <v>393</v>
      </c>
      <c r="H98" s="114">
        <v>89.34</v>
      </c>
      <c r="I98" s="115" t="s">
        <v>347</v>
      </c>
      <c r="J98" s="122" t="s">
        <v>364</v>
      </c>
      <c r="K98" s="115" t="s">
        <v>348</v>
      </c>
      <c r="L98" s="116" t="s">
        <v>394</v>
      </c>
      <c r="M98" s="113" t="s">
        <v>395</v>
      </c>
    </row>
    <row r="99" ht="14.25" customHeight="1">
      <c r="A99" s="112" t="s">
        <v>345</v>
      </c>
      <c r="B99" s="113" t="s">
        <v>392</v>
      </c>
      <c r="C99" s="113" t="s">
        <v>167</v>
      </c>
      <c r="D99" s="104" t="str">
        <f t="shared" si="3"/>
        <v>#REF!</v>
      </c>
      <c r="E99" s="105" t="str">
        <f t="shared" si="1"/>
        <v>#REF!</v>
      </c>
      <c r="F99" s="105" t="str">
        <f t="shared" si="2"/>
        <v>#REF!</v>
      </c>
      <c r="G99" s="113" t="s">
        <v>396</v>
      </c>
      <c r="H99" s="114">
        <v>689.04</v>
      </c>
      <c r="I99" s="115" t="s">
        <v>347</v>
      </c>
      <c r="J99" s="122" t="s">
        <v>364</v>
      </c>
      <c r="K99" s="115" t="s">
        <v>348</v>
      </c>
      <c r="L99" s="116" t="s">
        <v>394</v>
      </c>
      <c r="M99" s="113" t="s">
        <v>395</v>
      </c>
    </row>
    <row r="100" ht="14.25" customHeight="1">
      <c r="A100" s="112" t="s">
        <v>345</v>
      </c>
      <c r="B100" s="113" t="s">
        <v>392</v>
      </c>
      <c r="C100" s="113" t="s">
        <v>169</v>
      </c>
      <c r="D100" s="104" t="str">
        <f t="shared" si="3"/>
        <v>#REF!</v>
      </c>
      <c r="E100" s="105" t="str">
        <f t="shared" si="1"/>
        <v>#REF!</v>
      </c>
      <c r="F100" s="105" t="str">
        <f t="shared" si="2"/>
        <v>#REF!</v>
      </c>
      <c r="G100" s="113" t="s">
        <v>397</v>
      </c>
      <c r="H100" s="114">
        <v>18.06</v>
      </c>
      <c r="I100" s="115" t="s">
        <v>347</v>
      </c>
      <c r="J100" s="122" t="s">
        <v>364</v>
      </c>
      <c r="K100" s="115" t="s">
        <v>348</v>
      </c>
      <c r="L100" s="116" t="s">
        <v>394</v>
      </c>
      <c r="M100" s="113" t="s">
        <v>395</v>
      </c>
    </row>
    <row r="101" ht="14.25" customHeight="1">
      <c r="A101" s="112" t="s">
        <v>345</v>
      </c>
      <c r="B101" s="113" t="s">
        <v>392</v>
      </c>
      <c r="C101" s="113" t="s">
        <v>170</v>
      </c>
      <c r="D101" s="104" t="str">
        <f t="shared" si="3"/>
        <v>#REF!</v>
      </c>
      <c r="E101" s="105" t="str">
        <f t="shared" si="1"/>
        <v>#REF!</v>
      </c>
      <c r="F101" s="105" t="str">
        <f t="shared" si="2"/>
        <v>#REF!</v>
      </c>
      <c r="G101" s="113" t="s">
        <v>398</v>
      </c>
      <c r="H101" s="114">
        <v>31.36</v>
      </c>
      <c r="I101" s="115" t="s">
        <v>347</v>
      </c>
      <c r="J101" s="122" t="s">
        <v>364</v>
      </c>
      <c r="K101" s="115" t="s">
        <v>348</v>
      </c>
      <c r="L101" s="116" t="s">
        <v>394</v>
      </c>
      <c r="M101" s="113" t="s">
        <v>395</v>
      </c>
    </row>
    <row r="102" ht="14.25" customHeight="1">
      <c r="A102" s="112" t="s">
        <v>345</v>
      </c>
      <c r="B102" s="113" t="s">
        <v>392</v>
      </c>
      <c r="C102" s="113" t="s">
        <v>171</v>
      </c>
      <c r="D102" s="104" t="str">
        <f t="shared" si="3"/>
        <v>#REF!</v>
      </c>
      <c r="E102" s="105" t="str">
        <f t="shared" si="1"/>
        <v>#REF!</v>
      </c>
      <c r="F102" s="105" t="str">
        <f t="shared" si="2"/>
        <v>#REF!</v>
      </c>
      <c r="G102" s="113" t="s">
        <v>399</v>
      </c>
      <c r="H102" s="114">
        <v>37.07</v>
      </c>
      <c r="I102" s="115" t="s">
        <v>347</v>
      </c>
      <c r="J102" s="122" t="s">
        <v>364</v>
      </c>
      <c r="K102" s="115" t="s">
        <v>348</v>
      </c>
      <c r="L102" s="116" t="s">
        <v>394</v>
      </c>
      <c r="M102" s="113" t="s">
        <v>395</v>
      </c>
    </row>
    <row r="103" ht="14.25" customHeight="1">
      <c r="A103" s="112" t="s">
        <v>345</v>
      </c>
      <c r="B103" s="113" t="s">
        <v>392</v>
      </c>
      <c r="C103" s="113" t="s">
        <v>172</v>
      </c>
      <c r="D103" s="104" t="str">
        <f t="shared" si="3"/>
        <v>#REF!</v>
      </c>
      <c r="E103" s="105" t="str">
        <f t="shared" si="1"/>
        <v>#REF!</v>
      </c>
      <c r="F103" s="105" t="str">
        <f t="shared" si="2"/>
        <v>#REF!</v>
      </c>
      <c r="G103" s="113" t="s">
        <v>400</v>
      </c>
      <c r="H103" s="114">
        <v>38.02</v>
      </c>
      <c r="I103" s="115" t="s">
        <v>347</v>
      </c>
      <c r="J103" s="122" t="s">
        <v>364</v>
      </c>
      <c r="K103" s="115" t="s">
        <v>348</v>
      </c>
      <c r="L103" s="116" t="s">
        <v>394</v>
      </c>
      <c r="M103" s="113" t="s">
        <v>395</v>
      </c>
    </row>
    <row r="104" ht="14.25" customHeight="1">
      <c r="A104" s="112" t="s">
        <v>345</v>
      </c>
      <c r="B104" s="113" t="s">
        <v>392</v>
      </c>
      <c r="C104" s="113" t="s">
        <v>173</v>
      </c>
      <c r="D104" s="104" t="str">
        <f t="shared" si="3"/>
        <v>#REF!</v>
      </c>
      <c r="E104" s="105" t="str">
        <f t="shared" si="1"/>
        <v>#REF!</v>
      </c>
      <c r="F104" s="105" t="str">
        <f t="shared" si="2"/>
        <v>#REF!</v>
      </c>
      <c r="G104" s="113" t="s">
        <v>401</v>
      </c>
      <c r="H104" s="114">
        <v>24.71</v>
      </c>
      <c r="I104" s="115" t="s">
        <v>347</v>
      </c>
      <c r="J104" s="122" t="s">
        <v>364</v>
      </c>
      <c r="K104" s="115" t="s">
        <v>348</v>
      </c>
      <c r="L104" s="116" t="s">
        <v>394</v>
      </c>
      <c r="M104" s="113" t="s">
        <v>395</v>
      </c>
    </row>
    <row r="105" ht="14.25" customHeight="1">
      <c r="A105" s="112" t="s">
        <v>345</v>
      </c>
      <c r="B105" s="113" t="s">
        <v>392</v>
      </c>
      <c r="C105" s="113" t="s">
        <v>174</v>
      </c>
      <c r="D105" s="104" t="str">
        <f t="shared" si="3"/>
        <v>#REF!</v>
      </c>
      <c r="E105" s="105" t="str">
        <f t="shared" si="1"/>
        <v>#REF!</v>
      </c>
      <c r="F105" s="105" t="str">
        <f t="shared" si="2"/>
        <v>#REF!</v>
      </c>
      <c r="G105" s="113" t="s">
        <v>402</v>
      </c>
      <c r="H105" s="114">
        <v>104.5</v>
      </c>
      <c r="I105" s="115" t="s">
        <v>347</v>
      </c>
      <c r="J105" s="122" t="s">
        <v>364</v>
      </c>
      <c r="K105" s="115" t="s">
        <v>348</v>
      </c>
      <c r="L105" s="116" t="s">
        <v>394</v>
      </c>
      <c r="M105" s="113" t="s">
        <v>395</v>
      </c>
    </row>
    <row r="106" ht="14.25" customHeight="1">
      <c r="A106" s="112" t="s">
        <v>345</v>
      </c>
      <c r="B106" s="113" t="s">
        <v>392</v>
      </c>
      <c r="C106" s="113" t="s">
        <v>175</v>
      </c>
      <c r="D106" s="104" t="str">
        <f t="shared" si="3"/>
        <v>#REF!</v>
      </c>
      <c r="E106" s="105" t="str">
        <f t="shared" si="1"/>
        <v>#REF!</v>
      </c>
      <c r="F106" s="105" t="str">
        <f t="shared" si="2"/>
        <v>#REF!</v>
      </c>
      <c r="G106" s="113" t="s">
        <v>403</v>
      </c>
      <c r="H106" s="114">
        <v>19.01</v>
      </c>
      <c r="I106" s="115" t="s">
        <v>347</v>
      </c>
      <c r="J106" s="122" t="s">
        <v>364</v>
      </c>
      <c r="K106" s="115" t="s">
        <v>348</v>
      </c>
      <c r="L106" s="116" t="s">
        <v>394</v>
      </c>
      <c r="M106" s="113" t="s">
        <v>395</v>
      </c>
    </row>
    <row r="107" ht="14.25" customHeight="1">
      <c r="A107" s="112" t="s">
        <v>345</v>
      </c>
      <c r="B107" s="113" t="s">
        <v>392</v>
      </c>
      <c r="C107" s="113" t="s">
        <v>176</v>
      </c>
      <c r="D107" s="104" t="str">
        <f t="shared" si="3"/>
        <v>#REF!</v>
      </c>
      <c r="E107" s="105" t="str">
        <f t="shared" si="1"/>
        <v>#REF!</v>
      </c>
      <c r="F107" s="105" t="str">
        <f t="shared" si="2"/>
        <v>#REF!</v>
      </c>
      <c r="G107" s="113" t="s">
        <v>404</v>
      </c>
      <c r="H107" s="114">
        <v>38.97</v>
      </c>
      <c r="I107" s="115" t="s">
        <v>347</v>
      </c>
      <c r="J107" s="122" t="s">
        <v>364</v>
      </c>
      <c r="K107" s="115" t="s">
        <v>348</v>
      </c>
      <c r="L107" s="116" t="s">
        <v>394</v>
      </c>
      <c r="M107" s="113" t="s">
        <v>395</v>
      </c>
    </row>
    <row r="108" ht="14.25" customHeight="1">
      <c r="A108" s="112" t="s">
        <v>345</v>
      </c>
      <c r="B108" s="113" t="s">
        <v>392</v>
      </c>
      <c r="C108" s="113" t="s">
        <v>177</v>
      </c>
      <c r="D108" s="104" t="str">
        <f t="shared" si="3"/>
        <v>#REF!</v>
      </c>
      <c r="E108" s="105" t="str">
        <f t="shared" si="1"/>
        <v>#REF!</v>
      </c>
      <c r="F108" s="105" t="str">
        <f t="shared" si="2"/>
        <v>#REF!</v>
      </c>
      <c r="G108" s="113" t="s">
        <v>405</v>
      </c>
      <c r="H108" s="114">
        <v>22.81</v>
      </c>
      <c r="I108" s="115" t="s">
        <v>347</v>
      </c>
      <c r="J108" s="122" t="s">
        <v>364</v>
      </c>
      <c r="K108" s="115" t="s">
        <v>348</v>
      </c>
      <c r="L108" s="116" t="s">
        <v>394</v>
      </c>
      <c r="M108" s="113" t="s">
        <v>395</v>
      </c>
    </row>
    <row r="109" ht="14.25" customHeight="1">
      <c r="A109" s="112" t="s">
        <v>345</v>
      </c>
      <c r="B109" s="113" t="s">
        <v>392</v>
      </c>
      <c r="C109" s="113" t="s">
        <v>178</v>
      </c>
      <c r="D109" s="104" t="str">
        <f t="shared" si="3"/>
        <v>#REF!</v>
      </c>
      <c r="E109" s="105" t="str">
        <f t="shared" si="1"/>
        <v>#REF!</v>
      </c>
      <c r="F109" s="105" t="str">
        <f t="shared" si="2"/>
        <v>#REF!</v>
      </c>
      <c r="G109" s="113" t="s">
        <v>406</v>
      </c>
      <c r="H109" s="114">
        <v>18.06</v>
      </c>
      <c r="I109" s="115" t="s">
        <v>347</v>
      </c>
      <c r="J109" s="122" t="s">
        <v>364</v>
      </c>
      <c r="K109" s="115" t="s">
        <v>348</v>
      </c>
      <c r="L109" s="116" t="s">
        <v>394</v>
      </c>
      <c r="M109" s="113" t="s">
        <v>395</v>
      </c>
    </row>
    <row r="110" ht="14.25" customHeight="1">
      <c r="A110" s="112" t="s">
        <v>345</v>
      </c>
      <c r="B110" s="113" t="s">
        <v>392</v>
      </c>
      <c r="C110" s="113" t="s">
        <v>179</v>
      </c>
      <c r="D110" s="104" t="str">
        <f t="shared" si="3"/>
        <v>#REF!</v>
      </c>
      <c r="E110" s="105" t="str">
        <f t="shared" si="1"/>
        <v>#REF!</v>
      </c>
      <c r="F110" s="105" t="str">
        <f t="shared" si="2"/>
        <v>#REF!</v>
      </c>
      <c r="G110" s="113" t="s">
        <v>407</v>
      </c>
      <c r="H110" s="114">
        <v>14.26</v>
      </c>
      <c r="I110" s="115" t="s">
        <v>347</v>
      </c>
      <c r="J110" s="122" t="s">
        <v>360</v>
      </c>
      <c r="K110" s="115" t="s">
        <v>348</v>
      </c>
      <c r="L110" s="116" t="s">
        <v>394</v>
      </c>
      <c r="M110" s="113" t="s">
        <v>395</v>
      </c>
    </row>
    <row r="111" ht="14.25" customHeight="1">
      <c r="A111" s="112" t="s">
        <v>345</v>
      </c>
      <c r="B111" s="113" t="s">
        <v>345</v>
      </c>
      <c r="C111" s="113" t="s">
        <v>181</v>
      </c>
      <c r="D111" s="104" t="str">
        <f t="shared" si="3"/>
        <v>#REF!</v>
      </c>
      <c r="E111" s="105" t="str">
        <f t="shared" si="1"/>
        <v>#REF!</v>
      </c>
      <c r="F111" s="105" t="str">
        <f t="shared" si="2"/>
        <v>#REF!</v>
      </c>
      <c r="G111" s="113" t="s">
        <v>408</v>
      </c>
      <c r="H111" s="114">
        <v>313.63</v>
      </c>
      <c r="I111" s="115" t="s">
        <v>347</v>
      </c>
      <c r="J111" s="115" t="s">
        <v>409</v>
      </c>
      <c r="K111" s="115" t="s">
        <v>348</v>
      </c>
      <c r="L111" s="116" t="s">
        <v>359</v>
      </c>
      <c r="M111" s="113" t="s">
        <v>410</v>
      </c>
    </row>
    <row r="112" ht="14.25" customHeight="1">
      <c r="A112" s="112" t="s">
        <v>345</v>
      </c>
      <c r="B112" s="113" t="s">
        <v>345</v>
      </c>
      <c r="C112" s="113" t="s">
        <v>411</v>
      </c>
      <c r="D112" s="104" t="str">
        <f t="shared" si="3"/>
        <v>#REF!</v>
      </c>
      <c r="E112" s="105" t="str">
        <f t="shared" si="1"/>
        <v>#REF!</v>
      </c>
      <c r="F112" s="105" t="str">
        <f t="shared" si="2"/>
        <v>#REF!</v>
      </c>
      <c r="G112" s="113" t="s">
        <v>359</v>
      </c>
      <c r="H112" s="114">
        <v>84.59</v>
      </c>
      <c r="I112" s="115" t="s">
        <v>347</v>
      </c>
      <c r="J112" s="115" t="s">
        <v>409</v>
      </c>
      <c r="K112" s="115" t="s">
        <v>348</v>
      </c>
      <c r="L112" s="116" t="s">
        <v>363</v>
      </c>
      <c r="M112" s="113" t="s">
        <v>410</v>
      </c>
    </row>
    <row r="113" ht="14.25" customHeight="1">
      <c r="A113" s="112" t="s">
        <v>345</v>
      </c>
      <c r="B113" s="113" t="s">
        <v>345</v>
      </c>
      <c r="C113" s="113" t="s">
        <v>412</v>
      </c>
      <c r="D113" s="104" t="str">
        <f t="shared" si="3"/>
        <v>#REF!</v>
      </c>
      <c r="E113" s="105" t="str">
        <f t="shared" si="1"/>
        <v>#REF!</v>
      </c>
      <c r="F113" s="105" t="str">
        <f t="shared" si="2"/>
        <v>#REF!</v>
      </c>
      <c r="G113" s="113" t="s">
        <v>359</v>
      </c>
      <c r="H113" s="114">
        <v>118.58</v>
      </c>
      <c r="I113" s="115" t="s">
        <v>347</v>
      </c>
      <c r="J113" s="115" t="s">
        <v>409</v>
      </c>
      <c r="K113" s="115" t="s">
        <v>348</v>
      </c>
      <c r="L113" s="116" t="s">
        <v>366</v>
      </c>
      <c r="M113" s="113" t="s">
        <v>410</v>
      </c>
    </row>
    <row r="114" ht="14.25" customHeight="1">
      <c r="A114" s="112" t="s">
        <v>345</v>
      </c>
      <c r="B114" s="113" t="s">
        <v>345</v>
      </c>
      <c r="C114" s="113" t="s">
        <v>413</v>
      </c>
      <c r="D114" s="104" t="str">
        <f t="shared" si="3"/>
        <v>#REF!</v>
      </c>
      <c r="E114" s="105" t="str">
        <f t="shared" si="1"/>
        <v>#REF!</v>
      </c>
      <c r="F114" s="105" t="str">
        <f t="shared" si="2"/>
        <v>#REF!</v>
      </c>
      <c r="G114" s="113" t="s">
        <v>359</v>
      </c>
      <c r="H114" s="114">
        <v>235.7</v>
      </c>
      <c r="I114" s="115" t="s">
        <v>347</v>
      </c>
      <c r="J114" s="115" t="s">
        <v>409</v>
      </c>
      <c r="K114" s="115" t="s">
        <v>348</v>
      </c>
      <c r="L114" s="116" t="s">
        <v>368</v>
      </c>
      <c r="M114" s="113" t="s">
        <v>410</v>
      </c>
      <c r="P114" s="123"/>
    </row>
    <row r="115" ht="14.25" customHeight="1">
      <c r="A115" s="112" t="s">
        <v>345</v>
      </c>
      <c r="B115" s="113" t="s">
        <v>345</v>
      </c>
      <c r="C115" s="113" t="s">
        <v>414</v>
      </c>
      <c r="D115" s="104" t="str">
        <f t="shared" si="3"/>
        <v>#REF!</v>
      </c>
      <c r="E115" s="105" t="str">
        <f t="shared" si="1"/>
        <v>#REF!</v>
      </c>
      <c r="F115" s="105" t="str">
        <f t="shared" si="2"/>
        <v>#REF!</v>
      </c>
      <c r="G115" s="113" t="s">
        <v>359</v>
      </c>
      <c r="H115" s="114">
        <v>124.5</v>
      </c>
      <c r="I115" s="115" t="s">
        <v>347</v>
      </c>
      <c r="J115" s="115" t="s">
        <v>409</v>
      </c>
      <c r="K115" s="115" t="s">
        <v>348</v>
      </c>
      <c r="L115" s="116" t="s">
        <v>370</v>
      </c>
      <c r="M115" s="113" t="s">
        <v>410</v>
      </c>
    </row>
    <row r="116" ht="14.25" customHeight="1">
      <c r="A116" s="112" t="s">
        <v>345</v>
      </c>
      <c r="B116" s="113" t="s">
        <v>345</v>
      </c>
      <c r="C116" s="113" t="s">
        <v>415</v>
      </c>
      <c r="D116" s="104" t="str">
        <f t="shared" si="3"/>
        <v>#REF!</v>
      </c>
      <c r="E116" s="105" t="str">
        <f t="shared" si="1"/>
        <v>#REF!</v>
      </c>
      <c r="F116" s="105" t="str">
        <f t="shared" si="2"/>
        <v>#REF!</v>
      </c>
      <c r="G116" s="113" t="s">
        <v>359</v>
      </c>
      <c r="H116" s="114">
        <v>80.78</v>
      </c>
      <c r="I116" s="115" t="s">
        <v>347</v>
      </c>
      <c r="J116" s="115" t="s">
        <v>409</v>
      </c>
      <c r="K116" s="115" t="s">
        <v>348</v>
      </c>
      <c r="L116" s="116" t="s">
        <v>372</v>
      </c>
      <c r="M116" s="113" t="s">
        <v>410</v>
      </c>
    </row>
    <row r="117" ht="14.25" customHeight="1">
      <c r="A117" s="112" t="s">
        <v>345</v>
      </c>
      <c r="B117" s="113" t="s">
        <v>345</v>
      </c>
      <c r="C117" s="113" t="s">
        <v>416</v>
      </c>
      <c r="D117" s="104" t="str">
        <f t="shared" si="3"/>
        <v>#REF!</v>
      </c>
      <c r="E117" s="105" t="str">
        <f t="shared" si="1"/>
        <v>#REF!</v>
      </c>
      <c r="F117" s="105" t="str">
        <f t="shared" si="2"/>
        <v>#REF!</v>
      </c>
      <c r="G117" s="113" t="s">
        <v>359</v>
      </c>
      <c r="H117" s="114">
        <v>75.08</v>
      </c>
      <c r="I117" s="115" t="s">
        <v>347</v>
      </c>
      <c r="J117" s="115" t="s">
        <v>409</v>
      </c>
      <c r="K117" s="115" t="s">
        <v>348</v>
      </c>
      <c r="L117" s="116" t="s">
        <v>374</v>
      </c>
      <c r="M117" s="113" t="s">
        <v>410</v>
      </c>
    </row>
    <row r="118" ht="14.25" customHeight="1">
      <c r="A118" s="112" t="s">
        <v>345</v>
      </c>
      <c r="B118" s="113" t="s">
        <v>345</v>
      </c>
      <c r="C118" s="113" t="s">
        <v>417</v>
      </c>
      <c r="D118" s="104" t="str">
        <f t="shared" si="3"/>
        <v>#REF!</v>
      </c>
      <c r="E118" s="105" t="str">
        <f t="shared" si="1"/>
        <v>#REF!</v>
      </c>
      <c r="F118" s="105" t="str">
        <f t="shared" si="2"/>
        <v>#REF!</v>
      </c>
      <c r="G118" s="113" t="s">
        <v>359</v>
      </c>
      <c r="H118" s="114">
        <v>695.96</v>
      </c>
      <c r="I118" s="115" t="s">
        <v>347</v>
      </c>
      <c r="J118" s="115" t="s">
        <v>409</v>
      </c>
      <c r="K118" s="115" t="s">
        <v>348</v>
      </c>
      <c r="L118" s="116" t="s">
        <v>377</v>
      </c>
      <c r="M118" s="113" t="s">
        <v>410</v>
      </c>
    </row>
    <row r="119" ht="14.25" customHeight="1">
      <c r="A119" s="112" t="s">
        <v>345</v>
      </c>
      <c r="B119" s="113" t="s">
        <v>345</v>
      </c>
      <c r="C119" s="113" t="s">
        <v>418</v>
      </c>
      <c r="D119" s="104" t="str">
        <f t="shared" si="3"/>
        <v>#REF!</v>
      </c>
      <c r="E119" s="105" t="str">
        <f t="shared" si="1"/>
        <v>#REF!</v>
      </c>
      <c r="F119" s="105" t="str">
        <f t="shared" si="2"/>
        <v>#REF!</v>
      </c>
      <c r="G119" s="113" t="s">
        <v>359</v>
      </c>
      <c r="H119" s="114">
        <v>56.07</v>
      </c>
      <c r="I119" s="115" t="s">
        <v>347</v>
      </c>
      <c r="J119" s="115" t="s">
        <v>409</v>
      </c>
      <c r="K119" s="115" t="s">
        <v>348</v>
      </c>
      <c r="L119" s="116" t="s">
        <v>374</v>
      </c>
      <c r="M119" s="113" t="s">
        <v>410</v>
      </c>
    </row>
    <row r="120" ht="14.25" customHeight="1">
      <c r="A120" s="112" t="s">
        <v>345</v>
      </c>
      <c r="B120" s="113" t="s">
        <v>345</v>
      </c>
      <c r="C120" s="113" t="s">
        <v>419</v>
      </c>
      <c r="D120" s="104" t="str">
        <f t="shared" si="3"/>
        <v>#REF!</v>
      </c>
      <c r="E120" s="105" t="str">
        <f t="shared" si="1"/>
        <v>#REF!</v>
      </c>
      <c r="F120" s="105" t="str">
        <f t="shared" si="2"/>
        <v>#REF!</v>
      </c>
      <c r="G120" s="113" t="s">
        <v>359</v>
      </c>
      <c r="H120" s="114">
        <v>81.73</v>
      </c>
      <c r="I120" s="115" t="s">
        <v>347</v>
      </c>
      <c r="J120" s="115" t="s">
        <v>409</v>
      </c>
      <c r="K120" s="115" t="s">
        <v>348</v>
      </c>
      <c r="L120" s="116" t="s">
        <v>377</v>
      </c>
      <c r="M120" s="113" t="s">
        <v>410</v>
      </c>
    </row>
    <row r="121" ht="14.25" customHeight="1">
      <c r="A121" s="112" t="s">
        <v>345</v>
      </c>
      <c r="B121" s="113" t="s">
        <v>345</v>
      </c>
      <c r="C121" s="113" t="s">
        <v>420</v>
      </c>
      <c r="D121" s="104" t="str">
        <f t="shared" si="3"/>
        <v>#REF!</v>
      </c>
      <c r="E121" s="105" t="str">
        <f t="shared" si="1"/>
        <v>#REF!</v>
      </c>
      <c r="F121" s="105" t="str">
        <f t="shared" si="2"/>
        <v>#REF!</v>
      </c>
      <c r="G121" s="113" t="s">
        <v>359</v>
      </c>
      <c r="H121" s="114">
        <v>81.73</v>
      </c>
      <c r="I121" s="115" t="s">
        <v>347</v>
      </c>
      <c r="J121" s="115" t="s">
        <v>409</v>
      </c>
      <c r="K121" s="115" t="s">
        <v>348</v>
      </c>
      <c r="L121" s="116" t="s">
        <v>378</v>
      </c>
      <c r="M121" s="113" t="s">
        <v>410</v>
      </c>
    </row>
    <row r="122" ht="14.25" customHeight="1">
      <c r="A122" s="112" t="s">
        <v>345</v>
      </c>
      <c r="B122" s="113" t="s">
        <v>345</v>
      </c>
      <c r="C122" s="113" t="s">
        <v>421</v>
      </c>
      <c r="D122" s="104" t="str">
        <f t="shared" si="3"/>
        <v>#REF!</v>
      </c>
      <c r="E122" s="105" t="str">
        <f t="shared" si="1"/>
        <v>#REF!</v>
      </c>
      <c r="F122" s="105" t="str">
        <f t="shared" si="2"/>
        <v>#REF!</v>
      </c>
      <c r="G122" s="113" t="s">
        <v>359</v>
      </c>
      <c r="H122" s="114">
        <v>231.9</v>
      </c>
      <c r="I122" s="115" t="s">
        <v>347</v>
      </c>
      <c r="J122" s="115" t="s">
        <v>409</v>
      </c>
      <c r="K122" s="115" t="s">
        <v>348</v>
      </c>
      <c r="L122" s="116" t="s">
        <v>379</v>
      </c>
      <c r="M122" s="113" t="s">
        <v>410</v>
      </c>
    </row>
    <row r="123" ht="14.25" customHeight="1">
      <c r="A123" s="112" t="s">
        <v>345</v>
      </c>
      <c r="B123" s="113" t="s">
        <v>345</v>
      </c>
      <c r="C123" s="113" t="s">
        <v>422</v>
      </c>
      <c r="D123" s="104" t="str">
        <f t="shared" si="3"/>
        <v>#REF!</v>
      </c>
      <c r="E123" s="105" t="str">
        <f t="shared" si="1"/>
        <v>#REF!</v>
      </c>
      <c r="F123" s="105" t="str">
        <f t="shared" si="2"/>
        <v>#REF!</v>
      </c>
      <c r="G123" s="113" t="s">
        <v>359</v>
      </c>
      <c r="H123" s="114">
        <v>59.88</v>
      </c>
      <c r="I123" s="115" t="s">
        <v>347</v>
      </c>
      <c r="J123" s="115" t="s">
        <v>409</v>
      </c>
      <c r="K123" s="115" t="s">
        <v>348</v>
      </c>
      <c r="L123" s="116" t="s">
        <v>380</v>
      </c>
      <c r="M123" s="113" t="s">
        <v>410</v>
      </c>
    </row>
    <row r="124" ht="14.25" customHeight="1">
      <c r="A124" s="112" t="s">
        <v>345</v>
      </c>
      <c r="B124" s="113" t="s">
        <v>345</v>
      </c>
      <c r="C124" s="113" t="s">
        <v>423</v>
      </c>
      <c r="D124" s="104" t="str">
        <f t="shared" si="3"/>
        <v>#REF!</v>
      </c>
      <c r="E124" s="105" t="str">
        <f t="shared" si="1"/>
        <v>#REF!</v>
      </c>
      <c r="F124" s="105" t="str">
        <f t="shared" si="2"/>
        <v>#REF!</v>
      </c>
      <c r="G124" s="113" t="s">
        <v>359</v>
      </c>
      <c r="H124" s="114">
        <v>72.23</v>
      </c>
      <c r="I124" s="115" t="s">
        <v>347</v>
      </c>
      <c r="J124" s="115" t="s">
        <v>409</v>
      </c>
      <c r="K124" s="115" t="s">
        <v>348</v>
      </c>
      <c r="L124" s="116" t="s">
        <v>381</v>
      </c>
      <c r="M124" s="113" t="s">
        <v>410</v>
      </c>
    </row>
    <row r="125" ht="14.25" customHeight="1">
      <c r="A125" s="112" t="s">
        <v>345</v>
      </c>
      <c r="B125" s="113" t="s">
        <v>345</v>
      </c>
      <c r="C125" s="113" t="s">
        <v>424</v>
      </c>
      <c r="D125" s="104" t="str">
        <f t="shared" si="3"/>
        <v>#REF!</v>
      </c>
      <c r="E125" s="105" t="str">
        <f t="shared" si="1"/>
        <v>#REF!</v>
      </c>
      <c r="F125" s="105" t="str">
        <f t="shared" si="2"/>
        <v>#REF!</v>
      </c>
      <c r="G125" s="113" t="s">
        <v>359</v>
      </c>
      <c r="H125" s="114">
        <v>124.5</v>
      </c>
      <c r="I125" s="115" t="s">
        <v>347</v>
      </c>
      <c r="J125" s="115" t="s">
        <v>409</v>
      </c>
      <c r="K125" s="115" t="s">
        <v>348</v>
      </c>
      <c r="L125" s="116" t="s">
        <v>382</v>
      </c>
      <c r="M125" s="113" t="s">
        <v>410</v>
      </c>
    </row>
    <row r="126" ht="14.25" customHeight="1">
      <c r="A126" s="112" t="s">
        <v>345</v>
      </c>
      <c r="B126" s="113" t="s">
        <v>345</v>
      </c>
      <c r="C126" s="113" t="s">
        <v>425</v>
      </c>
      <c r="D126" s="104" t="str">
        <f t="shared" si="3"/>
        <v>#REF!</v>
      </c>
      <c r="E126" s="105" t="str">
        <f t="shared" si="1"/>
        <v>#REF!</v>
      </c>
      <c r="F126" s="105" t="str">
        <f t="shared" si="2"/>
        <v>#REF!</v>
      </c>
      <c r="G126" s="113" t="s">
        <v>359</v>
      </c>
      <c r="H126" s="114">
        <v>74.13</v>
      </c>
      <c r="I126" s="115" t="s">
        <v>347</v>
      </c>
      <c r="J126" s="115" t="s">
        <v>409</v>
      </c>
      <c r="K126" s="115" t="s">
        <v>348</v>
      </c>
      <c r="L126" s="116" t="s">
        <v>383</v>
      </c>
      <c r="M126" s="113" t="s">
        <v>410</v>
      </c>
    </row>
    <row r="127" ht="14.25" customHeight="1">
      <c r="A127" s="112" t="s">
        <v>345</v>
      </c>
      <c r="B127" s="113" t="s">
        <v>345</v>
      </c>
      <c r="C127" s="113" t="s">
        <v>426</v>
      </c>
      <c r="D127" s="104" t="str">
        <f t="shared" si="3"/>
        <v>#REF!</v>
      </c>
      <c r="E127" s="105" t="str">
        <f t="shared" si="1"/>
        <v>#REF!</v>
      </c>
      <c r="F127" s="105" t="str">
        <f t="shared" si="2"/>
        <v>#REF!</v>
      </c>
      <c r="G127" s="113" t="s">
        <v>359</v>
      </c>
      <c r="H127" s="114">
        <v>204.34</v>
      </c>
      <c r="I127" s="115" t="s">
        <v>347</v>
      </c>
      <c r="J127" s="115" t="s">
        <v>409</v>
      </c>
      <c r="K127" s="115" t="s">
        <v>348</v>
      </c>
      <c r="L127" s="116" t="s">
        <v>384</v>
      </c>
      <c r="M127" s="113" t="s">
        <v>410</v>
      </c>
    </row>
    <row r="128" ht="14.25" customHeight="1">
      <c r="A128" s="112" t="s">
        <v>345</v>
      </c>
      <c r="B128" s="113" t="s">
        <v>345</v>
      </c>
      <c r="C128" s="113" t="s">
        <v>427</v>
      </c>
      <c r="D128" s="104" t="str">
        <f t="shared" si="3"/>
        <v>#REF!</v>
      </c>
      <c r="E128" s="105" t="str">
        <f t="shared" si="1"/>
        <v>#REF!</v>
      </c>
      <c r="F128" s="105" t="str">
        <f t="shared" si="2"/>
        <v>#REF!</v>
      </c>
      <c r="G128" s="113" t="s">
        <v>359</v>
      </c>
      <c r="H128" s="114">
        <v>5066.23</v>
      </c>
      <c r="I128" s="115" t="s">
        <v>347</v>
      </c>
      <c r="J128" s="115" t="s">
        <v>409</v>
      </c>
      <c r="K128" s="115" t="s">
        <v>348</v>
      </c>
      <c r="L128" s="124" t="s">
        <v>428</v>
      </c>
      <c r="M128" s="113" t="s">
        <v>410</v>
      </c>
    </row>
    <row r="129" ht="14.25" customHeight="1">
      <c r="A129" s="112" t="s">
        <v>345</v>
      </c>
      <c r="B129" s="113" t="s">
        <v>345</v>
      </c>
      <c r="C129" s="113" t="s">
        <v>429</v>
      </c>
      <c r="D129" s="104" t="str">
        <f t="shared" si="3"/>
        <v>#REF!</v>
      </c>
      <c r="E129" s="105" t="str">
        <f t="shared" si="1"/>
        <v>#REF!</v>
      </c>
      <c r="F129" s="105" t="str">
        <f t="shared" si="2"/>
        <v>#REF!</v>
      </c>
      <c r="G129" s="113" t="s">
        <v>359</v>
      </c>
      <c r="H129" s="114">
        <v>266.11</v>
      </c>
      <c r="I129" s="115" t="s">
        <v>347</v>
      </c>
      <c r="J129" s="115" t="s">
        <v>409</v>
      </c>
      <c r="K129" s="115" t="s">
        <v>348</v>
      </c>
      <c r="L129" s="116" t="s">
        <v>384</v>
      </c>
      <c r="M129" s="113" t="s">
        <v>410</v>
      </c>
    </row>
    <row r="130" ht="14.25" customHeight="1">
      <c r="A130" s="112" t="s">
        <v>345</v>
      </c>
      <c r="B130" s="113" t="s">
        <v>345</v>
      </c>
      <c r="C130" s="113" t="s">
        <v>430</v>
      </c>
      <c r="D130" s="104" t="str">
        <f t="shared" si="3"/>
        <v>#REF!</v>
      </c>
      <c r="E130" s="105" t="str">
        <f t="shared" si="1"/>
        <v>#REF!</v>
      </c>
      <c r="F130" s="105" t="str">
        <f t="shared" si="2"/>
        <v>#REF!</v>
      </c>
      <c r="G130" s="113" t="s">
        <v>359</v>
      </c>
      <c r="H130" s="114">
        <v>101.69</v>
      </c>
      <c r="I130" s="115" t="s">
        <v>347</v>
      </c>
      <c r="J130" s="115" t="s">
        <v>409</v>
      </c>
      <c r="K130" s="115" t="s">
        <v>348</v>
      </c>
      <c r="L130" s="116" t="s">
        <v>385</v>
      </c>
      <c r="M130" s="113" t="s">
        <v>410</v>
      </c>
    </row>
    <row r="131" ht="14.25" customHeight="1">
      <c r="A131" s="112" t="s">
        <v>345</v>
      </c>
      <c r="B131" s="113" t="s">
        <v>431</v>
      </c>
      <c r="C131" s="113" t="s">
        <v>432</v>
      </c>
      <c r="D131" s="104" t="str">
        <f t="shared" si="3"/>
        <v>#REF!</v>
      </c>
      <c r="E131" s="105" t="str">
        <f t="shared" si="1"/>
        <v>#REF!</v>
      </c>
      <c r="F131" s="105" t="str">
        <f t="shared" si="2"/>
        <v>#REF!</v>
      </c>
      <c r="G131" s="113" t="s">
        <v>359</v>
      </c>
      <c r="H131" s="114">
        <v>40.87</v>
      </c>
      <c r="I131" s="115" t="s">
        <v>347</v>
      </c>
      <c r="J131" s="115" t="s">
        <v>409</v>
      </c>
      <c r="K131" s="115" t="s">
        <v>348</v>
      </c>
      <c r="L131" s="116" t="s">
        <v>386</v>
      </c>
      <c r="M131" s="113" t="s">
        <v>410</v>
      </c>
    </row>
    <row r="132" ht="14.25" customHeight="1">
      <c r="A132" s="112" t="s">
        <v>345</v>
      </c>
      <c r="B132" s="113" t="s">
        <v>431</v>
      </c>
      <c r="C132" s="113" t="s">
        <v>433</v>
      </c>
      <c r="D132" s="104" t="str">
        <f t="shared" si="3"/>
        <v>#REF!</v>
      </c>
      <c r="E132" s="105" t="str">
        <f t="shared" si="1"/>
        <v>#REF!</v>
      </c>
      <c r="F132" s="105" t="str">
        <f t="shared" si="2"/>
        <v>#REF!</v>
      </c>
      <c r="G132" s="113" t="s">
        <v>359</v>
      </c>
      <c r="H132" s="114">
        <v>89.34</v>
      </c>
      <c r="I132" s="115" t="s">
        <v>347</v>
      </c>
      <c r="J132" s="115" t="s">
        <v>409</v>
      </c>
      <c r="K132" s="115" t="s">
        <v>348</v>
      </c>
      <c r="L132" s="116" t="s">
        <v>387</v>
      </c>
      <c r="M132" s="113" t="s">
        <v>410</v>
      </c>
    </row>
    <row r="133" ht="14.25" customHeight="1">
      <c r="A133" s="112" t="s">
        <v>345</v>
      </c>
      <c r="B133" s="113" t="s">
        <v>431</v>
      </c>
      <c r="C133" s="113" t="s">
        <v>434</v>
      </c>
      <c r="D133" s="104" t="str">
        <f t="shared" si="3"/>
        <v>#REF!</v>
      </c>
      <c r="E133" s="105" t="str">
        <f t="shared" si="1"/>
        <v>#REF!</v>
      </c>
      <c r="F133" s="105" t="str">
        <f t="shared" si="2"/>
        <v>#REF!</v>
      </c>
      <c r="G133" s="113" t="s">
        <v>359</v>
      </c>
      <c r="H133" s="114">
        <v>419.13</v>
      </c>
      <c r="I133" s="115" t="s">
        <v>347</v>
      </c>
      <c r="J133" s="115" t="s">
        <v>409</v>
      </c>
      <c r="K133" s="115" t="s">
        <v>348</v>
      </c>
      <c r="L133" s="116" t="s">
        <v>388</v>
      </c>
      <c r="M133" s="113" t="s">
        <v>410</v>
      </c>
    </row>
    <row r="134" ht="14.25" customHeight="1">
      <c r="A134" s="112" t="s">
        <v>345</v>
      </c>
      <c r="B134" s="113" t="s">
        <v>431</v>
      </c>
      <c r="C134" s="113" t="s">
        <v>435</v>
      </c>
      <c r="D134" s="104" t="str">
        <f t="shared" si="3"/>
        <v>#REF!</v>
      </c>
      <c r="E134" s="105" t="str">
        <f t="shared" si="1"/>
        <v>#REF!</v>
      </c>
      <c r="F134" s="105" t="str">
        <f t="shared" si="2"/>
        <v>#REF!</v>
      </c>
      <c r="G134" s="113" t="s">
        <v>359</v>
      </c>
      <c r="H134" s="114">
        <v>67.48</v>
      </c>
      <c r="I134" s="115" t="s">
        <v>347</v>
      </c>
      <c r="J134" s="115" t="s">
        <v>409</v>
      </c>
      <c r="K134" s="115" t="s">
        <v>348</v>
      </c>
      <c r="L134" s="116" t="s">
        <v>389</v>
      </c>
      <c r="M134" s="113" t="s">
        <v>410</v>
      </c>
    </row>
    <row r="135" ht="14.25" customHeight="1">
      <c r="A135" s="112" t="s">
        <v>345</v>
      </c>
      <c r="B135" s="113" t="s">
        <v>431</v>
      </c>
      <c r="C135" s="113" t="s">
        <v>436</v>
      </c>
      <c r="D135" s="104" t="str">
        <f t="shared" si="3"/>
        <v>#REF!</v>
      </c>
      <c r="E135" s="105" t="str">
        <f t="shared" si="1"/>
        <v>#REF!</v>
      </c>
      <c r="F135" s="105" t="str">
        <f t="shared" si="2"/>
        <v>#REF!</v>
      </c>
      <c r="G135" s="113" t="s">
        <v>359</v>
      </c>
      <c r="H135" s="114">
        <v>219.54</v>
      </c>
      <c r="I135" s="115" t="s">
        <v>347</v>
      </c>
      <c r="J135" s="115" t="s">
        <v>409</v>
      </c>
      <c r="K135" s="115" t="s">
        <v>348</v>
      </c>
      <c r="L135" s="116" t="s">
        <v>390</v>
      </c>
      <c r="M135" s="113" t="s">
        <v>410</v>
      </c>
    </row>
    <row r="136" ht="14.25" customHeight="1">
      <c r="A136" s="112" t="s">
        <v>345</v>
      </c>
      <c r="B136" s="113" t="s">
        <v>431</v>
      </c>
      <c r="C136" s="113" t="s">
        <v>437</v>
      </c>
      <c r="D136" s="104" t="str">
        <f t="shared" si="3"/>
        <v>#REF!</v>
      </c>
      <c r="E136" s="105" t="str">
        <f t="shared" si="1"/>
        <v>#REF!</v>
      </c>
      <c r="F136" s="105" t="str">
        <f t="shared" si="2"/>
        <v>#REF!</v>
      </c>
      <c r="G136" s="113" t="s">
        <v>359</v>
      </c>
      <c r="H136" s="114">
        <v>56.07</v>
      </c>
      <c r="I136" s="115" t="s">
        <v>347</v>
      </c>
      <c r="J136" s="115" t="s">
        <v>409</v>
      </c>
      <c r="K136" s="115" t="s">
        <v>348</v>
      </c>
      <c r="L136" s="116" t="s">
        <v>391</v>
      </c>
      <c r="M136" s="113" t="s">
        <v>410</v>
      </c>
    </row>
    <row r="137" ht="14.25" customHeight="1">
      <c r="A137" s="112" t="s">
        <v>345</v>
      </c>
      <c r="B137" s="113" t="s">
        <v>431</v>
      </c>
      <c r="C137" s="113" t="s">
        <v>438</v>
      </c>
      <c r="D137" s="104" t="str">
        <f t="shared" si="3"/>
        <v>#REF!</v>
      </c>
      <c r="E137" s="105" t="str">
        <f t="shared" si="1"/>
        <v>#REF!</v>
      </c>
      <c r="F137" s="105" t="str">
        <f t="shared" si="2"/>
        <v>#REF!</v>
      </c>
      <c r="G137" s="113" t="s">
        <v>359</v>
      </c>
      <c r="H137" s="114">
        <v>54.17</v>
      </c>
      <c r="I137" s="115" t="s">
        <v>347</v>
      </c>
      <c r="J137" s="115" t="s">
        <v>409</v>
      </c>
      <c r="K137" s="115" t="s">
        <v>348</v>
      </c>
      <c r="L137" s="116" t="s">
        <v>393</v>
      </c>
      <c r="M137" s="113" t="s">
        <v>410</v>
      </c>
    </row>
    <row r="138" ht="14.25" customHeight="1">
      <c r="A138" s="112" t="s">
        <v>345</v>
      </c>
      <c r="B138" s="113" t="s">
        <v>431</v>
      </c>
      <c r="C138" s="113" t="s">
        <v>439</v>
      </c>
      <c r="D138" s="104" t="str">
        <f t="shared" si="3"/>
        <v>#REF!</v>
      </c>
      <c r="E138" s="105" t="str">
        <f t="shared" si="1"/>
        <v>#REF!</v>
      </c>
      <c r="F138" s="105" t="str">
        <f t="shared" si="2"/>
        <v>#REF!</v>
      </c>
      <c r="G138" s="113" t="s">
        <v>359</v>
      </c>
      <c r="H138" s="114">
        <v>62.73</v>
      </c>
      <c r="I138" s="115" t="s">
        <v>347</v>
      </c>
      <c r="J138" s="115" t="s">
        <v>409</v>
      </c>
      <c r="K138" s="115" t="s">
        <v>348</v>
      </c>
      <c r="L138" s="116" t="s">
        <v>396</v>
      </c>
      <c r="M138" s="113" t="s">
        <v>410</v>
      </c>
    </row>
    <row r="139" ht="14.25" customHeight="1">
      <c r="A139" s="112" t="s">
        <v>345</v>
      </c>
      <c r="B139" s="113" t="s">
        <v>431</v>
      </c>
      <c r="C139" s="113" t="s">
        <v>440</v>
      </c>
      <c r="D139" s="104" t="str">
        <f t="shared" si="3"/>
        <v>#REF!</v>
      </c>
      <c r="E139" s="105" t="str">
        <f t="shared" si="1"/>
        <v>#REF!</v>
      </c>
      <c r="F139" s="105" t="str">
        <f t="shared" si="2"/>
        <v>#REF!</v>
      </c>
      <c r="G139" s="113" t="s">
        <v>359</v>
      </c>
      <c r="H139" s="114">
        <v>74.13</v>
      </c>
      <c r="I139" s="115" t="s">
        <v>347</v>
      </c>
      <c r="J139" s="115" t="s">
        <v>409</v>
      </c>
      <c r="K139" s="115" t="s">
        <v>348</v>
      </c>
      <c r="L139" s="116" t="s">
        <v>397</v>
      </c>
      <c r="M139" s="113" t="s">
        <v>410</v>
      </c>
    </row>
    <row r="140" ht="14.25" customHeight="1">
      <c r="A140" s="112" t="s">
        <v>345</v>
      </c>
      <c r="B140" s="113" t="s">
        <v>431</v>
      </c>
      <c r="C140" s="113" t="s">
        <v>441</v>
      </c>
      <c r="D140" s="104" t="str">
        <f t="shared" si="3"/>
        <v>#REF!</v>
      </c>
      <c r="E140" s="105" t="str">
        <f t="shared" si="1"/>
        <v>#REF!</v>
      </c>
      <c r="F140" s="105" t="str">
        <f t="shared" si="2"/>
        <v>#REF!</v>
      </c>
      <c r="G140" s="113" t="s">
        <v>363</v>
      </c>
      <c r="H140" s="114">
        <v>21.86</v>
      </c>
      <c r="I140" s="115" t="s">
        <v>347</v>
      </c>
      <c r="J140" s="115" t="s">
        <v>409</v>
      </c>
      <c r="K140" s="115" t="s">
        <v>348</v>
      </c>
      <c r="L140" s="116" t="s">
        <v>398</v>
      </c>
      <c r="M140" s="113" t="s">
        <v>410</v>
      </c>
    </row>
    <row r="141" ht="14.25" customHeight="1">
      <c r="A141" s="112" t="s">
        <v>345</v>
      </c>
      <c r="B141" s="113" t="s">
        <v>431</v>
      </c>
      <c r="C141" s="113" t="s">
        <v>442</v>
      </c>
      <c r="D141" s="104" t="str">
        <f t="shared" si="3"/>
        <v>#REF!</v>
      </c>
      <c r="E141" s="105" t="str">
        <f t="shared" si="1"/>
        <v>#REF!</v>
      </c>
      <c r="F141" s="105" t="str">
        <f t="shared" si="2"/>
        <v>#REF!</v>
      </c>
      <c r="G141" s="113" t="s">
        <v>366</v>
      </c>
      <c r="H141" s="114">
        <v>24.71</v>
      </c>
      <c r="I141" s="115" t="s">
        <v>347</v>
      </c>
      <c r="J141" s="122"/>
      <c r="K141" s="115" t="s">
        <v>348</v>
      </c>
      <c r="L141" s="116" t="s">
        <v>399</v>
      </c>
      <c r="M141" s="113" t="s">
        <v>410</v>
      </c>
    </row>
    <row r="142" ht="14.25" customHeight="1">
      <c r="A142" s="112" t="s">
        <v>345</v>
      </c>
      <c r="B142" s="113" t="s">
        <v>213</v>
      </c>
      <c r="C142" s="113" t="s">
        <v>443</v>
      </c>
      <c r="D142" s="104" t="str">
        <f t="shared" si="3"/>
        <v>#REF!</v>
      </c>
      <c r="E142" s="105" t="str">
        <f t="shared" si="1"/>
        <v>#REF!</v>
      </c>
      <c r="F142" s="105" t="str">
        <f t="shared" si="2"/>
        <v>#REF!</v>
      </c>
      <c r="G142" s="113" t="s">
        <v>444</v>
      </c>
      <c r="H142" s="114">
        <v>58.0</v>
      </c>
      <c r="I142" s="115" t="s">
        <v>347</v>
      </c>
      <c r="J142" s="122" t="s">
        <v>360</v>
      </c>
      <c r="K142" s="115" t="s">
        <v>348</v>
      </c>
      <c r="L142" s="116" t="s">
        <v>361</v>
      </c>
      <c r="M142" s="113" t="s">
        <v>362</v>
      </c>
    </row>
    <row r="143" ht="14.25" customHeight="1">
      <c r="A143" s="112" t="s">
        <v>345</v>
      </c>
      <c r="B143" s="113" t="s">
        <v>213</v>
      </c>
      <c r="C143" s="113" t="s">
        <v>445</v>
      </c>
      <c r="D143" s="104" t="str">
        <f t="shared" si="3"/>
        <v>#REF!</v>
      </c>
      <c r="E143" s="105" t="str">
        <f t="shared" si="1"/>
        <v>#REF!</v>
      </c>
      <c r="F143" s="105" t="str">
        <f t="shared" si="2"/>
        <v>#REF!</v>
      </c>
      <c r="G143" s="113" t="s">
        <v>444</v>
      </c>
      <c r="H143" s="114">
        <v>90.0</v>
      </c>
      <c r="I143" s="115" t="s">
        <v>347</v>
      </c>
      <c r="J143" s="122" t="s">
        <v>360</v>
      </c>
      <c r="K143" s="115" t="s">
        <v>348</v>
      </c>
      <c r="L143" s="116" t="s">
        <v>365</v>
      </c>
      <c r="M143" s="113" t="s">
        <v>362</v>
      </c>
    </row>
    <row r="144" ht="14.25" customHeight="1">
      <c r="A144" s="112" t="s">
        <v>345</v>
      </c>
      <c r="B144" s="113" t="s">
        <v>213</v>
      </c>
      <c r="C144" s="113" t="s">
        <v>446</v>
      </c>
      <c r="D144" s="104" t="str">
        <f t="shared" si="3"/>
        <v>#REF!</v>
      </c>
      <c r="E144" s="105" t="str">
        <f t="shared" si="1"/>
        <v>#REF!</v>
      </c>
      <c r="F144" s="105" t="str">
        <f t="shared" si="2"/>
        <v>#REF!</v>
      </c>
      <c r="G144" s="113" t="s">
        <v>444</v>
      </c>
      <c r="H144" s="114">
        <v>100.0</v>
      </c>
      <c r="I144" s="115" t="s">
        <v>347</v>
      </c>
      <c r="J144" s="122" t="s">
        <v>360</v>
      </c>
      <c r="K144" s="115" t="s">
        <v>348</v>
      </c>
      <c r="L144" s="116" t="s">
        <v>367</v>
      </c>
      <c r="M144" s="113" t="s">
        <v>362</v>
      </c>
    </row>
    <row r="145" ht="14.25" customHeight="1">
      <c r="A145" s="112" t="s">
        <v>345</v>
      </c>
      <c r="B145" s="113" t="s">
        <v>213</v>
      </c>
      <c r="C145" s="113" t="s">
        <v>447</v>
      </c>
      <c r="D145" s="104" t="str">
        <f t="shared" si="3"/>
        <v>#REF!</v>
      </c>
      <c r="E145" s="105" t="str">
        <f t="shared" si="1"/>
        <v>#REF!</v>
      </c>
      <c r="F145" s="105" t="str">
        <f t="shared" si="2"/>
        <v>#REF!</v>
      </c>
      <c r="G145" s="113" t="s">
        <v>444</v>
      </c>
      <c r="H145" s="114">
        <v>125.0</v>
      </c>
      <c r="I145" s="115" t="s">
        <v>347</v>
      </c>
      <c r="J145" s="122" t="s">
        <v>360</v>
      </c>
      <c r="K145" s="115" t="s">
        <v>348</v>
      </c>
      <c r="L145" s="116" t="s">
        <v>369</v>
      </c>
      <c r="M145" s="113" t="s">
        <v>362</v>
      </c>
    </row>
    <row r="146" ht="14.25" customHeight="1">
      <c r="A146" s="112" t="s">
        <v>345</v>
      </c>
      <c r="B146" s="113" t="s">
        <v>213</v>
      </c>
      <c r="C146" s="113" t="s">
        <v>448</v>
      </c>
      <c r="D146" s="104" t="str">
        <f t="shared" si="3"/>
        <v>#REF!</v>
      </c>
      <c r="E146" s="105" t="str">
        <f t="shared" si="1"/>
        <v>#REF!</v>
      </c>
      <c r="F146" s="105" t="str">
        <f t="shared" si="2"/>
        <v>#REF!</v>
      </c>
      <c r="G146" s="113" t="s">
        <v>444</v>
      </c>
      <c r="H146" s="114">
        <v>30.0</v>
      </c>
      <c r="I146" s="115" t="s">
        <v>347</v>
      </c>
      <c r="J146" s="122" t="s">
        <v>360</v>
      </c>
      <c r="K146" s="115" t="s">
        <v>348</v>
      </c>
      <c r="L146" s="116" t="s">
        <v>371</v>
      </c>
      <c r="M146" s="113" t="s">
        <v>362</v>
      </c>
    </row>
    <row r="147" ht="14.25" customHeight="1">
      <c r="A147" s="112" t="s">
        <v>345</v>
      </c>
      <c r="B147" s="113" t="s">
        <v>213</v>
      </c>
      <c r="C147" s="113" t="s">
        <v>449</v>
      </c>
      <c r="D147" s="104" t="str">
        <f t="shared" si="3"/>
        <v>#REF!</v>
      </c>
      <c r="E147" s="105" t="str">
        <f t="shared" si="1"/>
        <v>#REF!</v>
      </c>
      <c r="F147" s="105" t="str">
        <f t="shared" si="2"/>
        <v>#REF!</v>
      </c>
      <c r="G147" s="113" t="s">
        <v>444</v>
      </c>
      <c r="H147" s="114">
        <v>60.0</v>
      </c>
      <c r="I147" s="115" t="s">
        <v>347</v>
      </c>
      <c r="J147" s="122" t="s">
        <v>360</v>
      </c>
      <c r="K147" s="115" t="s">
        <v>348</v>
      </c>
      <c r="L147" s="116" t="s">
        <v>373</v>
      </c>
      <c r="M147" s="113" t="s">
        <v>362</v>
      </c>
    </row>
    <row r="148" ht="14.25" customHeight="1">
      <c r="A148" s="112" t="s">
        <v>345</v>
      </c>
      <c r="B148" s="113" t="s">
        <v>213</v>
      </c>
      <c r="C148" s="113" t="s">
        <v>450</v>
      </c>
      <c r="D148" s="104" t="str">
        <f t="shared" si="3"/>
        <v>#REF!</v>
      </c>
      <c r="E148" s="105" t="str">
        <f t="shared" si="1"/>
        <v>#REF!</v>
      </c>
      <c r="F148" s="105" t="str">
        <f t="shared" si="2"/>
        <v>#REF!</v>
      </c>
      <c r="G148" s="113" t="s">
        <v>444</v>
      </c>
      <c r="H148" s="114">
        <v>110.0</v>
      </c>
      <c r="I148" s="115" t="s">
        <v>347</v>
      </c>
      <c r="J148" s="122" t="s">
        <v>360</v>
      </c>
      <c r="K148" s="115" t="s">
        <v>348</v>
      </c>
      <c r="L148" s="116" t="s">
        <v>451</v>
      </c>
      <c r="M148" s="113" t="s">
        <v>362</v>
      </c>
    </row>
    <row r="149" ht="14.25" customHeight="1">
      <c r="A149" s="112" t="s">
        <v>345</v>
      </c>
      <c r="B149" s="113" t="s">
        <v>213</v>
      </c>
      <c r="C149" s="113" t="s">
        <v>452</v>
      </c>
      <c r="D149" s="104" t="str">
        <f t="shared" si="3"/>
        <v>#REF!</v>
      </c>
      <c r="E149" s="105" t="str">
        <f t="shared" si="1"/>
        <v>#REF!</v>
      </c>
      <c r="F149" s="105" t="str">
        <f t="shared" si="2"/>
        <v>#REF!</v>
      </c>
      <c r="G149" s="113" t="s">
        <v>444</v>
      </c>
      <c r="H149" s="114">
        <v>130.0</v>
      </c>
      <c r="I149" s="115" t="s">
        <v>347</v>
      </c>
      <c r="J149" s="122" t="s">
        <v>360</v>
      </c>
      <c r="K149" s="115" t="s">
        <v>348</v>
      </c>
      <c r="L149" s="116" t="s">
        <v>453</v>
      </c>
      <c r="M149" s="113" t="s">
        <v>362</v>
      </c>
    </row>
    <row r="150" ht="14.25" customHeight="1">
      <c r="A150" s="112" t="s">
        <v>345</v>
      </c>
      <c r="B150" s="113" t="s">
        <v>213</v>
      </c>
      <c r="C150" s="113" t="s">
        <v>454</v>
      </c>
      <c r="D150" s="104" t="str">
        <f t="shared" si="3"/>
        <v>#REF!</v>
      </c>
      <c r="E150" s="105" t="str">
        <f t="shared" si="1"/>
        <v>#REF!</v>
      </c>
      <c r="F150" s="105" t="str">
        <f t="shared" si="2"/>
        <v>#REF!</v>
      </c>
      <c r="G150" s="113" t="s">
        <v>444</v>
      </c>
      <c r="H150" s="114">
        <v>40.0</v>
      </c>
      <c r="I150" s="115" t="s">
        <v>347</v>
      </c>
      <c r="J150" s="122" t="s">
        <v>360</v>
      </c>
      <c r="K150" s="115" t="s">
        <v>348</v>
      </c>
      <c r="L150" s="116" t="s">
        <v>455</v>
      </c>
      <c r="M150" s="113" t="s">
        <v>362</v>
      </c>
    </row>
    <row r="151" ht="14.25" customHeight="1">
      <c r="A151" s="112" t="s">
        <v>345</v>
      </c>
      <c r="B151" s="113" t="s">
        <v>213</v>
      </c>
      <c r="C151" s="113" t="s">
        <v>456</v>
      </c>
      <c r="D151" s="104" t="str">
        <f t="shared" si="3"/>
        <v>#REF!</v>
      </c>
      <c r="E151" s="105" t="str">
        <f t="shared" si="1"/>
        <v>#REF!</v>
      </c>
      <c r="F151" s="105" t="str">
        <f t="shared" si="2"/>
        <v>#REF!</v>
      </c>
      <c r="G151" s="113" t="s">
        <v>444</v>
      </c>
      <c r="H151" s="114">
        <v>30.0</v>
      </c>
      <c r="I151" s="115" t="s">
        <v>347</v>
      </c>
      <c r="J151" s="122" t="s">
        <v>360</v>
      </c>
      <c r="K151" s="115" t="s">
        <v>348</v>
      </c>
      <c r="L151" s="116" t="s">
        <v>457</v>
      </c>
      <c r="M151" s="113" t="s">
        <v>362</v>
      </c>
    </row>
    <row r="152" ht="14.25" customHeight="1">
      <c r="A152" s="112" t="s">
        <v>345</v>
      </c>
      <c r="B152" s="113" t="s">
        <v>213</v>
      </c>
      <c r="C152" s="113" t="s">
        <v>458</v>
      </c>
      <c r="D152" s="104" t="str">
        <f t="shared" si="3"/>
        <v>#REF!</v>
      </c>
      <c r="E152" s="105" t="str">
        <f t="shared" si="1"/>
        <v>#REF!</v>
      </c>
      <c r="F152" s="105" t="str">
        <f t="shared" si="2"/>
        <v>#REF!</v>
      </c>
      <c r="G152" s="113" t="s">
        <v>444</v>
      </c>
      <c r="H152" s="114">
        <v>110.0</v>
      </c>
      <c r="I152" s="115" t="s">
        <v>347</v>
      </c>
      <c r="J152" s="122" t="s">
        <v>360</v>
      </c>
      <c r="K152" s="115" t="s">
        <v>348</v>
      </c>
      <c r="L152" s="116" t="s">
        <v>459</v>
      </c>
      <c r="M152" s="113" t="s">
        <v>362</v>
      </c>
    </row>
    <row r="153" ht="14.25" customHeight="1">
      <c r="A153" s="112" t="s">
        <v>345</v>
      </c>
      <c r="B153" s="113" t="s">
        <v>213</v>
      </c>
      <c r="C153" s="113" t="s">
        <v>460</v>
      </c>
      <c r="D153" s="104" t="str">
        <f t="shared" si="3"/>
        <v>#REF!</v>
      </c>
      <c r="E153" s="105" t="str">
        <f t="shared" si="1"/>
        <v>#REF!</v>
      </c>
      <c r="F153" s="105" t="str">
        <f t="shared" si="2"/>
        <v>#REF!</v>
      </c>
      <c r="G153" s="113" t="s">
        <v>444</v>
      </c>
      <c r="H153" s="114">
        <v>60.0</v>
      </c>
      <c r="I153" s="115" t="s">
        <v>347</v>
      </c>
      <c r="J153" s="122" t="s">
        <v>360</v>
      </c>
      <c r="K153" s="115" t="s">
        <v>348</v>
      </c>
      <c r="L153" s="116" t="s">
        <v>461</v>
      </c>
      <c r="M153" s="113" t="s">
        <v>362</v>
      </c>
    </row>
    <row r="154" ht="14.25" customHeight="1">
      <c r="A154" s="112" t="s">
        <v>345</v>
      </c>
      <c r="B154" s="113" t="s">
        <v>213</v>
      </c>
      <c r="C154" s="113" t="s">
        <v>462</v>
      </c>
      <c r="D154" s="104" t="str">
        <f t="shared" si="3"/>
        <v>#REF!</v>
      </c>
      <c r="E154" s="105" t="str">
        <f t="shared" si="1"/>
        <v>#REF!</v>
      </c>
      <c r="F154" s="105" t="str">
        <f t="shared" si="2"/>
        <v>#REF!</v>
      </c>
      <c r="G154" s="113" t="s">
        <v>444</v>
      </c>
      <c r="H154" s="114">
        <v>56.0</v>
      </c>
      <c r="I154" s="115" t="s">
        <v>347</v>
      </c>
      <c r="J154" s="122" t="s">
        <v>360</v>
      </c>
      <c r="K154" s="115" t="s">
        <v>348</v>
      </c>
      <c r="L154" s="116" t="s">
        <v>463</v>
      </c>
      <c r="M154" s="113" t="s">
        <v>362</v>
      </c>
    </row>
    <row r="155" ht="14.25" customHeight="1">
      <c r="A155" s="112" t="s">
        <v>345</v>
      </c>
      <c r="B155" s="113" t="s">
        <v>213</v>
      </c>
      <c r="C155" s="113" t="s">
        <v>464</v>
      </c>
      <c r="D155" s="104" t="str">
        <f t="shared" si="3"/>
        <v>#REF!</v>
      </c>
      <c r="E155" s="105" t="str">
        <f t="shared" si="1"/>
        <v>#REF!</v>
      </c>
      <c r="F155" s="105" t="str">
        <f t="shared" si="2"/>
        <v>#REF!</v>
      </c>
      <c r="G155" s="113" t="s">
        <v>444</v>
      </c>
      <c r="H155" s="114">
        <v>190.0</v>
      </c>
      <c r="I155" s="115" t="s">
        <v>347</v>
      </c>
      <c r="J155" s="122" t="s">
        <v>360</v>
      </c>
      <c r="K155" s="115" t="s">
        <v>348</v>
      </c>
      <c r="L155" s="116" t="s">
        <v>465</v>
      </c>
      <c r="M155" s="113" t="s">
        <v>362</v>
      </c>
    </row>
    <row r="156" ht="14.25" customHeight="1">
      <c r="A156" s="112" t="s">
        <v>345</v>
      </c>
      <c r="B156" s="113" t="s">
        <v>213</v>
      </c>
      <c r="C156" s="113" t="s">
        <v>466</v>
      </c>
      <c r="D156" s="104" t="str">
        <f t="shared" si="3"/>
        <v>#REF!</v>
      </c>
      <c r="E156" s="105" t="str">
        <f t="shared" si="1"/>
        <v>#REF!</v>
      </c>
      <c r="F156" s="105" t="str">
        <f t="shared" si="2"/>
        <v>#REF!</v>
      </c>
      <c r="G156" s="113" t="s">
        <v>444</v>
      </c>
      <c r="H156" s="114">
        <v>67.0</v>
      </c>
      <c r="I156" s="115" t="s">
        <v>347</v>
      </c>
      <c r="J156" s="122" t="s">
        <v>360</v>
      </c>
      <c r="K156" s="115" t="s">
        <v>348</v>
      </c>
      <c r="L156" s="116" t="s">
        <v>467</v>
      </c>
      <c r="M156" s="113" t="s">
        <v>362</v>
      </c>
    </row>
    <row r="157" ht="14.25" customHeight="1">
      <c r="A157" s="112" t="s">
        <v>345</v>
      </c>
      <c r="B157" s="113" t="s">
        <v>213</v>
      </c>
      <c r="C157" s="113" t="s">
        <v>468</v>
      </c>
      <c r="D157" s="104" t="str">
        <f t="shared" si="3"/>
        <v>#REF!</v>
      </c>
      <c r="E157" s="105" t="str">
        <f t="shared" si="1"/>
        <v>#REF!</v>
      </c>
      <c r="F157" s="105" t="str">
        <f t="shared" si="2"/>
        <v>#REF!</v>
      </c>
      <c r="G157" s="113" t="s">
        <v>444</v>
      </c>
      <c r="H157" s="114">
        <v>180.0</v>
      </c>
      <c r="I157" s="115" t="s">
        <v>347</v>
      </c>
      <c r="J157" s="122" t="s">
        <v>360</v>
      </c>
      <c r="K157" s="115" t="s">
        <v>348</v>
      </c>
      <c r="L157" s="116" t="s">
        <v>469</v>
      </c>
      <c r="M157" s="113" t="s">
        <v>362</v>
      </c>
      <c r="Q157" s="125"/>
    </row>
    <row r="158" ht="14.25" customHeight="1">
      <c r="A158" s="112" t="s">
        <v>345</v>
      </c>
      <c r="B158" s="113" t="s">
        <v>213</v>
      </c>
      <c r="C158" s="113" t="s">
        <v>470</v>
      </c>
      <c r="D158" s="104" t="str">
        <f t="shared" si="3"/>
        <v>#REF!</v>
      </c>
      <c r="E158" s="105" t="str">
        <f t="shared" si="1"/>
        <v>#REF!</v>
      </c>
      <c r="F158" s="105" t="str">
        <f t="shared" si="2"/>
        <v>#REF!</v>
      </c>
      <c r="G158" s="113" t="s">
        <v>444</v>
      </c>
      <c r="H158" s="114">
        <v>693.0</v>
      </c>
      <c r="I158" s="115" t="s">
        <v>347</v>
      </c>
      <c r="J158" s="122" t="s">
        <v>360</v>
      </c>
      <c r="K158" s="115" t="s">
        <v>348</v>
      </c>
      <c r="L158" s="116" t="s">
        <v>471</v>
      </c>
      <c r="M158" s="113" t="s">
        <v>362</v>
      </c>
    </row>
    <row r="159" ht="14.25" customHeight="1">
      <c r="A159" s="6"/>
      <c r="B159" s="6"/>
      <c r="C159" s="6"/>
      <c r="D159" s="78"/>
      <c r="E159" s="78"/>
      <c r="F159" s="78"/>
      <c r="G159" s="6"/>
      <c r="H159" s="53"/>
      <c r="L159" s="53"/>
      <c r="M159" s="6"/>
    </row>
    <row r="160" ht="14.25" customHeight="1">
      <c r="A160" s="126" t="s">
        <v>472</v>
      </c>
      <c r="B160" s="127"/>
      <c r="C160" s="127"/>
      <c r="D160" s="127"/>
      <c r="E160" s="127"/>
      <c r="F160" s="127"/>
      <c r="G160" s="127"/>
      <c r="H160" s="127"/>
      <c r="I160" s="127"/>
      <c r="J160" s="128"/>
      <c r="K160" s="129"/>
      <c r="L160" s="129"/>
      <c r="M160" s="129"/>
    </row>
    <row r="161" ht="14.25" customHeight="1">
      <c r="A161" s="130"/>
      <c r="J161" s="131"/>
      <c r="K161" s="129"/>
      <c r="L161" s="129"/>
      <c r="M161" s="129"/>
    </row>
    <row r="162" ht="14.25" customHeight="1">
      <c r="A162" s="130"/>
      <c r="J162" s="131"/>
      <c r="K162" s="129"/>
      <c r="L162" s="129"/>
      <c r="M162" s="129"/>
    </row>
    <row r="163" ht="14.25" customHeight="1">
      <c r="A163" s="130"/>
      <c r="J163" s="131"/>
      <c r="K163" s="129"/>
      <c r="L163" s="129"/>
      <c r="M163" s="129"/>
    </row>
    <row r="164" ht="14.25" customHeight="1">
      <c r="A164" s="130"/>
      <c r="J164" s="131"/>
      <c r="K164" s="129"/>
      <c r="L164" s="129"/>
      <c r="M164" s="129"/>
    </row>
    <row r="165" ht="14.25" customHeight="1">
      <c r="A165" s="130"/>
      <c r="J165" s="131"/>
      <c r="K165" s="129"/>
      <c r="L165" s="129"/>
      <c r="M165" s="129"/>
    </row>
    <row r="166" ht="14.25" customHeight="1">
      <c r="A166" s="130"/>
      <c r="J166" s="131"/>
      <c r="K166" s="129"/>
      <c r="L166" s="129"/>
      <c r="M166" s="129"/>
    </row>
    <row r="167" ht="14.25" customHeight="1">
      <c r="A167" s="130"/>
      <c r="J167" s="131"/>
      <c r="K167" s="129"/>
      <c r="L167" s="129"/>
      <c r="M167" s="129"/>
    </row>
    <row r="168" ht="14.25" customHeight="1">
      <c r="A168" s="130"/>
      <c r="J168" s="131"/>
      <c r="K168" s="129"/>
      <c r="L168" s="129"/>
      <c r="M168" s="129"/>
    </row>
    <row r="169" ht="14.25" customHeight="1">
      <c r="A169" s="130"/>
      <c r="J169" s="131"/>
      <c r="K169" s="129"/>
      <c r="L169" s="129"/>
      <c r="M169" s="129"/>
    </row>
    <row r="170" ht="14.25" customHeight="1">
      <c r="A170" s="130"/>
      <c r="J170" s="131"/>
      <c r="K170" s="129"/>
      <c r="L170" s="129"/>
      <c r="M170" s="129"/>
    </row>
    <row r="171" ht="14.25" customHeight="1">
      <c r="A171" s="130"/>
      <c r="J171" s="131"/>
      <c r="K171" s="129"/>
      <c r="L171" s="129"/>
      <c r="M171" s="129"/>
    </row>
    <row r="172" ht="14.25" customHeight="1">
      <c r="A172" s="130"/>
      <c r="J172" s="131"/>
      <c r="K172" s="129"/>
      <c r="L172" s="129"/>
      <c r="M172" s="129"/>
    </row>
    <row r="173" ht="14.25" customHeight="1">
      <c r="A173" s="130"/>
      <c r="J173" s="131"/>
      <c r="L173" s="53"/>
      <c r="M173" s="6"/>
    </row>
    <row r="174" ht="14.25" customHeight="1">
      <c r="A174" s="132"/>
      <c r="B174" s="133"/>
      <c r="C174" s="133"/>
      <c r="D174" s="133"/>
      <c r="E174" s="133"/>
      <c r="F174" s="133"/>
      <c r="G174" s="133"/>
      <c r="H174" s="133"/>
      <c r="I174" s="133"/>
      <c r="J174" s="134"/>
      <c r="L174" s="53"/>
      <c r="M174" s="6"/>
    </row>
    <row r="175" ht="14.25" customHeight="1">
      <c r="A175" s="6"/>
      <c r="B175" s="6"/>
      <c r="C175" s="6"/>
      <c r="D175" s="78"/>
      <c r="E175" s="78"/>
      <c r="F175" s="78"/>
      <c r="G175" s="6"/>
      <c r="H175" s="53"/>
      <c r="L175" s="53"/>
      <c r="M175" s="6"/>
    </row>
    <row r="176" ht="14.25" customHeight="1">
      <c r="A176" s="6"/>
      <c r="B176" s="6"/>
      <c r="C176" s="6"/>
      <c r="D176" s="78"/>
      <c r="E176" s="78"/>
      <c r="F176" s="78"/>
      <c r="G176" s="6"/>
      <c r="H176" s="53"/>
      <c r="L176" s="53"/>
      <c r="M176" s="6"/>
    </row>
    <row r="177" ht="14.25" customHeight="1">
      <c r="A177" s="6"/>
      <c r="B177" s="6"/>
      <c r="C177" s="6"/>
      <c r="D177" s="78"/>
      <c r="E177" s="78"/>
      <c r="F177" s="78"/>
      <c r="G177" s="6"/>
      <c r="H177" s="53"/>
      <c r="L177" s="53"/>
      <c r="M177" s="6"/>
    </row>
    <row r="178" ht="14.25" customHeight="1">
      <c r="A178" s="6"/>
      <c r="B178" s="6"/>
      <c r="C178" s="6"/>
      <c r="D178" s="78"/>
      <c r="E178" s="78"/>
      <c r="F178" s="78"/>
      <c r="G178" s="6"/>
      <c r="H178" s="53"/>
      <c r="L178" s="53"/>
      <c r="M178" s="6"/>
    </row>
    <row r="179" ht="14.25" customHeight="1">
      <c r="A179" s="6"/>
      <c r="B179" s="6"/>
      <c r="C179" s="6"/>
      <c r="D179" s="78"/>
      <c r="E179" s="78"/>
      <c r="F179" s="78"/>
      <c r="G179" s="135"/>
      <c r="H179" s="53"/>
      <c r="L179" s="53"/>
      <c r="M179" s="6"/>
    </row>
    <row r="180" ht="14.25" customHeight="1">
      <c r="A180" s="6"/>
      <c r="B180" s="6"/>
      <c r="C180" s="6"/>
      <c r="D180" s="78"/>
      <c r="E180" s="78"/>
      <c r="F180" s="78"/>
      <c r="G180" s="135"/>
      <c r="H180" s="53"/>
      <c r="L180" s="53"/>
      <c r="M180" s="6"/>
    </row>
    <row r="181" ht="14.25" customHeight="1">
      <c r="A181" s="6"/>
      <c r="B181" s="6"/>
      <c r="C181" s="6"/>
      <c r="D181" s="78"/>
      <c r="E181" s="78"/>
      <c r="F181" s="78"/>
      <c r="G181" s="6"/>
      <c r="H181" s="53"/>
      <c r="L181" s="53"/>
      <c r="M181" s="6"/>
    </row>
    <row r="182" ht="14.25" customHeight="1">
      <c r="A182" s="6"/>
      <c r="B182" s="6"/>
      <c r="C182" s="6"/>
      <c r="D182" s="78"/>
      <c r="E182" s="78"/>
      <c r="F182" s="78"/>
      <c r="G182" s="6"/>
      <c r="H182" s="53"/>
      <c r="L182" s="53"/>
      <c r="M182" s="6"/>
    </row>
    <row r="183" ht="14.25" customHeight="1">
      <c r="A183" s="6"/>
      <c r="B183" s="6"/>
      <c r="C183" s="6"/>
      <c r="D183" s="78"/>
      <c r="E183" s="78"/>
      <c r="F183" s="78"/>
      <c r="G183" s="6"/>
      <c r="H183" s="53"/>
      <c r="L183" s="53"/>
      <c r="M183" s="6"/>
    </row>
    <row r="184" ht="14.25" customHeight="1">
      <c r="A184" s="6"/>
      <c r="B184" s="6"/>
      <c r="C184" s="6"/>
      <c r="D184" s="136"/>
      <c r="E184" s="78"/>
      <c r="F184" s="78"/>
      <c r="G184" s="6"/>
      <c r="H184" s="53"/>
      <c r="L184" s="53"/>
      <c r="M184" s="6"/>
    </row>
    <row r="185" ht="14.25" customHeight="1">
      <c r="A185" s="6"/>
      <c r="B185" s="6"/>
      <c r="C185" s="6"/>
      <c r="D185" s="78"/>
      <c r="E185" s="78"/>
      <c r="F185" s="78"/>
      <c r="G185" s="6"/>
      <c r="H185" s="53"/>
      <c r="L185" s="53"/>
      <c r="M185" s="6"/>
    </row>
    <row r="186" ht="14.25" customHeight="1">
      <c r="A186" s="6"/>
      <c r="B186" s="6"/>
      <c r="C186" s="6"/>
      <c r="D186" s="78"/>
      <c r="E186" s="78"/>
      <c r="F186" s="78"/>
      <c r="G186" s="6"/>
      <c r="H186" s="53"/>
      <c r="L186" s="53"/>
      <c r="M186" s="6"/>
    </row>
    <row r="187" ht="14.25" customHeight="1">
      <c r="A187" s="6"/>
      <c r="B187" s="6"/>
      <c r="C187" s="6"/>
      <c r="D187" s="78"/>
      <c r="E187" s="78"/>
      <c r="F187" s="78"/>
      <c r="G187" s="6"/>
      <c r="H187" s="53"/>
      <c r="L187" s="53"/>
      <c r="M187" s="6"/>
    </row>
    <row r="188" ht="14.25" customHeight="1">
      <c r="A188" s="6"/>
      <c r="B188" s="6"/>
      <c r="C188" s="6"/>
      <c r="D188" s="78"/>
      <c r="E188" s="78"/>
      <c r="F188" s="78"/>
      <c r="G188" s="6"/>
      <c r="H188" s="53"/>
      <c r="L188" s="53"/>
      <c r="M188" s="6"/>
    </row>
    <row r="189" ht="14.25" customHeight="1">
      <c r="A189" s="6"/>
      <c r="B189" s="6"/>
      <c r="C189" s="6"/>
      <c r="D189" s="78"/>
      <c r="E189" s="78"/>
      <c r="F189" s="78"/>
      <c r="G189" s="6"/>
      <c r="H189" s="53"/>
      <c r="L189" s="53"/>
      <c r="M189" s="6"/>
    </row>
    <row r="190" ht="14.25" customHeight="1">
      <c r="A190" s="6"/>
      <c r="B190" s="6"/>
      <c r="C190" s="6"/>
      <c r="D190" s="78"/>
      <c r="E190" s="78"/>
      <c r="F190" s="78"/>
      <c r="G190" s="6"/>
      <c r="H190" s="53"/>
      <c r="L190" s="53"/>
      <c r="M190" s="6"/>
    </row>
    <row r="191" ht="14.25" customHeight="1">
      <c r="A191" s="6"/>
      <c r="B191" s="6"/>
      <c r="C191" s="6"/>
      <c r="D191" s="78"/>
      <c r="E191" s="78"/>
      <c r="F191" s="78"/>
      <c r="G191" s="6"/>
      <c r="H191" s="53"/>
      <c r="L191" s="53"/>
      <c r="M191" s="6"/>
    </row>
    <row r="192" ht="14.25" customHeight="1">
      <c r="A192" s="6"/>
      <c r="B192" s="6"/>
      <c r="C192" s="6"/>
      <c r="D192" s="78"/>
      <c r="E192" s="78"/>
      <c r="F192" s="78"/>
      <c r="G192" s="6"/>
      <c r="H192" s="53"/>
      <c r="L192" s="53"/>
      <c r="M192" s="6"/>
    </row>
    <row r="193" ht="14.25" customHeight="1">
      <c r="A193" s="6"/>
      <c r="B193" s="6"/>
      <c r="C193" s="6"/>
      <c r="D193" s="78"/>
      <c r="E193" s="78"/>
      <c r="F193" s="78"/>
      <c r="G193" s="6"/>
      <c r="H193" s="53"/>
      <c r="L193" s="53"/>
      <c r="M193" s="6"/>
    </row>
    <row r="194" ht="14.25" customHeight="1">
      <c r="A194" s="6"/>
      <c r="B194" s="6"/>
      <c r="C194" s="6"/>
      <c r="D194" s="78"/>
      <c r="E194" s="78"/>
      <c r="F194" s="78"/>
      <c r="G194" s="6"/>
      <c r="H194" s="53"/>
      <c r="L194" s="53"/>
      <c r="M194" s="6"/>
    </row>
    <row r="195" ht="14.25" customHeight="1">
      <c r="A195" s="6"/>
      <c r="B195" s="6"/>
      <c r="C195" s="6"/>
      <c r="D195" s="78"/>
      <c r="E195" s="78"/>
      <c r="F195" s="78"/>
      <c r="G195" s="6"/>
      <c r="H195" s="53"/>
      <c r="L195" s="53"/>
      <c r="M195" s="6"/>
    </row>
    <row r="196" ht="14.25" customHeight="1">
      <c r="A196" s="6"/>
      <c r="B196" s="6"/>
      <c r="C196" s="6"/>
      <c r="D196" s="78"/>
      <c r="E196" s="78"/>
      <c r="F196" s="78"/>
      <c r="G196" s="6"/>
      <c r="H196" s="53"/>
      <c r="L196" s="53"/>
      <c r="M196" s="6"/>
    </row>
    <row r="197" ht="14.25" customHeight="1">
      <c r="A197" s="6"/>
      <c r="B197" s="6"/>
      <c r="C197" s="6"/>
      <c r="D197" s="78"/>
      <c r="E197" s="78"/>
      <c r="F197" s="78"/>
      <c r="G197" s="6"/>
      <c r="H197" s="53"/>
      <c r="L197" s="53"/>
      <c r="M197" s="6"/>
    </row>
    <row r="198" ht="14.25" customHeight="1">
      <c r="A198" s="6"/>
      <c r="B198" s="6"/>
      <c r="C198" s="6"/>
      <c r="D198" s="78"/>
      <c r="E198" s="78"/>
      <c r="F198" s="78"/>
      <c r="G198" s="6"/>
      <c r="H198" s="53"/>
      <c r="L198" s="53"/>
      <c r="M198" s="6"/>
    </row>
    <row r="199" ht="14.25" customHeight="1">
      <c r="A199" s="6"/>
      <c r="B199" s="6"/>
      <c r="C199" s="6"/>
      <c r="D199" s="78"/>
      <c r="E199" s="78"/>
      <c r="F199" s="78"/>
      <c r="G199" s="6"/>
      <c r="H199" s="53"/>
      <c r="L199" s="53"/>
      <c r="M199" s="6"/>
    </row>
    <row r="200" ht="14.25" customHeight="1">
      <c r="A200" s="6"/>
      <c r="B200" s="6"/>
      <c r="C200" s="6"/>
      <c r="D200" s="78"/>
      <c r="E200" s="78"/>
      <c r="F200" s="78"/>
      <c r="G200" s="6"/>
      <c r="H200" s="53"/>
      <c r="L200" s="53"/>
      <c r="M200" s="6"/>
    </row>
    <row r="201" ht="14.25" customHeight="1">
      <c r="A201" s="6"/>
      <c r="B201" s="6"/>
      <c r="C201" s="6"/>
      <c r="D201" s="78"/>
      <c r="E201" s="78"/>
      <c r="F201" s="78"/>
      <c r="G201" s="6"/>
      <c r="H201" s="53"/>
      <c r="L201" s="53"/>
      <c r="M201" s="6"/>
    </row>
    <row r="202" ht="14.25" customHeight="1">
      <c r="A202" s="6"/>
      <c r="B202" s="6"/>
      <c r="C202" s="6"/>
      <c r="D202" s="78"/>
      <c r="E202" s="78"/>
      <c r="F202" s="78"/>
      <c r="G202" s="6"/>
      <c r="H202" s="53"/>
      <c r="L202" s="53"/>
      <c r="M202" s="6"/>
    </row>
    <row r="203" ht="14.25" customHeight="1">
      <c r="A203" s="6"/>
      <c r="B203" s="6"/>
      <c r="C203" s="6"/>
      <c r="D203" s="78"/>
      <c r="E203" s="78"/>
      <c r="F203" s="78"/>
      <c r="G203" s="6"/>
      <c r="H203" s="53"/>
      <c r="L203" s="53"/>
      <c r="M203" s="6"/>
    </row>
    <row r="204" ht="14.25" customHeight="1">
      <c r="A204" s="6"/>
      <c r="B204" s="6"/>
      <c r="C204" s="6"/>
      <c r="D204" s="78"/>
      <c r="E204" s="78"/>
      <c r="F204" s="78"/>
      <c r="G204" s="6"/>
      <c r="H204" s="53"/>
      <c r="L204" s="53"/>
      <c r="M204" s="6"/>
    </row>
    <row r="205" ht="14.25" customHeight="1">
      <c r="A205" s="6"/>
      <c r="B205" s="6"/>
      <c r="C205" s="6"/>
      <c r="D205" s="78"/>
      <c r="E205" s="78"/>
      <c r="F205" s="78"/>
      <c r="G205" s="6"/>
      <c r="H205" s="53"/>
      <c r="L205" s="53"/>
      <c r="M205" s="6"/>
    </row>
    <row r="206" ht="14.25" customHeight="1">
      <c r="A206" s="6"/>
      <c r="B206" s="6"/>
      <c r="C206" s="6"/>
      <c r="D206" s="78"/>
      <c r="E206" s="78"/>
      <c r="F206" s="78"/>
      <c r="G206" s="6"/>
      <c r="H206" s="53"/>
      <c r="L206" s="53"/>
      <c r="M206" s="6"/>
    </row>
    <row r="207" ht="14.25" customHeight="1">
      <c r="A207" s="6"/>
      <c r="B207" s="6"/>
      <c r="C207" s="6"/>
      <c r="D207" s="78"/>
      <c r="E207" s="78"/>
      <c r="F207" s="78"/>
      <c r="G207" s="6"/>
      <c r="H207" s="53"/>
      <c r="L207" s="53"/>
      <c r="M207" s="6"/>
    </row>
    <row r="208" ht="14.25" customHeight="1">
      <c r="A208" s="6"/>
      <c r="B208" s="6"/>
      <c r="C208" s="6"/>
      <c r="D208" s="78"/>
      <c r="E208" s="78"/>
      <c r="F208" s="78"/>
      <c r="G208" s="6"/>
      <c r="H208" s="53"/>
      <c r="L208" s="53"/>
      <c r="M208" s="6"/>
    </row>
    <row r="209" ht="14.25" customHeight="1">
      <c r="A209" s="6"/>
      <c r="B209" s="6"/>
      <c r="C209" s="6"/>
      <c r="D209" s="78"/>
      <c r="E209" s="78"/>
      <c r="F209" s="78"/>
      <c r="G209" s="6"/>
      <c r="H209" s="53"/>
      <c r="L209" s="53"/>
      <c r="M209" s="6"/>
    </row>
    <row r="210" ht="14.25" customHeight="1">
      <c r="A210" s="6"/>
      <c r="B210" s="6"/>
      <c r="C210" s="6"/>
      <c r="D210" s="78"/>
      <c r="E210" s="78"/>
      <c r="F210" s="78"/>
      <c r="G210" s="6"/>
      <c r="H210" s="53"/>
      <c r="L210" s="53"/>
      <c r="M210" s="6"/>
    </row>
    <row r="211" ht="14.25" customHeight="1">
      <c r="A211" s="6"/>
      <c r="B211" s="6"/>
      <c r="C211" s="6"/>
      <c r="D211" s="78"/>
      <c r="E211" s="78"/>
      <c r="F211" s="78"/>
      <c r="G211" s="6"/>
      <c r="H211" s="53"/>
      <c r="L211" s="53"/>
      <c r="M211" s="6"/>
    </row>
    <row r="212" ht="14.25" customHeight="1">
      <c r="A212" s="6"/>
      <c r="B212" s="6"/>
      <c r="C212" s="6"/>
      <c r="D212" s="78"/>
      <c r="E212" s="78"/>
      <c r="F212" s="78"/>
      <c r="G212" s="6"/>
      <c r="H212" s="53"/>
      <c r="L212" s="53"/>
      <c r="M212" s="6"/>
    </row>
    <row r="213" ht="14.25" customHeight="1">
      <c r="A213" s="6"/>
      <c r="B213" s="6"/>
      <c r="C213" s="6"/>
      <c r="D213" s="78"/>
      <c r="E213" s="78"/>
      <c r="F213" s="78"/>
      <c r="G213" s="6"/>
      <c r="H213" s="53"/>
      <c r="L213" s="53"/>
      <c r="M213" s="6"/>
    </row>
    <row r="214" ht="14.25" customHeight="1">
      <c r="A214" s="6"/>
      <c r="B214" s="6"/>
      <c r="C214" s="6"/>
      <c r="D214" s="78"/>
      <c r="E214" s="78"/>
      <c r="F214" s="78"/>
      <c r="G214" s="6"/>
      <c r="H214" s="53"/>
      <c r="L214" s="53"/>
      <c r="M214" s="6"/>
    </row>
    <row r="215" ht="14.25" customHeight="1">
      <c r="A215" s="6"/>
      <c r="B215" s="6"/>
      <c r="C215" s="6"/>
      <c r="D215" s="78"/>
      <c r="E215" s="78"/>
      <c r="F215" s="78"/>
      <c r="G215" s="6"/>
      <c r="H215" s="53"/>
      <c r="L215" s="53"/>
      <c r="M215" s="6"/>
    </row>
    <row r="216" ht="14.25" customHeight="1">
      <c r="A216" s="6"/>
      <c r="B216" s="6"/>
      <c r="C216" s="6"/>
      <c r="D216" s="78"/>
      <c r="E216" s="78"/>
      <c r="F216" s="78"/>
      <c r="G216" s="6"/>
      <c r="H216" s="53"/>
      <c r="L216" s="53"/>
      <c r="M216" s="6"/>
    </row>
    <row r="217" ht="14.25" customHeight="1">
      <c r="A217" s="6"/>
      <c r="B217" s="6"/>
      <c r="C217" s="6"/>
      <c r="D217" s="78"/>
      <c r="E217" s="78"/>
      <c r="F217" s="78"/>
      <c r="G217" s="6"/>
      <c r="H217" s="53"/>
      <c r="L217" s="53"/>
      <c r="M217" s="6"/>
    </row>
    <row r="218" ht="14.25" customHeight="1">
      <c r="A218" s="6"/>
      <c r="B218" s="6"/>
      <c r="C218" s="6"/>
      <c r="D218" s="78"/>
      <c r="E218" s="78"/>
      <c r="F218" s="78"/>
      <c r="G218" s="6"/>
      <c r="H218" s="53"/>
      <c r="L218" s="53"/>
      <c r="M218" s="6"/>
    </row>
    <row r="219" ht="14.25" customHeight="1">
      <c r="A219" s="6"/>
      <c r="B219" s="6"/>
      <c r="C219" s="6"/>
      <c r="D219" s="78"/>
      <c r="E219" s="78"/>
      <c r="F219" s="78"/>
      <c r="G219" s="6"/>
      <c r="H219" s="53"/>
      <c r="L219" s="53"/>
      <c r="M219" s="6"/>
    </row>
    <row r="220" ht="14.25" customHeight="1">
      <c r="A220" s="6"/>
      <c r="B220" s="6"/>
      <c r="C220" s="6"/>
      <c r="D220" s="78"/>
      <c r="E220" s="78"/>
      <c r="F220" s="78"/>
      <c r="G220" s="6"/>
      <c r="H220" s="53"/>
      <c r="L220" s="53"/>
      <c r="M220" s="6"/>
    </row>
    <row r="221" ht="14.25" customHeight="1">
      <c r="A221" s="6"/>
      <c r="B221" s="6"/>
      <c r="C221" s="6"/>
      <c r="D221" s="78"/>
      <c r="E221" s="78"/>
      <c r="F221" s="78"/>
      <c r="G221" s="6"/>
      <c r="H221" s="53"/>
      <c r="L221" s="53"/>
      <c r="M221" s="6"/>
    </row>
    <row r="222" ht="14.25" customHeight="1">
      <c r="A222" s="6"/>
      <c r="B222" s="6"/>
      <c r="C222" s="6"/>
      <c r="D222" s="78"/>
      <c r="E222" s="78"/>
      <c r="F222" s="78"/>
      <c r="G222" s="6"/>
      <c r="H222" s="53"/>
      <c r="L222" s="53"/>
      <c r="M222" s="6"/>
    </row>
    <row r="223" ht="14.25" customHeight="1">
      <c r="A223" s="6"/>
      <c r="B223" s="6"/>
      <c r="C223" s="6"/>
      <c r="D223" s="78"/>
      <c r="E223" s="78"/>
      <c r="F223" s="78"/>
      <c r="G223" s="6"/>
      <c r="H223" s="53"/>
      <c r="L223" s="53"/>
      <c r="M223" s="6"/>
    </row>
    <row r="224" ht="14.25" customHeight="1">
      <c r="A224" s="6"/>
      <c r="B224" s="6"/>
      <c r="C224" s="6"/>
      <c r="D224" s="78"/>
      <c r="E224" s="78"/>
      <c r="F224" s="78"/>
      <c r="G224" s="6"/>
      <c r="H224" s="53"/>
      <c r="L224" s="53"/>
      <c r="M224" s="6"/>
    </row>
    <row r="225" ht="14.25" customHeight="1">
      <c r="A225" s="6"/>
      <c r="B225" s="6"/>
      <c r="C225" s="6"/>
      <c r="D225" s="78"/>
      <c r="E225" s="78"/>
      <c r="F225" s="78"/>
      <c r="G225" s="6"/>
      <c r="H225" s="53"/>
      <c r="L225" s="53"/>
      <c r="M225" s="6"/>
    </row>
    <row r="226" ht="14.25" customHeight="1">
      <c r="A226" s="6"/>
      <c r="B226" s="6"/>
      <c r="C226" s="6"/>
      <c r="D226" s="78"/>
      <c r="E226" s="78"/>
      <c r="F226" s="78"/>
      <c r="G226" s="6"/>
      <c r="H226" s="53"/>
      <c r="L226" s="53"/>
      <c r="M226" s="6"/>
    </row>
    <row r="227" ht="14.25" customHeight="1">
      <c r="A227" s="6"/>
      <c r="B227" s="6"/>
      <c r="C227" s="6"/>
      <c r="D227" s="78"/>
      <c r="E227" s="78"/>
      <c r="F227" s="78"/>
      <c r="G227" s="6"/>
      <c r="H227" s="53"/>
      <c r="L227" s="53"/>
      <c r="M227" s="6"/>
    </row>
    <row r="228" ht="14.25" customHeight="1">
      <c r="A228" s="6"/>
      <c r="B228" s="6"/>
      <c r="C228" s="6"/>
      <c r="D228" s="78"/>
      <c r="E228" s="78"/>
      <c r="F228" s="78"/>
      <c r="G228" s="6"/>
      <c r="H228" s="53"/>
      <c r="L228" s="53"/>
      <c r="M228" s="6"/>
    </row>
    <row r="229" ht="14.25" customHeight="1">
      <c r="A229" s="6"/>
      <c r="B229" s="6"/>
      <c r="C229" s="6"/>
      <c r="D229" s="78"/>
      <c r="E229" s="78"/>
      <c r="F229" s="78"/>
      <c r="G229" s="6"/>
      <c r="H229" s="53"/>
      <c r="L229" s="53"/>
      <c r="M229" s="6"/>
    </row>
    <row r="230" ht="14.25" customHeight="1">
      <c r="A230" s="6"/>
      <c r="B230" s="6"/>
      <c r="C230" s="6"/>
      <c r="D230" s="78"/>
      <c r="E230" s="78"/>
      <c r="F230" s="78"/>
      <c r="G230" s="6"/>
      <c r="H230" s="53"/>
      <c r="L230" s="53"/>
      <c r="M230" s="6"/>
    </row>
    <row r="231" ht="14.25" customHeight="1">
      <c r="A231" s="6"/>
      <c r="B231" s="6"/>
      <c r="C231" s="6"/>
      <c r="D231" s="78"/>
      <c r="E231" s="78"/>
      <c r="F231" s="78"/>
      <c r="G231" s="6"/>
      <c r="H231" s="53"/>
      <c r="L231" s="53"/>
      <c r="M231" s="6"/>
    </row>
    <row r="232" ht="14.25" customHeight="1">
      <c r="A232" s="6"/>
      <c r="B232" s="6"/>
      <c r="C232" s="6"/>
      <c r="D232" s="78"/>
      <c r="E232" s="78"/>
      <c r="F232" s="78"/>
      <c r="G232" s="6"/>
      <c r="H232" s="53"/>
      <c r="L232" s="53"/>
      <c r="M232" s="6"/>
    </row>
    <row r="233" ht="14.25" customHeight="1">
      <c r="A233" s="6"/>
      <c r="B233" s="6"/>
      <c r="C233" s="6"/>
      <c r="D233" s="78"/>
      <c r="E233" s="78"/>
      <c r="F233" s="78"/>
      <c r="G233" s="6"/>
      <c r="H233" s="53"/>
      <c r="L233" s="53"/>
      <c r="M233" s="6"/>
    </row>
    <row r="234" ht="14.25" customHeight="1">
      <c r="A234" s="6"/>
      <c r="B234" s="6"/>
      <c r="C234" s="6"/>
      <c r="D234" s="78"/>
      <c r="E234" s="78"/>
      <c r="F234" s="78"/>
      <c r="G234" s="6"/>
      <c r="H234" s="53"/>
      <c r="L234" s="53"/>
      <c r="M234" s="6"/>
    </row>
    <row r="235" ht="14.25" customHeight="1">
      <c r="A235" s="6"/>
      <c r="B235" s="6"/>
      <c r="C235" s="6"/>
      <c r="D235" s="78"/>
      <c r="E235" s="78"/>
      <c r="F235" s="78"/>
      <c r="G235" s="6"/>
      <c r="H235" s="53"/>
      <c r="L235" s="53"/>
      <c r="M235" s="6"/>
    </row>
    <row r="236" ht="14.25" customHeight="1">
      <c r="A236" s="6"/>
      <c r="B236" s="6"/>
      <c r="C236" s="6"/>
      <c r="D236" s="78"/>
      <c r="E236" s="78"/>
      <c r="F236" s="78"/>
      <c r="G236" s="6"/>
      <c r="H236" s="53"/>
      <c r="L236" s="53"/>
      <c r="M236" s="6"/>
    </row>
    <row r="237" ht="14.25" customHeight="1">
      <c r="A237" s="6"/>
      <c r="B237" s="6"/>
      <c r="C237" s="6"/>
      <c r="D237" s="78"/>
      <c r="E237" s="78"/>
      <c r="F237" s="78"/>
      <c r="G237" s="6"/>
      <c r="H237" s="53"/>
      <c r="L237" s="53"/>
      <c r="M237" s="6"/>
    </row>
    <row r="238" ht="14.25" customHeight="1">
      <c r="A238" s="6"/>
      <c r="B238" s="6"/>
      <c r="C238" s="6"/>
      <c r="D238" s="78"/>
      <c r="E238" s="78"/>
      <c r="F238" s="78"/>
      <c r="G238" s="6"/>
      <c r="H238" s="53"/>
      <c r="L238" s="53"/>
      <c r="M238" s="6"/>
    </row>
    <row r="239" ht="14.25" customHeight="1">
      <c r="A239" s="6"/>
      <c r="B239" s="6"/>
      <c r="C239" s="6"/>
      <c r="D239" s="78"/>
      <c r="E239" s="78"/>
      <c r="F239" s="78"/>
      <c r="G239" s="6"/>
      <c r="H239" s="53"/>
      <c r="L239" s="53"/>
      <c r="M239" s="6"/>
    </row>
    <row r="240" ht="14.25" customHeight="1">
      <c r="A240" s="6"/>
      <c r="B240" s="6"/>
      <c r="C240" s="6"/>
      <c r="D240" s="78"/>
      <c r="E240" s="78"/>
      <c r="F240" s="78"/>
      <c r="G240" s="6"/>
      <c r="H240" s="53"/>
      <c r="L240" s="53"/>
      <c r="M240" s="6"/>
    </row>
    <row r="241" ht="14.25" customHeight="1">
      <c r="A241" s="6"/>
      <c r="B241" s="6"/>
      <c r="C241" s="6"/>
      <c r="D241" s="78"/>
      <c r="E241" s="78"/>
      <c r="F241" s="78"/>
      <c r="G241" s="6"/>
      <c r="H241" s="53"/>
      <c r="L241" s="53"/>
      <c r="M241" s="6"/>
    </row>
    <row r="242" ht="14.25" customHeight="1">
      <c r="A242" s="6"/>
      <c r="B242" s="6"/>
      <c r="C242" s="6"/>
      <c r="D242" s="78"/>
      <c r="E242" s="78"/>
      <c r="F242" s="78"/>
      <c r="G242" s="6"/>
      <c r="H242" s="53"/>
      <c r="L242" s="53"/>
      <c r="M242" s="6"/>
    </row>
    <row r="243" ht="14.25" customHeight="1">
      <c r="A243" s="6"/>
      <c r="B243" s="6"/>
      <c r="C243" s="6"/>
      <c r="D243" s="78"/>
      <c r="E243" s="78"/>
      <c r="F243" s="78"/>
      <c r="G243" s="6"/>
      <c r="H243" s="53"/>
      <c r="L243" s="53"/>
      <c r="M243" s="6"/>
    </row>
    <row r="244" ht="14.25" customHeight="1">
      <c r="A244" s="6"/>
      <c r="B244" s="6"/>
      <c r="C244" s="6"/>
      <c r="D244" s="78"/>
      <c r="E244" s="78"/>
      <c r="F244" s="78"/>
      <c r="G244" s="6"/>
      <c r="H244" s="53"/>
      <c r="L244" s="53"/>
      <c r="M244" s="6"/>
    </row>
    <row r="245" ht="14.25" customHeight="1">
      <c r="A245" s="6"/>
      <c r="B245" s="6"/>
      <c r="C245" s="6"/>
      <c r="D245" s="78"/>
      <c r="E245" s="78"/>
      <c r="F245" s="78"/>
      <c r="G245" s="6"/>
      <c r="H245" s="53"/>
      <c r="L245" s="53"/>
      <c r="M245" s="6"/>
    </row>
    <row r="246" ht="14.25" customHeight="1">
      <c r="A246" s="6"/>
      <c r="B246" s="6"/>
      <c r="C246" s="6"/>
      <c r="D246" s="78"/>
      <c r="E246" s="78"/>
      <c r="F246" s="78"/>
      <c r="G246" s="6"/>
      <c r="H246" s="53"/>
      <c r="L246" s="53"/>
      <c r="M246" s="6"/>
    </row>
    <row r="247" ht="14.25" customHeight="1">
      <c r="A247" s="6"/>
      <c r="B247" s="6"/>
      <c r="C247" s="6"/>
      <c r="D247" s="78"/>
      <c r="E247" s="78"/>
      <c r="F247" s="78"/>
      <c r="G247" s="6"/>
      <c r="H247" s="53"/>
      <c r="L247" s="53"/>
      <c r="M247" s="6"/>
    </row>
    <row r="248" ht="14.25" customHeight="1">
      <c r="A248" s="6"/>
      <c r="B248" s="6"/>
      <c r="C248" s="6"/>
      <c r="D248" s="78"/>
      <c r="E248" s="78"/>
      <c r="F248" s="78"/>
      <c r="G248" s="6"/>
      <c r="H248" s="53"/>
      <c r="L248" s="53"/>
      <c r="M248" s="6"/>
    </row>
    <row r="249" ht="14.25" customHeight="1">
      <c r="A249" s="6"/>
      <c r="B249" s="6"/>
      <c r="C249" s="6"/>
      <c r="D249" s="78"/>
      <c r="E249" s="78"/>
      <c r="F249" s="78"/>
      <c r="G249" s="6"/>
      <c r="H249" s="53"/>
      <c r="L249" s="53"/>
      <c r="M249" s="6"/>
    </row>
    <row r="250" ht="14.25" customHeight="1">
      <c r="A250" s="6"/>
      <c r="B250" s="6"/>
      <c r="C250" s="6"/>
      <c r="D250" s="78"/>
      <c r="E250" s="78"/>
      <c r="F250" s="78"/>
      <c r="G250" s="6"/>
      <c r="H250" s="53"/>
      <c r="L250" s="53"/>
      <c r="M250" s="6"/>
    </row>
    <row r="251" ht="14.25" customHeight="1">
      <c r="A251" s="6"/>
      <c r="B251" s="6"/>
      <c r="C251" s="6"/>
      <c r="D251" s="78"/>
      <c r="E251" s="78"/>
      <c r="F251" s="78"/>
      <c r="G251" s="6"/>
      <c r="H251" s="53"/>
      <c r="L251" s="53"/>
      <c r="M251" s="6"/>
    </row>
    <row r="252" ht="14.25" customHeight="1">
      <c r="A252" s="6"/>
      <c r="B252" s="6"/>
      <c r="C252" s="6"/>
      <c r="D252" s="78"/>
      <c r="E252" s="78"/>
      <c r="F252" s="78"/>
      <c r="G252" s="6"/>
      <c r="H252" s="53"/>
      <c r="L252" s="53"/>
      <c r="M252" s="6"/>
    </row>
    <row r="253" ht="14.25" customHeight="1">
      <c r="A253" s="6"/>
      <c r="B253" s="6"/>
      <c r="C253" s="6"/>
      <c r="D253" s="78"/>
      <c r="E253" s="78"/>
      <c r="F253" s="78"/>
      <c r="G253" s="6"/>
      <c r="H253" s="53"/>
      <c r="L253" s="53"/>
      <c r="M253" s="6"/>
    </row>
    <row r="254" ht="14.25" customHeight="1">
      <c r="A254" s="6"/>
      <c r="B254" s="6"/>
      <c r="C254" s="6"/>
      <c r="D254" s="78"/>
      <c r="E254" s="78"/>
      <c r="F254" s="78"/>
      <c r="G254" s="6"/>
      <c r="H254" s="53"/>
      <c r="L254" s="53"/>
      <c r="M254" s="6"/>
    </row>
    <row r="255" ht="14.25" customHeight="1">
      <c r="A255" s="6"/>
      <c r="B255" s="6"/>
      <c r="C255" s="6"/>
      <c r="D255" s="78"/>
      <c r="E255" s="78"/>
      <c r="F255" s="78"/>
      <c r="G255" s="6"/>
      <c r="H255" s="53"/>
      <c r="L255" s="53"/>
      <c r="M255" s="6"/>
    </row>
    <row r="256" ht="14.25" customHeight="1">
      <c r="A256" s="6"/>
      <c r="B256" s="6"/>
      <c r="C256" s="6"/>
      <c r="D256" s="78"/>
      <c r="E256" s="78"/>
      <c r="F256" s="78"/>
      <c r="G256" s="6"/>
      <c r="H256" s="53"/>
      <c r="L256" s="53"/>
      <c r="M256" s="6"/>
    </row>
    <row r="257" ht="14.25" customHeight="1">
      <c r="A257" s="6"/>
      <c r="B257" s="6"/>
      <c r="C257" s="6"/>
      <c r="D257" s="78"/>
      <c r="E257" s="78"/>
      <c r="F257" s="78"/>
      <c r="G257" s="6"/>
      <c r="H257" s="53"/>
      <c r="L257" s="53"/>
      <c r="M257" s="6"/>
    </row>
    <row r="258" ht="14.25" customHeight="1">
      <c r="A258" s="6"/>
      <c r="B258" s="6"/>
      <c r="C258" s="6"/>
      <c r="D258" s="78"/>
      <c r="E258" s="78"/>
      <c r="F258" s="78"/>
      <c r="G258" s="6"/>
      <c r="H258" s="53"/>
      <c r="L258" s="53"/>
      <c r="M258" s="6"/>
    </row>
    <row r="259" ht="14.25" customHeight="1">
      <c r="A259" s="6"/>
      <c r="B259" s="6"/>
      <c r="C259" s="6"/>
      <c r="D259" s="78"/>
      <c r="E259" s="78"/>
      <c r="F259" s="78"/>
      <c r="G259" s="6"/>
      <c r="H259" s="53"/>
      <c r="L259" s="53"/>
      <c r="M259" s="6"/>
    </row>
    <row r="260" ht="14.25" customHeight="1">
      <c r="A260" s="6"/>
      <c r="B260" s="6"/>
      <c r="C260" s="6"/>
      <c r="D260" s="78"/>
      <c r="E260" s="78"/>
      <c r="F260" s="78"/>
      <c r="G260" s="6"/>
      <c r="H260" s="53"/>
      <c r="L260" s="53"/>
      <c r="M260" s="6"/>
    </row>
    <row r="261" ht="14.25" customHeight="1">
      <c r="A261" s="6"/>
      <c r="B261" s="6"/>
      <c r="C261" s="6"/>
      <c r="D261" s="78"/>
      <c r="E261" s="78"/>
      <c r="F261" s="78"/>
      <c r="G261" s="6"/>
      <c r="H261" s="53"/>
      <c r="L261" s="53"/>
      <c r="M261" s="6"/>
    </row>
    <row r="262" ht="14.25" customHeight="1">
      <c r="A262" s="6"/>
      <c r="B262" s="6"/>
      <c r="C262" s="6"/>
      <c r="D262" s="78"/>
      <c r="E262" s="78"/>
      <c r="F262" s="78"/>
      <c r="G262" s="6"/>
      <c r="H262" s="53"/>
      <c r="L262" s="53"/>
      <c r="M262" s="6"/>
    </row>
    <row r="263" ht="14.25" customHeight="1">
      <c r="A263" s="6"/>
      <c r="B263" s="6"/>
      <c r="C263" s="6"/>
      <c r="D263" s="78"/>
      <c r="E263" s="78"/>
      <c r="F263" s="78"/>
      <c r="G263" s="6"/>
      <c r="H263" s="53"/>
      <c r="L263" s="53"/>
      <c r="M263" s="6"/>
    </row>
    <row r="264" ht="14.25" customHeight="1">
      <c r="A264" s="6"/>
      <c r="B264" s="6"/>
      <c r="C264" s="6"/>
      <c r="D264" s="78"/>
      <c r="E264" s="78"/>
      <c r="F264" s="78"/>
      <c r="G264" s="6"/>
      <c r="H264" s="53"/>
      <c r="L264" s="53"/>
      <c r="M264" s="6"/>
    </row>
    <row r="265" ht="14.25" customHeight="1">
      <c r="A265" s="6"/>
      <c r="B265" s="6"/>
      <c r="C265" s="6"/>
      <c r="D265" s="78"/>
      <c r="E265" s="78"/>
      <c r="F265" s="78"/>
      <c r="G265" s="6"/>
      <c r="H265" s="53"/>
      <c r="L265" s="53"/>
      <c r="M265" s="6"/>
    </row>
    <row r="266" ht="14.25" customHeight="1">
      <c r="A266" s="6"/>
      <c r="B266" s="6"/>
      <c r="C266" s="6"/>
      <c r="D266" s="78"/>
      <c r="E266" s="78"/>
      <c r="F266" s="78"/>
      <c r="G266" s="6"/>
      <c r="H266" s="53"/>
      <c r="L266" s="53"/>
      <c r="M266" s="6"/>
    </row>
    <row r="267" ht="14.25" customHeight="1">
      <c r="A267" s="6"/>
      <c r="B267" s="6"/>
      <c r="C267" s="6"/>
      <c r="D267" s="78"/>
      <c r="E267" s="78"/>
      <c r="F267" s="78"/>
      <c r="G267" s="6"/>
      <c r="H267" s="53"/>
      <c r="L267" s="53"/>
      <c r="M267" s="6"/>
    </row>
    <row r="268" ht="14.25" customHeight="1">
      <c r="A268" s="6"/>
      <c r="B268" s="6"/>
      <c r="C268" s="6"/>
      <c r="D268" s="78"/>
      <c r="E268" s="78"/>
      <c r="F268" s="78"/>
      <c r="G268" s="6"/>
      <c r="H268" s="53"/>
      <c r="L268" s="53"/>
      <c r="M268" s="6"/>
    </row>
    <row r="269" ht="14.25" customHeight="1">
      <c r="A269" s="6"/>
      <c r="B269" s="6"/>
      <c r="C269" s="6"/>
      <c r="D269" s="78"/>
      <c r="E269" s="78"/>
      <c r="F269" s="78"/>
      <c r="G269" s="6"/>
      <c r="H269" s="53"/>
      <c r="L269" s="53"/>
      <c r="M269" s="6"/>
    </row>
    <row r="270" ht="14.25" customHeight="1">
      <c r="A270" s="6"/>
      <c r="B270" s="6"/>
      <c r="C270" s="6"/>
      <c r="D270" s="78"/>
      <c r="E270" s="78"/>
      <c r="F270" s="78"/>
      <c r="G270" s="6"/>
      <c r="H270" s="53"/>
      <c r="L270" s="53"/>
      <c r="M270" s="6"/>
    </row>
    <row r="271" ht="14.25" customHeight="1">
      <c r="A271" s="6"/>
      <c r="B271" s="6"/>
      <c r="C271" s="6"/>
      <c r="D271" s="78"/>
      <c r="E271" s="78"/>
      <c r="F271" s="78"/>
      <c r="G271" s="6"/>
      <c r="H271" s="53"/>
      <c r="L271" s="53"/>
      <c r="M271" s="6"/>
    </row>
    <row r="272" ht="14.25" customHeight="1">
      <c r="A272" s="6"/>
      <c r="B272" s="6"/>
      <c r="C272" s="6"/>
      <c r="D272" s="78"/>
      <c r="E272" s="78"/>
      <c r="F272" s="78"/>
      <c r="G272" s="6"/>
      <c r="H272" s="53"/>
      <c r="L272" s="53"/>
      <c r="M272" s="6"/>
    </row>
    <row r="273" ht="14.25" customHeight="1">
      <c r="A273" s="6"/>
      <c r="B273" s="6"/>
      <c r="C273" s="6"/>
      <c r="D273" s="78"/>
      <c r="E273" s="78"/>
      <c r="F273" s="78"/>
      <c r="G273" s="6"/>
      <c r="H273" s="53"/>
      <c r="L273" s="53"/>
      <c r="M273" s="6"/>
    </row>
    <row r="274" ht="14.25" customHeight="1">
      <c r="A274" s="6"/>
      <c r="B274" s="6"/>
      <c r="C274" s="6"/>
      <c r="D274" s="78"/>
      <c r="E274" s="78"/>
      <c r="F274" s="78"/>
      <c r="G274" s="6"/>
      <c r="H274" s="53"/>
      <c r="L274" s="53"/>
      <c r="M274" s="6"/>
    </row>
    <row r="275" ht="14.25" customHeight="1">
      <c r="A275" s="6"/>
      <c r="B275" s="6"/>
      <c r="C275" s="6"/>
      <c r="D275" s="78"/>
      <c r="E275" s="78"/>
      <c r="F275" s="78"/>
      <c r="G275" s="6"/>
      <c r="H275" s="53"/>
      <c r="L275" s="53"/>
      <c r="M275" s="6"/>
    </row>
    <row r="276" ht="14.25" customHeight="1">
      <c r="A276" s="6"/>
      <c r="B276" s="6"/>
      <c r="C276" s="6"/>
      <c r="D276" s="78"/>
      <c r="E276" s="78"/>
      <c r="F276" s="78"/>
      <c r="G276" s="6"/>
      <c r="H276" s="53"/>
      <c r="L276" s="53"/>
      <c r="M276" s="6"/>
    </row>
    <row r="277" ht="14.25" customHeight="1">
      <c r="A277" s="6"/>
      <c r="B277" s="6"/>
      <c r="C277" s="6"/>
      <c r="D277" s="78"/>
      <c r="E277" s="78"/>
      <c r="F277" s="78"/>
      <c r="G277" s="6"/>
      <c r="H277" s="53"/>
      <c r="L277" s="53"/>
      <c r="M277" s="6"/>
    </row>
    <row r="278" ht="14.25" customHeight="1">
      <c r="A278" s="6"/>
      <c r="B278" s="6"/>
      <c r="C278" s="6"/>
      <c r="D278" s="78"/>
      <c r="E278" s="78"/>
      <c r="F278" s="78"/>
      <c r="G278" s="6"/>
      <c r="H278" s="53"/>
      <c r="L278" s="53"/>
      <c r="M278" s="6"/>
    </row>
    <row r="279" ht="14.25" customHeight="1">
      <c r="A279" s="6"/>
      <c r="B279" s="6"/>
      <c r="C279" s="6"/>
      <c r="D279" s="78"/>
      <c r="E279" s="78"/>
      <c r="F279" s="78"/>
      <c r="G279" s="6"/>
      <c r="H279" s="53"/>
      <c r="L279" s="53"/>
      <c r="M279" s="6"/>
    </row>
    <row r="280" ht="14.25" customHeight="1">
      <c r="A280" s="6"/>
      <c r="B280" s="6"/>
      <c r="C280" s="6"/>
      <c r="D280" s="78"/>
      <c r="E280" s="78"/>
      <c r="F280" s="78"/>
      <c r="G280" s="6"/>
      <c r="H280" s="53"/>
      <c r="L280" s="53"/>
      <c r="M280" s="6"/>
    </row>
    <row r="281" ht="14.25" customHeight="1">
      <c r="A281" s="6"/>
      <c r="B281" s="6"/>
      <c r="C281" s="6"/>
      <c r="D281" s="78"/>
      <c r="E281" s="78"/>
      <c r="F281" s="78"/>
      <c r="G281" s="6"/>
      <c r="H281" s="53"/>
      <c r="L281" s="53"/>
      <c r="M281" s="6"/>
    </row>
    <row r="282" ht="14.25" customHeight="1">
      <c r="A282" s="6"/>
      <c r="B282" s="6"/>
      <c r="C282" s="6"/>
      <c r="D282" s="78"/>
      <c r="E282" s="78"/>
      <c r="F282" s="78"/>
      <c r="G282" s="6"/>
      <c r="H282" s="53"/>
      <c r="L282" s="53"/>
      <c r="M282" s="6"/>
    </row>
    <row r="283" ht="14.25" customHeight="1">
      <c r="A283" s="6"/>
      <c r="B283" s="6"/>
      <c r="C283" s="6"/>
      <c r="D283" s="78"/>
      <c r="E283" s="78"/>
      <c r="F283" s="78"/>
      <c r="G283" s="6"/>
      <c r="H283" s="53"/>
      <c r="L283" s="53"/>
      <c r="M283" s="6"/>
    </row>
    <row r="284" ht="14.25" customHeight="1">
      <c r="A284" s="6"/>
      <c r="B284" s="6"/>
      <c r="C284" s="6"/>
      <c r="D284" s="78"/>
      <c r="E284" s="78"/>
      <c r="F284" s="78"/>
      <c r="G284" s="6"/>
      <c r="H284" s="53"/>
      <c r="L284" s="53"/>
      <c r="M284" s="6"/>
    </row>
    <row r="285" ht="14.25" customHeight="1">
      <c r="A285" s="6"/>
      <c r="B285" s="6"/>
      <c r="C285" s="6"/>
      <c r="D285" s="78"/>
      <c r="E285" s="78"/>
      <c r="F285" s="78"/>
      <c r="G285" s="6"/>
      <c r="H285" s="53"/>
      <c r="L285" s="53"/>
      <c r="M285" s="6"/>
    </row>
    <row r="286" ht="14.25" customHeight="1">
      <c r="A286" s="6"/>
      <c r="B286" s="6"/>
      <c r="C286" s="6"/>
      <c r="D286" s="78"/>
      <c r="E286" s="78"/>
      <c r="F286" s="78"/>
      <c r="G286" s="6"/>
      <c r="H286" s="53"/>
      <c r="L286" s="53"/>
      <c r="M286" s="6"/>
    </row>
    <row r="287" ht="14.25" customHeight="1">
      <c r="A287" s="6"/>
      <c r="B287" s="6"/>
      <c r="C287" s="6"/>
      <c r="D287" s="78"/>
      <c r="E287" s="78"/>
      <c r="F287" s="78"/>
      <c r="G287" s="6"/>
      <c r="H287" s="53"/>
      <c r="L287" s="53"/>
      <c r="M287" s="6"/>
    </row>
    <row r="288" ht="14.25" customHeight="1">
      <c r="A288" s="6"/>
      <c r="B288" s="6"/>
      <c r="C288" s="6"/>
      <c r="D288" s="78"/>
      <c r="E288" s="78"/>
      <c r="F288" s="78"/>
      <c r="G288" s="6"/>
      <c r="H288" s="53"/>
      <c r="L288" s="53"/>
      <c r="M288" s="6"/>
    </row>
    <row r="289" ht="14.25" customHeight="1">
      <c r="A289" s="6"/>
      <c r="B289" s="6"/>
      <c r="C289" s="6"/>
      <c r="D289" s="78"/>
      <c r="E289" s="78"/>
      <c r="F289" s="78"/>
      <c r="G289" s="6"/>
      <c r="H289" s="53"/>
      <c r="L289" s="53"/>
      <c r="M289" s="6"/>
    </row>
    <row r="290" ht="14.25" customHeight="1">
      <c r="A290" s="6"/>
      <c r="B290" s="6"/>
      <c r="C290" s="6"/>
      <c r="D290" s="78"/>
      <c r="E290" s="78"/>
      <c r="F290" s="78"/>
      <c r="G290" s="6"/>
      <c r="H290" s="53"/>
      <c r="L290" s="53"/>
      <c r="M290" s="6"/>
    </row>
    <row r="291" ht="14.25" customHeight="1">
      <c r="A291" s="6"/>
      <c r="B291" s="6"/>
      <c r="C291" s="6"/>
      <c r="D291" s="78"/>
      <c r="E291" s="78"/>
      <c r="F291" s="78"/>
      <c r="G291" s="6"/>
      <c r="H291" s="53"/>
      <c r="L291" s="53"/>
      <c r="M291" s="6"/>
    </row>
    <row r="292" ht="14.25" customHeight="1">
      <c r="A292" s="6"/>
      <c r="B292" s="6"/>
      <c r="C292" s="6"/>
      <c r="D292" s="78"/>
      <c r="E292" s="78"/>
      <c r="F292" s="78"/>
      <c r="G292" s="6"/>
      <c r="H292" s="53"/>
      <c r="L292" s="53"/>
      <c r="M292" s="6"/>
    </row>
    <row r="293" ht="14.25" customHeight="1">
      <c r="A293" s="6"/>
      <c r="B293" s="6"/>
      <c r="C293" s="6"/>
      <c r="D293" s="78"/>
      <c r="E293" s="78"/>
      <c r="F293" s="78"/>
      <c r="G293" s="6"/>
      <c r="H293" s="53"/>
      <c r="L293" s="53"/>
      <c r="M293" s="6"/>
    </row>
    <row r="294" ht="14.25" customHeight="1">
      <c r="A294" s="6"/>
      <c r="B294" s="6"/>
      <c r="C294" s="6"/>
      <c r="D294" s="78"/>
      <c r="E294" s="78"/>
      <c r="F294" s="78"/>
      <c r="G294" s="6"/>
      <c r="H294" s="53"/>
      <c r="L294" s="53"/>
      <c r="M294" s="6"/>
    </row>
    <row r="295" ht="14.25" customHeight="1">
      <c r="A295" s="6"/>
      <c r="B295" s="6"/>
      <c r="C295" s="6"/>
      <c r="D295" s="78"/>
      <c r="E295" s="78"/>
      <c r="F295" s="78"/>
      <c r="G295" s="6"/>
      <c r="H295" s="53"/>
      <c r="L295" s="53"/>
      <c r="M295" s="6"/>
    </row>
    <row r="296" ht="14.25" customHeight="1">
      <c r="A296" s="6"/>
      <c r="B296" s="6"/>
      <c r="C296" s="6"/>
      <c r="D296" s="78"/>
      <c r="E296" s="78"/>
      <c r="F296" s="78"/>
      <c r="G296" s="6"/>
      <c r="H296" s="53"/>
      <c r="L296" s="53"/>
      <c r="M296" s="6"/>
    </row>
    <row r="297" ht="14.25" customHeight="1">
      <c r="A297" s="6"/>
      <c r="B297" s="6"/>
      <c r="C297" s="6"/>
      <c r="D297" s="78"/>
      <c r="E297" s="78"/>
      <c r="F297" s="78"/>
      <c r="G297" s="6"/>
      <c r="H297" s="53"/>
      <c r="L297" s="53"/>
      <c r="M297" s="6"/>
    </row>
    <row r="298" ht="14.25" customHeight="1">
      <c r="A298" s="6"/>
      <c r="B298" s="6"/>
      <c r="C298" s="6"/>
      <c r="D298" s="78"/>
      <c r="E298" s="78"/>
      <c r="F298" s="78"/>
      <c r="G298" s="6"/>
      <c r="H298" s="53"/>
      <c r="L298" s="53"/>
      <c r="M298" s="6"/>
    </row>
    <row r="299" ht="14.25" customHeight="1">
      <c r="A299" s="6"/>
      <c r="B299" s="6"/>
      <c r="C299" s="6"/>
      <c r="D299" s="78"/>
      <c r="E299" s="78"/>
      <c r="F299" s="78"/>
      <c r="G299" s="6"/>
      <c r="H299" s="53"/>
      <c r="L299" s="53"/>
      <c r="M299" s="6"/>
    </row>
    <row r="300" ht="14.25" customHeight="1">
      <c r="A300" s="6"/>
      <c r="B300" s="6"/>
      <c r="C300" s="6"/>
      <c r="D300" s="78"/>
      <c r="E300" s="78"/>
      <c r="F300" s="78"/>
      <c r="G300" s="6"/>
      <c r="H300" s="53"/>
      <c r="L300" s="53"/>
      <c r="M300" s="6"/>
    </row>
    <row r="301" ht="14.25" customHeight="1">
      <c r="A301" s="6"/>
      <c r="B301" s="6"/>
      <c r="C301" s="6"/>
      <c r="D301" s="78"/>
      <c r="E301" s="78"/>
      <c r="F301" s="78"/>
      <c r="G301" s="6"/>
      <c r="H301" s="53"/>
      <c r="L301" s="53"/>
      <c r="M301" s="6"/>
    </row>
    <row r="302" ht="14.25" customHeight="1">
      <c r="A302" s="6"/>
      <c r="B302" s="6"/>
      <c r="C302" s="6"/>
      <c r="D302" s="78"/>
      <c r="E302" s="78"/>
      <c r="F302" s="78"/>
      <c r="G302" s="6"/>
      <c r="H302" s="53"/>
      <c r="L302" s="53"/>
      <c r="M302" s="6"/>
    </row>
    <row r="303" ht="14.25" customHeight="1">
      <c r="A303" s="6"/>
      <c r="B303" s="6"/>
      <c r="C303" s="6"/>
      <c r="D303" s="78"/>
      <c r="E303" s="78"/>
      <c r="F303" s="78"/>
      <c r="G303" s="6"/>
      <c r="H303" s="53"/>
      <c r="L303" s="53"/>
      <c r="M303" s="6"/>
    </row>
    <row r="304" ht="14.25" customHeight="1">
      <c r="A304" s="6"/>
      <c r="B304" s="6"/>
      <c r="C304" s="6"/>
      <c r="D304" s="78"/>
      <c r="E304" s="78"/>
      <c r="F304" s="78"/>
      <c r="G304" s="6"/>
      <c r="H304" s="53"/>
      <c r="L304" s="53"/>
      <c r="M304" s="6"/>
    </row>
    <row r="305" ht="14.25" customHeight="1">
      <c r="A305" s="6"/>
      <c r="B305" s="6"/>
      <c r="C305" s="6"/>
      <c r="D305" s="78"/>
      <c r="E305" s="78"/>
      <c r="F305" s="78"/>
      <c r="G305" s="6"/>
      <c r="H305" s="53"/>
      <c r="L305" s="53"/>
      <c r="M305" s="6"/>
    </row>
    <row r="306" ht="14.25" customHeight="1">
      <c r="A306" s="6"/>
      <c r="B306" s="6"/>
      <c r="C306" s="6"/>
      <c r="D306" s="78"/>
      <c r="E306" s="78"/>
      <c r="F306" s="78"/>
      <c r="G306" s="6"/>
      <c r="H306" s="53"/>
      <c r="L306" s="53"/>
      <c r="M306" s="6"/>
    </row>
    <row r="307" ht="14.25" customHeight="1">
      <c r="A307" s="6"/>
      <c r="B307" s="6"/>
      <c r="C307" s="6"/>
      <c r="D307" s="78"/>
      <c r="E307" s="78"/>
      <c r="F307" s="78"/>
      <c r="G307" s="6"/>
      <c r="H307" s="53"/>
      <c r="L307" s="53"/>
      <c r="M307" s="6"/>
    </row>
    <row r="308" ht="14.25" customHeight="1">
      <c r="A308" s="6"/>
      <c r="B308" s="6"/>
      <c r="C308" s="6"/>
      <c r="D308" s="78"/>
      <c r="E308" s="78"/>
      <c r="F308" s="78"/>
      <c r="G308" s="6"/>
      <c r="H308" s="53"/>
      <c r="L308" s="53"/>
      <c r="M308" s="6"/>
    </row>
    <row r="309" ht="14.25" customHeight="1">
      <c r="A309" s="6"/>
      <c r="B309" s="6"/>
      <c r="C309" s="6"/>
      <c r="D309" s="78"/>
      <c r="E309" s="78"/>
      <c r="F309" s="78"/>
      <c r="G309" s="6"/>
      <c r="H309" s="53"/>
      <c r="L309" s="53"/>
      <c r="M309" s="6"/>
    </row>
    <row r="310" ht="14.25" customHeight="1">
      <c r="A310" s="6"/>
      <c r="B310" s="6"/>
      <c r="C310" s="6"/>
      <c r="D310" s="78"/>
      <c r="E310" s="78"/>
      <c r="F310" s="78"/>
      <c r="G310" s="6"/>
      <c r="H310" s="53"/>
      <c r="L310" s="53"/>
      <c r="M310" s="6"/>
    </row>
    <row r="311" ht="14.25" customHeight="1">
      <c r="A311" s="6"/>
      <c r="B311" s="6"/>
      <c r="C311" s="6"/>
      <c r="D311" s="78"/>
      <c r="E311" s="78"/>
      <c r="F311" s="78"/>
      <c r="G311" s="6"/>
      <c r="H311" s="53"/>
      <c r="L311" s="53"/>
      <c r="M311" s="6"/>
    </row>
    <row r="312" ht="14.25" customHeight="1">
      <c r="A312" s="6"/>
      <c r="B312" s="6"/>
      <c r="C312" s="6"/>
      <c r="D312" s="78"/>
      <c r="E312" s="78"/>
      <c r="F312" s="78"/>
      <c r="G312" s="6"/>
      <c r="H312" s="53"/>
      <c r="L312" s="53"/>
      <c r="M312" s="6"/>
    </row>
    <row r="313" ht="14.25" customHeight="1">
      <c r="A313" s="6"/>
      <c r="B313" s="6"/>
      <c r="C313" s="6"/>
      <c r="D313" s="78"/>
      <c r="E313" s="78"/>
      <c r="F313" s="78"/>
      <c r="G313" s="6"/>
      <c r="H313" s="53"/>
      <c r="L313" s="53"/>
      <c r="M313" s="6"/>
    </row>
    <row r="314" ht="14.25" customHeight="1">
      <c r="A314" s="6"/>
      <c r="B314" s="6"/>
      <c r="C314" s="6"/>
      <c r="D314" s="78"/>
      <c r="E314" s="78"/>
      <c r="F314" s="78"/>
      <c r="G314" s="6"/>
      <c r="H314" s="53"/>
      <c r="L314" s="53"/>
      <c r="M314" s="6"/>
    </row>
    <row r="315" ht="14.25" customHeight="1">
      <c r="A315" s="6"/>
      <c r="B315" s="6"/>
      <c r="C315" s="6"/>
      <c r="D315" s="78"/>
      <c r="E315" s="78"/>
      <c r="F315" s="78"/>
      <c r="G315" s="6"/>
      <c r="H315" s="53"/>
      <c r="L315" s="53"/>
      <c r="M315" s="6"/>
    </row>
    <row r="316" ht="14.25" customHeight="1">
      <c r="A316" s="6"/>
      <c r="B316" s="6"/>
      <c r="C316" s="6"/>
      <c r="D316" s="78"/>
      <c r="E316" s="78"/>
      <c r="F316" s="78"/>
      <c r="G316" s="6"/>
      <c r="H316" s="53"/>
      <c r="L316" s="53"/>
      <c r="M316" s="6"/>
    </row>
    <row r="317" ht="14.25" customHeight="1">
      <c r="A317" s="6"/>
      <c r="B317" s="6"/>
      <c r="C317" s="6"/>
      <c r="D317" s="78"/>
      <c r="E317" s="78"/>
      <c r="F317" s="78"/>
      <c r="G317" s="6"/>
      <c r="H317" s="53"/>
      <c r="L317" s="53"/>
      <c r="M317" s="6"/>
    </row>
    <row r="318" ht="14.25" customHeight="1">
      <c r="A318" s="6"/>
      <c r="B318" s="6"/>
      <c r="C318" s="6"/>
      <c r="D318" s="78"/>
      <c r="E318" s="78"/>
      <c r="F318" s="78"/>
      <c r="G318" s="6"/>
      <c r="H318" s="53"/>
      <c r="L318" s="53"/>
      <c r="M318" s="6"/>
    </row>
    <row r="319" ht="14.25" customHeight="1">
      <c r="A319" s="6"/>
      <c r="B319" s="6"/>
      <c r="C319" s="6"/>
      <c r="D319" s="78"/>
      <c r="E319" s="78"/>
      <c r="F319" s="78"/>
      <c r="G319" s="6"/>
      <c r="H319" s="53"/>
      <c r="L319" s="53"/>
      <c r="M319" s="6"/>
    </row>
    <row r="320" ht="14.25" customHeight="1">
      <c r="A320" s="6"/>
      <c r="B320" s="6"/>
      <c r="C320" s="6"/>
      <c r="D320" s="78"/>
      <c r="E320" s="78"/>
      <c r="F320" s="78"/>
      <c r="G320" s="6"/>
      <c r="H320" s="53"/>
      <c r="L320" s="53"/>
      <c r="M320" s="6"/>
    </row>
    <row r="321" ht="14.25" customHeight="1">
      <c r="A321" s="6"/>
      <c r="B321" s="6"/>
      <c r="C321" s="6"/>
      <c r="D321" s="78"/>
      <c r="E321" s="78"/>
      <c r="F321" s="78"/>
      <c r="G321" s="6"/>
      <c r="H321" s="53"/>
      <c r="L321" s="53"/>
      <c r="M321" s="6"/>
    </row>
    <row r="322" ht="14.25" customHeight="1">
      <c r="A322" s="6"/>
      <c r="B322" s="6"/>
      <c r="C322" s="6"/>
      <c r="D322" s="78"/>
      <c r="E322" s="78"/>
      <c r="F322" s="78"/>
      <c r="G322" s="6"/>
      <c r="H322" s="53"/>
      <c r="L322" s="53"/>
      <c r="M322" s="6"/>
    </row>
    <row r="323" ht="14.25" customHeight="1">
      <c r="A323" s="6"/>
      <c r="B323" s="6"/>
      <c r="C323" s="6"/>
      <c r="D323" s="78"/>
      <c r="E323" s="78"/>
      <c r="F323" s="78"/>
      <c r="G323" s="6"/>
      <c r="H323" s="53"/>
      <c r="L323" s="53"/>
      <c r="M323" s="6"/>
    </row>
    <row r="324" ht="14.25" customHeight="1">
      <c r="A324" s="6"/>
      <c r="B324" s="6"/>
      <c r="C324" s="6"/>
      <c r="D324" s="78"/>
      <c r="E324" s="78"/>
      <c r="F324" s="78"/>
      <c r="G324" s="6"/>
      <c r="H324" s="53"/>
      <c r="L324" s="53"/>
      <c r="M324" s="6"/>
    </row>
    <row r="325" ht="14.25" customHeight="1">
      <c r="A325" s="6"/>
      <c r="B325" s="6"/>
      <c r="C325" s="6"/>
      <c r="D325" s="78"/>
      <c r="E325" s="78"/>
      <c r="F325" s="78"/>
      <c r="G325" s="6"/>
      <c r="H325" s="53"/>
      <c r="L325" s="53"/>
      <c r="M325" s="6"/>
    </row>
    <row r="326" ht="14.25" customHeight="1">
      <c r="A326" s="6"/>
      <c r="B326" s="6"/>
      <c r="C326" s="6"/>
      <c r="D326" s="78"/>
      <c r="E326" s="78"/>
      <c r="F326" s="78"/>
      <c r="G326" s="6"/>
      <c r="H326" s="53"/>
      <c r="L326" s="53"/>
      <c r="M326" s="6"/>
    </row>
    <row r="327" ht="14.25" customHeight="1">
      <c r="A327" s="6"/>
      <c r="B327" s="6"/>
      <c r="C327" s="6"/>
      <c r="D327" s="78"/>
      <c r="E327" s="78"/>
      <c r="F327" s="78"/>
      <c r="G327" s="6"/>
      <c r="H327" s="53"/>
      <c r="L327" s="53"/>
      <c r="M327" s="6"/>
    </row>
    <row r="328" ht="14.25" customHeight="1">
      <c r="A328" s="6"/>
      <c r="B328" s="6"/>
      <c r="C328" s="6"/>
      <c r="D328" s="78"/>
      <c r="E328" s="78"/>
      <c r="F328" s="78"/>
      <c r="G328" s="6"/>
      <c r="H328" s="53"/>
      <c r="L328" s="53"/>
      <c r="M328" s="6"/>
    </row>
    <row r="329" ht="14.25" customHeight="1">
      <c r="A329" s="6"/>
      <c r="B329" s="6"/>
      <c r="C329" s="6"/>
      <c r="D329" s="78"/>
      <c r="E329" s="78"/>
      <c r="F329" s="78"/>
      <c r="G329" s="6"/>
      <c r="H329" s="53"/>
      <c r="L329" s="53"/>
      <c r="M329" s="6"/>
    </row>
    <row r="330" ht="14.25" customHeight="1">
      <c r="A330" s="6"/>
      <c r="B330" s="6"/>
      <c r="C330" s="6"/>
      <c r="D330" s="78"/>
      <c r="E330" s="78"/>
      <c r="F330" s="78"/>
      <c r="G330" s="6"/>
      <c r="H330" s="53"/>
      <c r="L330" s="53"/>
      <c r="M330" s="6"/>
    </row>
    <row r="331" ht="14.25" customHeight="1">
      <c r="A331" s="6"/>
      <c r="B331" s="6"/>
      <c r="C331" s="6"/>
      <c r="D331" s="78"/>
      <c r="E331" s="78"/>
      <c r="F331" s="78"/>
      <c r="G331" s="6"/>
      <c r="H331" s="53"/>
      <c r="L331" s="53"/>
      <c r="M331" s="6"/>
    </row>
    <row r="332" ht="14.25" customHeight="1">
      <c r="A332" s="6"/>
      <c r="B332" s="6"/>
      <c r="C332" s="6"/>
      <c r="D332" s="78"/>
      <c r="E332" s="78"/>
      <c r="F332" s="78"/>
      <c r="G332" s="6"/>
      <c r="H332" s="53"/>
      <c r="L332" s="53"/>
      <c r="M332" s="6"/>
    </row>
    <row r="333" ht="14.25" customHeight="1">
      <c r="A333" s="6"/>
      <c r="B333" s="6"/>
      <c r="C333" s="6"/>
      <c r="D333" s="78"/>
      <c r="E333" s="78"/>
      <c r="F333" s="78"/>
      <c r="G333" s="6"/>
      <c r="H333" s="53"/>
      <c r="L333" s="53"/>
      <c r="M333" s="6"/>
    </row>
    <row r="334" ht="14.25" customHeight="1">
      <c r="A334" s="6"/>
      <c r="B334" s="6"/>
      <c r="C334" s="6"/>
      <c r="D334" s="78"/>
      <c r="E334" s="78"/>
      <c r="F334" s="78"/>
      <c r="G334" s="6"/>
      <c r="H334" s="53"/>
      <c r="L334" s="53"/>
      <c r="M334" s="6"/>
    </row>
    <row r="335" ht="14.25" customHeight="1">
      <c r="A335" s="6"/>
      <c r="B335" s="6"/>
      <c r="C335" s="6"/>
      <c r="D335" s="78"/>
      <c r="E335" s="78"/>
      <c r="F335" s="78"/>
      <c r="G335" s="6"/>
      <c r="H335" s="53"/>
      <c r="L335" s="53"/>
      <c r="M335" s="6"/>
    </row>
    <row r="336" ht="14.25" customHeight="1">
      <c r="A336" s="6"/>
      <c r="B336" s="6"/>
      <c r="C336" s="6"/>
      <c r="D336" s="78"/>
      <c r="E336" s="78"/>
      <c r="F336" s="78"/>
      <c r="G336" s="6"/>
      <c r="H336" s="53"/>
      <c r="L336" s="53"/>
      <c r="M336" s="6"/>
    </row>
    <row r="337" ht="14.25" customHeight="1">
      <c r="A337" s="6"/>
      <c r="B337" s="6"/>
      <c r="C337" s="6"/>
      <c r="D337" s="78"/>
      <c r="E337" s="78"/>
      <c r="F337" s="78"/>
      <c r="G337" s="6"/>
      <c r="H337" s="53"/>
      <c r="L337" s="53"/>
      <c r="M337" s="6"/>
    </row>
    <row r="338" ht="14.25" customHeight="1">
      <c r="A338" s="6"/>
      <c r="B338" s="6"/>
      <c r="C338" s="6"/>
      <c r="D338" s="78"/>
      <c r="E338" s="78"/>
      <c r="F338" s="78"/>
      <c r="G338" s="6"/>
      <c r="H338" s="53"/>
      <c r="L338" s="53"/>
      <c r="M338" s="6"/>
    </row>
    <row r="339" ht="14.25" customHeight="1">
      <c r="A339" s="6"/>
      <c r="B339" s="6"/>
      <c r="C339" s="6"/>
      <c r="D339" s="78"/>
      <c r="E339" s="78"/>
      <c r="F339" s="78"/>
      <c r="G339" s="6"/>
      <c r="H339" s="53"/>
      <c r="L339" s="53"/>
      <c r="M339" s="6"/>
    </row>
    <row r="340" ht="14.25" customHeight="1">
      <c r="A340" s="6"/>
      <c r="B340" s="6"/>
      <c r="C340" s="6"/>
      <c r="D340" s="78"/>
      <c r="E340" s="78"/>
      <c r="F340" s="78"/>
      <c r="G340" s="6"/>
      <c r="H340" s="53"/>
      <c r="L340" s="53"/>
      <c r="M340" s="6"/>
    </row>
    <row r="341" ht="14.25" customHeight="1">
      <c r="A341" s="6"/>
      <c r="B341" s="6"/>
      <c r="C341" s="6"/>
      <c r="D341" s="78"/>
      <c r="E341" s="78"/>
      <c r="F341" s="78"/>
      <c r="G341" s="6"/>
      <c r="H341" s="53"/>
      <c r="L341" s="53"/>
      <c r="M341" s="6"/>
    </row>
    <row r="342" ht="14.25" customHeight="1">
      <c r="A342" s="6"/>
      <c r="B342" s="6"/>
      <c r="C342" s="6"/>
      <c r="D342" s="78"/>
      <c r="E342" s="78"/>
      <c r="F342" s="78"/>
      <c r="G342" s="6"/>
      <c r="H342" s="53"/>
      <c r="L342" s="53"/>
      <c r="M342" s="6"/>
    </row>
    <row r="343" ht="14.25" customHeight="1">
      <c r="A343" s="6"/>
      <c r="B343" s="6"/>
      <c r="C343" s="6"/>
      <c r="D343" s="78"/>
      <c r="E343" s="78"/>
      <c r="F343" s="78"/>
      <c r="G343" s="6"/>
      <c r="H343" s="53"/>
      <c r="L343" s="53"/>
      <c r="M343" s="6"/>
    </row>
    <row r="344" ht="14.25" customHeight="1">
      <c r="A344" s="6"/>
      <c r="B344" s="6"/>
      <c r="C344" s="6"/>
      <c r="D344" s="78"/>
      <c r="E344" s="78"/>
      <c r="F344" s="78"/>
      <c r="G344" s="6"/>
      <c r="H344" s="53"/>
      <c r="L344" s="53"/>
      <c r="M344" s="6"/>
    </row>
    <row r="345" ht="14.25" customHeight="1">
      <c r="A345" s="6"/>
      <c r="B345" s="6"/>
      <c r="C345" s="6"/>
      <c r="D345" s="78"/>
      <c r="E345" s="78"/>
      <c r="F345" s="78"/>
      <c r="G345" s="6"/>
      <c r="H345" s="53"/>
      <c r="L345" s="53"/>
      <c r="M345" s="6"/>
    </row>
    <row r="346" ht="14.25" customHeight="1">
      <c r="A346" s="6"/>
      <c r="B346" s="6"/>
      <c r="C346" s="6"/>
      <c r="D346" s="78"/>
      <c r="E346" s="78"/>
      <c r="F346" s="78"/>
      <c r="G346" s="6"/>
      <c r="H346" s="53"/>
      <c r="L346" s="53"/>
      <c r="M346" s="6"/>
    </row>
    <row r="347" ht="14.25" customHeight="1">
      <c r="A347" s="6"/>
      <c r="B347" s="6"/>
      <c r="C347" s="6"/>
      <c r="D347" s="78"/>
      <c r="E347" s="78"/>
      <c r="F347" s="78"/>
      <c r="G347" s="6"/>
      <c r="H347" s="53"/>
      <c r="L347" s="53"/>
      <c r="M347" s="6"/>
    </row>
    <row r="348" ht="14.25" customHeight="1">
      <c r="A348" s="6"/>
      <c r="B348" s="6"/>
      <c r="C348" s="6"/>
      <c r="D348" s="78"/>
      <c r="E348" s="78"/>
      <c r="F348" s="78"/>
      <c r="G348" s="6"/>
      <c r="H348" s="53"/>
      <c r="L348" s="53"/>
      <c r="M348" s="6"/>
    </row>
    <row r="349" ht="14.25" customHeight="1">
      <c r="A349" s="6"/>
      <c r="B349" s="6"/>
      <c r="C349" s="6"/>
      <c r="D349" s="78"/>
      <c r="E349" s="78"/>
      <c r="F349" s="78"/>
      <c r="G349" s="6"/>
      <c r="H349" s="53"/>
      <c r="L349" s="53"/>
      <c r="M349" s="6"/>
    </row>
    <row r="350" ht="14.25" customHeight="1">
      <c r="A350" s="6"/>
      <c r="B350" s="6"/>
      <c r="C350" s="6"/>
      <c r="D350" s="78"/>
      <c r="E350" s="78"/>
      <c r="F350" s="78"/>
      <c r="G350" s="6"/>
      <c r="H350" s="53"/>
      <c r="L350" s="53"/>
      <c r="M350" s="6"/>
    </row>
    <row r="351" ht="14.25" customHeight="1">
      <c r="A351" s="6"/>
      <c r="B351" s="6"/>
      <c r="C351" s="6"/>
      <c r="D351" s="78"/>
      <c r="E351" s="78"/>
      <c r="F351" s="78"/>
      <c r="G351" s="6"/>
      <c r="H351" s="53"/>
      <c r="L351" s="53"/>
      <c r="M351" s="6"/>
    </row>
    <row r="352" ht="14.25" customHeight="1">
      <c r="A352" s="6"/>
      <c r="B352" s="6"/>
      <c r="C352" s="6"/>
      <c r="D352" s="78"/>
      <c r="E352" s="78"/>
      <c r="F352" s="78"/>
      <c r="G352" s="6"/>
      <c r="H352" s="53"/>
      <c r="L352" s="53"/>
      <c r="M352" s="6"/>
    </row>
    <row r="353" ht="14.25" customHeight="1">
      <c r="A353" s="6"/>
      <c r="B353" s="6"/>
      <c r="C353" s="6"/>
      <c r="D353" s="78"/>
      <c r="E353" s="78"/>
      <c r="F353" s="78"/>
      <c r="G353" s="6"/>
      <c r="H353" s="53"/>
      <c r="L353" s="53"/>
      <c r="M353" s="6"/>
    </row>
    <row r="354" ht="14.25" customHeight="1">
      <c r="A354" s="6"/>
      <c r="B354" s="6"/>
      <c r="C354" s="6"/>
      <c r="D354" s="78"/>
      <c r="E354" s="78"/>
      <c r="F354" s="78"/>
      <c r="G354" s="6"/>
      <c r="H354" s="53"/>
      <c r="L354" s="53"/>
      <c r="M354" s="6"/>
    </row>
    <row r="355" ht="14.25" customHeight="1">
      <c r="A355" s="6"/>
      <c r="B355" s="6"/>
      <c r="C355" s="6"/>
      <c r="D355" s="78"/>
      <c r="E355" s="78"/>
      <c r="F355" s="78"/>
      <c r="G355" s="6"/>
      <c r="H355" s="53"/>
      <c r="L355" s="53"/>
      <c r="M355" s="6"/>
    </row>
    <row r="356" ht="14.25" customHeight="1">
      <c r="A356" s="6"/>
      <c r="B356" s="6"/>
      <c r="C356" s="6"/>
      <c r="D356" s="78"/>
      <c r="E356" s="78"/>
      <c r="F356" s="78"/>
      <c r="G356" s="6"/>
      <c r="H356" s="53"/>
      <c r="L356" s="53"/>
      <c r="M356" s="6"/>
    </row>
    <row r="357" ht="14.25" customHeight="1">
      <c r="A357" s="6"/>
      <c r="B357" s="6"/>
      <c r="C357" s="6"/>
      <c r="D357" s="78"/>
      <c r="E357" s="78"/>
      <c r="F357" s="78"/>
      <c r="G357" s="6"/>
      <c r="H357" s="53"/>
      <c r="L357" s="53"/>
      <c r="M357" s="6"/>
    </row>
    <row r="358" ht="14.25" customHeight="1">
      <c r="A358" s="6"/>
      <c r="B358" s="6"/>
      <c r="C358" s="6"/>
      <c r="D358" s="78"/>
      <c r="E358" s="78"/>
      <c r="F358" s="78"/>
      <c r="G358" s="6"/>
      <c r="H358" s="53"/>
      <c r="L358" s="53"/>
      <c r="M358" s="6"/>
    </row>
    <row r="359" ht="14.25" customHeight="1">
      <c r="A359" s="6"/>
      <c r="B359" s="6"/>
      <c r="C359" s="6"/>
      <c r="D359" s="78"/>
      <c r="E359" s="78"/>
      <c r="F359" s="78"/>
      <c r="G359" s="6"/>
      <c r="H359" s="53"/>
      <c r="L359" s="53"/>
      <c r="M359" s="6"/>
    </row>
    <row r="360" ht="14.25" customHeight="1">
      <c r="A360" s="6"/>
      <c r="B360" s="6"/>
      <c r="C360" s="6"/>
      <c r="D360" s="78"/>
      <c r="E360" s="78"/>
      <c r="F360" s="78"/>
      <c r="G360" s="6"/>
      <c r="H360" s="53"/>
      <c r="L360" s="53"/>
      <c r="M360" s="6"/>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N4"/>
    <mergeCell ref="A6:H6"/>
    <mergeCell ref="A8:H8"/>
    <mergeCell ref="A9:H9"/>
    <mergeCell ref="A10:H10"/>
    <mergeCell ref="A14:N15"/>
    <mergeCell ref="A160:J174"/>
  </mergeCells>
  <dataValidations>
    <dataValidation type="list" allowBlank="1" showErrorMessage="1" sqref="A17:B158">
      <formula1>#REF!</formula1>
    </dataValidation>
  </dataValidations>
  <printOptions/>
  <pageMargins bottom="0.787401575" footer="0.0" header="0.0" left="0.511811024" right="0.511811024" top="0.7874015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22.14"/>
    <col customWidth="1" min="3" max="3" width="27.29"/>
    <col customWidth="1" min="4" max="4" width="20.71"/>
    <col customWidth="1" min="5" max="5" width="70.43"/>
    <col customWidth="1" min="6" max="6" width="18.29"/>
    <col customWidth="1" min="7" max="7" width="24.0"/>
    <col customWidth="1" min="8" max="10" width="15.57"/>
    <col customWidth="1" min="11" max="11" width="19.86"/>
    <col customWidth="1" min="12" max="12" width="67.71"/>
    <col customWidth="1" min="13" max="13" width="29.14"/>
    <col customWidth="1" min="14" max="14" width="24.0"/>
    <col customWidth="1" min="15" max="15" width="16.29"/>
    <col customWidth="1" min="16" max="26" width="8.71"/>
  </cols>
  <sheetData>
    <row r="1" ht="14.25" customHeight="1">
      <c r="A1" s="137" t="s">
        <v>0</v>
      </c>
      <c r="B1" s="138" t="str">
        <f>'Tabela 1 APS - Descr.'!B1</f>
        <v>RRAS 12</v>
      </c>
      <c r="C1" s="139"/>
      <c r="D1" s="140"/>
      <c r="E1" s="141"/>
      <c r="F1" s="141"/>
      <c r="G1" s="141"/>
      <c r="H1" s="140"/>
      <c r="I1" s="140"/>
      <c r="J1" s="140"/>
      <c r="K1" s="140"/>
      <c r="L1" s="142"/>
      <c r="M1" s="142"/>
      <c r="N1" s="140"/>
      <c r="O1" s="141"/>
      <c r="P1" s="141"/>
      <c r="Q1" s="141"/>
      <c r="R1" s="141"/>
      <c r="S1" s="141"/>
      <c r="T1" s="141"/>
      <c r="U1" s="141"/>
      <c r="V1" s="141"/>
      <c r="W1" s="141"/>
      <c r="X1" s="141"/>
      <c r="Y1" s="141"/>
      <c r="Z1" s="141"/>
    </row>
    <row r="2" ht="14.25" customHeight="1">
      <c r="A2" s="141"/>
      <c r="B2" s="139"/>
      <c r="C2" s="139"/>
      <c r="D2" s="140"/>
      <c r="E2" s="141"/>
      <c r="F2" s="141"/>
      <c r="G2" s="141"/>
      <c r="H2" s="140"/>
      <c r="I2" s="140"/>
      <c r="J2" s="140"/>
      <c r="K2" s="140"/>
      <c r="L2" s="142"/>
      <c r="M2" s="142"/>
      <c r="N2" s="140"/>
      <c r="O2" s="141"/>
      <c r="P2" s="141"/>
      <c r="Q2" s="141"/>
      <c r="R2" s="141"/>
      <c r="S2" s="141"/>
      <c r="T2" s="141"/>
      <c r="U2" s="141"/>
      <c r="V2" s="141"/>
      <c r="W2" s="141"/>
      <c r="X2" s="141"/>
      <c r="Y2" s="141"/>
      <c r="Z2" s="141"/>
    </row>
    <row r="3" ht="14.25" customHeight="1">
      <c r="A3" s="143" t="s">
        <v>473</v>
      </c>
      <c r="B3" s="80"/>
      <c r="C3" s="80"/>
      <c r="D3" s="80"/>
      <c r="E3" s="80"/>
      <c r="F3" s="80"/>
      <c r="G3" s="80"/>
      <c r="H3" s="80"/>
      <c r="I3" s="80"/>
      <c r="J3" s="80"/>
      <c r="K3" s="80"/>
      <c r="L3" s="80"/>
      <c r="M3" s="80"/>
      <c r="N3" s="80"/>
      <c r="O3" s="81"/>
      <c r="P3" s="141"/>
      <c r="Q3" s="141"/>
      <c r="R3" s="141"/>
      <c r="S3" s="141"/>
      <c r="T3" s="141"/>
      <c r="U3" s="141"/>
      <c r="V3" s="141"/>
      <c r="W3" s="141"/>
      <c r="X3" s="141"/>
      <c r="Y3" s="141"/>
      <c r="Z3" s="141"/>
    </row>
    <row r="4" ht="14.25" customHeight="1">
      <c r="A4" s="144" t="s">
        <v>474</v>
      </c>
      <c r="B4" s="145"/>
      <c r="C4" s="145"/>
      <c r="D4" s="146"/>
      <c r="E4" s="147"/>
      <c r="F4" s="147"/>
      <c r="G4" s="147"/>
      <c r="H4" s="148"/>
      <c r="I4" s="148"/>
      <c r="J4" s="148"/>
      <c r="K4" s="148"/>
      <c r="L4" s="149"/>
      <c r="M4" s="149"/>
      <c r="N4" s="148"/>
      <c r="O4" s="141"/>
      <c r="P4" s="141"/>
      <c r="Q4" s="141"/>
      <c r="R4" s="141"/>
      <c r="S4" s="141"/>
      <c r="T4" s="141"/>
      <c r="U4" s="141"/>
      <c r="V4" s="141"/>
      <c r="W4" s="141"/>
      <c r="X4" s="141"/>
      <c r="Y4" s="141"/>
      <c r="Z4" s="141"/>
    </row>
    <row r="5" ht="14.25" customHeight="1">
      <c r="A5" s="150"/>
      <c r="B5" s="139"/>
      <c r="C5" s="139"/>
      <c r="D5" s="140"/>
      <c r="E5" s="141"/>
      <c r="F5" s="141"/>
      <c r="G5" s="141"/>
      <c r="H5" s="140"/>
      <c r="I5" s="148"/>
      <c r="J5" s="148"/>
      <c r="K5" s="148"/>
      <c r="L5" s="149"/>
      <c r="M5" s="149"/>
      <c r="N5" s="148"/>
      <c r="O5" s="148"/>
      <c r="P5" s="141"/>
      <c r="Q5" s="141"/>
      <c r="R5" s="141"/>
      <c r="S5" s="141"/>
      <c r="T5" s="141"/>
      <c r="U5" s="141"/>
      <c r="V5" s="141"/>
      <c r="W5" s="141"/>
      <c r="X5" s="141"/>
      <c r="Y5" s="141"/>
      <c r="Z5" s="141"/>
    </row>
    <row r="6" ht="14.25" customHeight="1">
      <c r="A6" s="150" t="s">
        <v>475</v>
      </c>
      <c r="B6" s="139"/>
      <c r="C6" s="139"/>
      <c r="D6" s="140"/>
      <c r="E6" s="141"/>
      <c r="F6" s="141"/>
      <c r="G6" s="141"/>
      <c r="H6" s="148"/>
      <c r="I6" s="148"/>
      <c r="J6" s="148"/>
      <c r="K6" s="148"/>
      <c r="L6" s="149"/>
      <c r="M6" s="149"/>
      <c r="N6" s="148"/>
      <c r="O6" s="141"/>
      <c r="P6" s="141"/>
      <c r="Q6" s="141"/>
      <c r="R6" s="141"/>
      <c r="S6" s="141"/>
      <c r="T6" s="141"/>
      <c r="U6" s="141"/>
      <c r="V6" s="141"/>
      <c r="W6" s="141"/>
      <c r="X6" s="141"/>
      <c r="Y6" s="141"/>
      <c r="Z6" s="141"/>
    </row>
    <row r="7" ht="14.25" customHeight="1">
      <c r="A7" s="150" t="s">
        <v>476</v>
      </c>
      <c r="B7" s="139"/>
      <c r="C7" s="139"/>
      <c r="D7" s="140"/>
      <c r="E7" s="141"/>
      <c r="F7" s="141"/>
      <c r="G7" s="141"/>
      <c r="H7" s="151"/>
      <c r="I7" s="148"/>
      <c r="J7" s="148"/>
      <c r="K7" s="148"/>
      <c r="L7" s="149"/>
      <c r="M7" s="149"/>
      <c r="N7" s="148"/>
      <c r="O7" s="148"/>
      <c r="P7" s="141"/>
      <c r="Q7" s="141"/>
      <c r="R7" s="141"/>
      <c r="S7" s="141"/>
      <c r="T7" s="141"/>
      <c r="U7" s="141"/>
      <c r="V7" s="141"/>
      <c r="W7" s="141"/>
      <c r="X7" s="141"/>
      <c r="Y7" s="141"/>
      <c r="Z7" s="141"/>
    </row>
    <row r="8" ht="14.25" customHeight="1">
      <c r="A8" s="152" t="s">
        <v>477</v>
      </c>
      <c r="B8" s="139"/>
      <c r="C8" s="139"/>
      <c r="D8" s="140"/>
      <c r="E8" s="141"/>
      <c r="F8" s="141"/>
      <c r="G8" s="141"/>
      <c r="H8" s="151"/>
      <c r="I8" s="148"/>
      <c r="J8" s="148"/>
      <c r="K8" s="148"/>
      <c r="L8" s="149"/>
      <c r="M8" s="149"/>
      <c r="N8" s="148"/>
      <c r="O8" s="148"/>
      <c r="P8" s="141"/>
      <c r="Q8" s="141"/>
      <c r="R8" s="141"/>
      <c r="S8" s="141"/>
      <c r="T8" s="141"/>
      <c r="U8" s="141"/>
      <c r="V8" s="141"/>
      <c r="W8" s="141"/>
      <c r="X8" s="141"/>
      <c r="Y8" s="141"/>
      <c r="Z8" s="141"/>
    </row>
    <row r="9" ht="14.25" customHeight="1">
      <c r="A9" s="150" t="s">
        <v>478</v>
      </c>
      <c r="B9" s="153"/>
      <c r="C9" s="153"/>
      <c r="D9" s="154"/>
      <c r="E9" s="155"/>
      <c r="F9" s="155"/>
      <c r="G9" s="155"/>
      <c r="H9" s="156"/>
      <c r="I9" s="148"/>
      <c r="J9" s="148"/>
      <c r="K9" s="148"/>
      <c r="L9" s="149"/>
      <c r="M9" s="149"/>
      <c r="N9" s="148"/>
      <c r="O9" s="148"/>
      <c r="P9" s="141"/>
      <c r="Q9" s="141"/>
      <c r="R9" s="141"/>
      <c r="S9" s="141"/>
      <c r="T9" s="141"/>
      <c r="U9" s="141"/>
      <c r="V9" s="141"/>
      <c r="W9" s="141"/>
      <c r="X9" s="141"/>
      <c r="Y9" s="141"/>
      <c r="Z9" s="141"/>
    </row>
    <row r="10" ht="15.0" customHeight="1">
      <c r="A10" s="157" t="s">
        <v>479</v>
      </c>
      <c r="B10" s="93"/>
      <c r="C10" s="93"/>
      <c r="D10" s="93"/>
      <c r="E10" s="93"/>
      <c r="F10" s="93"/>
      <c r="G10" s="93"/>
      <c r="H10" s="94"/>
      <c r="I10" s="148"/>
      <c r="J10" s="148"/>
      <c r="K10" s="148"/>
      <c r="L10" s="149"/>
      <c r="M10" s="149"/>
      <c r="N10" s="148"/>
      <c r="O10" s="148"/>
      <c r="P10" s="141"/>
      <c r="Q10" s="141"/>
      <c r="R10" s="141"/>
      <c r="S10" s="141"/>
      <c r="T10" s="141"/>
      <c r="U10" s="141"/>
      <c r="V10" s="141"/>
      <c r="W10" s="141"/>
      <c r="X10" s="141"/>
      <c r="Y10" s="141"/>
      <c r="Z10" s="141"/>
    </row>
    <row r="11" ht="14.25" customHeight="1">
      <c r="A11" s="141"/>
      <c r="B11" s="139"/>
      <c r="C11" s="139"/>
      <c r="D11" s="140"/>
      <c r="E11" s="141"/>
      <c r="F11" s="141"/>
      <c r="G11" s="141"/>
      <c r="H11" s="140"/>
      <c r="I11" s="140"/>
      <c r="J11" s="140"/>
      <c r="K11" s="140"/>
      <c r="L11" s="142"/>
      <c r="M11" s="142"/>
      <c r="N11" s="140"/>
      <c r="O11" s="141"/>
      <c r="P11" s="141"/>
      <c r="Q11" s="141"/>
      <c r="R11" s="141"/>
      <c r="S11" s="141"/>
      <c r="T11" s="141"/>
      <c r="U11" s="141"/>
      <c r="V11" s="141"/>
      <c r="W11" s="141"/>
      <c r="X11" s="141"/>
      <c r="Y11" s="141"/>
      <c r="Z11" s="141"/>
    </row>
    <row r="12" ht="14.25" customHeight="1">
      <c r="A12" s="141"/>
      <c r="B12" s="139"/>
      <c r="C12" s="139"/>
      <c r="D12" s="140"/>
      <c r="E12" s="141"/>
      <c r="F12" s="141"/>
      <c r="G12" s="141"/>
      <c r="H12" s="140"/>
      <c r="I12" s="140"/>
      <c r="J12" s="140"/>
      <c r="K12" s="140"/>
      <c r="L12" s="142"/>
      <c r="M12" s="142"/>
      <c r="N12" s="140"/>
      <c r="O12" s="141"/>
      <c r="P12" s="141"/>
      <c r="Q12" s="141"/>
      <c r="R12" s="141"/>
      <c r="S12" s="141"/>
      <c r="T12" s="141"/>
      <c r="U12" s="141"/>
      <c r="V12" s="141"/>
      <c r="W12" s="141"/>
      <c r="X12" s="141"/>
      <c r="Y12" s="141"/>
      <c r="Z12" s="141"/>
    </row>
    <row r="13" ht="14.25" customHeight="1">
      <c r="A13" s="141"/>
      <c r="B13" s="139"/>
      <c r="C13" s="139"/>
      <c r="D13" s="140"/>
      <c r="E13" s="141"/>
      <c r="F13" s="141"/>
      <c r="G13" s="141"/>
      <c r="H13" s="140"/>
      <c r="I13" s="140"/>
      <c r="J13" s="140"/>
      <c r="K13" s="140"/>
      <c r="L13" s="142"/>
      <c r="M13" s="142"/>
      <c r="N13" s="140"/>
      <c r="O13" s="141"/>
      <c r="P13" s="141"/>
      <c r="Q13" s="141"/>
      <c r="R13" s="141"/>
      <c r="S13" s="141"/>
      <c r="T13" s="141"/>
      <c r="U13" s="141"/>
      <c r="V13" s="141"/>
      <c r="W13" s="141"/>
      <c r="X13" s="141"/>
      <c r="Y13" s="141"/>
      <c r="Z13" s="141"/>
    </row>
    <row r="14" ht="14.25" customHeight="1">
      <c r="A14" s="158" t="s">
        <v>480</v>
      </c>
      <c r="B14" s="12"/>
      <c r="C14" s="12"/>
      <c r="D14" s="12"/>
      <c r="E14" s="12"/>
      <c r="F14" s="12"/>
      <c r="G14" s="12"/>
      <c r="H14" s="12"/>
      <c r="I14" s="12"/>
      <c r="J14" s="12"/>
      <c r="K14" s="12"/>
      <c r="L14" s="12"/>
      <c r="M14" s="12"/>
      <c r="N14" s="12"/>
      <c r="O14" s="13"/>
      <c r="P14" s="141"/>
      <c r="Q14" s="141"/>
      <c r="R14" s="141"/>
      <c r="S14" s="141"/>
      <c r="T14" s="141"/>
      <c r="U14" s="141"/>
      <c r="V14" s="141"/>
      <c r="W14" s="141"/>
      <c r="X14" s="141"/>
      <c r="Y14" s="141"/>
      <c r="Z14" s="141"/>
    </row>
    <row r="15" ht="14.25" customHeight="1">
      <c r="A15" s="92"/>
      <c r="B15" s="93"/>
      <c r="C15" s="93"/>
      <c r="D15" s="93"/>
      <c r="E15" s="93"/>
      <c r="F15" s="93"/>
      <c r="G15" s="93"/>
      <c r="H15" s="93"/>
      <c r="I15" s="93"/>
      <c r="J15" s="93"/>
      <c r="K15" s="93"/>
      <c r="L15" s="93"/>
      <c r="M15" s="93"/>
      <c r="N15" s="93"/>
      <c r="O15" s="94"/>
      <c r="P15" s="141"/>
      <c r="Q15" s="141"/>
      <c r="R15" s="141"/>
      <c r="S15" s="141"/>
      <c r="T15" s="141"/>
      <c r="U15" s="141"/>
      <c r="V15" s="141"/>
      <c r="W15" s="141"/>
      <c r="X15" s="141"/>
      <c r="Y15" s="141"/>
      <c r="Z15" s="141"/>
    </row>
    <row r="16" ht="113.25" customHeight="1">
      <c r="A16" s="100" t="s">
        <v>17</v>
      </c>
      <c r="B16" s="95" t="s">
        <v>18</v>
      </c>
      <c r="C16" s="95" t="s">
        <v>19</v>
      </c>
      <c r="D16" s="98" t="s">
        <v>481</v>
      </c>
      <c r="E16" s="98" t="s">
        <v>482</v>
      </c>
      <c r="F16" s="100" t="s">
        <v>297</v>
      </c>
      <c r="G16" s="100" t="s">
        <v>19</v>
      </c>
      <c r="H16" s="100" t="s">
        <v>483</v>
      </c>
      <c r="I16" s="100" t="s">
        <v>484</v>
      </c>
      <c r="J16" s="100" t="s">
        <v>485</v>
      </c>
      <c r="K16" s="100" t="s">
        <v>486</v>
      </c>
      <c r="L16" s="159" t="s">
        <v>487</v>
      </c>
      <c r="M16" s="159" t="s">
        <v>19</v>
      </c>
      <c r="N16" s="100" t="s">
        <v>488</v>
      </c>
      <c r="O16" s="141"/>
      <c r="P16" s="141"/>
      <c r="Q16" s="141"/>
      <c r="R16" s="141"/>
      <c r="S16" s="141"/>
      <c r="T16" s="141"/>
      <c r="U16" s="141"/>
      <c r="V16" s="141"/>
      <c r="W16" s="141"/>
      <c r="X16" s="141"/>
      <c r="Y16" s="141"/>
      <c r="Z16" s="141"/>
    </row>
    <row r="17" ht="14.25" customHeight="1">
      <c r="A17" s="107" t="s">
        <v>29</v>
      </c>
      <c r="B17" s="102" t="s">
        <v>30</v>
      </c>
      <c r="C17" s="160" t="s">
        <v>31</v>
      </c>
      <c r="D17" s="161">
        <v>144.0</v>
      </c>
      <c r="E17" s="161" t="s">
        <v>304</v>
      </c>
      <c r="F17" s="161" t="s">
        <v>301</v>
      </c>
      <c r="G17" s="161" t="s">
        <v>305</v>
      </c>
      <c r="H17" s="162">
        <f t="shared" ref="H17:H158" si="1">(D17*92/100)*3</f>
        <v>397.44</v>
      </c>
      <c r="I17" s="162">
        <f t="shared" ref="I17:I158" si="2">(D17*92/100)*4</f>
        <v>529.92</v>
      </c>
      <c r="J17" s="162">
        <f t="shared" ref="J17:J158" si="3">(D17*8/100)*7</f>
        <v>80.64</v>
      </c>
      <c r="K17" s="162">
        <f t="shared" ref="K17:K158" si="4">(D17*8/100)*6</f>
        <v>69.12</v>
      </c>
      <c r="L17" s="163" t="s">
        <v>489</v>
      </c>
      <c r="M17" s="163" t="s">
        <v>31</v>
      </c>
      <c r="N17" s="161" t="s">
        <v>303</v>
      </c>
      <c r="O17" s="141"/>
      <c r="P17" s="141"/>
      <c r="Q17" s="141"/>
      <c r="R17" s="141"/>
      <c r="S17" s="141"/>
      <c r="T17" s="141"/>
      <c r="U17" s="141"/>
      <c r="V17" s="141"/>
      <c r="W17" s="141"/>
      <c r="X17" s="141"/>
      <c r="Y17" s="141"/>
      <c r="Z17" s="141"/>
    </row>
    <row r="18" ht="14.25" customHeight="1">
      <c r="A18" s="107" t="s">
        <v>29</v>
      </c>
      <c r="B18" s="102" t="s">
        <v>30</v>
      </c>
      <c r="C18" s="160" t="s">
        <v>35</v>
      </c>
      <c r="D18" s="161">
        <v>6.0</v>
      </c>
      <c r="E18" s="161" t="s">
        <v>306</v>
      </c>
      <c r="F18" s="161" t="s">
        <v>301</v>
      </c>
      <c r="G18" s="161" t="s">
        <v>305</v>
      </c>
      <c r="H18" s="162">
        <f t="shared" si="1"/>
        <v>16.56</v>
      </c>
      <c r="I18" s="162">
        <f t="shared" si="2"/>
        <v>22.08</v>
      </c>
      <c r="J18" s="162">
        <f t="shared" si="3"/>
        <v>3.36</v>
      </c>
      <c r="K18" s="162">
        <f t="shared" si="4"/>
        <v>2.88</v>
      </c>
      <c r="L18" s="163" t="s">
        <v>490</v>
      </c>
      <c r="M18" s="163" t="s">
        <v>491</v>
      </c>
      <c r="N18" s="161" t="s">
        <v>303</v>
      </c>
      <c r="O18" s="141"/>
      <c r="P18" s="141"/>
      <c r="Q18" s="141"/>
      <c r="R18" s="141"/>
      <c r="S18" s="141"/>
      <c r="T18" s="141"/>
      <c r="U18" s="141"/>
      <c r="V18" s="141"/>
      <c r="W18" s="141"/>
      <c r="X18" s="141"/>
      <c r="Y18" s="141"/>
      <c r="Z18" s="141"/>
    </row>
    <row r="19" ht="14.25" customHeight="1">
      <c r="A19" s="107" t="s">
        <v>29</v>
      </c>
      <c r="B19" s="102" t="s">
        <v>30</v>
      </c>
      <c r="C19" s="160" t="s">
        <v>38</v>
      </c>
      <c r="D19" s="161">
        <v>0.0</v>
      </c>
      <c r="E19" s="161" t="s">
        <v>307</v>
      </c>
      <c r="F19" s="161" t="s">
        <v>301</v>
      </c>
      <c r="G19" s="161" t="s">
        <v>305</v>
      </c>
      <c r="H19" s="162">
        <f t="shared" si="1"/>
        <v>0</v>
      </c>
      <c r="I19" s="162">
        <f t="shared" si="2"/>
        <v>0</v>
      </c>
      <c r="J19" s="162">
        <f t="shared" si="3"/>
        <v>0</v>
      </c>
      <c r="K19" s="162">
        <f t="shared" si="4"/>
        <v>0</v>
      </c>
      <c r="L19" s="163" t="s">
        <v>492</v>
      </c>
      <c r="M19" s="163" t="s">
        <v>493</v>
      </c>
      <c r="N19" s="161" t="s">
        <v>303</v>
      </c>
      <c r="O19" s="141"/>
      <c r="P19" s="141"/>
      <c r="Q19" s="141"/>
      <c r="R19" s="141"/>
      <c r="S19" s="141"/>
      <c r="T19" s="141"/>
      <c r="U19" s="141"/>
      <c r="V19" s="141"/>
      <c r="W19" s="141"/>
      <c r="X19" s="141"/>
      <c r="Y19" s="141"/>
      <c r="Z19" s="141"/>
    </row>
    <row r="20" ht="14.25" customHeight="1">
      <c r="A20" s="107" t="s">
        <v>29</v>
      </c>
      <c r="B20" s="102" t="s">
        <v>30</v>
      </c>
      <c r="C20" s="160" t="s">
        <v>42</v>
      </c>
      <c r="D20" s="161">
        <v>2.0</v>
      </c>
      <c r="E20" s="161" t="s">
        <v>308</v>
      </c>
      <c r="F20" s="161" t="s">
        <v>301</v>
      </c>
      <c r="G20" s="161" t="s">
        <v>305</v>
      </c>
      <c r="H20" s="162">
        <f t="shared" si="1"/>
        <v>5.52</v>
      </c>
      <c r="I20" s="162">
        <f t="shared" si="2"/>
        <v>7.36</v>
      </c>
      <c r="J20" s="162">
        <f t="shared" si="3"/>
        <v>1.12</v>
      </c>
      <c r="K20" s="162">
        <f t="shared" si="4"/>
        <v>0.96</v>
      </c>
      <c r="L20" s="163" t="s">
        <v>494</v>
      </c>
      <c r="M20" s="163" t="s">
        <v>495</v>
      </c>
      <c r="N20" s="161" t="s">
        <v>303</v>
      </c>
      <c r="O20" s="141"/>
      <c r="P20" s="141"/>
      <c r="Q20" s="141"/>
      <c r="R20" s="141"/>
      <c r="S20" s="141"/>
      <c r="T20" s="141"/>
      <c r="U20" s="141"/>
      <c r="V20" s="141"/>
      <c r="W20" s="141"/>
      <c r="X20" s="141"/>
      <c r="Y20" s="141"/>
      <c r="Z20" s="141"/>
    </row>
    <row r="21" ht="14.25" customHeight="1">
      <c r="A21" s="107" t="s">
        <v>29</v>
      </c>
      <c r="B21" s="102" t="s">
        <v>30</v>
      </c>
      <c r="C21" s="160" t="s">
        <v>44</v>
      </c>
      <c r="D21" s="161">
        <v>22.0</v>
      </c>
      <c r="E21" s="161" t="s">
        <v>309</v>
      </c>
      <c r="F21" s="161" t="s">
        <v>301</v>
      </c>
      <c r="G21" s="161" t="s">
        <v>305</v>
      </c>
      <c r="H21" s="162">
        <f t="shared" si="1"/>
        <v>60.72</v>
      </c>
      <c r="I21" s="162">
        <f t="shared" si="2"/>
        <v>80.96</v>
      </c>
      <c r="J21" s="162">
        <f t="shared" si="3"/>
        <v>12.32</v>
      </c>
      <c r="K21" s="162">
        <f t="shared" si="4"/>
        <v>10.56</v>
      </c>
      <c r="L21" s="163" t="s">
        <v>496</v>
      </c>
      <c r="M21" s="163" t="s">
        <v>497</v>
      </c>
      <c r="N21" s="161" t="s">
        <v>303</v>
      </c>
      <c r="O21" s="141"/>
      <c r="P21" s="141"/>
      <c r="Q21" s="141"/>
      <c r="R21" s="141"/>
      <c r="S21" s="141"/>
      <c r="T21" s="141"/>
      <c r="U21" s="141"/>
      <c r="V21" s="141"/>
      <c r="W21" s="141"/>
      <c r="X21" s="141"/>
      <c r="Y21" s="141"/>
      <c r="Z21" s="141"/>
    </row>
    <row r="22" ht="14.25" customHeight="1">
      <c r="A22" s="107" t="s">
        <v>29</v>
      </c>
      <c r="B22" s="102" t="s">
        <v>30</v>
      </c>
      <c r="C22" s="160" t="s">
        <v>47</v>
      </c>
      <c r="D22" s="161">
        <v>4.0</v>
      </c>
      <c r="E22" s="161" t="s">
        <v>310</v>
      </c>
      <c r="F22" s="161" t="s">
        <v>301</v>
      </c>
      <c r="G22" s="161" t="s">
        <v>305</v>
      </c>
      <c r="H22" s="162">
        <f t="shared" si="1"/>
        <v>11.04</v>
      </c>
      <c r="I22" s="162">
        <f t="shared" si="2"/>
        <v>14.72</v>
      </c>
      <c r="J22" s="162">
        <f t="shared" si="3"/>
        <v>2.24</v>
      </c>
      <c r="K22" s="162">
        <f t="shared" si="4"/>
        <v>1.92</v>
      </c>
      <c r="L22" s="163" t="s">
        <v>490</v>
      </c>
      <c r="M22" s="163" t="s">
        <v>491</v>
      </c>
      <c r="N22" s="161" t="s">
        <v>303</v>
      </c>
      <c r="O22" s="141"/>
      <c r="P22" s="141"/>
      <c r="Q22" s="141"/>
      <c r="R22" s="141"/>
      <c r="S22" s="141"/>
      <c r="T22" s="141"/>
      <c r="U22" s="141"/>
      <c r="V22" s="141"/>
      <c r="W22" s="141"/>
      <c r="X22" s="141"/>
      <c r="Y22" s="141"/>
      <c r="Z22" s="141"/>
    </row>
    <row r="23" ht="14.25" customHeight="1">
      <c r="A23" s="107" t="s">
        <v>29</v>
      </c>
      <c r="B23" s="102" t="s">
        <v>30</v>
      </c>
      <c r="C23" s="160" t="s">
        <v>49</v>
      </c>
      <c r="D23" s="161">
        <v>0.0</v>
      </c>
      <c r="E23" s="161" t="s">
        <v>311</v>
      </c>
      <c r="F23" s="161" t="s">
        <v>301</v>
      </c>
      <c r="G23" s="161" t="s">
        <v>305</v>
      </c>
      <c r="H23" s="162">
        <f t="shared" si="1"/>
        <v>0</v>
      </c>
      <c r="I23" s="162">
        <f t="shared" si="2"/>
        <v>0</v>
      </c>
      <c r="J23" s="162">
        <f t="shared" si="3"/>
        <v>0</v>
      </c>
      <c r="K23" s="162">
        <f t="shared" si="4"/>
        <v>0</v>
      </c>
      <c r="L23" s="163" t="s">
        <v>489</v>
      </c>
      <c r="M23" s="163" t="s">
        <v>31</v>
      </c>
      <c r="N23" s="161" t="s">
        <v>303</v>
      </c>
      <c r="O23" s="141"/>
      <c r="P23" s="141"/>
      <c r="Q23" s="141"/>
      <c r="R23" s="141"/>
      <c r="S23" s="141"/>
      <c r="T23" s="141"/>
      <c r="U23" s="141"/>
      <c r="V23" s="141"/>
      <c r="W23" s="141"/>
      <c r="X23" s="141"/>
      <c r="Y23" s="141"/>
      <c r="Z23" s="141"/>
    </row>
    <row r="24" ht="14.25" customHeight="1">
      <c r="A24" s="107" t="s">
        <v>29</v>
      </c>
      <c r="B24" s="102" t="s">
        <v>30</v>
      </c>
      <c r="C24" s="160" t="s">
        <v>51</v>
      </c>
      <c r="D24" s="161">
        <v>2.0</v>
      </c>
      <c r="E24" s="161" t="s">
        <v>312</v>
      </c>
      <c r="F24" s="161" t="s">
        <v>301</v>
      </c>
      <c r="G24" s="161" t="s">
        <v>305</v>
      </c>
      <c r="H24" s="162">
        <f t="shared" si="1"/>
        <v>5.52</v>
      </c>
      <c r="I24" s="162">
        <f t="shared" si="2"/>
        <v>7.36</v>
      </c>
      <c r="J24" s="162">
        <f t="shared" si="3"/>
        <v>1.12</v>
      </c>
      <c r="K24" s="162">
        <f t="shared" si="4"/>
        <v>0.96</v>
      </c>
      <c r="L24" s="163" t="s">
        <v>489</v>
      </c>
      <c r="M24" s="163" t="s">
        <v>31</v>
      </c>
      <c r="N24" s="161" t="s">
        <v>303</v>
      </c>
      <c r="O24" s="141"/>
      <c r="P24" s="141"/>
      <c r="Q24" s="141"/>
      <c r="R24" s="141"/>
      <c r="S24" s="141"/>
      <c r="T24" s="141"/>
      <c r="U24" s="141"/>
      <c r="V24" s="141"/>
      <c r="W24" s="141"/>
      <c r="X24" s="141"/>
      <c r="Y24" s="141"/>
      <c r="Z24" s="141"/>
    </row>
    <row r="25" ht="14.25" customHeight="1">
      <c r="A25" s="107" t="s">
        <v>29</v>
      </c>
      <c r="B25" s="102" t="s">
        <v>30</v>
      </c>
      <c r="C25" s="160" t="s">
        <v>53</v>
      </c>
      <c r="D25" s="161">
        <v>0.0</v>
      </c>
      <c r="E25" s="161" t="s">
        <v>313</v>
      </c>
      <c r="F25" s="161" t="s">
        <v>301</v>
      </c>
      <c r="G25" s="161" t="s">
        <v>305</v>
      </c>
      <c r="H25" s="162">
        <f t="shared" si="1"/>
        <v>0</v>
      </c>
      <c r="I25" s="162">
        <f t="shared" si="2"/>
        <v>0</v>
      </c>
      <c r="J25" s="162">
        <f t="shared" si="3"/>
        <v>0</v>
      </c>
      <c r="K25" s="162">
        <f t="shared" si="4"/>
        <v>0</v>
      </c>
      <c r="L25" s="163" t="s">
        <v>498</v>
      </c>
      <c r="M25" s="163" t="s">
        <v>44</v>
      </c>
      <c r="N25" s="161" t="s">
        <v>303</v>
      </c>
      <c r="O25" s="141"/>
      <c r="P25" s="141"/>
      <c r="Q25" s="141"/>
      <c r="R25" s="141"/>
      <c r="S25" s="141"/>
      <c r="T25" s="141"/>
      <c r="U25" s="141"/>
      <c r="V25" s="141"/>
      <c r="W25" s="141"/>
      <c r="X25" s="141"/>
      <c r="Y25" s="141"/>
      <c r="Z25" s="141"/>
    </row>
    <row r="26" ht="14.25" customHeight="1">
      <c r="A26" s="107" t="s">
        <v>29</v>
      </c>
      <c r="B26" s="102" t="s">
        <v>30</v>
      </c>
      <c r="C26" s="160" t="s">
        <v>55</v>
      </c>
      <c r="D26" s="161">
        <v>6.0</v>
      </c>
      <c r="E26" s="161" t="s">
        <v>314</v>
      </c>
      <c r="F26" s="161" t="s">
        <v>301</v>
      </c>
      <c r="G26" s="161" t="s">
        <v>305</v>
      </c>
      <c r="H26" s="162">
        <f t="shared" si="1"/>
        <v>16.56</v>
      </c>
      <c r="I26" s="162">
        <f t="shared" si="2"/>
        <v>22.08</v>
      </c>
      <c r="J26" s="162">
        <f t="shared" si="3"/>
        <v>3.36</v>
      </c>
      <c r="K26" s="162">
        <f t="shared" si="4"/>
        <v>2.88</v>
      </c>
      <c r="L26" s="163" t="s">
        <v>490</v>
      </c>
      <c r="M26" s="163" t="s">
        <v>491</v>
      </c>
      <c r="N26" s="161" t="s">
        <v>303</v>
      </c>
      <c r="O26" s="141"/>
      <c r="P26" s="141"/>
      <c r="Q26" s="141"/>
      <c r="R26" s="141"/>
      <c r="S26" s="141"/>
      <c r="T26" s="141"/>
      <c r="U26" s="141"/>
      <c r="V26" s="141"/>
      <c r="W26" s="141"/>
      <c r="X26" s="141"/>
      <c r="Y26" s="141"/>
      <c r="Z26" s="141"/>
    </row>
    <row r="27" ht="14.25" customHeight="1">
      <c r="A27" s="107" t="s">
        <v>29</v>
      </c>
      <c r="B27" s="102" t="s">
        <v>30</v>
      </c>
      <c r="C27" s="160" t="s">
        <v>41</v>
      </c>
      <c r="D27" s="161">
        <v>13.0</v>
      </c>
      <c r="E27" s="161" t="s">
        <v>315</v>
      </c>
      <c r="F27" s="161" t="s">
        <v>301</v>
      </c>
      <c r="G27" s="161" t="s">
        <v>305</v>
      </c>
      <c r="H27" s="162">
        <f t="shared" si="1"/>
        <v>35.88</v>
      </c>
      <c r="I27" s="162">
        <f t="shared" si="2"/>
        <v>47.84</v>
      </c>
      <c r="J27" s="162">
        <f t="shared" si="3"/>
        <v>7.28</v>
      </c>
      <c r="K27" s="162">
        <f t="shared" si="4"/>
        <v>6.24</v>
      </c>
      <c r="L27" s="163" t="s">
        <v>499</v>
      </c>
      <c r="M27" s="163" t="s">
        <v>500</v>
      </c>
      <c r="N27" s="161" t="s">
        <v>303</v>
      </c>
      <c r="O27" s="141"/>
      <c r="P27" s="141"/>
      <c r="Q27" s="141"/>
      <c r="R27" s="141"/>
      <c r="S27" s="141"/>
      <c r="T27" s="141"/>
      <c r="U27" s="141"/>
      <c r="V27" s="141"/>
      <c r="W27" s="141"/>
      <c r="X27" s="141"/>
      <c r="Y27" s="141"/>
      <c r="Z27" s="141"/>
    </row>
    <row r="28" ht="14.25" customHeight="1">
      <c r="A28" s="107" t="s">
        <v>29</v>
      </c>
      <c r="B28" s="102" t="s">
        <v>58</v>
      </c>
      <c r="C28" s="160" t="s">
        <v>59</v>
      </c>
      <c r="D28" s="161">
        <v>28.0</v>
      </c>
      <c r="E28" s="161" t="s">
        <v>316</v>
      </c>
      <c r="F28" s="161" t="s">
        <v>301</v>
      </c>
      <c r="G28" s="161" t="s">
        <v>305</v>
      </c>
      <c r="H28" s="162">
        <f t="shared" si="1"/>
        <v>77.28</v>
      </c>
      <c r="I28" s="162">
        <f t="shared" si="2"/>
        <v>103.04</v>
      </c>
      <c r="J28" s="162">
        <f t="shared" si="3"/>
        <v>15.68</v>
      </c>
      <c r="K28" s="162">
        <f t="shared" si="4"/>
        <v>13.44</v>
      </c>
      <c r="L28" s="163" t="s">
        <v>501</v>
      </c>
      <c r="M28" s="163" t="s">
        <v>502</v>
      </c>
      <c r="N28" s="161" t="s">
        <v>303</v>
      </c>
      <c r="O28" s="141"/>
      <c r="P28" s="141"/>
      <c r="Q28" s="141"/>
      <c r="R28" s="141"/>
      <c r="S28" s="141"/>
      <c r="T28" s="141"/>
      <c r="U28" s="141"/>
      <c r="V28" s="141"/>
      <c r="W28" s="141"/>
      <c r="X28" s="141"/>
      <c r="Y28" s="141"/>
      <c r="Z28" s="141"/>
    </row>
    <row r="29" ht="14.25" customHeight="1">
      <c r="A29" s="107" t="s">
        <v>29</v>
      </c>
      <c r="B29" s="102" t="s">
        <v>58</v>
      </c>
      <c r="C29" s="160" t="s">
        <v>62</v>
      </c>
      <c r="D29" s="161">
        <v>9.0</v>
      </c>
      <c r="E29" s="161" t="s">
        <v>317</v>
      </c>
      <c r="F29" s="161" t="s">
        <v>301</v>
      </c>
      <c r="G29" s="161" t="s">
        <v>305</v>
      </c>
      <c r="H29" s="162">
        <f t="shared" si="1"/>
        <v>24.84</v>
      </c>
      <c r="I29" s="162">
        <f t="shared" si="2"/>
        <v>33.12</v>
      </c>
      <c r="J29" s="162">
        <f t="shared" si="3"/>
        <v>5.04</v>
      </c>
      <c r="K29" s="162">
        <f t="shared" si="4"/>
        <v>4.32</v>
      </c>
      <c r="L29" s="163" t="s">
        <v>503</v>
      </c>
      <c r="M29" s="163" t="s">
        <v>504</v>
      </c>
      <c r="N29" s="161" t="s">
        <v>303</v>
      </c>
      <c r="O29" s="141"/>
      <c r="P29" s="141"/>
      <c r="Q29" s="141"/>
      <c r="R29" s="141"/>
      <c r="S29" s="141"/>
      <c r="T29" s="141"/>
      <c r="U29" s="141"/>
      <c r="V29" s="141"/>
      <c r="W29" s="141"/>
      <c r="X29" s="141"/>
      <c r="Y29" s="141"/>
      <c r="Z29" s="141"/>
    </row>
    <row r="30" ht="14.25" customHeight="1">
      <c r="A30" s="107" t="s">
        <v>29</v>
      </c>
      <c r="B30" s="102" t="s">
        <v>58</v>
      </c>
      <c r="C30" s="160" t="s">
        <v>65</v>
      </c>
      <c r="D30" s="161">
        <v>3.0</v>
      </c>
      <c r="E30" s="161" t="s">
        <v>318</v>
      </c>
      <c r="F30" s="161" t="s">
        <v>301</v>
      </c>
      <c r="G30" s="161" t="s">
        <v>305</v>
      </c>
      <c r="H30" s="162">
        <f t="shared" si="1"/>
        <v>8.28</v>
      </c>
      <c r="I30" s="162">
        <f t="shared" si="2"/>
        <v>11.04</v>
      </c>
      <c r="J30" s="162">
        <f t="shared" si="3"/>
        <v>1.68</v>
      </c>
      <c r="K30" s="162">
        <f t="shared" si="4"/>
        <v>1.44</v>
      </c>
      <c r="L30" s="163" t="s">
        <v>505</v>
      </c>
      <c r="M30" s="163" t="s">
        <v>506</v>
      </c>
      <c r="N30" s="161" t="s">
        <v>303</v>
      </c>
      <c r="O30" s="141"/>
      <c r="P30" s="141"/>
      <c r="Q30" s="141"/>
      <c r="R30" s="141"/>
      <c r="S30" s="141"/>
      <c r="T30" s="141"/>
      <c r="U30" s="141"/>
      <c r="V30" s="141"/>
      <c r="W30" s="141"/>
      <c r="X30" s="141"/>
      <c r="Y30" s="141"/>
      <c r="Z30" s="141"/>
    </row>
    <row r="31" ht="14.25" customHeight="1">
      <c r="A31" s="107" t="s">
        <v>29</v>
      </c>
      <c r="B31" s="102" t="s">
        <v>58</v>
      </c>
      <c r="C31" s="160" t="s">
        <v>66</v>
      </c>
      <c r="D31" s="161">
        <v>4.0</v>
      </c>
      <c r="E31" s="161" t="s">
        <v>319</v>
      </c>
      <c r="F31" s="161" t="s">
        <v>301</v>
      </c>
      <c r="G31" s="161" t="s">
        <v>305</v>
      </c>
      <c r="H31" s="162">
        <f t="shared" si="1"/>
        <v>11.04</v>
      </c>
      <c r="I31" s="162">
        <f t="shared" si="2"/>
        <v>14.72</v>
      </c>
      <c r="J31" s="162">
        <f t="shared" si="3"/>
        <v>2.24</v>
      </c>
      <c r="K31" s="162">
        <f t="shared" si="4"/>
        <v>1.92</v>
      </c>
      <c r="L31" s="163" t="s">
        <v>507</v>
      </c>
      <c r="M31" s="163" t="s">
        <v>508</v>
      </c>
      <c r="N31" s="161" t="s">
        <v>303</v>
      </c>
      <c r="O31" s="141"/>
      <c r="P31" s="141"/>
      <c r="Q31" s="141"/>
      <c r="R31" s="141"/>
      <c r="S31" s="141"/>
      <c r="T31" s="141"/>
      <c r="U31" s="141"/>
      <c r="V31" s="141"/>
      <c r="W31" s="141"/>
      <c r="X31" s="141"/>
      <c r="Y31" s="141"/>
      <c r="Z31" s="141"/>
    </row>
    <row r="32" ht="14.25" customHeight="1">
      <c r="A32" s="107" t="s">
        <v>29</v>
      </c>
      <c r="B32" s="102" t="s">
        <v>58</v>
      </c>
      <c r="C32" s="160" t="s">
        <v>68</v>
      </c>
      <c r="D32" s="161">
        <v>0.0</v>
      </c>
      <c r="E32" s="161" t="s">
        <v>320</v>
      </c>
      <c r="F32" s="161" t="s">
        <v>301</v>
      </c>
      <c r="G32" s="161" t="s">
        <v>305</v>
      </c>
      <c r="H32" s="162">
        <f t="shared" si="1"/>
        <v>0</v>
      </c>
      <c r="I32" s="162">
        <f t="shared" si="2"/>
        <v>0</v>
      </c>
      <c r="J32" s="162">
        <f t="shared" si="3"/>
        <v>0</v>
      </c>
      <c r="K32" s="162">
        <f t="shared" si="4"/>
        <v>0</v>
      </c>
      <c r="L32" s="163" t="s">
        <v>507</v>
      </c>
      <c r="M32" s="163" t="s">
        <v>508</v>
      </c>
      <c r="N32" s="161" t="s">
        <v>303</v>
      </c>
      <c r="O32" s="141"/>
      <c r="P32" s="141"/>
      <c r="Q32" s="141"/>
      <c r="R32" s="141"/>
      <c r="S32" s="141"/>
      <c r="T32" s="141"/>
      <c r="U32" s="141"/>
      <c r="V32" s="141"/>
      <c r="W32" s="141"/>
      <c r="X32" s="141"/>
      <c r="Y32" s="141"/>
      <c r="Z32" s="141"/>
    </row>
    <row r="33" ht="14.25" customHeight="1">
      <c r="A33" s="107" t="s">
        <v>29</v>
      </c>
      <c r="B33" s="102" t="s">
        <v>58</v>
      </c>
      <c r="C33" s="160" t="s">
        <v>69</v>
      </c>
      <c r="D33" s="161">
        <v>1.0</v>
      </c>
      <c r="E33" s="161" t="s">
        <v>321</v>
      </c>
      <c r="F33" s="161" t="s">
        <v>301</v>
      </c>
      <c r="G33" s="161" t="s">
        <v>305</v>
      </c>
      <c r="H33" s="162">
        <f t="shared" si="1"/>
        <v>2.76</v>
      </c>
      <c r="I33" s="162">
        <f t="shared" si="2"/>
        <v>3.68</v>
      </c>
      <c r="J33" s="162">
        <f t="shared" si="3"/>
        <v>0.56</v>
      </c>
      <c r="K33" s="162">
        <f t="shared" si="4"/>
        <v>0.48</v>
      </c>
      <c r="L33" s="163" t="s">
        <v>489</v>
      </c>
      <c r="M33" s="163" t="s">
        <v>31</v>
      </c>
      <c r="N33" s="161" t="s">
        <v>303</v>
      </c>
      <c r="O33" s="141"/>
      <c r="P33" s="141"/>
      <c r="Q33" s="141"/>
      <c r="R33" s="141"/>
      <c r="S33" s="141"/>
      <c r="T33" s="141"/>
      <c r="U33" s="141"/>
      <c r="V33" s="141"/>
      <c r="W33" s="141"/>
      <c r="X33" s="141"/>
      <c r="Y33" s="141"/>
      <c r="Z33" s="141"/>
    </row>
    <row r="34" ht="14.25" customHeight="1">
      <c r="A34" s="107" t="s">
        <v>29</v>
      </c>
      <c r="B34" s="102" t="s">
        <v>58</v>
      </c>
      <c r="C34" s="160" t="s">
        <v>64</v>
      </c>
      <c r="D34" s="161">
        <v>8.0</v>
      </c>
      <c r="E34" s="161" t="s">
        <v>322</v>
      </c>
      <c r="F34" s="161" t="s">
        <v>301</v>
      </c>
      <c r="G34" s="161" t="s">
        <v>305</v>
      </c>
      <c r="H34" s="162">
        <f t="shared" si="1"/>
        <v>22.08</v>
      </c>
      <c r="I34" s="162">
        <f t="shared" si="2"/>
        <v>29.44</v>
      </c>
      <c r="J34" s="162">
        <f t="shared" si="3"/>
        <v>4.48</v>
      </c>
      <c r="K34" s="162">
        <f t="shared" si="4"/>
        <v>3.84</v>
      </c>
      <c r="L34" s="163" t="s">
        <v>509</v>
      </c>
      <c r="M34" s="163" t="s">
        <v>510</v>
      </c>
      <c r="N34" s="161" t="s">
        <v>303</v>
      </c>
      <c r="O34" s="141"/>
      <c r="P34" s="141"/>
      <c r="Q34" s="141"/>
      <c r="R34" s="141"/>
      <c r="S34" s="141"/>
      <c r="T34" s="141"/>
      <c r="U34" s="141"/>
      <c r="V34" s="141"/>
      <c r="W34" s="141"/>
      <c r="X34" s="141"/>
      <c r="Y34" s="141"/>
      <c r="Z34" s="141"/>
    </row>
    <row r="35" ht="14.25" customHeight="1">
      <c r="A35" s="107" t="s">
        <v>29</v>
      </c>
      <c r="B35" s="102" t="s">
        <v>58</v>
      </c>
      <c r="C35" s="160" t="s">
        <v>70</v>
      </c>
      <c r="D35" s="161">
        <v>1.0</v>
      </c>
      <c r="E35" s="161" t="s">
        <v>323</v>
      </c>
      <c r="F35" s="161" t="s">
        <v>301</v>
      </c>
      <c r="G35" s="161" t="s">
        <v>305</v>
      </c>
      <c r="H35" s="162">
        <f t="shared" si="1"/>
        <v>2.76</v>
      </c>
      <c r="I35" s="162">
        <f t="shared" si="2"/>
        <v>3.68</v>
      </c>
      <c r="J35" s="162">
        <f t="shared" si="3"/>
        <v>0.56</v>
      </c>
      <c r="K35" s="162">
        <f t="shared" si="4"/>
        <v>0.48</v>
      </c>
      <c r="L35" s="163" t="s">
        <v>511</v>
      </c>
      <c r="M35" s="163" t="s">
        <v>512</v>
      </c>
      <c r="N35" s="161" t="s">
        <v>303</v>
      </c>
      <c r="O35" s="141"/>
      <c r="P35" s="141"/>
      <c r="Q35" s="141"/>
      <c r="R35" s="141"/>
      <c r="S35" s="141"/>
      <c r="T35" s="141"/>
      <c r="U35" s="141"/>
      <c r="V35" s="141"/>
      <c r="W35" s="141"/>
      <c r="X35" s="141"/>
      <c r="Y35" s="141"/>
      <c r="Z35" s="141"/>
    </row>
    <row r="36" ht="14.25" customHeight="1">
      <c r="A36" s="107" t="s">
        <v>29</v>
      </c>
      <c r="B36" s="102" t="s">
        <v>58</v>
      </c>
      <c r="C36" s="160" t="s">
        <v>71</v>
      </c>
      <c r="D36" s="161">
        <v>1.0</v>
      </c>
      <c r="E36" s="161" t="s">
        <v>324</v>
      </c>
      <c r="F36" s="161" t="s">
        <v>301</v>
      </c>
      <c r="G36" s="161" t="s">
        <v>305</v>
      </c>
      <c r="H36" s="162">
        <f t="shared" si="1"/>
        <v>2.76</v>
      </c>
      <c r="I36" s="162">
        <f t="shared" si="2"/>
        <v>3.68</v>
      </c>
      <c r="J36" s="162">
        <f t="shared" si="3"/>
        <v>0.56</v>
      </c>
      <c r="K36" s="162">
        <f t="shared" si="4"/>
        <v>0.48</v>
      </c>
      <c r="L36" s="163" t="s">
        <v>513</v>
      </c>
      <c r="M36" s="163" t="s">
        <v>59</v>
      </c>
      <c r="N36" s="161" t="s">
        <v>303</v>
      </c>
      <c r="O36" s="141"/>
      <c r="P36" s="141"/>
      <c r="Q36" s="141"/>
      <c r="R36" s="141"/>
      <c r="S36" s="141"/>
      <c r="T36" s="141"/>
      <c r="U36" s="141"/>
      <c r="V36" s="141"/>
      <c r="W36" s="141"/>
      <c r="X36" s="141"/>
      <c r="Y36" s="141"/>
      <c r="Z36" s="141"/>
    </row>
    <row r="37" ht="14.25" customHeight="1">
      <c r="A37" s="107" t="s">
        <v>29</v>
      </c>
      <c r="B37" s="102" t="s">
        <v>58</v>
      </c>
      <c r="C37" s="160" t="s">
        <v>72</v>
      </c>
      <c r="D37" s="161">
        <v>9.0</v>
      </c>
      <c r="E37" s="161" t="s">
        <v>325</v>
      </c>
      <c r="F37" s="161" t="s">
        <v>301</v>
      </c>
      <c r="G37" s="161" t="s">
        <v>305</v>
      </c>
      <c r="H37" s="162">
        <f t="shared" si="1"/>
        <v>24.84</v>
      </c>
      <c r="I37" s="162">
        <f t="shared" si="2"/>
        <v>33.12</v>
      </c>
      <c r="J37" s="162">
        <f t="shared" si="3"/>
        <v>5.04</v>
      </c>
      <c r="K37" s="162">
        <f t="shared" si="4"/>
        <v>4.32</v>
      </c>
      <c r="L37" s="163" t="s">
        <v>514</v>
      </c>
      <c r="M37" s="163" t="s">
        <v>515</v>
      </c>
      <c r="N37" s="161" t="s">
        <v>303</v>
      </c>
      <c r="O37" s="141"/>
      <c r="P37" s="141"/>
      <c r="Q37" s="141"/>
      <c r="R37" s="141"/>
      <c r="S37" s="141"/>
      <c r="T37" s="141"/>
      <c r="U37" s="141"/>
      <c r="V37" s="141"/>
      <c r="W37" s="141"/>
      <c r="X37" s="141"/>
      <c r="Y37" s="141"/>
      <c r="Z37" s="141"/>
    </row>
    <row r="38" ht="14.25" customHeight="1">
      <c r="A38" s="107" t="s">
        <v>29</v>
      </c>
      <c r="B38" s="102" t="s">
        <v>58</v>
      </c>
      <c r="C38" s="160" t="s">
        <v>74</v>
      </c>
      <c r="D38" s="161">
        <v>3.0</v>
      </c>
      <c r="E38" s="161" t="s">
        <v>326</v>
      </c>
      <c r="F38" s="161" t="s">
        <v>301</v>
      </c>
      <c r="G38" s="161" t="s">
        <v>305</v>
      </c>
      <c r="H38" s="162">
        <f t="shared" si="1"/>
        <v>8.28</v>
      </c>
      <c r="I38" s="162">
        <f t="shared" si="2"/>
        <v>11.04</v>
      </c>
      <c r="J38" s="162">
        <f t="shared" si="3"/>
        <v>1.68</v>
      </c>
      <c r="K38" s="162">
        <f t="shared" si="4"/>
        <v>1.44</v>
      </c>
      <c r="L38" s="163" t="s">
        <v>514</v>
      </c>
      <c r="M38" s="163" t="s">
        <v>515</v>
      </c>
      <c r="N38" s="161" t="s">
        <v>303</v>
      </c>
      <c r="O38" s="141"/>
      <c r="P38" s="141"/>
      <c r="Q38" s="141"/>
      <c r="R38" s="141"/>
      <c r="S38" s="141"/>
      <c r="T38" s="141"/>
      <c r="U38" s="141"/>
      <c r="V38" s="141"/>
      <c r="W38" s="141"/>
      <c r="X38" s="141"/>
      <c r="Y38" s="141"/>
      <c r="Z38" s="141"/>
    </row>
    <row r="39" ht="14.25" customHeight="1">
      <c r="A39" s="107" t="s">
        <v>29</v>
      </c>
      <c r="B39" s="102" t="s">
        <v>58</v>
      </c>
      <c r="C39" s="160" t="s">
        <v>77</v>
      </c>
      <c r="D39" s="161">
        <v>0.0</v>
      </c>
      <c r="E39" s="161" t="s">
        <v>327</v>
      </c>
      <c r="F39" s="161" t="s">
        <v>301</v>
      </c>
      <c r="G39" s="161" t="s">
        <v>305</v>
      </c>
      <c r="H39" s="162">
        <f t="shared" si="1"/>
        <v>0</v>
      </c>
      <c r="I39" s="162">
        <f t="shared" si="2"/>
        <v>0</v>
      </c>
      <c r="J39" s="162">
        <f t="shared" si="3"/>
        <v>0</v>
      </c>
      <c r="K39" s="162">
        <f t="shared" si="4"/>
        <v>0</v>
      </c>
      <c r="L39" s="163" t="s">
        <v>516</v>
      </c>
      <c r="M39" s="163" t="s">
        <v>66</v>
      </c>
      <c r="N39" s="161" t="s">
        <v>303</v>
      </c>
      <c r="O39" s="141"/>
      <c r="P39" s="141"/>
      <c r="Q39" s="141"/>
      <c r="R39" s="141"/>
      <c r="S39" s="141"/>
      <c r="T39" s="141"/>
      <c r="U39" s="141"/>
      <c r="V39" s="141"/>
      <c r="W39" s="141"/>
      <c r="X39" s="141"/>
      <c r="Y39" s="141"/>
      <c r="Z39" s="141"/>
    </row>
    <row r="40" ht="14.25" customHeight="1">
      <c r="A40" s="107" t="s">
        <v>29</v>
      </c>
      <c r="B40" s="102" t="s">
        <v>78</v>
      </c>
      <c r="C40" s="160" t="s">
        <v>79</v>
      </c>
      <c r="D40" s="161">
        <v>2.0</v>
      </c>
      <c r="E40" s="161" t="s">
        <v>328</v>
      </c>
      <c r="F40" s="161" t="s">
        <v>301</v>
      </c>
      <c r="G40" s="161" t="s">
        <v>305</v>
      </c>
      <c r="H40" s="162">
        <f t="shared" si="1"/>
        <v>5.52</v>
      </c>
      <c r="I40" s="162">
        <f t="shared" si="2"/>
        <v>7.36</v>
      </c>
      <c r="J40" s="162">
        <f t="shared" si="3"/>
        <v>1.12</v>
      </c>
      <c r="K40" s="162">
        <f t="shared" si="4"/>
        <v>0.96</v>
      </c>
      <c r="L40" s="163" t="s">
        <v>517</v>
      </c>
      <c r="M40" s="163" t="s">
        <v>518</v>
      </c>
      <c r="N40" s="161" t="s">
        <v>303</v>
      </c>
      <c r="O40" s="141"/>
      <c r="P40" s="141"/>
      <c r="Q40" s="141"/>
      <c r="R40" s="141"/>
      <c r="S40" s="141"/>
      <c r="T40" s="141"/>
      <c r="U40" s="141"/>
      <c r="V40" s="141"/>
      <c r="W40" s="141"/>
      <c r="X40" s="141"/>
      <c r="Y40" s="141"/>
      <c r="Z40" s="141"/>
    </row>
    <row r="41" ht="14.25" customHeight="1">
      <c r="A41" s="107" t="s">
        <v>29</v>
      </c>
      <c r="B41" s="102" t="s">
        <v>78</v>
      </c>
      <c r="C41" s="160" t="s">
        <v>83</v>
      </c>
      <c r="D41" s="161">
        <v>6.0</v>
      </c>
      <c r="E41" s="161" t="s">
        <v>329</v>
      </c>
      <c r="F41" s="161" t="s">
        <v>301</v>
      </c>
      <c r="G41" s="161" t="s">
        <v>305</v>
      </c>
      <c r="H41" s="162">
        <f t="shared" si="1"/>
        <v>16.56</v>
      </c>
      <c r="I41" s="162">
        <f t="shared" si="2"/>
        <v>22.08</v>
      </c>
      <c r="J41" s="162">
        <f t="shared" si="3"/>
        <v>3.36</v>
      </c>
      <c r="K41" s="162">
        <f t="shared" si="4"/>
        <v>2.88</v>
      </c>
      <c r="L41" s="163" t="s">
        <v>519</v>
      </c>
      <c r="M41" s="163" t="s">
        <v>520</v>
      </c>
      <c r="N41" s="161" t="s">
        <v>303</v>
      </c>
      <c r="O41" s="141"/>
      <c r="P41" s="141"/>
      <c r="Q41" s="141"/>
      <c r="R41" s="141"/>
      <c r="S41" s="141"/>
      <c r="T41" s="141"/>
      <c r="U41" s="141"/>
      <c r="V41" s="141"/>
      <c r="W41" s="141"/>
      <c r="X41" s="141"/>
      <c r="Y41" s="141"/>
      <c r="Z41" s="141"/>
    </row>
    <row r="42" ht="14.25" customHeight="1">
      <c r="A42" s="107" t="s">
        <v>29</v>
      </c>
      <c r="B42" s="102" t="s">
        <v>78</v>
      </c>
      <c r="C42" s="160" t="s">
        <v>85</v>
      </c>
      <c r="D42" s="161">
        <v>6.0</v>
      </c>
      <c r="E42" s="161" t="s">
        <v>330</v>
      </c>
      <c r="F42" s="161" t="s">
        <v>301</v>
      </c>
      <c r="G42" s="161" t="s">
        <v>305</v>
      </c>
      <c r="H42" s="162">
        <f t="shared" si="1"/>
        <v>16.56</v>
      </c>
      <c r="I42" s="162">
        <f t="shared" si="2"/>
        <v>22.08</v>
      </c>
      <c r="J42" s="162">
        <f t="shared" si="3"/>
        <v>3.36</v>
      </c>
      <c r="K42" s="162">
        <f t="shared" si="4"/>
        <v>2.88</v>
      </c>
      <c r="L42" s="163" t="s">
        <v>521</v>
      </c>
      <c r="M42" s="163" t="s">
        <v>82</v>
      </c>
      <c r="N42" s="161" t="s">
        <v>303</v>
      </c>
      <c r="O42" s="141"/>
      <c r="P42" s="141"/>
      <c r="Q42" s="141"/>
      <c r="R42" s="141"/>
      <c r="S42" s="141"/>
      <c r="T42" s="141"/>
      <c r="U42" s="141"/>
      <c r="V42" s="141"/>
      <c r="W42" s="141"/>
      <c r="X42" s="141"/>
      <c r="Y42" s="141"/>
      <c r="Z42" s="141"/>
    </row>
    <row r="43" ht="14.25" customHeight="1">
      <c r="A43" s="107" t="s">
        <v>29</v>
      </c>
      <c r="B43" s="102" t="s">
        <v>78</v>
      </c>
      <c r="C43" s="160" t="s">
        <v>87</v>
      </c>
      <c r="D43" s="161">
        <v>57.0</v>
      </c>
      <c r="E43" s="161" t="s">
        <v>331</v>
      </c>
      <c r="F43" s="161" t="s">
        <v>301</v>
      </c>
      <c r="G43" s="161" t="s">
        <v>305</v>
      </c>
      <c r="H43" s="162">
        <f t="shared" si="1"/>
        <v>157.32</v>
      </c>
      <c r="I43" s="162">
        <f t="shared" si="2"/>
        <v>209.76</v>
      </c>
      <c r="J43" s="162">
        <f t="shared" si="3"/>
        <v>31.92</v>
      </c>
      <c r="K43" s="162">
        <f t="shared" si="4"/>
        <v>27.36</v>
      </c>
      <c r="L43" s="163" t="s">
        <v>522</v>
      </c>
      <c r="M43" s="163" t="s">
        <v>523</v>
      </c>
      <c r="N43" s="161" t="s">
        <v>303</v>
      </c>
      <c r="O43" s="141"/>
      <c r="P43" s="141"/>
      <c r="Q43" s="141"/>
      <c r="R43" s="141"/>
      <c r="S43" s="141"/>
      <c r="T43" s="141"/>
      <c r="U43" s="141"/>
      <c r="V43" s="141"/>
      <c r="W43" s="141"/>
      <c r="X43" s="141"/>
      <c r="Y43" s="141"/>
      <c r="Z43" s="141"/>
    </row>
    <row r="44" ht="14.25" customHeight="1">
      <c r="A44" s="107" t="s">
        <v>29</v>
      </c>
      <c r="B44" s="102" t="s">
        <v>78</v>
      </c>
      <c r="C44" s="160" t="s">
        <v>90</v>
      </c>
      <c r="D44" s="161">
        <v>5.0</v>
      </c>
      <c r="E44" s="161" t="s">
        <v>332</v>
      </c>
      <c r="F44" s="161" t="s">
        <v>301</v>
      </c>
      <c r="G44" s="161" t="s">
        <v>305</v>
      </c>
      <c r="H44" s="162">
        <f t="shared" si="1"/>
        <v>13.8</v>
      </c>
      <c r="I44" s="162">
        <f t="shared" si="2"/>
        <v>18.4</v>
      </c>
      <c r="J44" s="162">
        <f t="shared" si="3"/>
        <v>2.8</v>
      </c>
      <c r="K44" s="162">
        <f t="shared" si="4"/>
        <v>2.4</v>
      </c>
      <c r="L44" s="163" t="s">
        <v>524</v>
      </c>
      <c r="M44" s="163" t="s">
        <v>525</v>
      </c>
      <c r="N44" s="161" t="s">
        <v>303</v>
      </c>
      <c r="O44" s="141"/>
      <c r="P44" s="141"/>
      <c r="Q44" s="141"/>
      <c r="R44" s="141"/>
      <c r="S44" s="141"/>
      <c r="T44" s="141"/>
      <c r="U44" s="141"/>
      <c r="V44" s="141"/>
      <c r="W44" s="141"/>
      <c r="X44" s="141"/>
      <c r="Y44" s="141"/>
      <c r="Z44" s="141"/>
    </row>
    <row r="45" ht="14.25" customHeight="1">
      <c r="A45" s="107" t="s">
        <v>29</v>
      </c>
      <c r="B45" s="102" t="s">
        <v>78</v>
      </c>
      <c r="C45" s="160" t="s">
        <v>92</v>
      </c>
      <c r="D45" s="161">
        <v>1.0</v>
      </c>
      <c r="E45" s="161" t="s">
        <v>333</v>
      </c>
      <c r="F45" s="161" t="s">
        <v>301</v>
      </c>
      <c r="G45" s="161" t="s">
        <v>305</v>
      </c>
      <c r="H45" s="162">
        <f t="shared" si="1"/>
        <v>2.76</v>
      </c>
      <c r="I45" s="162">
        <f t="shared" si="2"/>
        <v>3.68</v>
      </c>
      <c r="J45" s="162">
        <f t="shared" si="3"/>
        <v>0.56</v>
      </c>
      <c r="K45" s="162">
        <f t="shared" si="4"/>
        <v>0.48</v>
      </c>
      <c r="L45" s="163" t="s">
        <v>526</v>
      </c>
      <c r="M45" s="163" t="s">
        <v>527</v>
      </c>
      <c r="N45" s="161" t="s">
        <v>303</v>
      </c>
      <c r="O45" s="141"/>
      <c r="P45" s="141"/>
      <c r="Q45" s="141"/>
      <c r="R45" s="141"/>
      <c r="S45" s="141"/>
      <c r="T45" s="141"/>
      <c r="U45" s="141"/>
      <c r="V45" s="141"/>
      <c r="W45" s="141"/>
      <c r="X45" s="141"/>
      <c r="Y45" s="141"/>
      <c r="Z45" s="141"/>
    </row>
    <row r="46" ht="14.25" customHeight="1">
      <c r="A46" s="107" t="s">
        <v>29</v>
      </c>
      <c r="B46" s="102" t="s">
        <v>78</v>
      </c>
      <c r="C46" s="160" t="s">
        <v>95</v>
      </c>
      <c r="D46" s="161">
        <v>5.0</v>
      </c>
      <c r="E46" s="161" t="s">
        <v>334</v>
      </c>
      <c r="F46" s="161" t="s">
        <v>301</v>
      </c>
      <c r="G46" s="161" t="s">
        <v>305</v>
      </c>
      <c r="H46" s="162">
        <f t="shared" si="1"/>
        <v>13.8</v>
      </c>
      <c r="I46" s="162">
        <f t="shared" si="2"/>
        <v>18.4</v>
      </c>
      <c r="J46" s="162">
        <f t="shared" si="3"/>
        <v>2.8</v>
      </c>
      <c r="K46" s="162">
        <f t="shared" si="4"/>
        <v>2.4</v>
      </c>
      <c r="L46" s="163" t="s">
        <v>528</v>
      </c>
      <c r="M46" s="163" t="s">
        <v>529</v>
      </c>
      <c r="N46" s="161" t="s">
        <v>303</v>
      </c>
      <c r="O46" s="141"/>
      <c r="P46" s="141"/>
      <c r="Q46" s="141"/>
      <c r="R46" s="141"/>
      <c r="S46" s="141"/>
      <c r="T46" s="141"/>
      <c r="U46" s="141"/>
      <c r="V46" s="141"/>
      <c r="W46" s="141"/>
      <c r="X46" s="141"/>
      <c r="Y46" s="141"/>
      <c r="Z46" s="141"/>
    </row>
    <row r="47" ht="14.25" customHeight="1">
      <c r="A47" s="107" t="s">
        <v>29</v>
      </c>
      <c r="B47" s="102" t="s">
        <v>78</v>
      </c>
      <c r="C47" s="160" t="s">
        <v>97</v>
      </c>
      <c r="D47" s="161">
        <v>5.0</v>
      </c>
      <c r="E47" s="161" t="s">
        <v>335</v>
      </c>
      <c r="F47" s="161" t="s">
        <v>301</v>
      </c>
      <c r="G47" s="161" t="s">
        <v>305</v>
      </c>
      <c r="H47" s="162">
        <f t="shared" si="1"/>
        <v>13.8</v>
      </c>
      <c r="I47" s="162">
        <f t="shared" si="2"/>
        <v>18.4</v>
      </c>
      <c r="J47" s="162">
        <f t="shared" si="3"/>
        <v>2.8</v>
      </c>
      <c r="K47" s="162">
        <f t="shared" si="4"/>
        <v>2.4</v>
      </c>
      <c r="L47" s="163" t="s">
        <v>530</v>
      </c>
      <c r="M47" s="163" t="s">
        <v>531</v>
      </c>
      <c r="N47" s="161" t="s">
        <v>303</v>
      </c>
      <c r="O47" s="141"/>
      <c r="P47" s="141"/>
      <c r="Q47" s="141"/>
      <c r="R47" s="141"/>
      <c r="S47" s="141"/>
      <c r="T47" s="141"/>
      <c r="U47" s="141"/>
      <c r="V47" s="141"/>
      <c r="W47" s="141"/>
      <c r="X47" s="141"/>
      <c r="Y47" s="141"/>
      <c r="Z47" s="141"/>
    </row>
    <row r="48" ht="14.25" customHeight="1">
      <c r="A48" s="107" t="s">
        <v>29</v>
      </c>
      <c r="B48" s="102" t="s">
        <v>78</v>
      </c>
      <c r="C48" s="160" t="s">
        <v>99</v>
      </c>
      <c r="D48" s="161">
        <v>0.0</v>
      </c>
      <c r="E48" s="161" t="s">
        <v>336</v>
      </c>
      <c r="F48" s="161" t="s">
        <v>301</v>
      </c>
      <c r="G48" s="161" t="s">
        <v>305</v>
      </c>
      <c r="H48" s="162">
        <f t="shared" si="1"/>
        <v>0</v>
      </c>
      <c r="I48" s="162">
        <f t="shared" si="2"/>
        <v>0</v>
      </c>
      <c r="J48" s="162">
        <f t="shared" si="3"/>
        <v>0</v>
      </c>
      <c r="K48" s="162">
        <f t="shared" si="4"/>
        <v>0</v>
      </c>
      <c r="L48" s="163" t="s">
        <v>532</v>
      </c>
      <c r="M48" s="163" t="s">
        <v>87</v>
      </c>
      <c r="N48" s="161" t="s">
        <v>303</v>
      </c>
      <c r="O48" s="141"/>
      <c r="P48" s="141"/>
      <c r="Q48" s="141"/>
      <c r="R48" s="141"/>
      <c r="S48" s="141"/>
      <c r="T48" s="141"/>
      <c r="U48" s="141"/>
      <c r="V48" s="141"/>
      <c r="W48" s="141"/>
      <c r="X48" s="141"/>
      <c r="Y48" s="141"/>
      <c r="Z48" s="141"/>
    </row>
    <row r="49" ht="14.25" customHeight="1">
      <c r="A49" s="107" t="s">
        <v>29</v>
      </c>
      <c r="B49" s="102" t="s">
        <v>78</v>
      </c>
      <c r="C49" s="160" t="s">
        <v>101</v>
      </c>
      <c r="D49" s="161">
        <v>1.0</v>
      </c>
      <c r="E49" s="161" t="s">
        <v>337</v>
      </c>
      <c r="F49" s="161" t="s">
        <v>301</v>
      </c>
      <c r="G49" s="161" t="s">
        <v>305</v>
      </c>
      <c r="H49" s="162">
        <f t="shared" si="1"/>
        <v>2.76</v>
      </c>
      <c r="I49" s="162">
        <f t="shared" si="2"/>
        <v>3.68</v>
      </c>
      <c r="J49" s="162">
        <f t="shared" si="3"/>
        <v>0.56</v>
      </c>
      <c r="K49" s="162">
        <f t="shared" si="4"/>
        <v>0.48</v>
      </c>
      <c r="L49" s="163" t="s">
        <v>533</v>
      </c>
      <c r="M49" s="163" t="s">
        <v>534</v>
      </c>
      <c r="N49" s="161" t="s">
        <v>303</v>
      </c>
      <c r="O49" s="141"/>
      <c r="P49" s="141"/>
      <c r="Q49" s="141"/>
      <c r="R49" s="141"/>
      <c r="S49" s="141"/>
      <c r="T49" s="141"/>
      <c r="U49" s="141"/>
      <c r="V49" s="141"/>
      <c r="W49" s="141"/>
      <c r="X49" s="141"/>
      <c r="Y49" s="141"/>
      <c r="Z49" s="141"/>
    </row>
    <row r="50" ht="14.25" customHeight="1">
      <c r="A50" s="107" t="s">
        <v>29</v>
      </c>
      <c r="B50" s="102" t="s">
        <v>78</v>
      </c>
      <c r="C50" s="160" t="s">
        <v>103</v>
      </c>
      <c r="D50" s="161">
        <v>3.0</v>
      </c>
      <c r="E50" s="161" t="s">
        <v>338</v>
      </c>
      <c r="F50" s="161" t="s">
        <v>301</v>
      </c>
      <c r="G50" s="161" t="s">
        <v>305</v>
      </c>
      <c r="H50" s="162">
        <f t="shared" si="1"/>
        <v>8.28</v>
      </c>
      <c r="I50" s="162">
        <f t="shared" si="2"/>
        <v>11.04</v>
      </c>
      <c r="J50" s="162">
        <f t="shared" si="3"/>
        <v>1.68</v>
      </c>
      <c r="K50" s="162">
        <f t="shared" si="4"/>
        <v>1.44</v>
      </c>
      <c r="L50" s="163" t="s">
        <v>519</v>
      </c>
      <c r="M50" s="163" t="s">
        <v>520</v>
      </c>
      <c r="N50" s="161" t="s">
        <v>303</v>
      </c>
      <c r="O50" s="141"/>
      <c r="P50" s="141"/>
      <c r="Q50" s="141"/>
      <c r="R50" s="141"/>
      <c r="S50" s="141"/>
      <c r="T50" s="141"/>
      <c r="U50" s="141"/>
      <c r="V50" s="141"/>
      <c r="W50" s="141"/>
      <c r="X50" s="141"/>
      <c r="Y50" s="141"/>
      <c r="Z50" s="141"/>
    </row>
    <row r="51" ht="14.25" customHeight="1">
      <c r="A51" s="107" t="s">
        <v>29</v>
      </c>
      <c r="B51" s="102" t="s">
        <v>78</v>
      </c>
      <c r="C51" s="160" t="s">
        <v>105</v>
      </c>
      <c r="D51" s="164">
        <v>2.0</v>
      </c>
      <c r="E51" s="161" t="s">
        <v>339</v>
      </c>
      <c r="F51" s="161" t="s">
        <v>301</v>
      </c>
      <c r="G51" s="161" t="s">
        <v>305</v>
      </c>
      <c r="H51" s="162">
        <f t="shared" si="1"/>
        <v>5.52</v>
      </c>
      <c r="I51" s="162">
        <f t="shared" si="2"/>
        <v>7.36</v>
      </c>
      <c r="J51" s="162">
        <f t="shared" si="3"/>
        <v>1.12</v>
      </c>
      <c r="K51" s="162">
        <f t="shared" si="4"/>
        <v>0.96</v>
      </c>
      <c r="L51" s="163" t="s">
        <v>535</v>
      </c>
      <c r="M51" s="163" t="s">
        <v>529</v>
      </c>
      <c r="N51" s="161" t="s">
        <v>303</v>
      </c>
      <c r="O51" s="141"/>
      <c r="P51" s="141"/>
      <c r="Q51" s="141"/>
      <c r="R51" s="141"/>
      <c r="S51" s="141"/>
      <c r="T51" s="141"/>
      <c r="U51" s="141"/>
      <c r="V51" s="141"/>
      <c r="W51" s="141"/>
      <c r="X51" s="141"/>
      <c r="Y51" s="141"/>
      <c r="Z51" s="141"/>
    </row>
    <row r="52" ht="14.25" customHeight="1">
      <c r="A52" s="107" t="s">
        <v>29</v>
      </c>
      <c r="B52" s="102" t="s">
        <v>78</v>
      </c>
      <c r="C52" s="160" t="s">
        <v>107</v>
      </c>
      <c r="D52" s="161">
        <v>8.0</v>
      </c>
      <c r="E52" s="161" t="s">
        <v>340</v>
      </c>
      <c r="F52" s="161" t="s">
        <v>301</v>
      </c>
      <c r="G52" s="161" t="s">
        <v>305</v>
      </c>
      <c r="H52" s="162">
        <f t="shared" si="1"/>
        <v>22.08</v>
      </c>
      <c r="I52" s="162">
        <f t="shared" si="2"/>
        <v>29.44</v>
      </c>
      <c r="J52" s="162">
        <f t="shared" si="3"/>
        <v>4.48</v>
      </c>
      <c r="K52" s="162">
        <f t="shared" si="4"/>
        <v>3.84</v>
      </c>
      <c r="L52" s="163" t="s">
        <v>519</v>
      </c>
      <c r="M52" s="163" t="s">
        <v>520</v>
      </c>
      <c r="N52" s="161" t="s">
        <v>303</v>
      </c>
      <c r="O52" s="141"/>
      <c r="P52" s="141"/>
      <c r="Q52" s="141"/>
      <c r="R52" s="141"/>
      <c r="S52" s="141"/>
      <c r="T52" s="141"/>
      <c r="U52" s="141"/>
      <c r="V52" s="141"/>
      <c r="W52" s="141"/>
      <c r="X52" s="141"/>
      <c r="Y52" s="141"/>
      <c r="Z52" s="141"/>
    </row>
    <row r="53" ht="14.25" customHeight="1">
      <c r="A53" s="107" t="s">
        <v>29</v>
      </c>
      <c r="B53" s="102" t="s">
        <v>78</v>
      </c>
      <c r="C53" s="160" t="s">
        <v>82</v>
      </c>
      <c r="D53" s="161">
        <v>33.0</v>
      </c>
      <c r="E53" s="161" t="s">
        <v>341</v>
      </c>
      <c r="F53" s="161" t="s">
        <v>301</v>
      </c>
      <c r="G53" s="161" t="s">
        <v>305</v>
      </c>
      <c r="H53" s="162">
        <f t="shared" si="1"/>
        <v>91.08</v>
      </c>
      <c r="I53" s="162">
        <f t="shared" si="2"/>
        <v>121.44</v>
      </c>
      <c r="J53" s="162">
        <f t="shared" si="3"/>
        <v>18.48</v>
      </c>
      <c r="K53" s="162">
        <f t="shared" si="4"/>
        <v>15.84</v>
      </c>
      <c r="L53" s="163" t="s">
        <v>521</v>
      </c>
      <c r="M53" s="163" t="s">
        <v>82</v>
      </c>
      <c r="N53" s="161" t="s">
        <v>303</v>
      </c>
      <c r="O53" s="141"/>
      <c r="P53" s="141"/>
      <c r="Q53" s="141"/>
      <c r="R53" s="141"/>
      <c r="S53" s="141"/>
      <c r="T53" s="141"/>
      <c r="U53" s="141"/>
      <c r="V53" s="141"/>
      <c r="W53" s="141"/>
      <c r="X53" s="141"/>
      <c r="Y53" s="141"/>
      <c r="Z53" s="141"/>
    </row>
    <row r="54" ht="14.25" customHeight="1">
      <c r="A54" s="107" t="s">
        <v>29</v>
      </c>
      <c r="B54" s="102" t="s">
        <v>78</v>
      </c>
      <c r="C54" s="160" t="s">
        <v>110</v>
      </c>
      <c r="D54" s="161">
        <v>5.0</v>
      </c>
      <c r="E54" s="161" t="s">
        <v>342</v>
      </c>
      <c r="F54" s="161" t="s">
        <v>301</v>
      </c>
      <c r="G54" s="161" t="s">
        <v>305</v>
      </c>
      <c r="H54" s="162">
        <f t="shared" si="1"/>
        <v>13.8</v>
      </c>
      <c r="I54" s="162">
        <f t="shared" si="2"/>
        <v>18.4</v>
      </c>
      <c r="J54" s="162">
        <f t="shared" si="3"/>
        <v>2.8</v>
      </c>
      <c r="K54" s="162">
        <f t="shared" si="4"/>
        <v>2.4</v>
      </c>
      <c r="L54" s="163" t="s">
        <v>532</v>
      </c>
      <c r="M54" s="163" t="s">
        <v>87</v>
      </c>
      <c r="N54" s="161" t="s">
        <v>303</v>
      </c>
      <c r="O54" s="141"/>
      <c r="P54" s="141"/>
      <c r="Q54" s="141"/>
      <c r="R54" s="141"/>
      <c r="S54" s="141"/>
      <c r="T54" s="141"/>
      <c r="U54" s="141"/>
      <c r="V54" s="141"/>
      <c r="W54" s="141"/>
      <c r="X54" s="141"/>
      <c r="Y54" s="141"/>
      <c r="Z54" s="141"/>
    </row>
    <row r="55" ht="14.25" customHeight="1">
      <c r="A55" s="107" t="s">
        <v>29</v>
      </c>
      <c r="B55" s="102" t="s">
        <v>78</v>
      </c>
      <c r="C55" s="160" t="s">
        <v>112</v>
      </c>
      <c r="D55" s="161">
        <v>1.0</v>
      </c>
      <c r="E55" s="161" t="s">
        <v>343</v>
      </c>
      <c r="F55" s="161" t="s">
        <v>301</v>
      </c>
      <c r="G55" s="161" t="s">
        <v>305</v>
      </c>
      <c r="H55" s="162">
        <f t="shared" si="1"/>
        <v>2.76</v>
      </c>
      <c r="I55" s="162">
        <f t="shared" si="2"/>
        <v>3.68</v>
      </c>
      <c r="J55" s="162">
        <f t="shared" si="3"/>
        <v>0.56</v>
      </c>
      <c r="K55" s="162">
        <f t="shared" si="4"/>
        <v>0.48</v>
      </c>
      <c r="L55" s="163" t="s">
        <v>522</v>
      </c>
      <c r="M55" s="163" t="s">
        <v>523</v>
      </c>
      <c r="N55" s="161" t="s">
        <v>303</v>
      </c>
      <c r="O55" s="141"/>
      <c r="P55" s="141"/>
      <c r="Q55" s="141"/>
      <c r="R55" s="141"/>
      <c r="S55" s="141"/>
      <c r="T55" s="141"/>
      <c r="U55" s="141"/>
      <c r="V55" s="141"/>
      <c r="W55" s="141"/>
      <c r="X55" s="141"/>
      <c r="Y55" s="141"/>
      <c r="Z55" s="141"/>
    </row>
    <row r="56" ht="14.25" customHeight="1">
      <c r="A56" s="107" t="s">
        <v>29</v>
      </c>
      <c r="B56" s="102" t="s">
        <v>78</v>
      </c>
      <c r="C56" s="160" t="s">
        <v>114</v>
      </c>
      <c r="D56" s="161">
        <v>2.0</v>
      </c>
      <c r="E56" s="161" t="s">
        <v>344</v>
      </c>
      <c r="F56" s="161" t="s">
        <v>301</v>
      </c>
      <c r="G56" s="161" t="s">
        <v>305</v>
      </c>
      <c r="H56" s="162">
        <f t="shared" si="1"/>
        <v>5.52</v>
      </c>
      <c r="I56" s="162">
        <f t="shared" si="2"/>
        <v>7.36</v>
      </c>
      <c r="J56" s="162">
        <f t="shared" si="3"/>
        <v>1.12</v>
      </c>
      <c r="K56" s="162">
        <f t="shared" si="4"/>
        <v>0.96</v>
      </c>
      <c r="L56" s="165" t="s">
        <v>535</v>
      </c>
      <c r="M56" s="165" t="s">
        <v>529</v>
      </c>
      <c r="N56" s="161" t="s">
        <v>303</v>
      </c>
      <c r="O56" s="141"/>
      <c r="P56" s="141"/>
      <c r="Q56" s="141"/>
      <c r="R56" s="141"/>
      <c r="S56" s="141"/>
      <c r="T56" s="141"/>
      <c r="U56" s="141"/>
      <c r="V56" s="141"/>
      <c r="W56" s="141"/>
      <c r="X56" s="141"/>
      <c r="Y56" s="141"/>
      <c r="Z56" s="141"/>
    </row>
    <row r="57" ht="14.25" customHeight="1">
      <c r="A57" s="166" t="s">
        <v>345</v>
      </c>
      <c r="B57" s="167" t="s">
        <v>126</v>
      </c>
      <c r="C57" s="167" t="s">
        <v>127</v>
      </c>
      <c r="D57" s="168">
        <v>16.0</v>
      </c>
      <c r="E57" s="169" t="s">
        <v>536</v>
      </c>
      <c r="F57" s="161" t="s">
        <v>301</v>
      </c>
      <c r="G57" s="169" t="s">
        <v>351</v>
      </c>
      <c r="H57" s="162">
        <f t="shared" si="1"/>
        <v>44.16</v>
      </c>
      <c r="I57" s="162">
        <f t="shared" si="2"/>
        <v>58.88</v>
      </c>
      <c r="J57" s="162">
        <f t="shared" si="3"/>
        <v>8.96</v>
      </c>
      <c r="K57" s="162">
        <f t="shared" si="4"/>
        <v>7.68</v>
      </c>
      <c r="L57" s="170" t="s">
        <v>537</v>
      </c>
      <c r="M57" s="171" t="s">
        <v>538</v>
      </c>
      <c r="N57" s="161" t="s">
        <v>303</v>
      </c>
      <c r="O57" s="141"/>
      <c r="P57" s="141"/>
      <c r="Q57" s="141"/>
      <c r="R57" s="141"/>
      <c r="S57" s="141"/>
      <c r="T57" s="141"/>
      <c r="U57" s="141"/>
      <c r="V57" s="141"/>
      <c r="W57" s="141"/>
      <c r="X57" s="141"/>
      <c r="Y57" s="141"/>
      <c r="Z57" s="141"/>
    </row>
    <row r="58" ht="14.25" customHeight="1">
      <c r="A58" s="166" t="s">
        <v>345</v>
      </c>
      <c r="B58" s="167" t="s">
        <v>126</v>
      </c>
      <c r="C58" s="167" t="s">
        <v>126</v>
      </c>
      <c r="D58" s="168">
        <v>136.0</v>
      </c>
      <c r="E58" s="169" t="s">
        <v>539</v>
      </c>
      <c r="F58" s="161" t="s">
        <v>301</v>
      </c>
      <c r="G58" s="169" t="s">
        <v>351</v>
      </c>
      <c r="H58" s="162">
        <f t="shared" si="1"/>
        <v>375.36</v>
      </c>
      <c r="I58" s="162">
        <f t="shared" si="2"/>
        <v>500.48</v>
      </c>
      <c r="J58" s="162">
        <f t="shared" si="3"/>
        <v>76.16</v>
      </c>
      <c r="K58" s="162">
        <f t="shared" si="4"/>
        <v>65.28</v>
      </c>
      <c r="L58" s="170" t="s">
        <v>537</v>
      </c>
      <c r="M58" s="171" t="s">
        <v>538</v>
      </c>
      <c r="N58" s="161" t="s">
        <v>303</v>
      </c>
      <c r="O58" s="141"/>
      <c r="P58" s="141"/>
      <c r="Q58" s="141"/>
      <c r="R58" s="141"/>
      <c r="S58" s="141"/>
      <c r="T58" s="141"/>
      <c r="U58" s="141"/>
      <c r="V58" s="141"/>
      <c r="W58" s="141"/>
      <c r="X58" s="141"/>
      <c r="Y58" s="141"/>
      <c r="Z58" s="141"/>
    </row>
    <row r="59" ht="14.25" customHeight="1">
      <c r="A59" s="166" t="s">
        <v>345</v>
      </c>
      <c r="B59" s="167" t="s">
        <v>126</v>
      </c>
      <c r="C59" s="167" t="s">
        <v>128</v>
      </c>
      <c r="D59" s="168">
        <v>2.0</v>
      </c>
      <c r="E59" s="169" t="s">
        <v>540</v>
      </c>
      <c r="F59" s="161" t="s">
        <v>301</v>
      </c>
      <c r="G59" s="169" t="s">
        <v>351</v>
      </c>
      <c r="H59" s="162">
        <f t="shared" si="1"/>
        <v>5.52</v>
      </c>
      <c r="I59" s="162">
        <f t="shared" si="2"/>
        <v>7.36</v>
      </c>
      <c r="J59" s="162">
        <f t="shared" si="3"/>
        <v>1.12</v>
      </c>
      <c r="K59" s="162">
        <f t="shared" si="4"/>
        <v>0.96</v>
      </c>
      <c r="L59" s="170" t="s">
        <v>537</v>
      </c>
      <c r="M59" s="171" t="s">
        <v>538</v>
      </c>
      <c r="N59" s="161" t="s">
        <v>303</v>
      </c>
      <c r="O59" s="141"/>
      <c r="P59" s="141"/>
      <c r="Q59" s="141"/>
      <c r="R59" s="141"/>
      <c r="S59" s="141"/>
      <c r="T59" s="141"/>
      <c r="U59" s="141"/>
      <c r="V59" s="141"/>
      <c r="W59" s="141"/>
      <c r="X59" s="141"/>
      <c r="Y59" s="141"/>
      <c r="Z59" s="141"/>
    </row>
    <row r="60" ht="14.25" customHeight="1">
      <c r="A60" s="166" t="s">
        <v>345</v>
      </c>
      <c r="B60" s="167" t="s">
        <v>126</v>
      </c>
      <c r="C60" s="167" t="s">
        <v>129</v>
      </c>
      <c r="D60" s="168">
        <v>1.0</v>
      </c>
      <c r="E60" s="169" t="s">
        <v>541</v>
      </c>
      <c r="F60" s="161" t="s">
        <v>301</v>
      </c>
      <c r="G60" s="169" t="s">
        <v>351</v>
      </c>
      <c r="H60" s="162">
        <f t="shared" si="1"/>
        <v>2.76</v>
      </c>
      <c r="I60" s="162">
        <f t="shared" si="2"/>
        <v>3.68</v>
      </c>
      <c r="J60" s="162">
        <f t="shared" si="3"/>
        <v>0.56</v>
      </c>
      <c r="K60" s="162">
        <f t="shared" si="4"/>
        <v>0.48</v>
      </c>
      <c r="L60" s="170" t="s">
        <v>537</v>
      </c>
      <c r="M60" s="171" t="s">
        <v>538</v>
      </c>
      <c r="N60" s="161" t="s">
        <v>303</v>
      </c>
      <c r="O60" s="141"/>
      <c r="P60" s="141"/>
      <c r="Q60" s="141"/>
      <c r="R60" s="141"/>
      <c r="S60" s="141"/>
      <c r="T60" s="141"/>
      <c r="U60" s="141"/>
      <c r="V60" s="141"/>
      <c r="W60" s="141"/>
      <c r="X60" s="141"/>
      <c r="Y60" s="141"/>
      <c r="Z60" s="141"/>
    </row>
    <row r="61" ht="14.25" customHeight="1">
      <c r="A61" s="166" t="s">
        <v>345</v>
      </c>
      <c r="B61" s="167" t="s">
        <v>126</v>
      </c>
      <c r="C61" s="167" t="s">
        <v>130</v>
      </c>
      <c r="D61" s="168">
        <v>3.0</v>
      </c>
      <c r="E61" s="169" t="s">
        <v>542</v>
      </c>
      <c r="F61" s="161" t="s">
        <v>301</v>
      </c>
      <c r="G61" s="169" t="s">
        <v>351</v>
      </c>
      <c r="H61" s="162">
        <f t="shared" si="1"/>
        <v>8.28</v>
      </c>
      <c r="I61" s="162">
        <f t="shared" si="2"/>
        <v>11.04</v>
      </c>
      <c r="J61" s="162">
        <f t="shared" si="3"/>
        <v>1.68</v>
      </c>
      <c r="K61" s="162">
        <f t="shared" si="4"/>
        <v>1.44</v>
      </c>
      <c r="L61" s="170" t="s">
        <v>537</v>
      </c>
      <c r="M61" s="171" t="s">
        <v>538</v>
      </c>
      <c r="N61" s="161" t="s">
        <v>303</v>
      </c>
      <c r="O61" s="141"/>
      <c r="P61" s="141"/>
      <c r="Q61" s="141"/>
      <c r="R61" s="141"/>
      <c r="S61" s="141"/>
      <c r="T61" s="141"/>
      <c r="U61" s="141"/>
      <c r="V61" s="141"/>
      <c r="W61" s="141"/>
      <c r="X61" s="141"/>
      <c r="Y61" s="141"/>
      <c r="Z61" s="141"/>
    </row>
    <row r="62" ht="14.25" customHeight="1">
      <c r="A62" s="166" t="s">
        <v>345</v>
      </c>
      <c r="B62" s="167" t="s">
        <v>126</v>
      </c>
      <c r="C62" s="167" t="s">
        <v>131</v>
      </c>
      <c r="D62" s="168">
        <v>7.0</v>
      </c>
      <c r="E62" s="169" t="s">
        <v>543</v>
      </c>
      <c r="F62" s="161" t="s">
        <v>301</v>
      </c>
      <c r="G62" s="169" t="s">
        <v>351</v>
      </c>
      <c r="H62" s="162">
        <f t="shared" si="1"/>
        <v>19.32</v>
      </c>
      <c r="I62" s="162">
        <f t="shared" si="2"/>
        <v>25.76</v>
      </c>
      <c r="J62" s="162">
        <f t="shared" si="3"/>
        <v>3.92</v>
      </c>
      <c r="K62" s="162">
        <f t="shared" si="4"/>
        <v>3.36</v>
      </c>
      <c r="L62" s="170" t="s">
        <v>537</v>
      </c>
      <c r="M62" s="171" t="s">
        <v>538</v>
      </c>
      <c r="N62" s="161" t="s">
        <v>303</v>
      </c>
      <c r="O62" s="141"/>
      <c r="P62" s="141"/>
      <c r="Q62" s="141"/>
      <c r="R62" s="141"/>
      <c r="S62" s="141"/>
      <c r="T62" s="141"/>
      <c r="U62" s="141"/>
      <c r="V62" s="141"/>
      <c r="W62" s="141"/>
      <c r="X62" s="141"/>
      <c r="Y62" s="141"/>
      <c r="Z62" s="141"/>
    </row>
    <row r="63" ht="14.25" customHeight="1">
      <c r="A63" s="166" t="s">
        <v>345</v>
      </c>
      <c r="B63" s="167" t="s">
        <v>126</v>
      </c>
      <c r="C63" s="167" t="s">
        <v>132</v>
      </c>
      <c r="D63" s="168">
        <v>15.0</v>
      </c>
      <c r="E63" s="169" t="s">
        <v>544</v>
      </c>
      <c r="F63" s="161" t="s">
        <v>301</v>
      </c>
      <c r="G63" s="169" t="s">
        <v>351</v>
      </c>
      <c r="H63" s="162">
        <f t="shared" si="1"/>
        <v>41.4</v>
      </c>
      <c r="I63" s="162">
        <f t="shared" si="2"/>
        <v>55.2</v>
      </c>
      <c r="J63" s="162">
        <f t="shared" si="3"/>
        <v>8.4</v>
      </c>
      <c r="K63" s="162">
        <f t="shared" si="4"/>
        <v>7.2</v>
      </c>
      <c r="L63" s="170" t="s">
        <v>537</v>
      </c>
      <c r="M63" s="171" t="s">
        <v>538</v>
      </c>
      <c r="N63" s="161" t="s">
        <v>303</v>
      </c>
      <c r="O63" s="141"/>
      <c r="P63" s="141"/>
      <c r="Q63" s="141"/>
      <c r="R63" s="141"/>
      <c r="S63" s="141"/>
      <c r="T63" s="141"/>
      <c r="U63" s="141"/>
      <c r="V63" s="141"/>
      <c r="W63" s="141"/>
      <c r="X63" s="141"/>
      <c r="Y63" s="141"/>
      <c r="Z63" s="141"/>
    </row>
    <row r="64" ht="14.25" customHeight="1">
      <c r="A64" s="166" t="s">
        <v>345</v>
      </c>
      <c r="B64" s="167" t="s">
        <v>126</v>
      </c>
      <c r="C64" s="167" t="s">
        <v>133</v>
      </c>
      <c r="D64" s="168">
        <v>17.0</v>
      </c>
      <c r="E64" s="169" t="s">
        <v>545</v>
      </c>
      <c r="F64" s="161" t="s">
        <v>301</v>
      </c>
      <c r="G64" s="169" t="s">
        <v>351</v>
      </c>
      <c r="H64" s="162">
        <f t="shared" si="1"/>
        <v>46.92</v>
      </c>
      <c r="I64" s="162">
        <f t="shared" si="2"/>
        <v>62.56</v>
      </c>
      <c r="J64" s="162">
        <f t="shared" si="3"/>
        <v>9.52</v>
      </c>
      <c r="K64" s="162">
        <f t="shared" si="4"/>
        <v>8.16</v>
      </c>
      <c r="L64" s="170" t="s">
        <v>537</v>
      </c>
      <c r="M64" s="171" t="s">
        <v>538</v>
      </c>
      <c r="N64" s="161" t="s">
        <v>303</v>
      </c>
      <c r="O64" s="141"/>
      <c r="P64" s="141"/>
      <c r="Q64" s="141"/>
      <c r="R64" s="141"/>
      <c r="S64" s="141"/>
      <c r="T64" s="141"/>
      <c r="U64" s="141"/>
      <c r="V64" s="141"/>
      <c r="W64" s="141"/>
      <c r="X64" s="141"/>
      <c r="Y64" s="141"/>
      <c r="Z64" s="141"/>
    </row>
    <row r="65" ht="14.25" customHeight="1">
      <c r="A65" s="166" t="s">
        <v>345</v>
      </c>
      <c r="B65" s="167" t="s">
        <v>126</v>
      </c>
      <c r="C65" s="167" t="s">
        <v>134</v>
      </c>
      <c r="D65" s="168">
        <v>1.0</v>
      </c>
      <c r="E65" s="169" t="s">
        <v>546</v>
      </c>
      <c r="F65" s="161" t="s">
        <v>301</v>
      </c>
      <c r="G65" s="169" t="s">
        <v>351</v>
      </c>
      <c r="H65" s="162">
        <f t="shared" si="1"/>
        <v>2.76</v>
      </c>
      <c r="I65" s="162">
        <f t="shared" si="2"/>
        <v>3.68</v>
      </c>
      <c r="J65" s="162">
        <f t="shared" si="3"/>
        <v>0.56</v>
      </c>
      <c r="K65" s="162">
        <f t="shared" si="4"/>
        <v>0.48</v>
      </c>
      <c r="L65" s="170" t="s">
        <v>537</v>
      </c>
      <c r="M65" s="171" t="s">
        <v>538</v>
      </c>
      <c r="N65" s="161" t="s">
        <v>303</v>
      </c>
      <c r="O65" s="141"/>
      <c r="P65" s="141"/>
      <c r="Q65" s="141"/>
      <c r="R65" s="141"/>
      <c r="S65" s="141"/>
      <c r="T65" s="141"/>
      <c r="U65" s="141"/>
      <c r="V65" s="141"/>
      <c r="W65" s="141"/>
      <c r="X65" s="141"/>
      <c r="Y65" s="141"/>
      <c r="Z65" s="141"/>
    </row>
    <row r="66" ht="14.25" customHeight="1">
      <c r="A66" s="166" t="s">
        <v>345</v>
      </c>
      <c r="B66" s="167" t="s">
        <v>126</v>
      </c>
      <c r="C66" s="167" t="s">
        <v>135</v>
      </c>
      <c r="D66" s="168">
        <v>1.0</v>
      </c>
      <c r="E66" s="169" t="s">
        <v>547</v>
      </c>
      <c r="F66" s="161" t="s">
        <v>301</v>
      </c>
      <c r="G66" s="169" t="s">
        <v>351</v>
      </c>
      <c r="H66" s="162">
        <f t="shared" si="1"/>
        <v>2.76</v>
      </c>
      <c r="I66" s="162">
        <f t="shared" si="2"/>
        <v>3.68</v>
      </c>
      <c r="J66" s="162">
        <f t="shared" si="3"/>
        <v>0.56</v>
      </c>
      <c r="K66" s="162">
        <f t="shared" si="4"/>
        <v>0.48</v>
      </c>
      <c r="L66" s="170" t="s">
        <v>537</v>
      </c>
      <c r="M66" s="171" t="s">
        <v>538</v>
      </c>
      <c r="N66" s="161" t="s">
        <v>303</v>
      </c>
      <c r="O66" s="141"/>
      <c r="P66" s="141"/>
      <c r="Q66" s="141"/>
      <c r="R66" s="141"/>
      <c r="S66" s="141"/>
      <c r="T66" s="141"/>
      <c r="U66" s="141"/>
      <c r="V66" s="141"/>
      <c r="W66" s="141"/>
      <c r="X66" s="141"/>
      <c r="Y66" s="141"/>
      <c r="Z66" s="141"/>
    </row>
    <row r="67" ht="14.25" customHeight="1">
      <c r="A67" s="166" t="s">
        <v>345</v>
      </c>
      <c r="B67" s="167" t="s">
        <v>126</v>
      </c>
      <c r="C67" s="167" t="s">
        <v>136</v>
      </c>
      <c r="D67" s="168">
        <v>29.0</v>
      </c>
      <c r="E67" s="169" t="s">
        <v>548</v>
      </c>
      <c r="F67" s="161" t="s">
        <v>301</v>
      </c>
      <c r="G67" s="169" t="s">
        <v>351</v>
      </c>
      <c r="H67" s="162">
        <f t="shared" si="1"/>
        <v>80.04</v>
      </c>
      <c r="I67" s="162">
        <f t="shared" si="2"/>
        <v>106.72</v>
      </c>
      <c r="J67" s="162">
        <f t="shared" si="3"/>
        <v>16.24</v>
      </c>
      <c r="K67" s="162">
        <f t="shared" si="4"/>
        <v>13.92</v>
      </c>
      <c r="L67" s="170" t="s">
        <v>537</v>
      </c>
      <c r="M67" s="171" t="s">
        <v>538</v>
      </c>
      <c r="N67" s="161" t="s">
        <v>303</v>
      </c>
      <c r="O67" s="141"/>
      <c r="P67" s="141"/>
      <c r="Q67" s="141"/>
      <c r="R67" s="141"/>
      <c r="S67" s="141"/>
      <c r="T67" s="141"/>
      <c r="U67" s="141"/>
      <c r="V67" s="141"/>
      <c r="W67" s="141"/>
      <c r="X67" s="141"/>
      <c r="Y67" s="141"/>
      <c r="Z67" s="141"/>
    </row>
    <row r="68" ht="14.25" customHeight="1">
      <c r="A68" s="166" t="s">
        <v>345</v>
      </c>
      <c r="B68" s="167" t="s">
        <v>126</v>
      </c>
      <c r="C68" s="167" t="s">
        <v>137</v>
      </c>
      <c r="D68" s="168">
        <v>20.0</v>
      </c>
      <c r="E68" s="169" t="s">
        <v>549</v>
      </c>
      <c r="F68" s="161" t="s">
        <v>301</v>
      </c>
      <c r="G68" s="169" t="s">
        <v>351</v>
      </c>
      <c r="H68" s="162">
        <f t="shared" si="1"/>
        <v>55.2</v>
      </c>
      <c r="I68" s="162">
        <f t="shared" si="2"/>
        <v>73.6</v>
      </c>
      <c r="J68" s="162">
        <f t="shared" si="3"/>
        <v>11.2</v>
      </c>
      <c r="K68" s="162">
        <f t="shared" si="4"/>
        <v>9.6</v>
      </c>
      <c r="L68" s="170" t="s">
        <v>537</v>
      </c>
      <c r="M68" s="171" t="s">
        <v>538</v>
      </c>
      <c r="N68" s="161" t="s">
        <v>303</v>
      </c>
      <c r="O68" s="141"/>
      <c r="P68" s="141"/>
      <c r="Q68" s="141"/>
      <c r="R68" s="141"/>
      <c r="S68" s="141"/>
      <c r="T68" s="141"/>
      <c r="U68" s="141"/>
      <c r="V68" s="141"/>
      <c r="W68" s="141"/>
      <c r="X68" s="141"/>
      <c r="Y68" s="141"/>
      <c r="Z68" s="141"/>
    </row>
    <row r="69" ht="14.25" customHeight="1">
      <c r="A69" s="166" t="s">
        <v>345</v>
      </c>
      <c r="B69" s="167" t="s">
        <v>126</v>
      </c>
      <c r="C69" s="167" t="s">
        <v>138</v>
      </c>
      <c r="D69" s="168">
        <v>9.0</v>
      </c>
      <c r="E69" s="169" t="s">
        <v>550</v>
      </c>
      <c r="F69" s="161" t="s">
        <v>301</v>
      </c>
      <c r="G69" s="169" t="s">
        <v>351</v>
      </c>
      <c r="H69" s="162">
        <f t="shared" si="1"/>
        <v>24.84</v>
      </c>
      <c r="I69" s="162">
        <f t="shared" si="2"/>
        <v>33.12</v>
      </c>
      <c r="J69" s="162">
        <f t="shared" si="3"/>
        <v>5.04</v>
      </c>
      <c r="K69" s="162">
        <f t="shared" si="4"/>
        <v>4.32</v>
      </c>
      <c r="L69" s="170" t="s">
        <v>537</v>
      </c>
      <c r="M69" s="171" t="s">
        <v>538</v>
      </c>
      <c r="N69" s="161" t="s">
        <v>303</v>
      </c>
      <c r="O69" s="141"/>
      <c r="P69" s="141"/>
      <c r="Q69" s="141"/>
      <c r="R69" s="141"/>
      <c r="S69" s="141"/>
      <c r="T69" s="141"/>
      <c r="U69" s="141"/>
      <c r="V69" s="141"/>
      <c r="W69" s="141"/>
      <c r="X69" s="141"/>
      <c r="Y69" s="141"/>
      <c r="Z69" s="141"/>
    </row>
    <row r="70" ht="14.25" customHeight="1">
      <c r="A70" s="166" t="s">
        <v>345</v>
      </c>
      <c r="B70" s="167" t="s">
        <v>126</v>
      </c>
      <c r="C70" s="167" t="s">
        <v>139</v>
      </c>
      <c r="D70" s="168">
        <v>14.0</v>
      </c>
      <c r="E70" s="169" t="s">
        <v>551</v>
      </c>
      <c r="F70" s="161" t="s">
        <v>301</v>
      </c>
      <c r="G70" s="169" t="s">
        <v>351</v>
      </c>
      <c r="H70" s="162">
        <f t="shared" si="1"/>
        <v>38.64</v>
      </c>
      <c r="I70" s="162">
        <f t="shared" si="2"/>
        <v>51.52</v>
      </c>
      <c r="J70" s="162">
        <f t="shared" si="3"/>
        <v>7.84</v>
      </c>
      <c r="K70" s="162">
        <f t="shared" si="4"/>
        <v>6.72</v>
      </c>
      <c r="L70" s="170" t="s">
        <v>537</v>
      </c>
      <c r="M70" s="171" t="s">
        <v>538</v>
      </c>
      <c r="N70" s="161" t="s">
        <v>303</v>
      </c>
      <c r="O70" s="141"/>
      <c r="P70" s="141"/>
      <c r="Q70" s="141"/>
      <c r="R70" s="141"/>
      <c r="S70" s="141"/>
      <c r="T70" s="141"/>
      <c r="U70" s="141"/>
      <c r="V70" s="141"/>
      <c r="W70" s="141"/>
      <c r="X70" s="141"/>
      <c r="Y70" s="141"/>
      <c r="Z70" s="141"/>
    </row>
    <row r="71" ht="14.25" customHeight="1">
      <c r="A71" s="166" t="s">
        <v>345</v>
      </c>
      <c r="B71" s="167" t="s">
        <v>126</v>
      </c>
      <c r="C71" s="167" t="s">
        <v>140</v>
      </c>
      <c r="D71" s="168">
        <v>8.0</v>
      </c>
      <c r="E71" s="169" t="s">
        <v>552</v>
      </c>
      <c r="F71" s="161" t="s">
        <v>301</v>
      </c>
      <c r="G71" s="169" t="s">
        <v>351</v>
      </c>
      <c r="H71" s="162">
        <f t="shared" si="1"/>
        <v>22.08</v>
      </c>
      <c r="I71" s="162">
        <f t="shared" si="2"/>
        <v>29.44</v>
      </c>
      <c r="J71" s="162">
        <f t="shared" si="3"/>
        <v>4.48</v>
      </c>
      <c r="K71" s="162">
        <f t="shared" si="4"/>
        <v>3.84</v>
      </c>
      <c r="L71" s="170" t="s">
        <v>537</v>
      </c>
      <c r="M71" s="171" t="s">
        <v>538</v>
      </c>
      <c r="N71" s="161" t="s">
        <v>303</v>
      </c>
      <c r="O71" s="141"/>
      <c r="P71" s="141"/>
      <c r="Q71" s="141"/>
      <c r="R71" s="141"/>
      <c r="S71" s="141"/>
      <c r="T71" s="141"/>
      <c r="U71" s="141"/>
      <c r="V71" s="141"/>
      <c r="W71" s="141"/>
      <c r="X71" s="141"/>
      <c r="Y71" s="141"/>
      <c r="Z71" s="141"/>
    </row>
    <row r="72" ht="14.25" customHeight="1">
      <c r="A72" s="166" t="s">
        <v>345</v>
      </c>
      <c r="B72" s="167" t="s">
        <v>126</v>
      </c>
      <c r="C72" s="167" t="s">
        <v>141</v>
      </c>
      <c r="D72" s="168">
        <v>4.0</v>
      </c>
      <c r="E72" s="169" t="s">
        <v>553</v>
      </c>
      <c r="F72" s="161" t="s">
        <v>301</v>
      </c>
      <c r="G72" s="169" t="s">
        <v>351</v>
      </c>
      <c r="H72" s="162">
        <f t="shared" si="1"/>
        <v>11.04</v>
      </c>
      <c r="I72" s="162">
        <f t="shared" si="2"/>
        <v>14.72</v>
      </c>
      <c r="J72" s="162">
        <f t="shared" si="3"/>
        <v>2.24</v>
      </c>
      <c r="K72" s="162">
        <f t="shared" si="4"/>
        <v>1.92</v>
      </c>
      <c r="L72" s="170" t="s">
        <v>537</v>
      </c>
      <c r="M72" s="171" t="s">
        <v>538</v>
      </c>
      <c r="N72" s="161" t="s">
        <v>303</v>
      </c>
      <c r="O72" s="141"/>
      <c r="P72" s="141"/>
      <c r="Q72" s="141"/>
      <c r="R72" s="141"/>
      <c r="S72" s="141"/>
      <c r="T72" s="141"/>
      <c r="U72" s="141"/>
      <c r="V72" s="141"/>
      <c r="W72" s="141"/>
      <c r="X72" s="141"/>
      <c r="Y72" s="141"/>
      <c r="Z72" s="141"/>
    </row>
    <row r="73" ht="14.25" customHeight="1">
      <c r="A73" s="166" t="s">
        <v>345</v>
      </c>
      <c r="B73" s="167" t="s">
        <v>126</v>
      </c>
      <c r="C73" s="167" t="s">
        <v>142</v>
      </c>
      <c r="D73" s="168">
        <v>15.0</v>
      </c>
      <c r="E73" s="169" t="s">
        <v>554</v>
      </c>
      <c r="F73" s="161" t="s">
        <v>301</v>
      </c>
      <c r="G73" s="169" t="s">
        <v>351</v>
      </c>
      <c r="H73" s="162">
        <f t="shared" si="1"/>
        <v>41.4</v>
      </c>
      <c r="I73" s="162">
        <f t="shared" si="2"/>
        <v>55.2</v>
      </c>
      <c r="J73" s="162">
        <f t="shared" si="3"/>
        <v>8.4</v>
      </c>
      <c r="K73" s="162">
        <f t="shared" si="4"/>
        <v>7.2</v>
      </c>
      <c r="L73" s="170" t="s">
        <v>537</v>
      </c>
      <c r="M73" s="171" t="s">
        <v>538</v>
      </c>
      <c r="N73" s="161" t="s">
        <v>303</v>
      </c>
      <c r="O73" s="141"/>
      <c r="P73" s="141"/>
      <c r="Q73" s="141"/>
      <c r="R73" s="141"/>
      <c r="S73" s="141"/>
      <c r="T73" s="141"/>
      <c r="U73" s="141"/>
      <c r="V73" s="141"/>
      <c r="W73" s="141"/>
      <c r="X73" s="141"/>
      <c r="Y73" s="141"/>
      <c r="Z73" s="141"/>
    </row>
    <row r="74" ht="14.25" customHeight="1">
      <c r="A74" s="166" t="s">
        <v>345</v>
      </c>
      <c r="B74" s="167" t="s">
        <v>126</v>
      </c>
      <c r="C74" s="167" t="s">
        <v>143</v>
      </c>
      <c r="D74" s="168">
        <v>21.0</v>
      </c>
      <c r="E74" s="169" t="s">
        <v>555</v>
      </c>
      <c r="F74" s="161" t="s">
        <v>301</v>
      </c>
      <c r="G74" s="169" t="s">
        <v>351</v>
      </c>
      <c r="H74" s="162">
        <f t="shared" si="1"/>
        <v>57.96</v>
      </c>
      <c r="I74" s="162">
        <f t="shared" si="2"/>
        <v>77.28</v>
      </c>
      <c r="J74" s="162">
        <f t="shared" si="3"/>
        <v>11.76</v>
      </c>
      <c r="K74" s="162">
        <f t="shared" si="4"/>
        <v>10.08</v>
      </c>
      <c r="L74" s="170" t="s">
        <v>537</v>
      </c>
      <c r="M74" s="171" t="s">
        <v>538</v>
      </c>
      <c r="N74" s="161" t="s">
        <v>303</v>
      </c>
      <c r="O74" s="141"/>
      <c r="P74" s="141"/>
      <c r="Q74" s="141"/>
      <c r="R74" s="141"/>
      <c r="S74" s="141"/>
      <c r="T74" s="141"/>
      <c r="U74" s="141"/>
      <c r="V74" s="141"/>
      <c r="W74" s="141"/>
      <c r="X74" s="141"/>
      <c r="Y74" s="141"/>
      <c r="Z74" s="141"/>
    </row>
    <row r="75" ht="14.25" customHeight="1">
      <c r="A75" s="166" t="s">
        <v>345</v>
      </c>
      <c r="B75" s="167" t="s">
        <v>126</v>
      </c>
      <c r="C75" s="167" t="s">
        <v>144</v>
      </c>
      <c r="D75" s="168">
        <v>14.0</v>
      </c>
      <c r="E75" s="169" t="s">
        <v>556</v>
      </c>
      <c r="F75" s="161" t="s">
        <v>301</v>
      </c>
      <c r="G75" s="169" t="s">
        <v>351</v>
      </c>
      <c r="H75" s="162">
        <f t="shared" si="1"/>
        <v>38.64</v>
      </c>
      <c r="I75" s="162">
        <f t="shared" si="2"/>
        <v>51.52</v>
      </c>
      <c r="J75" s="162">
        <f t="shared" si="3"/>
        <v>7.84</v>
      </c>
      <c r="K75" s="162">
        <f t="shared" si="4"/>
        <v>6.72</v>
      </c>
      <c r="L75" s="170" t="s">
        <v>537</v>
      </c>
      <c r="M75" s="171" t="s">
        <v>538</v>
      </c>
      <c r="N75" s="161" t="s">
        <v>303</v>
      </c>
      <c r="O75" s="141"/>
      <c r="P75" s="141"/>
      <c r="Q75" s="141"/>
      <c r="R75" s="141"/>
      <c r="S75" s="141"/>
      <c r="T75" s="141"/>
      <c r="U75" s="141"/>
      <c r="V75" s="141"/>
      <c r="W75" s="141"/>
      <c r="X75" s="141"/>
      <c r="Y75" s="141"/>
      <c r="Z75" s="141"/>
    </row>
    <row r="76" ht="72.0" customHeight="1">
      <c r="A76" s="166" t="s">
        <v>345</v>
      </c>
      <c r="B76" s="167" t="s">
        <v>358</v>
      </c>
      <c r="C76" s="167" t="s">
        <v>146</v>
      </c>
      <c r="D76" s="168">
        <v>0.0</v>
      </c>
      <c r="E76" s="172" t="s">
        <v>361</v>
      </c>
      <c r="F76" s="161" t="s">
        <v>301</v>
      </c>
      <c r="G76" s="169" t="s">
        <v>362</v>
      </c>
      <c r="H76" s="162">
        <f t="shared" si="1"/>
        <v>0</v>
      </c>
      <c r="I76" s="162">
        <f t="shared" si="2"/>
        <v>0</v>
      </c>
      <c r="J76" s="162">
        <f t="shared" si="3"/>
        <v>0</v>
      </c>
      <c r="K76" s="162">
        <f t="shared" si="4"/>
        <v>0</v>
      </c>
      <c r="L76" s="170" t="s">
        <v>557</v>
      </c>
      <c r="M76" s="171" t="s">
        <v>558</v>
      </c>
      <c r="N76" s="161" t="s">
        <v>303</v>
      </c>
      <c r="O76" s="141"/>
      <c r="P76" s="141"/>
      <c r="Q76" s="141"/>
      <c r="R76" s="141"/>
      <c r="S76" s="141"/>
      <c r="T76" s="141"/>
      <c r="U76" s="141"/>
      <c r="V76" s="141"/>
      <c r="W76" s="141"/>
      <c r="X76" s="141"/>
      <c r="Y76" s="141"/>
      <c r="Z76" s="141"/>
    </row>
    <row r="77" ht="14.25" customHeight="1">
      <c r="A77" s="166" t="s">
        <v>345</v>
      </c>
      <c r="B77" s="167" t="s">
        <v>358</v>
      </c>
      <c r="C77" s="167" t="s">
        <v>147</v>
      </c>
      <c r="D77" s="168">
        <v>2.0</v>
      </c>
      <c r="E77" s="172" t="s">
        <v>365</v>
      </c>
      <c r="F77" s="161" t="s">
        <v>301</v>
      </c>
      <c r="G77" s="169" t="s">
        <v>362</v>
      </c>
      <c r="H77" s="162">
        <f t="shared" si="1"/>
        <v>5.52</v>
      </c>
      <c r="I77" s="162">
        <f t="shared" si="2"/>
        <v>7.36</v>
      </c>
      <c r="J77" s="162">
        <f t="shared" si="3"/>
        <v>1.12</v>
      </c>
      <c r="K77" s="162">
        <f t="shared" si="4"/>
        <v>0.96</v>
      </c>
      <c r="L77" s="170" t="s">
        <v>559</v>
      </c>
      <c r="M77" s="171" t="s">
        <v>558</v>
      </c>
      <c r="N77" s="161" t="s">
        <v>303</v>
      </c>
      <c r="O77" s="141"/>
      <c r="P77" s="141"/>
      <c r="Q77" s="141"/>
      <c r="R77" s="141"/>
      <c r="S77" s="141"/>
      <c r="T77" s="141"/>
      <c r="U77" s="141"/>
      <c r="V77" s="141"/>
      <c r="W77" s="141"/>
      <c r="X77" s="141"/>
      <c r="Y77" s="141"/>
      <c r="Z77" s="141"/>
    </row>
    <row r="78" ht="14.25" customHeight="1">
      <c r="A78" s="166" t="s">
        <v>345</v>
      </c>
      <c r="B78" s="167" t="s">
        <v>358</v>
      </c>
      <c r="C78" s="167" t="s">
        <v>148</v>
      </c>
      <c r="D78" s="168">
        <v>3.0</v>
      </c>
      <c r="E78" s="172" t="s">
        <v>367</v>
      </c>
      <c r="F78" s="161" t="s">
        <v>301</v>
      </c>
      <c r="G78" s="169" t="s">
        <v>362</v>
      </c>
      <c r="H78" s="162">
        <f t="shared" si="1"/>
        <v>8.28</v>
      </c>
      <c r="I78" s="162">
        <f t="shared" si="2"/>
        <v>11.04</v>
      </c>
      <c r="J78" s="162">
        <f t="shared" si="3"/>
        <v>1.68</v>
      </c>
      <c r="K78" s="162">
        <f t="shared" si="4"/>
        <v>1.44</v>
      </c>
      <c r="L78" s="170" t="s">
        <v>559</v>
      </c>
      <c r="M78" s="171" t="s">
        <v>558</v>
      </c>
      <c r="N78" s="161" t="s">
        <v>303</v>
      </c>
      <c r="O78" s="173"/>
      <c r="P78" s="141"/>
      <c r="Q78" s="141"/>
      <c r="R78" s="141"/>
      <c r="S78" s="141"/>
      <c r="T78" s="141"/>
      <c r="U78" s="141"/>
      <c r="V78" s="141"/>
      <c r="W78" s="141"/>
      <c r="X78" s="141"/>
      <c r="Y78" s="141"/>
      <c r="Z78" s="141"/>
    </row>
    <row r="79" ht="14.25" customHeight="1">
      <c r="A79" s="166" t="s">
        <v>345</v>
      </c>
      <c r="B79" s="167" t="s">
        <v>358</v>
      </c>
      <c r="C79" s="167" t="s">
        <v>145</v>
      </c>
      <c r="D79" s="168">
        <v>23.0</v>
      </c>
      <c r="E79" s="172" t="s">
        <v>369</v>
      </c>
      <c r="F79" s="161" t="s">
        <v>301</v>
      </c>
      <c r="G79" s="169" t="s">
        <v>362</v>
      </c>
      <c r="H79" s="162">
        <f t="shared" si="1"/>
        <v>63.48</v>
      </c>
      <c r="I79" s="162">
        <f t="shared" si="2"/>
        <v>84.64</v>
      </c>
      <c r="J79" s="162">
        <f t="shared" si="3"/>
        <v>12.88</v>
      </c>
      <c r="K79" s="162">
        <f t="shared" si="4"/>
        <v>11.04</v>
      </c>
      <c r="L79" s="174" t="s">
        <v>560</v>
      </c>
      <c r="M79" s="171" t="s">
        <v>558</v>
      </c>
      <c r="N79" s="161" t="s">
        <v>303</v>
      </c>
      <c r="O79" s="141"/>
      <c r="P79" s="141"/>
      <c r="Q79" s="141"/>
      <c r="R79" s="141"/>
      <c r="S79" s="141"/>
      <c r="T79" s="141"/>
      <c r="U79" s="141"/>
      <c r="V79" s="141"/>
      <c r="W79" s="141"/>
      <c r="X79" s="141"/>
      <c r="Y79" s="141"/>
      <c r="Z79" s="141"/>
    </row>
    <row r="80" ht="14.25" customHeight="1">
      <c r="A80" s="166" t="s">
        <v>345</v>
      </c>
      <c r="B80" s="167" t="s">
        <v>358</v>
      </c>
      <c r="C80" s="167" t="s">
        <v>149</v>
      </c>
      <c r="D80" s="168">
        <v>0.0</v>
      </c>
      <c r="E80" s="172" t="s">
        <v>371</v>
      </c>
      <c r="F80" s="161" t="s">
        <v>301</v>
      </c>
      <c r="G80" s="169" t="s">
        <v>362</v>
      </c>
      <c r="H80" s="162">
        <f t="shared" si="1"/>
        <v>0</v>
      </c>
      <c r="I80" s="162">
        <f t="shared" si="2"/>
        <v>0</v>
      </c>
      <c r="J80" s="162">
        <f t="shared" si="3"/>
        <v>0</v>
      </c>
      <c r="K80" s="162">
        <f t="shared" si="4"/>
        <v>0</v>
      </c>
      <c r="L80" s="174" t="s">
        <v>561</v>
      </c>
      <c r="M80" s="171" t="s">
        <v>558</v>
      </c>
      <c r="N80" s="161" t="s">
        <v>303</v>
      </c>
      <c r="O80" s="141"/>
      <c r="P80" s="141"/>
      <c r="Q80" s="141"/>
      <c r="R80" s="141"/>
      <c r="S80" s="141"/>
      <c r="T80" s="141"/>
      <c r="U80" s="141"/>
      <c r="V80" s="141"/>
      <c r="W80" s="141"/>
      <c r="X80" s="141"/>
      <c r="Y80" s="141"/>
      <c r="Z80" s="141"/>
    </row>
    <row r="81" ht="14.25" customHeight="1">
      <c r="A81" s="166" t="s">
        <v>345</v>
      </c>
      <c r="B81" s="167" t="s">
        <v>358</v>
      </c>
      <c r="C81" s="167" t="s">
        <v>150</v>
      </c>
      <c r="D81" s="168">
        <v>10.0</v>
      </c>
      <c r="E81" s="172" t="s">
        <v>373</v>
      </c>
      <c r="F81" s="161" t="s">
        <v>301</v>
      </c>
      <c r="G81" s="169" t="s">
        <v>362</v>
      </c>
      <c r="H81" s="162">
        <f t="shared" si="1"/>
        <v>27.6</v>
      </c>
      <c r="I81" s="162">
        <f t="shared" si="2"/>
        <v>36.8</v>
      </c>
      <c r="J81" s="162">
        <f t="shared" si="3"/>
        <v>5.6</v>
      </c>
      <c r="K81" s="162">
        <f t="shared" si="4"/>
        <v>4.8</v>
      </c>
      <c r="L81" s="174" t="s">
        <v>561</v>
      </c>
      <c r="M81" s="171" t="s">
        <v>558</v>
      </c>
      <c r="N81" s="161" t="s">
        <v>303</v>
      </c>
      <c r="O81" s="141"/>
      <c r="P81" s="141"/>
      <c r="Q81" s="141"/>
      <c r="R81" s="141"/>
      <c r="S81" s="141"/>
      <c r="T81" s="141"/>
      <c r="U81" s="141"/>
      <c r="V81" s="141"/>
      <c r="W81" s="141"/>
      <c r="X81" s="141"/>
      <c r="Y81" s="141"/>
      <c r="Z81" s="141"/>
    </row>
    <row r="82" ht="14.25" customHeight="1">
      <c r="A82" s="166" t="s">
        <v>345</v>
      </c>
      <c r="B82" s="167" t="s">
        <v>151</v>
      </c>
      <c r="C82" s="167" t="s">
        <v>152</v>
      </c>
      <c r="D82" s="168">
        <v>2.0</v>
      </c>
      <c r="E82" s="172" t="s">
        <v>451</v>
      </c>
      <c r="F82" s="161" t="s">
        <v>301</v>
      </c>
      <c r="G82" s="169" t="s">
        <v>362</v>
      </c>
      <c r="H82" s="162">
        <f t="shared" si="1"/>
        <v>5.52</v>
      </c>
      <c r="I82" s="162">
        <f t="shared" si="2"/>
        <v>7.36</v>
      </c>
      <c r="J82" s="162">
        <f t="shared" si="3"/>
        <v>1.12</v>
      </c>
      <c r="K82" s="162">
        <f t="shared" si="4"/>
        <v>0.96</v>
      </c>
      <c r="L82" s="174" t="s">
        <v>561</v>
      </c>
      <c r="M82" s="171" t="s">
        <v>558</v>
      </c>
      <c r="N82" s="161" t="s">
        <v>303</v>
      </c>
      <c r="O82" s="141"/>
      <c r="P82" s="141"/>
      <c r="Q82" s="141"/>
      <c r="R82" s="141"/>
      <c r="S82" s="141"/>
      <c r="T82" s="141"/>
      <c r="U82" s="141"/>
      <c r="V82" s="141"/>
      <c r="W82" s="141"/>
      <c r="X82" s="141"/>
      <c r="Y82" s="141"/>
      <c r="Z82" s="141"/>
    </row>
    <row r="83" ht="14.25" customHeight="1">
      <c r="A83" s="166" t="s">
        <v>345</v>
      </c>
      <c r="B83" s="167" t="s">
        <v>151</v>
      </c>
      <c r="C83" s="167" t="s">
        <v>153</v>
      </c>
      <c r="D83" s="168">
        <v>1.0</v>
      </c>
      <c r="E83" s="172" t="s">
        <v>453</v>
      </c>
      <c r="F83" s="161" t="s">
        <v>301</v>
      </c>
      <c r="G83" s="169" t="s">
        <v>362</v>
      </c>
      <c r="H83" s="162">
        <f t="shared" si="1"/>
        <v>2.76</v>
      </c>
      <c r="I83" s="162">
        <f t="shared" si="2"/>
        <v>3.68</v>
      </c>
      <c r="J83" s="162">
        <f t="shared" si="3"/>
        <v>0.56</v>
      </c>
      <c r="K83" s="162">
        <f t="shared" si="4"/>
        <v>0.48</v>
      </c>
      <c r="L83" s="174" t="s">
        <v>561</v>
      </c>
      <c r="M83" s="171" t="s">
        <v>558</v>
      </c>
      <c r="N83" s="161" t="s">
        <v>303</v>
      </c>
      <c r="O83" s="141"/>
      <c r="P83" s="141"/>
      <c r="Q83" s="141"/>
      <c r="R83" s="141"/>
      <c r="S83" s="141"/>
      <c r="T83" s="141"/>
      <c r="U83" s="141"/>
      <c r="V83" s="141"/>
      <c r="W83" s="141"/>
      <c r="X83" s="141"/>
      <c r="Y83" s="141"/>
      <c r="Z83" s="141"/>
    </row>
    <row r="84" ht="14.25" customHeight="1">
      <c r="A84" s="166" t="s">
        <v>345</v>
      </c>
      <c r="B84" s="167" t="s">
        <v>151</v>
      </c>
      <c r="C84" s="167" t="s">
        <v>154</v>
      </c>
      <c r="D84" s="168">
        <v>1.0</v>
      </c>
      <c r="E84" s="172" t="s">
        <v>455</v>
      </c>
      <c r="F84" s="161" t="s">
        <v>301</v>
      </c>
      <c r="G84" s="169" t="s">
        <v>362</v>
      </c>
      <c r="H84" s="162">
        <f t="shared" si="1"/>
        <v>2.76</v>
      </c>
      <c r="I84" s="162">
        <f t="shared" si="2"/>
        <v>3.68</v>
      </c>
      <c r="J84" s="162">
        <f t="shared" si="3"/>
        <v>0.56</v>
      </c>
      <c r="K84" s="162">
        <f t="shared" si="4"/>
        <v>0.48</v>
      </c>
      <c r="L84" s="174" t="s">
        <v>561</v>
      </c>
      <c r="M84" s="171" t="s">
        <v>558</v>
      </c>
      <c r="N84" s="161" t="s">
        <v>303</v>
      </c>
      <c r="O84" s="141"/>
      <c r="P84" s="141"/>
      <c r="Q84" s="141"/>
      <c r="R84" s="141"/>
      <c r="S84" s="141"/>
      <c r="T84" s="141"/>
      <c r="U84" s="141"/>
      <c r="V84" s="141"/>
      <c r="W84" s="141"/>
      <c r="X84" s="141"/>
      <c r="Y84" s="141"/>
      <c r="Z84" s="141"/>
    </row>
    <row r="85" ht="14.25" customHeight="1">
      <c r="A85" s="166" t="s">
        <v>345</v>
      </c>
      <c r="B85" s="167" t="s">
        <v>151</v>
      </c>
      <c r="C85" s="167" t="s">
        <v>155</v>
      </c>
      <c r="D85" s="168">
        <v>1.0</v>
      </c>
      <c r="E85" s="172" t="s">
        <v>457</v>
      </c>
      <c r="F85" s="161" t="s">
        <v>301</v>
      </c>
      <c r="G85" s="169" t="s">
        <v>362</v>
      </c>
      <c r="H85" s="162">
        <f t="shared" si="1"/>
        <v>2.76</v>
      </c>
      <c r="I85" s="162">
        <f t="shared" si="2"/>
        <v>3.68</v>
      </c>
      <c r="J85" s="162">
        <f t="shared" si="3"/>
        <v>0.56</v>
      </c>
      <c r="K85" s="162">
        <f t="shared" si="4"/>
        <v>0.48</v>
      </c>
      <c r="L85" s="174" t="s">
        <v>561</v>
      </c>
      <c r="M85" s="171" t="s">
        <v>558</v>
      </c>
      <c r="N85" s="161" t="s">
        <v>303</v>
      </c>
      <c r="O85" s="141"/>
      <c r="P85" s="141"/>
      <c r="Q85" s="141"/>
      <c r="R85" s="141"/>
      <c r="S85" s="141"/>
      <c r="T85" s="141"/>
      <c r="U85" s="141"/>
      <c r="V85" s="141"/>
      <c r="W85" s="141"/>
      <c r="X85" s="141"/>
      <c r="Y85" s="141"/>
      <c r="Z85" s="141"/>
    </row>
    <row r="86" ht="14.25" customHeight="1">
      <c r="A86" s="166" t="s">
        <v>345</v>
      </c>
      <c r="B86" s="167" t="s">
        <v>151</v>
      </c>
      <c r="C86" s="167" t="s">
        <v>151</v>
      </c>
      <c r="D86" s="168">
        <v>37.0</v>
      </c>
      <c r="E86" s="172" t="s">
        <v>459</v>
      </c>
      <c r="F86" s="161" t="s">
        <v>301</v>
      </c>
      <c r="G86" s="169" t="s">
        <v>362</v>
      </c>
      <c r="H86" s="162">
        <f t="shared" si="1"/>
        <v>102.12</v>
      </c>
      <c r="I86" s="162">
        <f t="shared" si="2"/>
        <v>136.16</v>
      </c>
      <c r="J86" s="162">
        <f t="shared" si="3"/>
        <v>20.72</v>
      </c>
      <c r="K86" s="162">
        <f t="shared" si="4"/>
        <v>17.76</v>
      </c>
      <c r="L86" s="174" t="s">
        <v>561</v>
      </c>
      <c r="M86" s="171" t="s">
        <v>558</v>
      </c>
      <c r="N86" s="161" t="s">
        <v>303</v>
      </c>
      <c r="O86" s="141"/>
      <c r="P86" s="141"/>
      <c r="Q86" s="141"/>
      <c r="R86" s="141"/>
      <c r="S86" s="141"/>
      <c r="T86" s="141"/>
      <c r="U86" s="141"/>
      <c r="V86" s="141"/>
      <c r="W86" s="141"/>
      <c r="X86" s="141"/>
      <c r="Y86" s="141"/>
      <c r="Z86" s="141"/>
    </row>
    <row r="87" ht="14.25" customHeight="1">
      <c r="A87" s="166" t="s">
        <v>345</v>
      </c>
      <c r="B87" s="167" t="s">
        <v>151</v>
      </c>
      <c r="C87" s="167" t="s">
        <v>156</v>
      </c>
      <c r="D87" s="168">
        <v>0.0</v>
      </c>
      <c r="E87" s="172" t="s">
        <v>461</v>
      </c>
      <c r="F87" s="161" t="s">
        <v>301</v>
      </c>
      <c r="G87" s="169" t="s">
        <v>362</v>
      </c>
      <c r="H87" s="162">
        <f t="shared" si="1"/>
        <v>0</v>
      </c>
      <c r="I87" s="162">
        <f t="shared" si="2"/>
        <v>0</v>
      </c>
      <c r="J87" s="162">
        <f t="shared" si="3"/>
        <v>0</v>
      </c>
      <c r="K87" s="162">
        <f t="shared" si="4"/>
        <v>0</v>
      </c>
      <c r="L87" s="174" t="s">
        <v>561</v>
      </c>
      <c r="M87" s="171" t="s">
        <v>558</v>
      </c>
      <c r="N87" s="161" t="s">
        <v>303</v>
      </c>
      <c r="O87" s="141"/>
      <c r="P87" s="141"/>
      <c r="Q87" s="141"/>
      <c r="R87" s="141"/>
      <c r="S87" s="141"/>
      <c r="T87" s="141"/>
      <c r="U87" s="141"/>
      <c r="V87" s="141"/>
      <c r="W87" s="141"/>
      <c r="X87" s="141"/>
      <c r="Y87" s="141"/>
      <c r="Z87" s="141"/>
    </row>
    <row r="88" ht="14.25" customHeight="1">
      <c r="A88" s="166" t="s">
        <v>345</v>
      </c>
      <c r="B88" s="167" t="s">
        <v>151</v>
      </c>
      <c r="C88" s="167" t="s">
        <v>157</v>
      </c>
      <c r="D88" s="168">
        <v>0.0</v>
      </c>
      <c r="E88" s="172" t="s">
        <v>463</v>
      </c>
      <c r="F88" s="161" t="s">
        <v>301</v>
      </c>
      <c r="G88" s="169" t="s">
        <v>362</v>
      </c>
      <c r="H88" s="162">
        <f t="shared" si="1"/>
        <v>0</v>
      </c>
      <c r="I88" s="162">
        <f t="shared" si="2"/>
        <v>0</v>
      </c>
      <c r="J88" s="162">
        <f t="shared" si="3"/>
        <v>0</v>
      </c>
      <c r="K88" s="162">
        <f t="shared" si="4"/>
        <v>0</v>
      </c>
      <c r="L88" s="174" t="s">
        <v>561</v>
      </c>
      <c r="M88" s="171" t="s">
        <v>558</v>
      </c>
      <c r="N88" s="161" t="s">
        <v>303</v>
      </c>
      <c r="O88" s="141"/>
      <c r="P88" s="141"/>
      <c r="Q88" s="141"/>
      <c r="R88" s="141"/>
      <c r="S88" s="141"/>
      <c r="T88" s="141"/>
      <c r="U88" s="141"/>
      <c r="V88" s="141"/>
      <c r="W88" s="141"/>
      <c r="X88" s="141"/>
      <c r="Y88" s="141"/>
      <c r="Z88" s="141"/>
    </row>
    <row r="89" ht="14.25" customHeight="1">
      <c r="A89" s="166" t="s">
        <v>345</v>
      </c>
      <c r="B89" s="167" t="s">
        <v>151</v>
      </c>
      <c r="C89" s="167" t="s">
        <v>158</v>
      </c>
      <c r="D89" s="168">
        <v>9.0</v>
      </c>
      <c r="E89" s="172" t="s">
        <v>465</v>
      </c>
      <c r="F89" s="161" t="s">
        <v>301</v>
      </c>
      <c r="G89" s="169" t="s">
        <v>362</v>
      </c>
      <c r="H89" s="162">
        <f t="shared" si="1"/>
        <v>24.84</v>
      </c>
      <c r="I89" s="162">
        <f t="shared" si="2"/>
        <v>33.12</v>
      </c>
      <c r="J89" s="162">
        <f t="shared" si="3"/>
        <v>5.04</v>
      </c>
      <c r="K89" s="162">
        <f t="shared" si="4"/>
        <v>4.32</v>
      </c>
      <c r="L89" s="174" t="s">
        <v>561</v>
      </c>
      <c r="M89" s="171" t="s">
        <v>558</v>
      </c>
      <c r="N89" s="161" t="s">
        <v>303</v>
      </c>
      <c r="O89" s="141"/>
      <c r="P89" s="141"/>
      <c r="Q89" s="141"/>
      <c r="R89" s="141"/>
      <c r="S89" s="141"/>
      <c r="T89" s="141"/>
      <c r="U89" s="141"/>
      <c r="V89" s="141"/>
      <c r="W89" s="141"/>
      <c r="X89" s="141"/>
      <c r="Y89" s="141"/>
      <c r="Z89" s="141"/>
    </row>
    <row r="90" ht="14.25" customHeight="1">
      <c r="A90" s="166" t="s">
        <v>345</v>
      </c>
      <c r="B90" s="167" t="s">
        <v>151</v>
      </c>
      <c r="C90" s="167" t="s">
        <v>159</v>
      </c>
      <c r="D90" s="168">
        <v>5.0</v>
      </c>
      <c r="E90" s="172" t="s">
        <v>467</v>
      </c>
      <c r="F90" s="161" t="s">
        <v>301</v>
      </c>
      <c r="G90" s="169" t="s">
        <v>362</v>
      </c>
      <c r="H90" s="162">
        <f t="shared" si="1"/>
        <v>13.8</v>
      </c>
      <c r="I90" s="162">
        <f t="shared" si="2"/>
        <v>18.4</v>
      </c>
      <c r="J90" s="162">
        <f t="shared" si="3"/>
        <v>2.8</v>
      </c>
      <c r="K90" s="162">
        <f t="shared" si="4"/>
        <v>2.4</v>
      </c>
      <c r="L90" s="174" t="s">
        <v>561</v>
      </c>
      <c r="M90" s="171" t="s">
        <v>558</v>
      </c>
      <c r="N90" s="161" t="s">
        <v>303</v>
      </c>
      <c r="O90" s="141"/>
      <c r="P90" s="141"/>
      <c r="Q90" s="141"/>
      <c r="R90" s="141"/>
      <c r="S90" s="141"/>
      <c r="T90" s="141"/>
      <c r="U90" s="141"/>
      <c r="V90" s="141"/>
      <c r="W90" s="141"/>
      <c r="X90" s="141"/>
      <c r="Y90" s="141"/>
      <c r="Z90" s="141"/>
    </row>
    <row r="91" ht="14.25" customHeight="1">
      <c r="A91" s="166" t="s">
        <v>345</v>
      </c>
      <c r="B91" s="167" t="s">
        <v>151</v>
      </c>
      <c r="C91" s="167" t="s">
        <v>160</v>
      </c>
      <c r="D91" s="168">
        <v>8.0</v>
      </c>
      <c r="E91" s="172" t="s">
        <v>469</v>
      </c>
      <c r="F91" s="161" t="s">
        <v>301</v>
      </c>
      <c r="G91" s="169" t="s">
        <v>362</v>
      </c>
      <c r="H91" s="162">
        <f t="shared" si="1"/>
        <v>22.08</v>
      </c>
      <c r="I91" s="162">
        <f t="shared" si="2"/>
        <v>29.44</v>
      </c>
      <c r="J91" s="162">
        <f t="shared" si="3"/>
        <v>4.48</v>
      </c>
      <c r="K91" s="162">
        <f t="shared" si="4"/>
        <v>3.84</v>
      </c>
      <c r="L91" s="174" t="s">
        <v>561</v>
      </c>
      <c r="M91" s="171" t="s">
        <v>558</v>
      </c>
      <c r="N91" s="161" t="s">
        <v>303</v>
      </c>
      <c r="O91" s="141"/>
      <c r="P91" s="141"/>
      <c r="Q91" s="141"/>
      <c r="R91" s="141"/>
      <c r="S91" s="141"/>
      <c r="T91" s="141"/>
      <c r="U91" s="141"/>
      <c r="V91" s="141"/>
      <c r="W91" s="141"/>
      <c r="X91" s="141"/>
      <c r="Y91" s="141"/>
      <c r="Z91" s="141"/>
    </row>
    <row r="92" ht="14.25" customHeight="1">
      <c r="A92" s="166" t="s">
        <v>345</v>
      </c>
      <c r="B92" s="167" t="s">
        <v>151</v>
      </c>
      <c r="C92" s="167" t="s">
        <v>161</v>
      </c>
      <c r="D92" s="168">
        <v>2.0</v>
      </c>
      <c r="E92" s="172" t="s">
        <v>471</v>
      </c>
      <c r="F92" s="161" t="s">
        <v>301</v>
      </c>
      <c r="G92" s="169" t="s">
        <v>362</v>
      </c>
      <c r="H92" s="162">
        <f t="shared" si="1"/>
        <v>5.52</v>
      </c>
      <c r="I92" s="162">
        <f t="shared" si="2"/>
        <v>7.36</v>
      </c>
      <c r="J92" s="162">
        <f t="shared" si="3"/>
        <v>1.12</v>
      </c>
      <c r="K92" s="162">
        <f t="shared" si="4"/>
        <v>0.96</v>
      </c>
      <c r="L92" s="174" t="s">
        <v>561</v>
      </c>
      <c r="M92" s="171" t="s">
        <v>558</v>
      </c>
      <c r="N92" s="161" t="s">
        <v>303</v>
      </c>
      <c r="O92" s="141"/>
      <c r="P92" s="141"/>
      <c r="Q92" s="141"/>
      <c r="R92" s="141"/>
      <c r="S92" s="141"/>
      <c r="T92" s="141"/>
      <c r="U92" s="141"/>
      <c r="V92" s="141"/>
      <c r="W92" s="141"/>
      <c r="X92" s="141"/>
      <c r="Y92" s="141"/>
      <c r="Z92" s="141"/>
    </row>
    <row r="93" ht="14.25" customHeight="1">
      <c r="A93" s="166" t="s">
        <v>345</v>
      </c>
      <c r="B93" s="167" t="s">
        <v>151</v>
      </c>
      <c r="C93" s="167" t="s">
        <v>162</v>
      </c>
      <c r="D93" s="168">
        <v>0.0</v>
      </c>
      <c r="E93" s="172" t="s">
        <v>562</v>
      </c>
      <c r="F93" s="161" t="s">
        <v>301</v>
      </c>
      <c r="G93" s="169" t="s">
        <v>362</v>
      </c>
      <c r="H93" s="162">
        <f t="shared" si="1"/>
        <v>0</v>
      </c>
      <c r="I93" s="162">
        <f t="shared" si="2"/>
        <v>0</v>
      </c>
      <c r="J93" s="162">
        <f t="shared" si="3"/>
        <v>0</v>
      </c>
      <c r="K93" s="162">
        <f t="shared" si="4"/>
        <v>0</v>
      </c>
      <c r="L93" s="174" t="s">
        <v>561</v>
      </c>
      <c r="M93" s="171" t="s">
        <v>558</v>
      </c>
      <c r="N93" s="161" t="s">
        <v>303</v>
      </c>
      <c r="O93" s="141"/>
      <c r="P93" s="141"/>
      <c r="Q93" s="141"/>
      <c r="R93" s="141"/>
      <c r="S93" s="141"/>
      <c r="T93" s="141"/>
      <c r="U93" s="141"/>
      <c r="V93" s="141"/>
      <c r="W93" s="141"/>
      <c r="X93" s="141"/>
      <c r="Y93" s="141"/>
      <c r="Z93" s="141"/>
    </row>
    <row r="94" ht="14.25" customHeight="1">
      <c r="A94" s="166" t="s">
        <v>345</v>
      </c>
      <c r="B94" s="167" t="s">
        <v>151</v>
      </c>
      <c r="C94" s="167" t="s">
        <v>163</v>
      </c>
      <c r="D94" s="175">
        <v>0.0</v>
      </c>
      <c r="E94" s="172" t="s">
        <v>563</v>
      </c>
      <c r="F94" s="161" t="s">
        <v>301</v>
      </c>
      <c r="G94" s="169" t="s">
        <v>362</v>
      </c>
      <c r="H94" s="162">
        <f t="shared" si="1"/>
        <v>0</v>
      </c>
      <c r="I94" s="162">
        <f t="shared" si="2"/>
        <v>0</v>
      </c>
      <c r="J94" s="162">
        <f t="shared" si="3"/>
        <v>0</v>
      </c>
      <c r="K94" s="162">
        <f t="shared" si="4"/>
        <v>0</v>
      </c>
      <c r="L94" s="174" t="s">
        <v>561</v>
      </c>
      <c r="M94" s="171" t="s">
        <v>558</v>
      </c>
      <c r="N94" s="161" t="s">
        <v>303</v>
      </c>
      <c r="O94" s="141"/>
      <c r="P94" s="141"/>
      <c r="Q94" s="141"/>
      <c r="R94" s="141"/>
      <c r="S94" s="141"/>
      <c r="T94" s="141"/>
      <c r="U94" s="141"/>
      <c r="V94" s="141"/>
      <c r="W94" s="141"/>
      <c r="X94" s="141"/>
      <c r="Y94" s="141"/>
      <c r="Z94" s="141"/>
    </row>
    <row r="95" ht="14.25" customHeight="1">
      <c r="A95" s="166" t="s">
        <v>345</v>
      </c>
      <c r="B95" s="167" t="s">
        <v>151</v>
      </c>
      <c r="C95" s="167" t="s">
        <v>164</v>
      </c>
      <c r="D95" s="168">
        <v>6.0</v>
      </c>
      <c r="E95" s="172" t="s">
        <v>564</v>
      </c>
      <c r="F95" s="161" t="s">
        <v>301</v>
      </c>
      <c r="G95" s="169" t="s">
        <v>362</v>
      </c>
      <c r="H95" s="162">
        <f t="shared" si="1"/>
        <v>16.56</v>
      </c>
      <c r="I95" s="162">
        <f t="shared" si="2"/>
        <v>22.08</v>
      </c>
      <c r="J95" s="162">
        <f t="shared" si="3"/>
        <v>3.36</v>
      </c>
      <c r="K95" s="162">
        <f t="shared" si="4"/>
        <v>2.88</v>
      </c>
      <c r="L95" s="174" t="s">
        <v>561</v>
      </c>
      <c r="M95" s="171" t="s">
        <v>558</v>
      </c>
      <c r="N95" s="161" t="s">
        <v>303</v>
      </c>
      <c r="O95" s="141"/>
      <c r="P95" s="141"/>
      <c r="Q95" s="141"/>
      <c r="R95" s="141"/>
      <c r="S95" s="141"/>
      <c r="T95" s="141"/>
      <c r="U95" s="141"/>
      <c r="V95" s="141"/>
      <c r="W95" s="141"/>
      <c r="X95" s="141"/>
      <c r="Y95" s="141"/>
      <c r="Z95" s="141"/>
    </row>
    <row r="96" ht="14.25" customHeight="1">
      <c r="A96" s="166" t="s">
        <v>345</v>
      </c>
      <c r="B96" s="167" t="s">
        <v>151</v>
      </c>
      <c r="C96" s="167" t="s">
        <v>165</v>
      </c>
      <c r="D96" s="168">
        <v>4.0</v>
      </c>
      <c r="E96" s="172" t="s">
        <v>565</v>
      </c>
      <c r="F96" s="161" t="s">
        <v>301</v>
      </c>
      <c r="G96" s="169" t="s">
        <v>362</v>
      </c>
      <c r="H96" s="162">
        <f t="shared" si="1"/>
        <v>11.04</v>
      </c>
      <c r="I96" s="162">
        <f t="shared" si="2"/>
        <v>14.72</v>
      </c>
      <c r="J96" s="162">
        <f t="shared" si="3"/>
        <v>2.24</v>
      </c>
      <c r="K96" s="162">
        <f t="shared" si="4"/>
        <v>1.92</v>
      </c>
      <c r="L96" s="174" t="s">
        <v>561</v>
      </c>
      <c r="M96" s="171" t="s">
        <v>558</v>
      </c>
      <c r="N96" s="161" t="s">
        <v>303</v>
      </c>
      <c r="O96" s="141"/>
      <c r="P96" s="141"/>
      <c r="Q96" s="141"/>
      <c r="R96" s="141"/>
      <c r="S96" s="141"/>
      <c r="T96" s="141"/>
      <c r="U96" s="141"/>
      <c r="V96" s="141"/>
      <c r="W96" s="141"/>
      <c r="X96" s="141"/>
      <c r="Y96" s="141"/>
      <c r="Z96" s="141"/>
    </row>
    <row r="97" ht="14.25" customHeight="1">
      <c r="A97" s="166" t="s">
        <v>345</v>
      </c>
      <c r="B97" s="167" t="s">
        <v>151</v>
      </c>
      <c r="C97" s="167" t="s">
        <v>166</v>
      </c>
      <c r="D97" s="168">
        <v>4.0</v>
      </c>
      <c r="E97" s="172" t="s">
        <v>566</v>
      </c>
      <c r="F97" s="161" t="s">
        <v>301</v>
      </c>
      <c r="G97" s="169" t="s">
        <v>362</v>
      </c>
      <c r="H97" s="162">
        <f t="shared" si="1"/>
        <v>11.04</v>
      </c>
      <c r="I97" s="162">
        <f t="shared" si="2"/>
        <v>14.72</v>
      </c>
      <c r="J97" s="162">
        <f t="shared" si="3"/>
        <v>2.24</v>
      </c>
      <c r="K97" s="162">
        <f t="shared" si="4"/>
        <v>1.92</v>
      </c>
      <c r="L97" s="174" t="s">
        <v>561</v>
      </c>
      <c r="M97" s="171" t="s">
        <v>558</v>
      </c>
      <c r="N97" s="161" t="s">
        <v>303</v>
      </c>
      <c r="O97" s="141"/>
      <c r="P97" s="141"/>
      <c r="Q97" s="141"/>
      <c r="R97" s="141"/>
      <c r="S97" s="141"/>
      <c r="T97" s="141"/>
      <c r="U97" s="141"/>
      <c r="V97" s="141"/>
      <c r="W97" s="141"/>
      <c r="X97" s="141"/>
      <c r="Y97" s="141"/>
      <c r="Z97" s="141"/>
    </row>
    <row r="98" ht="14.25" customHeight="1">
      <c r="A98" s="166" t="s">
        <v>345</v>
      </c>
      <c r="B98" s="167" t="s">
        <v>392</v>
      </c>
      <c r="C98" s="167" t="s">
        <v>168</v>
      </c>
      <c r="D98" s="168">
        <v>3.0</v>
      </c>
      <c r="E98" s="172" t="s">
        <v>567</v>
      </c>
      <c r="F98" s="161" t="s">
        <v>301</v>
      </c>
      <c r="G98" s="169" t="s">
        <v>362</v>
      </c>
      <c r="H98" s="162">
        <f t="shared" si="1"/>
        <v>8.28</v>
      </c>
      <c r="I98" s="162">
        <f t="shared" si="2"/>
        <v>11.04</v>
      </c>
      <c r="J98" s="162">
        <f t="shared" si="3"/>
        <v>1.68</v>
      </c>
      <c r="K98" s="162">
        <f t="shared" si="4"/>
        <v>1.44</v>
      </c>
      <c r="L98" s="174" t="s">
        <v>568</v>
      </c>
      <c r="M98" s="171" t="s">
        <v>569</v>
      </c>
      <c r="N98" s="161" t="s">
        <v>303</v>
      </c>
      <c r="O98" s="141"/>
      <c r="P98" s="141"/>
      <c r="Q98" s="141"/>
      <c r="R98" s="141"/>
      <c r="S98" s="141"/>
      <c r="T98" s="141"/>
      <c r="U98" s="141"/>
      <c r="V98" s="141"/>
      <c r="W98" s="141"/>
      <c r="X98" s="141"/>
      <c r="Y98" s="141"/>
      <c r="Z98" s="141"/>
    </row>
    <row r="99" ht="14.25" customHeight="1">
      <c r="A99" s="166" t="s">
        <v>345</v>
      </c>
      <c r="B99" s="167" t="s">
        <v>392</v>
      </c>
      <c r="C99" s="167" t="s">
        <v>167</v>
      </c>
      <c r="D99" s="168">
        <v>59.0</v>
      </c>
      <c r="E99" s="172" t="s">
        <v>570</v>
      </c>
      <c r="F99" s="161" t="s">
        <v>301</v>
      </c>
      <c r="G99" s="169" t="s">
        <v>362</v>
      </c>
      <c r="H99" s="162">
        <f t="shared" si="1"/>
        <v>162.84</v>
      </c>
      <c r="I99" s="162">
        <f t="shared" si="2"/>
        <v>217.12</v>
      </c>
      <c r="J99" s="162">
        <f t="shared" si="3"/>
        <v>33.04</v>
      </c>
      <c r="K99" s="162">
        <f t="shared" si="4"/>
        <v>28.32</v>
      </c>
      <c r="L99" s="174" t="s">
        <v>568</v>
      </c>
      <c r="M99" s="171" t="s">
        <v>569</v>
      </c>
      <c r="N99" s="161" t="s">
        <v>303</v>
      </c>
      <c r="O99" s="141"/>
      <c r="P99" s="141"/>
      <c r="Q99" s="141"/>
      <c r="R99" s="141"/>
      <c r="S99" s="141"/>
      <c r="T99" s="141"/>
      <c r="U99" s="141"/>
      <c r="V99" s="141"/>
      <c r="W99" s="141"/>
      <c r="X99" s="141"/>
      <c r="Y99" s="141"/>
      <c r="Z99" s="141"/>
    </row>
    <row r="100" ht="14.25" customHeight="1">
      <c r="A100" s="166" t="s">
        <v>345</v>
      </c>
      <c r="B100" s="167" t="s">
        <v>392</v>
      </c>
      <c r="C100" s="167" t="s">
        <v>169</v>
      </c>
      <c r="D100" s="168">
        <v>0.0</v>
      </c>
      <c r="E100" s="172" t="s">
        <v>571</v>
      </c>
      <c r="F100" s="161" t="s">
        <v>301</v>
      </c>
      <c r="G100" s="169" t="s">
        <v>362</v>
      </c>
      <c r="H100" s="162">
        <f t="shared" si="1"/>
        <v>0</v>
      </c>
      <c r="I100" s="162">
        <f t="shared" si="2"/>
        <v>0</v>
      </c>
      <c r="J100" s="162">
        <f t="shared" si="3"/>
        <v>0</v>
      </c>
      <c r="K100" s="162">
        <f t="shared" si="4"/>
        <v>0</v>
      </c>
      <c r="L100" s="174" t="s">
        <v>568</v>
      </c>
      <c r="M100" s="171" t="s">
        <v>569</v>
      </c>
      <c r="N100" s="161" t="s">
        <v>303</v>
      </c>
      <c r="O100" s="141"/>
      <c r="P100" s="141"/>
      <c r="Q100" s="141"/>
      <c r="R100" s="141"/>
      <c r="S100" s="141"/>
      <c r="T100" s="141"/>
      <c r="U100" s="141"/>
      <c r="V100" s="141"/>
      <c r="W100" s="141"/>
      <c r="X100" s="141"/>
      <c r="Y100" s="141"/>
      <c r="Z100" s="141"/>
    </row>
    <row r="101" ht="14.25" customHeight="1">
      <c r="A101" s="166" t="s">
        <v>345</v>
      </c>
      <c r="B101" s="167" t="s">
        <v>392</v>
      </c>
      <c r="C101" s="167" t="s">
        <v>170</v>
      </c>
      <c r="D101" s="168">
        <v>7.0</v>
      </c>
      <c r="E101" s="172" t="s">
        <v>572</v>
      </c>
      <c r="F101" s="161" t="s">
        <v>301</v>
      </c>
      <c r="G101" s="169" t="s">
        <v>362</v>
      </c>
      <c r="H101" s="162">
        <f t="shared" si="1"/>
        <v>19.32</v>
      </c>
      <c r="I101" s="162">
        <f t="shared" si="2"/>
        <v>25.76</v>
      </c>
      <c r="J101" s="162">
        <f t="shared" si="3"/>
        <v>3.92</v>
      </c>
      <c r="K101" s="162">
        <f t="shared" si="4"/>
        <v>3.36</v>
      </c>
      <c r="L101" s="174" t="s">
        <v>568</v>
      </c>
      <c r="M101" s="171" t="s">
        <v>569</v>
      </c>
      <c r="N101" s="161" t="s">
        <v>303</v>
      </c>
      <c r="O101" s="141"/>
      <c r="P101" s="141"/>
      <c r="Q101" s="141"/>
      <c r="R101" s="141"/>
      <c r="S101" s="141"/>
      <c r="T101" s="141"/>
      <c r="U101" s="141"/>
      <c r="V101" s="141"/>
      <c r="W101" s="141"/>
      <c r="X101" s="141"/>
      <c r="Y101" s="141"/>
      <c r="Z101" s="141"/>
    </row>
    <row r="102" ht="14.25" customHeight="1">
      <c r="A102" s="166" t="s">
        <v>345</v>
      </c>
      <c r="B102" s="167" t="s">
        <v>392</v>
      </c>
      <c r="C102" s="167" t="s">
        <v>171</v>
      </c>
      <c r="D102" s="168">
        <v>4.0</v>
      </c>
      <c r="E102" s="172" t="s">
        <v>573</v>
      </c>
      <c r="F102" s="161" t="s">
        <v>301</v>
      </c>
      <c r="G102" s="169" t="s">
        <v>362</v>
      </c>
      <c r="H102" s="162">
        <f t="shared" si="1"/>
        <v>11.04</v>
      </c>
      <c r="I102" s="162">
        <f t="shared" si="2"/>
        <v>14.72</v>
      </c>
      <c r="J102" s="162">
        <f t="shared" si="3"/>
        <v>2.24</v>
      </c>
      <c r="K102" s="162">
        <f t="shared" si="4"/>
        <v>1.92</v>
      </c>
      <c r="L102" s="174" t="s">
        <v>568</v>
      </c>
      <c r="M102" s="171" t="s">
        <v>569</v>
      </c>
      <c r="N102" s="161" t="s">
        <v>303</v>
      </c>
      <c r="O102" s="141"/>
      <c r="P102" s="141"/>
      <c r="Q102" s="141"/>
      <c r="R102" s="141"/>
      <c r="S102" s="141"/>
      <c r="T102" s="141"/>
      <c r="U102" s="141"/>
      <c r="V102" s="141"/>
      <c r="W102" s="141"/>
      <c r="X102" s="141"/>
      <c r="Y102" s="141"/>
      <c r="Z102" s="141"/>
    </row>
    <row r="103" ht="14.25" customHeight="1">
      <c r="A103" s="166" t="s">
        <v>345</v>
      </c>
      <c r="B103" s="167" t="s">
        <v>392</v>
      </c>
      <c r="C103" s="167" t="s">
        <v>172</v>
      </c>
      <c r="D103" s="168">
        <v>6.0</v>
      </c>
      <c r="E103" s="172" t="s">
        <v>574</v>
      </c>
      <c r="F103" s="161" t="s">
        <v>301</v>
      </c>
      <c r="G103" s="169" t="s">
        <v>362</v>
      </c>
      <c r="H103" s="162">
        <f t="shared" si="1"/>
        <v>16.56</v>
      </c>
      <c r="I103" s="162">
        <f t="shared" si="2"/>
        <v>22.08</v>
      </c>
      <c r="J103" s="162">
        <f t="shared" si="3"/>
        <v>3.36</v>
      </c>
      <c r="K103" s="162">
        <f t="shared" si="4"/>
        <v>2.88</v>
      </c>
      <c r="L103" s="174" t="s">
        <v>568</v>
      </c>
      <c r="M103" s="171" t="s">
        <v>569</v>
      </c>
      <c r="N103" s="161" t="s">
        <v>303</v>
      </c>
      <c r="O103" s="141"/>
      <c r="P103" s="141"/>
      <c r="Q103" s="141"/>
      <c r="R103" s="141"/>
      <c r="S103" s="141"/>
      <c r="T103" s="141"/>
      <c r="U103" s="141"/>
      <c r="V103" s="141"/>
      <c r="W103" s="141"/>
      <c r="X103" s="141"/>
      <c r="Y103" s="141"/>
      <c r="Z103" s="141"/>
    </row>
    <row r="104" ht="14.25" customHeight="1">
      <c r="A104" s="166" t="s">
        <v>345</v>
      </c>
      <c r="B104" s="167" t="s">
        <v>392</v>
      </c>
      <c r="C104" s="167" t="s">
        <v>173</v>
      </c>
      <c r="D104" s="168">
        <v>2.0</v>
      </c>
      <c r="E104" s="172" t="s">
        <v>575</v>
      </c>
      <c r="F104" s="161" t="s">
        <v>301</v>
      </c>
      <c r="G104" s="169" t="s">
        <v>362</v>
      </c>
      <c r="H104" s="162">
        <f t="shared" si="1"/>
        <v>5.52</v>
      </c>
      <c r="I104" s="162">
        <f t="shared" si="2"/>
        <v>7.36</v>
      </c>
      <c r="J104" s="162">
        <f t="shared" si="3"/>
        <v>1.12</v>
      </c>
      <c r="K104" s="162">
        <f t="shared" si="4"/>
        <v>0.96</v>
      </c>
      <c r="L104" s="174" t="s">
        <v>568</v>
      </c>
      <c r="M104" s="171" t="s">
        <v>569</v>
      </c>
      <c r="N104" s="161" t="s">
        <v>303</v>
      </c>
      <c r="O104" s="141"/>
      <c r="P104" s="141"/>
      <c r="Q104" s="141"/>
      <c r="R104" s="141"/>
      <c r="S104" s="141"/>
      <c r="T104" s="141"/>
      <c r="U104" s="141"/>
      <c r="V104" s="141"/>
      <c r="W104" s="141"/>
      <c r="X104" s="141"/>
      <c r="Y104" s="141"/>
      <c r="Z104" s="141"/>
    </row>
    <row r="105" ht="14.25" customHeight="1">
      <c r="A105" s="166" t="s">
        <v>345</v>
      </c>
      <c r="B105" s="167" t="s">
        <v>392</v>
      </c>
      <c r="C105" s="167" t="s">
        <v>174</v>
      </c>
      <c r="D105" s="168">
        <v>8.0</v>
      </c>
      <c r="E105" s="172" t="s">
        <v>576</v>
      </c>
      <c r="F105" s="161" t="s">
        <v>301</v>
      </c>
      <c r="G105" s="169" t="s">
        <v>362</v>
      </c>
      <c r="H105" s="162">
        <f t="shared" si="1"/>
        <v>22.08</v>
      </c>
      <c r="I105" s="162">
        <f t="shared" si="2"/>
        <v>29.44</v>
      </c>
      <c r="J105" s="162">
        <f t="shared" si="3"/>
        <v>4.48</v>
      </c>
      <c r="K105" s="162">
        <f t="shared" si="4"/>
        <v>3.84</v>
      </c>
      <c r="L105" s="174" t="s">
        <v>568</v>
      </c>
      <c r="M105" s="171" t="s">
        <v>569</v>
      </c>
      <c r="N105" s="161" t="s">
        <v>303</v>
      </c>
      <c r="O105" s="141"/>
      <c r="P105" s="141"/>
      <c r="Q105" s="141"/>
      <c r="R105" s="141"/>
      <c r="S105" s="141"/>
      <c r="T105" s="141"/>
      <c r="U105" s="141"/>
      <c r="V105" s="141"/>
      <c r="W105" s="141"/>
      <c r="X105" s="141"/>
      <c r="Y105" s="141"/>
      <c r="Z105" s="141"/>
    </row>
    <row r="106" ht="14.25" customHeight="1">
      <c r="A106" s="166" t="s">
        <v>345</v>
      </c>
      <c r="B106" s="167" t="s">
        <v>392</v>
      </c>
      <c r="C106" s="167" t="s">
        <v>175</v>
      </c>
      <c r="D106" s="168">
        <v>2.0</v>
      </c>
      <c r="E106" s="172" t="s">
        <v>577</v>
      </c>
      <c r="F106" s="161" t="s">
        <v>301</v>
      </c>
      <c r="G106" s="169" t="s">
        <v>362</v>
      </c>
      <c r="H106" s="162">
        <f t="shared" si="1"/>
        <v>5.52</v>
      </c>
      <c r="I106" s="162">
        <f t="shared" si="2"/>
        <v>7.36</v>
      </c>
      <c r="J106" s="162">
        <f t="shared" si="3"/>
        <v>1.12</v>
      </c>
      <c r="K106" s="162">
        <f t="shared" si="4"/>
        <v>0.96</v>
      </c>
      <c r="L106" s="174" t="s">
        <v>568</v>
      </c>
      <c r="M106" s="171" t="s">
        <v>569</v>
      </c>
      <c r="N106" s="161" t="s">
        <v>303</v>
      </c>
      <c r="O106" s="141"/>
      <c r="P106" s="141"/>
      <c r="Q106" s="141"/>
      <c r="R106" s="141"/>
      <c r="S106" s="141"/>
      <c r="T106" s="141"/>
      <c r="U106" s="141"/>
      <c r="V106" s="141"/>
      <c r="W106" s="141"/>
      <c r="X106" s="141"/>
      <c r="Y106" s="141"/>
      <c r="Z106" s="141"/>
    </row>
    <row r="107" ht="14.25" customHeight="1">
      <c r="A107" s="166" t="s">
        <v>345</v>
      </c>
      <c r="B107" s="167" t="s">
        <v>392</v>
      </c>
      <c r="C107" s="167" t="s">
        <v>176</v>
      </c>
      <c r="D107" s="168">
        <v>0.0</v>
      </c>
      <c r="E107" s="172" t="s">
        <v>578</v>
      </c>
      <c r="F107" s="161" t="s">
        <v>301</v>
      </c>
      <c r="G107" s="169" t="s">
        <v>362</v>
      </c>
      <c r="H107" s="162">
        <f t="shared" si="1"/>
        <v>0</v>
      </c>
      <c r="I107" s="162">
        <f t="shared" si="2"/>
        <v>0</v>
      </c>
      <c r="J107" s="162">
        <f t="shared" si="3"/>
        <v>0</v>
      </c>
      <c r="K107" s="162">
        <f t="shared" si="4"/>
        <v>0</v>
      </c>
      <c r="L107" s="174" t="s">
        <v>568</v>
      </c>
      <c r="M107" s="171" t="s">
        <v>569</v>
      </c>
      <c r="N107" s="161" t="s">
        <v>303</v>
      </c>
      <c r="O107" s="141"/>
      <c r="P107" s="141"/>
      <c r="Q107" s="141"/>
      <c r="R107" s="141"/>
      <c r="S107" s="141"/>
      <c r="T107" s="141"/>
      <c r="U107" s="141"/>
      <c r="V107" s="141"/>
      <c r="W107" s="141"/>
      <c r="X107" s="141"/>
      <c r="Y107" s="141"/>
      <c r="Z107" s="141"/>
    </row>
    <row r="108" ht="14.25" customHeight="1">
      <c r="A108" s="166" t="s">
        <v>345</v>
      </c>
      <c r="B108" s="167" t="s">
        <v>392</v>
      </c>
      <c r="C108" s="167" t="s">
        <v>177</v>
      </c>
      <c r="D108" s="168">
        <v>4.0</v>
      </c>
      <c r="E108" s="172" t="s">
        <v>579</v>
      </c>
      <c r="F108" s="161" t="s">
        <v>301</v>
      </c>
      <c r="G108" s="169" t="s">
        <v>362</v>
      </c>
      <c r="H108" s="162">
        <f t="shared" si="1"/>
        <v>11.04</v>
      </c>
      <c r="I108" s="162">
        <f t="shared" si="2"/>
        <v>14.72</v>
      </c>
      <c r="J108" s="162">
        <f t="shared" si="3"/>
        <v>2.24</v>
      </c>
      <c r="K108" s="162">
        <f t="shared" si="4"/>
        <v>1.92</v>
      </c>
      <c r="L108" s="174" t="s">
        <v>568</v>
      </c>
      <c r="M108" s="171" t="s">
        <v>569</v>
      </c>
      <c r="N108" s="161" t="s">
        <v>303</v>
      </c>
      <c r="O108" s="141"/>
      <c r="P108" s="141"/>
      <c r="Q108" s="141"/>
      <c r="R108" s="141"/>
      <c r="S108" s="141"/>
      <c r="T108" s="141"/>
      <c r="U108" s="141"/>
      <c r="V108" s="141"/>
      <c r="W108" s="141"/>
      <c r="X108" s="141"/>
      <c r="Y108" s="141"/>
      <c r="Z108" s="141"/>
    </row>
    <row r="109" ht="14.25" customHeight="1">
      <c r="A109" s="166" t="s">
        <v>345</v>
      </c>
      <c r="B109" s="167" t="s">
        <v>392</v>
      </c>
      <c r="C109" s="167" t="s">
        <v>178</v>
      </c>
      <c r="D109" s="168">
        <v>3.0</v>
      </c>
      <c r="E109" s="172" t="s">
        <v>580</v>
      </c>
      <c r="F109" s="161" t="s">
        <v>301</v>
      </c>
      <c r="G109" s="169" t="s">
        <v>362</v>
      </c>
      <c r="H109" s="162">
        <f t="shared" si="1"/>
        <v>8.28</v>
      </c>
      <c r="I109" s="162">
        <f t="shared" si="2"/>
        <v>11.04</v>
      </c>
      <c r="J109" s="162">
        <f t="shared" si="3"/>
        <v>1.68</v>
      </c>
      <c r="K109" s="162">
        <f t="shared" si="4"/>
        <v>1.44</v>
      </c>
      <c r="L109" s="174" t="s">
        <v>568</v>
      </c>
      <c r="M109" s="171" t="s">
        <v>569</v>
      </c>
      <c r="N109" s="161" t="s">
        <v>303</v>
      </c>
      <c r="O109" s="141"/>
      <c r="P109" s="141"/>
      <c r="Q109" s="141"/>
      <c r="R109" s="141"/>
      <c r="S109" s="141"/>
      <c r="T109" s="141"/>
      <c r="U109" s="141"/>
      <c r="V109" s="141"/>
      <c r="W109" s="141"/>
      <c r="X109" s="141"/>
      <c r="Y109" s="141"/>
      <c r="Z109" s="141"/>
    </row>
    <row r="110" ht="85.5" customHeight="1">
      <c r="A110" s="166" t="s">
        <v>345</v>
      </c>
      <c r="B110" s="167" t="s">
        <v>392</v>
      </c>
      <c r="C110" s="167" t="s">
        <v>179</v>
      </c>
      <c r="D110" s="168">
        <v>11.0</v>
      </c>
      <c r="E110" s="172" t="s">
        <v>581</v>
      </c>
      <c r="F110" s="161" t="s">
        <v>301</v>
      </c>
      <c r="G110" s="169" t="s">
        <v>362</v>
      </c>
      <c r="H110" s="162">
        <f t="shared" si="1"/>
        <v>30.36</v>
      </c>
      <c r="I110" s="162">
        <f t="shared" si="2"/>
        <v>40.48</v>
      </c>
      <c r="J110" s="162">
        <f t="shared" si="3"/>
        <v>6.16</v>
      </c>
      <c r="K110" s="162">
        <f t="shared" si="4"/>
        <v>5.28</v>
      </c>
      <c r="L110" s="174" t="s">
        <v>568</v>
      </c>
      <c r="M110" s="171" t="s">
        <v>569</v>
      </c>
      <c r="N110" s="161" t="s">
        <v>303</v>
      </c>
      <c r="O110" s="141"/>
      <c r="P110" s="141"/>
      <c r="Q110" s="141"/>
      <c r="R110" s="141"/>
      <c r="S110" s="141"/>
      <c r="T110" s="141"/>
      <c r="U110" s="141"/>
      <c r="V110" s="141"/>
      <c r="W110" s="141"/>
      <c r="X110" s="141"/>
      <c r="Y110" s="141"/>
      <c r="Z110" s="141"/>
    </row>
    <row r="111" ht="90.75" customHeight="1">
      <c r="A111" s="166" t="s">
        <v>345</v>
      </c>
      <c r="B111" s="167" t="s">
        <v>345</v>
      </c>
      <c r="C111" s="167" t="s">
        <v>582</v>
      </c>
      <c r="D111" s="168">
        <v>33.0</v>
      </c>
      <c r="E111" s="172" t="s">
        <v>359</v>
      </c>
      <c r="F111" s="161" t="s">
        <v>301</v>
      </c>
      <c r="G111" s="169" t="s">
        <v>583</v>
      </c>
      <c r="H111" s="162">
        <f t="shared" si="1"/>
        <v>91.08</v>
      </c>
      <c r="I111" s="162">
        <f t="shared" si="2"/>
        <v>121.44</v>
      </c>
      <c r="J111" s="162">
        <f t="shared" si="3"/>
        <v>18.48</v>
      </c>
      <c r="K111" s="162">
        <f t="shared" si="4"/>
        <v>15.84</v>
      </c>
      <c r="L111" s="176" t="s">
        <v>584</v>
      </c>
      <c r="M111" s="171" t="s">
        <v>585</v>
      </c>
      <c r="N111" s="161" t="s">
        <v>303</v>
      </c>
      <c r="O111" s="141"/>
      <c r="P111" s="141"/>
      <c r="Q111" s="141"/>
      <c r="R111" s="141"/>
      <c r="S111" s="141"/>
      <c r="T111" s="141"/>
      <c r="U111" s="141"/>
      <c r="V111" s="141"/>
      <c r="W111" s="141"/>
      <c r="X111" s="141"/>
      <c r="Y111" s="141"/>
      <c r="Z111" s="141"/>
    </row>
    <row r="112" ht="14.25" customHeight="1">
      <c r="A112" s="166" t="s">
        <v>345</v>
      </c>
      <c r="B112" s="167" t="s">
        <v>345</v>
      </c>
      <c r="C112" s="167" t="s">
        <v>411</v>
      </c>
      <c r="D112" s="168">
        <v>10.0</v>
      </c>
      <c r="E112" s="172" t="s">
        <v>363</v>
      </c>
      <c r="F112" s="161" t="s">
        <v>301</v>
      </c>
      <c r="G112" s="169" t="s">
        <v>583</v>
      </c>
      <c r="H112" s="162">
        <f t="shared" si="1"/>
        <v>27.6</v>
      </c>
      <c r="I112" s="162">
        <f t="shared" si="2"/>
        <v>36.8</v>
      </c>
      <c r="J112" s="162">
        <f t="shared" si="3"/>
        <v>5.6</v>
      </c>
      <c r="K112" s="162">
        <f t="shared" si="4"/>
        <v>4.8</v>
      </c>
      <c r="L112" s="176" t="s">
        <v>586</v>
      </c>
      <c r="M112" s="171" t="s">
        <v>585</v>
      </c>
      <c r="N112" s="161" t="s">
        <v>303</v>
      </c>
      <c r="O112" s="141"/>
      <c r="P112" s="141"/>
      <c r="Q112" s="141"/>
      <c r="R112" s="141"/>
      <c r="S112" s="141"/>
      <c r="T112" s="141"/>
      <c r="U112" s="141"/>
      <c r="V112" s="141"/>
      <c r="W112" s="141"/>
      <c r="X112" s="141"/>
      <c r="Y112" s="141"/>
      <c r="Z112" s="141"/>
    </row>
    <row r="113" ht="14.25" customHeight="1">
      <c r="A113" s="166" t="s">
        <v>345</v>
      </c>
      <c r="B113" s="167" t="s">
        <v>345</v>
      </c>
      <c r="C113" s="167" t="s">
        <v>587</v>
      </c>
      <c r="D113" s="168">
        <v>8.0</v>
      </c>
      <c r="E113" s="172" t="s">
        <v>366</v>
      </c>
      <c r="F113" s="161" t="s">
        <v>301</v>
      </c>
      <c r="G113" s="169" t="s">
        <v>583</v>
      </c>
      <c r="H113" s="162">
        <f t="shared" si="1"/>
        <v>22.08</v>
      </c>
      <c r="I113" s="162">
        <f t="shared" si="2"/>
        <v>29.44</v>
      </c>
      <c r="J113" s="162">
        <f t="shared" si="3"/>
        <v>4.48</v>
      </c>
      <c r="K113" s="162">
        <f t="shared" si="4"/>
        <v>3.84</v>
      </c>
      <c r="L113" s="176" t="s">
        <v>586</v>
      </c>
      <c r="M113" s="171" t="s">
        <v>585</v>
      </c>
      <c r="N113" s="161" t="s">
        <v>303</v>
      </c>
      <c r="O113" s="141"/>
      <c r="P113" s="141"/>
      <c r="Q113" s="141"/>
      <c r="R113" s="141"/>
      <c r="S113" s="141"/>
      <c r="T113" s="141"/>
      <c r="U113" s="141"/>
      <c r="V113" s="141"/>
      <c r="W113" s="141"/>
      <c r="X113" s="141"/>
      <c r="Y113" s="141"/>
      <c r="Z113" s="141"/>
    </row>
    <row r="114" ht="14.25" customHeight="1">
      <c r="A114" s="166" t="s">
        <v>345</v>
      </c>
      <c r="B114" s="167" t="s">
        <v>345</v>
      </c>
      <c r="C114" s="167" t="s">
        <v>184</v>
      </c>
      <c r="D114" s="168">
        <v>23.0</v>
      </c>
      <c r="E114" s="172" t="s">
        <v>368</v>
      </c>
      <c r="F114" s="161" t="s">
        <v>301</v>
      </c>
      <c r="G114" s="169" t="s">
        <v>583</v>
      </c>
      <c r="H114" s="162">
        <f t="shared" si="1"/>
        <v>63.48</v>
      </c>
      <c r="I114" s="162">
        <f t="shared" si="2"/>
        <v>84.64</v>
      </c>
      <c r="J114" s="162">
        <f t="shared" si="3"/>
        <v>12.88</v>
      </c>
      <c r="K114" s="162">
        <f t="shared" si="4"/>
        <v>11.04</v>
      </c>
      <c r="L114" s="176" t="s">
        <v>586</v>
      </c>
      <c r="M114" s="171" t="s">
        <v>585</v>
      </c>
      <c r="N114" s="161" t="s">
        <v>303</v>
      </c>
      <c r="O114" s="141"/>
      <c r="P114" s="141"/>
      <c r="Q114" s="141"/>
      <c r="R114" s="141"/>
      <c r="S114" s="141"/>
      <c r="T114" s="141"/>
      <c r="U114" s="141"/>
      <c r="V114" s="141"/>
      <c r="W114" s="141"/>
      <c r="X114" s="141"/>
      <c r="Y114" s="141"/>
      <c r="Z114" s="141"/>
    </row>
    <row r="115" ht="14.25" customHeight="1">
      <c r="A115" s="166" t="s">
        <v>345</v>
      </c>
      <c r="B115" s="167" t="s">
        <v>345</v>
      </c>
      <c r="C115" s="167" t="s">
        <v>185</v>
      </c>
      <c r="D115" s="168">
        <v>21.0</v>
      </c>
      <c r="E115" s="172" t="s">
        <v>370</v>
      </c>
      <c r="F115" s="161" t="s">
        <v>301</v>
      </c>
      <c r="G115" s="169" t="s">
        <v>583</v>
      </c>
      <c r="H115" s="162">
        <f t="shared" si="1"/>
        <v>57.96</v>
      </c>
      <c r="I115" s="162">
        <f t="shared" si="2"/>
        <v>77.28</v>
      </c>
      <c r="J115" s="162">
        <f t="shared" si="3"/>
        <v>11.76</v>
      </c>
      <c r="K115" s="162">
        <f t="shared" si="4"/>
        <v>10.08</v>
      </c>
      <c r="L115" s="176" t="s">
        <v>586</v>
      </c>
      <c r="M115" s="171" t="s">
        <v>585</v>
      </c>
      <c r="N115" s="161" t="s">
        <v>303</v>
      </c>
      <c r="O115" s="141"/>
      <c r="P115" s="141"/>
      <c r="Q115" s="141"/>
      <c r="R115" s="141"/>
      <c r="S115" s="141"/>
      <c r="T115" s="141"/>
      <c r="U115" s="141"/>
      <c r="V115" s="141"/>
      <c r="W115" s="141"/>
      <c r="X115" s="141"/>
      <c r="Y115" s="141"/>
      <c r="Z115" s="141"/>
    </row>
    <row r="116" ht="14.25" customHeight="1">
      <c r="A116" s="166" t="s">
        <v>345</v>
      </c>
      <c r="B116" s="167" t="s">
        <v>345</v>
      </c>
      <c r="C116" s="167" t="s">
        <v>186</v>
      </c>
      <c r="D116" s="168">
        <v>10.0</v>
      </c>
      <c r="E116" s="172" t="s">
        <v>372</v>
      </c>
      <c r="F116" s="161" t="s">
        <v>301</v>
      </c>
      <c r="G116" s="169" t="s">
        <v>583</v>
      </c>
      <c r="H116" s="162">
        <f t="shared" si="1"/>
        <v>27.6</v>
      </c>
      <c r="I116" s="162">
        <f t="shared" si="2"/>
        <v>36.8</v>
      </c>
      <c r="J116" s="162">
        <f t="shared" si="3"/>
        <v>5.6</v>
      </c>
      <c r="K116" s="162">
        <f t="shared" si="4"/>
        <v>4.8</v>
      </c>
      <c r="L116" s="176" t="s">
        <v>586</v>
      </c>
      <c r="M116" s="171" t="s">
        <v>585</v>
      </c>
      <c r="N116" s="161" t="s">
        <v>303</v>
      </c>
      <c r="O116" s="141"/>
      <c r="P116" s="141"/>
      <c r="Q116" s="141"/>
      <c r="R116" s="141"/>
      <c r="S116" s="141"/>
      <c r="T116" s="141"/>
      <c r="U116" s="141"/>
      <c r="V116" s="141"/>
      <c r="W116" s="141"/>
      <c r="X116" s="141"/>
      <c r="Y116" s="141"/>
      <c r="Z116" s="141"/>
    </row>
    <row r="117" ht="14.25" customHeight="1">
      <c r="A117" s="166" t="s">
        <v>345</v>
      </c>
      <c r="B117" s="167" t="s">
        <v>345</v>
      </c>
      <c r="C117" s="167" t="s">
        <v>187</v>
      </c>
      <c r="D117" s="168">
        <v>15.0</v>
      </c>
      <c r="E117" s="172" t="s">
        <v>374</v>
      </c>
      <c r="F117" s="161" t="s">
        <v>301</v>
      </c>
      <c r="G117" s="169" t="s">
        <v>583</v>
      </c>
      <c r="H117" s="162">
        <f t="shared" si="1"/>
        <v>41.4</v>
      </c>
      <c r="I117" s="162">
        <f t="shared" si="2"/>
        <v>55.2</v>
      </c>
      <c r="J117" s="162">
        <f t="shared" si="3"/>
        <v>8.4</v>
      </c>
      <c r="K117" s="162">
        <f t="shared" si="4"/>
        <v>7.2</v>
      </c>
      <c r="L117" s="176" t="s">
        <v>586</v>
      </c>
      <c r="M117" s="171" t="s">
        <v>585</v>
      </c>
      <c r="N117" s="161" t="s">
        <v>303</v>
      </c>
      <c r="O117" s="141"/>
      <c r="P117" s="141"/>
      <c r="Q117" s="141"/>
      <c r="R117" s="141"/>
      <c r="S117" s="141"/>
      <c r="T117" s="141"/>
      <c r="U117" s="141"/>
      <c r="V117" s="141"/>
      <c r="W117" s="141"/>
      <c r="X117" s="141"/>
      <c r="Y117" s="141"/>
      <c r="Z117" s="141"/>
    </row>
    <row r="118" ht="14.25" customHeight="1">
      <c r="A118" s="166" t="s">
        <v>345</v>
      </c>
      <c r="B118" s="167" t="s">
        <v>345</v>
      </c>
      <c r="C118" s="167" t="s">
        <v>188</v>
      </c>
      <c r="D118" s="168">
        <v>38.0</v>
      </c>
      <c r="E118" s="172" t="s">
        <v>377</v>
      </c>
      <c r="F118" s="161" t="s">
        <v>301</v>
      </c>
      <c r="G118" s="169" t="s">
        <v>583</v>
      </c>
      <c r="H118" s="162">
        <f t="shared" si="1"/>
        <v>104.88</v>
      </c>
      <c r="I118" s="162">
        <f t="shared" si="2"/>
        <v>139.84</v>
      </c>
      <c r="J118" s="162">
        <f t="shared" si="3"/>
        <v>21.28</v>
      </c>
      <c r="K118" s="162">
        <f t="shared" si="4"/>
        <v>18.24</v>
      </c>
      <c r="L118" s="176" t="s">
        <v>586</v>
      </c>
      <c r="M118" s="171" t="s">
        <v>585</v>
      </c>
      <c r="N118" s="161" t="s">
        <v>303</v>
      </c>
      <c r="O118" s="141"/>
      <c r="P118" s="141"/>
      <c r="Q118" s="141"/>
      <c r="R118" s="141"/>
      <c r="S118" s="141"/>
      <c r="T118" s="141"/>
      <c r="U118" s="141"/>
      <c r="V118" s="141"/>
      <c r="W118" s="141"/>
      <c r="X118" s="141"/>
      <c r="Y118" s="141"/>
      <c r="Z118" s="141"/>
    </row>
    <row r="119" ht="14.25" customHeight="1">
      <c r="A119" s="166" t="s">
        <v>345</v>
      </c>
      <c r="B119" s="167" t="s">
        <v>345</v>
      </c>
      <c r="C119" s="167" t="s">
        <v>189</v>
      </c>
      <c r="D119" s="168">
        <v>7.0</v>
      </c>
      <c r="E119" s="172" t="s">
        <v>378</v>
      </c>
      <c r="F119" s="161" t="s">
        <v>301</v>
      </c>
      <c r="G119" s="169" t="s">
        <v>583</v>
      </c>
      <c r="H119" s="162">
        <f t="shared" si="1"/>
        <v>19.32</v>
      </c>
      <c r="I119" s="162">
        <f t="shared" si="2"/>
        <v>25.76</v>
      </c>
      <c r="J119" s="162">
        <f t="shared" si="3"/>
        <v>3.92</v>
      </c>
      <c r="K119" s="162">
        <f t="shared" si="4"/>
        <v>3.36</v>
      </c>
      <c r="L119" s="176" t="s">
        <v>586</v>
      </c>
      <c r="M119" s="171" t="s">
        <v>585</v>
      </c>
      <c r="N119" s="161" t="s">
        <v>303</v>
      </c>
      <c r="O119" s="141"/>
      <c r="P119" s="141"/>
      <c r="Q119" s="141"/>
      <c r="R119" s="141"/>
      <c r="S119" s="141"/>
      <c r="T119" s="141"/>
      <c r="U119" s="141"/>
      <c r="V119" s="141"/>
      <c r="W119" s="141"/>
      <c r="X119" s="141"/>
      <c r="Y119" s="141"/>
      <c r="Z119" s="141"/>
    </row>
    <row r="120" ht="14.25" customHeight="1">
      <c r="A120" s="166" t="s">
        <v>345</v>
      </c>
      <c r="B120" s="167" t="s">
        <v>345</v>
      </c>
      <c r="C120" s="167" t="s">
        <v>190</v>
      </c>
      <c r="D120" s="168">
        <v>7.0</v>
      </c>
      <c r="E120" s="172" t="s">
        <v>379</v>
      </c>
      <c r="F120" s="161" t="s">
        <v>301</v>
      </c>
      <c r="G120" s="169" t="s">
        <v>583</v>
      </c>
      <c r="H120" s="162">
        <f t="shared" si="1"/>
        <v>19.32</v>
      </c>
      <c r="I120" s="162">
        <f t="shared" si="2"/>
        <v>25.76</v>
      </c>
      <c r="J120" s="162">
        <f t="shared" si="3"/>
        <v>3.92</v>
      </c>
      <c r="K120" s="162">
        <f t="shared" si="4"/>
        <v>3.36</v>
      </c>
      <c r="L120" s="176" t="s">
        <v>586</v>
      </c>
      <c r="M120" s="171" t="s">
        <v>585</v>
      </c>
      <c r="N120" s="161" t="s">
        <v>303</v>
      </c>
      <c r="O120" s="141"/>
      <c r="P120" s="141"/>
      <c r="Q120" s="141"/>
      <c r="R120" s="141"/>
      <c r="S120" s="141"/>
      <c r="T120" s="141"/>
      <c r="U120" s="141"/>
      <c r="V120" s="141"/>
      <c r="W120" s="141"/>
      <c r="X120" s="141"/>
      <c r="Y120" s="141"/>
      <c r="Z120" s="141"/>
    </row>
    <row r="121" ht="14.25" customHeight="1">
      <c r="A121" s="166" t="s">
        <v>345</v>
      </c>
      <c r="B121" s="167" t="s">
        <v>345</v>
      </c>
      <c r="C121" s="167" t="s">
        <v>191</v>
      </c>
      <c r="D121" s="168">
        <v>12.0</v>
      </c>
      <c r="E121" s="172" t="s">
        <v>380</v>
      </c>
      <c r="F121" s="161" t="s">
        <v>301</v>
      </c>
      <c r="G121" s="169" t="s">
        <v>583</v>
      </c>
      <c r="H121" s="162">
        <f t="shared" si="1"/>
        <v>33.12</v>
      </c>
      <c r="I121" s="162">
        <f t="shared" si="2"/>
        <v>44.16</v>
      </c>
      <c r="J121" s="162">
        <f t="shared" si="3"/>
        <v>6.72</v>
      </c>
      <c r="K121" s="162">
        <f t="shared" si="4"/>
        <v>5.76</v>
      </c>
      <c r="L121" s="176" t="s">
        <v>586</v>
      </c>
      <c r="M121" s="171" t="s">
        <v>585</v>
      </c>
      <c r="N121" s="161" t="s">
        <v>303</v>
      </c>
      <c r="O121" s="141"/>
      <c r="P121" s="141"/>
      <c r="Q121" s="141"/>
      <c r="R121" s="141"/>
      <c r="S121" s="141"/>
      <c r="T121" s="141"/>
      <c r="U121" s="141"/>
      <c r="V121" s="141"/>
      <c r="W121" s="141"/>
      <c r="X121" s="141"/>
      <c r="Y121" s="141"/>
      <c r="Z121" s="141"/>
    </row>
    <row r="122" ht="14.25" customHeight="1">
      <c r="A122" s="166" t="s">
        <v>345</v>
      </c>
      <c r="B122" s="167" t="s">
        <v>345</v>
      </c>
      <c r="C122" s="167" t="s">
        <v>588</v>
      </c>
      <c r="D122" s="168">
        <v>27.0</v>
      </c>
      <c r="E122" s="172" t="s">
        <v>381</v>
      </c>
      <c r="F122" s="161" t="s">
        <v>301</v>
      </c>
      <c r="G122" s="169" t="s">
        <v>583</v>
      </c>
      <c r="H122" s="162">
        <f t="shared" si="1"/>
        <v>74.52</v>
      </c>
      <c r="I122" s="162">
        <f t="shared" si="2"/>
        <v>99.36</v>
      </c>
      <c r="J122" s="162">
        <f t="shared" si="3"/>
        <v>15.12</v>
      </c>
      <c r="K122" s="162">
        <f t="shared" si="4"/>
        <v>12.96</v>
      </c>
      <c r="L122" s="176" t="s">
        <v>586</v>
      </c>
      <c r="M122" s="171" t="s">
        <v>585</v>
      </c>
      <c r="N122" s="161" t="s">
        <v>303</v>
      </c>
      <c r="O122" s="141"/>
      <c r="P122" s="141"/>
      <c r="Q122" s="141"/>
      <c r="R122" s="141"/>
      <c r="S122" s="141"/>
      <c r="T122" s="141"/>
      <c r="U122" s="141"/>
      <c r="V122" s="141"/>
      <c r="W122" s="141"/>
      <c r="X122" s="141"/>
      <c r="Y122" s="141"/>
      <c r="Z122" s="141"/>
    </row>
    <row r="123" ht="14.25" customHeight="1">
      <c r="A123" s="166" t="s">
        <v>345</v>
      </c>
      <c r="B123" s="167" t="s">
        <v>345</v>
      </c>
      <c r="C123" s="167" t="s">
        <v>589</v>
      </c>
      <c r="D123" s="168">
        <v>4.0</v>
      </c>
      <c r="E123" s="172" t="s">
        <v>382</v>
      </c>
      <c r="F123" s="161" t="s">
        <v>301</v>
      </c>
      <c r="G123" s="169" t="s">
        <v>583</v>
      </c>
      <c r="H123" s="162">
        <f t="shared" si="1"/>
        <v>11.04</v>
      </c>
      <c r="I123" s="162">
        <f t="shared" si="2"/>
        <v>14.72</v>
      </c>
      <c r="J123" s="162">
        <f t="shared" si="3"/>
        <v>2.24</v>
      </c>
      <c r="K123" s="162">
        <f t="shared" si="4"/>
        <v>1.92</v>
      </c>
      <c r="L123" s="176" t="s">
        <v>586</v>
      </c>
      <c r="M123" s="171" t="s">
        <v>585</v>
      </c>
      <c r="N123" s="161" t="s">
        <v>303</v>
      </c>
      <c r="O123" s="141"/>
      <c r="P123" s="141"/>
      <c r="Q123" s="141"/>
      <c r="R123" s="141"/>
      <c r="S123" s="141"/>
      <c r="T123" s="141"/>
      <c r="U123" s="141"/>
      <c r="V123" s="141"/>
      <c r="W123" s="141"/>
      <c r="X123" s="141"/>
      <c r="Y123" s="141"/>
      <c r="Z123" s="141"/>
    </row>
    <row r="124" ht="14.25" customHeight="1">
      <c r="A124" s="166" t="s">
        <v>345</v>
      </c>
      <c r="B124" s="167" t="s">
        <v>345</v>
      </c>
      <c r="C124" s="167" t="s">
        <v>590</v>
      </c>
      <c r="D124" s="168">
        <v>5.0</v>
      </c>
      <c r="E124" s="172" t="s">
        <v>383</v>
      </c>
      <c r="F124" s="161" t="s">
        <v>301</v>
      </c>
      <c r="G124" s="169" t="s">
        <v>583</v>
      </c>
      <c r="H124" s="162">
        <f t="shared" si="1"/>
        <v>13.8</v>
      </c>
      <c r="I124" s="162">
        <f t="shared" si="2"/>
        <v>18.4</v>
      </c>
      <c r="J124" s="162">
        <f t="shared" si="3"/>
        <v>2.8</v>
      </c>
      <c r="K124" s="162">
        <f t="shared" si="4"/>
        <v>2.4</v>
      </c>
      <c r="L124" s="176" t="s">
        <v>586</v>
      </c>
      <c r="M124" s="171" t="s">
        <v>585</v>
      </c>
      <c r="N124" s="161" t="s">
        <v>303</v>
      </c>
      <c r="O124" s="141"/>
      <c r="P124" s="141"/>
      <c r="Q124" s="141"/>
      <c r="R124" s="141"/>
      <c r="S124" s="141"/>
      <c r="T124" s="141"/>
      <c r="U124" s="141"/>
      <c r="V124" s="141"/>
      <c r="W124" s="141"/>
      <c r="X124" s="141"/>
      <c r="Y124" s="141"/>
      <c r="Z124" s="141"/>
    </row>
    <row r="125" ht="14.25" customHeight="1">
      <c r="A125" s="166" t="s">
        <v>345</v>
      </c>
      <c r="B125" s="167" t="s">
        <v>345</v>
      </c>
      <c r="C125" s="167" t="s">
        <v>591</v>
      </c>
      <c r="D125" s="168">
        <v>11.0</v>
      </c>
      <c r="E125" s="172" t="s">
        <v>384</v>
      </c>
      <c r="F125" s="161" t="s">
        <v>301</v>
      </c>
      <c r="G125" s="169" t="s">
        <v>583</v>
      </c>
      <c r="H125" s="162">
        <f t="shared" si="1"/>
        <v>30.36</v>
      </c>
      <c r="I125" s="162">
        <f t="shared" si="2"/>
        <v>40.48</v>
      </c>
      <c r="J125" s="162">
        <f t="shared" si="3"/>
        <v>6.16</v>
      </c>
      <c r="K125" s="162">
        <f t="shared" si="4"/>
        <v>5.28</v>
      </c>
      <c r="L125" s="176" t="s">
        <v>586</v>
      </c>
      <c r="M125" s="171" t="s">
        <v>585</v>
      </c>
      <c r="N125" s="161" t="s">
        <v>303</v>
      </c>
      <c r="O125" s="141"/>
      <c r="P125" s="141"/>
      <c r="Q125" s="141"/>
      <c r="R125" s="141"/>
      <c r="S125" s="141"/>
      <c r="T125" s="141"/>
      <c r="U125" s="141"/>
      <c r="V125" s="141"/>
      <c r="W125" s="141"/>
      <c r="X125" s="141"/>
      <c r="Y125" s="141"/>
      <c r="Z125" s="141"/>
    </row>
    <row r="126" ht="14.25" customHeight="1">
      <c r="A126" s="166" t="s">
        <v>345</v>
      </c>
      <c r="B126" s="167" t="s">
        <v>345</v>
      </c>
      <c r="C126" s="167" t="s">
        <v>196</v>
      </c>
      <c r="D126" s="168">
        <v>5.0</v>
      </c>
      <c r="E126" s="172" t="s">
        <v>385</v>
      </c>
      <c r="F126" s="161" t="s">
        <v>301</v>
      </c>
      <c r="G126" s="169" t="s">
        <v>583</v>
      </c>
      <c r="H126" s="162">
        <f t="shared" si="1"/>
        <v>13.8</v>
      </c>
      <c r="I126" s="162">
        <f t="shared" si="2"/>
        <v>18.4</v>
      </c>
      <c r="J126" s="162">
        <f t="shared" si="3"/>
        <v>2.8</v>
      </c>
      <c r="K126" s="162">
        <f t="shared" si="4"/>
        <v>2.4</v>
      </c>
      <c r="L126" s="176" t="s">
        <v>586</v>
      </c>
      <c r="M126" s="171" t="s">
        <v>585</v>
      </c>
      <c r="N126" s="161" t="s">
        <v>303</v>
      </c>
      <c r="O126" s="141"/>
      <c r="P126" s="141"/>
      <c r="Q126" s="141"/>
      <c r="R126" s="141"/>
      <c r="S126" s="141"/>
      <c r="T126" s="141"/>
      <c r="U126" s="141"/>
      <c r="V126" s="141"/>
      <c r="W126" s="141"/>
      <c r="X126" s="141"/>
      <c r="Y126" s="141"/>
      <c r="Z126" s="141"/>
    </row>
    <row r="127" ht="14.25" customHeight="1">
      <c r="A127" s="166" t="s">
        <v>345</v>
      </c>
      <c r="B127" s="167" t="s">
        <v>345</v>
      </c>
      <c r="C127" s="167" t="s">
        <v>592</v>
      </c>
      <c r="D127" s="168">
        <v>24.0</v>
      </c>
      <c r="E127" s="172" t="s">
        <v>386</v>
      </c>
      <c r="F127" s="161" t="s">
        <v>301</v>
      </c>
      <c r="G127" s="169" t="s">
        <v>583</v>
      </c>
      <c r="H127" s="162">
        <f t="shared" si="1"/>
        <v>66.24</v>
      </c>
      <c r="I127" s="162">
        <f t="shared" si="2"/>
        <v>88.32</v>
      </c>
      <c r="J127" s="162">
        <f t="shared" si="3"/>
        <v>13.44</v>
      </c>
      <c r="K127" s="162">
        <f t="shared" si="4"/>
        <v>11.52</v>
      </c>
      <c r="L127" s="176" t="s">
        <v>586</v>
      </c>
      <c r="M127" s="171" t="s">
        <v>585</v>
      </c>
      <c r="N127" s="161" t="s">
        <v>303</v>
      </c>
      <c r="O127" s="141"/>
      <c r="P127" s="141"/>
      <c r="Q127" s="141"/>
      <c r="R127" s="141"/>
      <c r="S127" s="141"/>
      <c r="T127" s="141"/>
      <c r="U127" s="141"/>
      <c r="V127" s="141"/>
      <c r="W127" s="141"/>
      <c r="X127" s="141"/>
      <c r="Y127" s="141"/>
      <c r="Z127" s="141"/>
    </row>
    <row r="128" ht="69.75" customHeight="1">
      <c r="A128" s="177" t="s">
        <v>345</v>
      </c>
      <c r="B128" s="172" t="s">
        <v>345</v>
      </c>
      <c r="C128" s="172" t="s">
        <v>180</v>
      </c>
      <c r="D128" s="178">
        <v>478.0</v>
      </c>
      <c r="E128" s="172" t="s">
        <v>387</v>
      </c>
      <c r="F128" s="161" t="s">
        <v>301</v>
      </c>
      <c r="G128" s="179" t="s">
        <v>583</v>
      </c>
      <c r="H128" s="162">
        <f t="shared" si="1"/>
        <v>1319.28</v>
      </c>
      <c r="I128" s="162">
        <f t="shared" si="2"/>
        <v>1759.04</v>
      </c>
      <c r="J128" s="162">
        <f t="shared" si="3"/>
        <v>267.68</v>
      </c>
      <c r="K128" s="162">
        <f t="shared" si="4"/>
        <v>229.44</v>
      </c>
      <c r="L128" s="180" t="s">
        <v>593</v>
      </c>
      <c r="M128" s="181" t="s">
        <v>594</v>
      </c>
      <c r="N128" s="161" t="s">
        <v>303</v>
      </c>
      <c r="O128" s="182"/>
      <c r="P128" s="182"/>
      <c r="Q128" s="182"/>
      <c r="R128" s="182"/>
      <c r="S128" s="182"/>
      <c r="T128" s="182"/>
      <c r="U128" s="182"/>
      <c r="V128" s="182"/>
      <c r="W128" s="182"/>
      <c r="X128" s="182"/>
      <c r="Y128" s="182"/>
      <c r="Z128" s="182"/>
    </row>
    <row r="129" ht="14.25" customHeight="1">
      <c r="A129" s="166" t="s">
        <v>345</v>
      </c>
      <c r="B129" s="167" t="s">
        <v>345</v>
      </c>
      <c r="C129" s="167" t="s">
        <v>595</v>
      </c>
      <c r="D129" s="168">
        <v>34.0</v>
      </c>
      <c r="E129" s="172" t="s">
        <v>388</v>
      </c>
      <c r="F129" s="161" t="s">
        <v>301</v>
      </c>
      <c r="G129" s="169" t="s">
        <v>583</v>
      </c>
      <c r="H129" s="162">
        <f t="shared" si="1"/>
        <v>93.84</v>
      </c>
      <c r="I129" s="162">
        <f t="shared" si="2"/>
        <v>125.12</v>
      </c>
      <c r="J129" s="162">
        <f t="shared" si="3"/>
        <v>19.04</v>
      </c>
      <c r="K129" s="162">
        <f t="shared" si="4"/>
        <v>16.32</v>
      </c>
      <c r="L129" s="176" t="s">
        <v>586</v>
      </c>
      <c r="M129" s="171" t="s">
        <v>585</v>
      </c>
      <c r="N129" s="161" t="s">
        <v>303</v>
      </c>
      <c r="O129" s="141"/>
      <c r="P129" s="141"/>
      <c r="Q129" s="141"/>
      <c r="R129" s="141"/>
      <c r="S129" s="141"/>
      <c r="T129" s="141"/>
      <c r="U129" s="141"/>
      <c r="V129" s="141"/>
      <c r="W129" s="141"/>
      <c r="X129" s="141"/>
      <c r="Y129" s="141"/>
      <c r="Z129" s="141"/>
    </row>
    <row r="130" ht="14.25" customHeight="1">
      <c r="A130" s="166" t="s">
        <v>345</v>
      </c>
      <c r="B130" s="167" t="s">
        <v>345</v>
      </c>
      <c r="C130" s="167" t="s">
        <v>596</v>
      </c>
      <c r="D130" s="168">
        <v>4.0</v>
      </c>
      <c r="E130" s="172" t="s">
        <v>389</v>
      </c>
      <c r="F130" s="161" t="s">
        <v>301</v>
      </c>
      <c r="G130" s="169" t="s">
        <v>583</v>
      </c>
      <c r="H130" s="162">
        <f t="shared" si="1"/>
        <v>11.04</v>
      </c>
      <c r="I130" s="162">
        <f t="shared" si="2"/>
        <v>14.72</v>
      </c>
      <c r="J130" s="162">
        <f t="shared" si="3"/>
        <v>2.24</v>
      </c>
      <c r="K130" s="162">
        <f t="shared" si="4"/>
        <v>1.92</v>
      </c>
      <c r="L130" s="176" t="s">
        <v>586</v>
      </c>
      <c r="M130" s="171" t="s">
        <v>585</v>
      </c>
      <c r="N130" s="161" t="s">
        <v>303</v>
      </c>
      <c r="O130" s="141"/>
      <c r="P130" s="141"/>
      <c r="Q130" s="141"/>
      <c r="R130" s="173"/>
      <c r="S130" s="141"/>
      <c r="T130" s="141"/>
      <c r="U130" s="141"/>
      <c r="V130" s="141"/>
      <c r="W130" s="141"/>
      <c r="X130" s="141"/>
      <c r="Y130" s="141"/>
      <c r="Z130" s="141"/>
    </row>
    <row r="131" ht="14.25" customHeight="1">
      <c r="A131" s="166" t="s">
        <v>345</v>
      </c>
      <c r="B131" s="167" t="s">
        <v>431</v>
      </c>
      <c r="C131" s="167" t="s">
        <v>202</v>
      </c>
      <c r="D131" s="168">
        <v>8.0</v>
      </c>
      <c r="E131" s="172" t="s">
        <v>390</v>
      </c>
      <c r="F131" s="161" t="s">
        <v>301</v>
      </c>
      <c r="G131" s="169" t="s">
        <v>583</v>
      </c>
      <c r="H131" s="162">
        <f t="shared" si="1"/>
        <v>22.08</v>
      </c>
      <c r="I131" s="162">
        <f t="shared" si="2"/>
        <v>29.44</v>
      </c>
      <c r="J131" s="162">
        <f t="shared" si="3"/>
        <v>4.48</v>
      </c>
      <c r="K131" s="162">
        <f t="shared" si="4"/>
        <v>3.84</v>
      </c>
      <c r="L131" s="176" t="s">
        <v>586</v>
      </c>
      <c r="M131" s="171" t="s">
        <v>585</v>
      </c>
      <c r="N131" s="161" t="s">
        <v>303</v>
      </c>
      <c r="O131" s="141"/>
      <c r="P131" s="141"/>
      <c r="Q131" s="141"/>
      <c r="R131" s="141"/>
      <c r="S131" s="141"/>
      <c r="T131" s="141"/>
      <c r="U131" s="141"/>
      <c r="V131" s="141"/>
      <c r="W131" s="141"/>
      <c r="X131" s="141"/>
      <c r="Y131" s="141"/>
      <c r="Z131" s="141"/>
    </row>
    <row r="132" ht="14.25" customHeight="1">
      <c r="A132" s="166" t="s">
        <v>345</v>
      </c>
      <c r="B132" s="167" t="s">
        <v>431</v>
      </c>
      <c r="C132" s="167" t="s">
        <v>597</v>
      </c>
      <c r="D132" s="168">
        <v>5.0</v>
      </c>
      <c r="E132" s="172" t="s">
        <v>391</v>
      </c>
      <c r="F132" s="161" t="s">
        <v>301</v>
      </c>
      <c r="G132" s="169" t="s">
        <v>583</v>
      </c>
      <c r="H132" s="162">
        <f t="shared" si="1"/>
        <v>13.8</v>
      </c>
      <c r="I132" s="162">
        <f t="shared" si="2"/>
        <v>18.4</v>
      </c>
      <c r="J132" s="162">
        <f t="shared" si="3"/>
        <v>2.8</v>
      </c>
      <c r="K132" s="162">
        <f t="shared" si="4"/>
        <v>2.4</v>
      </c>
      <c r="L132" s="176" t="s">
        <v>586</v>
      </c>
      <c r="M132" s="171" t="s">
        <v>585</v>
      </c>
      <c r="N132" s="161" t="s">
        <v>303</v>
      </c>
      <c r="O132" s="141"/>
      <c r="P132" s="141"/>
      <c r="Q132" s="141"/>
      <c r="R132" s="141"/>
      <c r="S132" s="141"/>
      <c r="T132" s="141"/>
      <c r="U132" s="141"/>
      <c r="V132" s="141"/>
      <c r="W132" s="141"/>
      <c r="X132" s="141"/>
      <c r="Y132" s="141"/>
      <c r="Z132" s="141"/>
    </row>
    <row r="133" ht="14.25" customHeight="1">
      <c r="A133" s="166" t="s">
        <v>345</v>
      </c>
      <c r="B133" s="167" t="s">
        <v>431</v>
      </c>
      <c r="C133" s="167" t="s">
        <v>204</v>
      </c>
      <c r="D133" s="168">
        <v>65.0</v>
      </c>
      <c r="E133" s="172" t="s">
        <v>393</v>
      </c>
      <c r="F133" s="161" t="s">
        <v>301</v>
      </c>
      <c r="G133" s="169" t="s">
        <v>583</v>
      </c>
      <c r="H133" s="162">
        <f t="shared" si="1"/>
        <v>179.4</v>
      </c>
      <c r="I133" s="162">
        <f t="shared" si="2"/>
        <v>239.2</v>
      </c>
      <c r="J133" s="162">
        <f t="shared" si="3"/>
        <v>36.4</v>
      </c>
      <c r="K133" s="162">
        <f t="shared" si="4"/>
        <v>31.2</v>
      </c>
      <c r="L133" s="176" t="s">
        <v>586</v>
      </c>
      <c r="M133" s="171" t="s">
        <v>585</v>
      </c>
      <c r="N133" s="161" t="s">
        <v>303</v>
      </c>
      <c r="O133" s="141"/>
      <c r="P133" s="141"/>
      <c r="Q133" s="141"/>
      <c r="R133" s="141"/>
      <c r="S133" s="141"/>
      <c r="T133" s="141"/>
      <c r="U133" s="141"/>
      <c r="V133" s="141"/>
      <c r="W133" s="141"/>
      <c r="X133" s="141"/>
      <c r="Y133" s="141"/>
      <c r="Z133" s="141"/>
    </row>
    <row r="134" ht="14.25" customHeight="1">
      <c r="A134" s="166" t="s">
        <v>345</v>
      </c>
      <c r="B134" s="167" t="s">
        <v>431</v>
      </c>
      <c r="C134" s="167" t="s">
        <v>205</v>
      </c>
      <c r="D134" s="168">
        <v>8.0</v>
      </c>
      <c r="E134" s="172" t="s">
        <v>396</v>
      </c>
      <c r="F134" s="161" t="s">
        <v>301</v>
      </c>
      <c r="G134" s="169" t="s">
        <v>583</v>
      </c>
      <c r="H134" s="162">
        <f t="shared" si="1"/>
        <v>22.08</v>
      </c>
      <c r="I134" s="162">
        <f t="shared" si="2"/>
        <v>29.44</v>
      </c>
      <c r="J134" s="162">
        <f t="shared" si="3"/>
        <v>4.48</v>
      </c>
      <c r="K134" s="162">
        <f t="shared" si="4"/>
        <v>3.84</v>
      </c>
      <c r="L134" s="176" t="s">
        <v>586</v>
      </c>
      <c r="M134" s="171" t="s">
        <v>585</v>
      </c>
      <c r="N134" s="161" t="s">
        <v>303</v>
      </c>
      <c r="O134" s="141"/>
      <c r="P134" s="141"/>
      <c r="Q134" s="141"/>
      <c r="R134" s="141"/>
      <c r="S134" s="141"/>
      <c r="T134" s="141"/>
      <c r="U134" s="141"/>
      <c r="V134" s="141"/>
      <c r="W134" s="141"/>
      <c r="X134" s="141"/>
      <c r="Y134" s="141"/>
      <c r="Z134" s="141"/>
    </row>
    <row r="135" ht="14.25" customHeight="1">
      <c r="A135" s="166" t="s">
        <v>345</v>
      </c>
      <c r="B135" s="167" t="s">
        <v>431</v>
      </c>
      <c r="C135" s="167" t="s">
        <v>206</v>
      </c>
      <c r="D135" s="168">
        <v>14.0</v>
      </c>
      <c r="E135" s="172" t="s">
        <v>397</v>
      </c>
      <c r="F135" s="161" t="s">
        <v>301</v>
      </c>
      <c r="G135" s="169" t="s">
        <v>583</v>
      </c>
      <c r="H135" s="162">
        <f t="shared" si="1"/>
        <v>38.64</v>
      </c>
      <c r="I135" s="162">
        <f t="shared" si="2"/>
        <v>51.52</v>
      </c>
      <c r="J135" s="162">
        <f t="shared" si="3"/>
        <v>7.84</v>
      </c>
      <c r="K135" s="162">
        <f t="shared" si="4"/>
        <v>6.72</v>
      </c>
      <c r="L135" s="176" t="s">
        <v>586</v>
      </c>
      <c r="M135" s="171" t="s">
        <v>585</v>
      </c>
      <c r="N135" s="161" t="s">
        <v>303</v>
      </c>
      <c r="O135" s="141"/>
      <c r="P135" s="141"/>
      <c r="Q135" s="141"/>
      <c r="R135" s="141"/>
      <c r="S135" s="141"/>
      <c r="T135" s="141"/>
      <c r="U135" s="141"/>
      <c r="V135" s="141"/>
      <c r="W135" s="141"/>
      <c r="X135" s="141"/>
      <c r="Y135" s="141"/>
      <c r="Z135" s="141"/>
    </row>
    <row r="136" ht="14.25" customHeight="1">
      <c r="A136" s="166" t="s">
        <v>345</v>
      </c>
      <c r="B136" s="167" t="s">
        <v>431</v>
      </c>
      <c r="C136" s="167" t="s">
        <v>207</v>
      </c>
      <c r="D136" s="168">
        <v>1.0</v>
      </c>
      <c r="E136" s="172" t="s">
        <v>398</v>
      </c>
      <c r="F136" s="161" t="s">
        <v>301</v>
      </c>
      <c r="G136" s="169" t="s">
        <v>583</v>
      </c>
      <c r="H136" s="162">
        <f t="shared" si="1"/>
        <v>2.76</v>
      </c>
      <c r="I136" s="162">
        <f t="shared" si="2"/>
        <v>3.68</v>
      </c>
      <c r="J136" s="162">
        <f t="shared" si="3"/>
        <v>0.56</v>
      </c>
      <c r="K136" s="162">
        <f t="shared" si="4"/>
        <v>0.48</v>
      </c>
      <c r="L136" s="176" t="s">
        <v>586</v>
      </c>
      <c r="M136" s="171" t="s">
        <v>585</v>
      </c>
      <c r="N136" s="161" t="s">
        <v>303</v>
      </c>
      <c r="O136" s="141"/>
      <c r="P136" s="141"/>
      <c r="Q136" s="141"/>
      <c r="R136" s="141"/>
      <c r="S136" s="141"/>
      <c r="T136" s="141"/>
      <c r="U136" s="141"/>
      <c r="V136" s="141"/>
      <c r="W136" s="141"/>
      <c r="X136" s="141"/>
      <c r="Y136" s="141"/>
      <c r="Z136" s="141"/>
    </row>
    <row r="137" ht="14.25" customHeight="1">
      <c r="A137" s="166" t="s">
        <v>345</v>
      </c>
      <c r="B137" s="167" t="s">
        <v>431</v>
      </c>
      <c r="C137" s="167" t="s">
        <v>598</v>
      </c>
      <c r="D137" s="168">
        <v>14.0</v>
      </c>
      <c r="E137" s="172" t="s">
        <v>399</v>
      </c>
      <c r="F137" s="161" t="s">
        <v>301</v>
      </c>
      <c r="G137" s="169" t="s">
        <v>583</v>
      </c>
      <c r="H137" s="162">
        <f t="shared" si="1"/>
        <v>38.64</v>
      </c>
      <c r="I137" s="162">
        <f t="shared" si="2"/>
        <v>51.52</v>
      </c>
      <c r="J137" s="162">
        <f t="shared" si="3"/>
        <v>7.84</v>
      </c>
      <c r="K137" s="162">
        <f t="shared" si="4"/>
        <v>6.72</v>
      </c>
      <c r="L137" s="176" t="s">
        <v>586</v>
      </c>
      <c r="M137" s="171" t="s">
        <v>585</v>
      </c>
      <c r="N137" s="161" t="s">
        <v>303</v>
      </c>
      <c r="O137" s="141"/>
      <c r="P137" s="141"/>
      <c r="Q137" s="141"/>
      <c r="R137" s="141"/>
      <c r="S137" s="141"/>
      <c r="T137" s="141"/>
      <c r="U137" s="141"/>
      <c r="V137" s="141"/>
      <c r="W137" s="141"/>
      <c r="X137" s="141"/>
      <c r="Y137" s="141"/>
      <c r="Z137" s="141"/>
    </row>
    <row r="138" ht="14.25" customHeight="1">
      <c r="A138" s="166" t="s">
        <v>345</v>
      </c>
      <c r="B138" s="167" t="s">
        <v>431</v>
      </c>
      <c r="C138" s="167" t="s">
        <v>599</v>
      </c>
      <c r="D138" s="168">
        <v>5.0</v>
      </c>
      <c r="E138" s="172" t="s">
        <v>400</v>
      </c>
      <c r="F138" s="161" t="s">
        <v>301</v>
      </c>
      <c r="G138" s="169" t="s">
        <v>583</v>
      </c>
      <c r="H138" s="162">
        <f t="shared" si="1"/>
        <v>13.8</v>
      </c>
      <c r="I138" s="162">
        <f t="shared" si="2"/>
        <v>18.4</v>
      </c>
      <c r="J138" s="162">
        <f t="shared" si="3"/>
        <v>2.8</v>
      </c>
      <c r="K138" s="162">
        <f t="shared" si="4"/>
        <v>2.4</v>
      </c>
      <c r="L138" s="176" t="s">
        <v>586</v>
      </c>
      <c r="M138" s="171" t="s">
        <v>585</v>
      </c>
      <c r="N138" s="161" t="s">
        <v>303</v>
      </c>
      <c r="O138" s="141"/>
      <c r="P138" s="141"/>
      <c r="Q138" s="141"/>
      <c r="R138" s="141"/>
      <c r="S138" s="141"/>
      <c r="T138" s="141"/>
      <c r="U138" s="141"/>
      <c r="V138" s="141"/>
      <c r="W138" s="141"/>
      <c r="X138" s="141"/>
      <c r="Y138" s="141"/>
      <c r="Z138" s="141"/>
    </row>
    <row r="139" ht="14.25" customHeight="1">
      <c r="A139" s="166" t="s">
        <v>345</v>
      </c>
      <c r="B139" s="167" t="s">
        <v>431</v>
      </c>
      <c r="C139" s="167" t="s">
        <v>210</v>
      </c>
      <c r="D139" s="168">
        <v>4.0</v>
      </c>
      <c r="E139" s="172" t="s">
        <v>401</v>
      </c>
      <c r="F139" s="161" t="s">
        <v>301</v>
      </c>
      <c r="G139" s="169" t="s">
        <v>583</v>
      </c>
      <c r="H139" s="162">
        <f t="shared" si="1"/>
        <v>11.04</v>
      </c>
      <c r="I139" s="162">
        <f t="shared" si="2"/>
        <v>14.72</v>
      </c>
      <c r="J139" s="162">
        <f t="shared" si="3"/>
        <v>2.24</v>
      </c>
      <c r="K139" s="162">
        <f t="shared" si="4"/>
        <v>1.92</v>
      </c>
      <c r="L139" s="176" t="s">
        <v>586</v>
      </c>
      <c r="M139" s="171" t="s">
        <v>585</v>
      </c>
      <c r="N139" s="161" t="s">
        <v>303</v>
      </c>
      <c r="O139" s="141"/>
      <c r="P139" s="141"/>
      <c r="Q139" s="141"/>
      <c r="R139" s="141"/>
      <c r="S139" s="141"/>
      <c r="T139" s="141"/>
      <c r="U139" s="141"/>
      <c r="V139" s="141"/>
      <c r="W139" s="141"/>
      <c r="X139" s="141"/>
      <c r="Y139" s="141"/>
      <c r="Z139" s="141"/>
    </row>
    <row r="140" ht="14.25" customHeight="1">
      <c r="A140" s="166" t="s">
        <v>345</v>
      </c>
      <c r="B140" s="167" t="s">
        <v>431</v>
      </c>
      <c r="C140" s="167" t="s">
        <v>211</v>
      </c>
      <c r="D140" s="168">
        <v>4.0</v>
      </c>
      <c r="E140" s="172" t="s">
        <v>402</v>
      </c>
      <c r="F140" s="161" t="s">
        <v>301</v>
      </c>
      <c r="G140" s="169" t="s">
        <v>583</v>
      </c>
      <c r="H140" s="162">
        <f t="shared" si="1"/>
        <v>11.04</v>
      </c>
      <c r="I140" s="162">
        <f t="shared" si="2"/>
        <v>14.72</v>
      </c>
      <c r="J140" s="162">
        <f t="shared" si="3"/>
        <v>2.24</v>
      </c>
      <c r="K140" s="162">
        <f t="shared" si="4"/>
        <v>1.92</v>
      </c>
      <c r="L140" s="176" t="s">
        <v>586</v>
      </c>
      <c r="M140" s="171" t="s">
        <v>585</v>
      </c>
      <c r="N140" s="161" t="s">
        <v>303</v>
      </c>
      <c r="O140" s="141"/>
      <c r="P140" s="141"/>
      <c r="Q140" s="141"/>
      <c r="R140" s="141"/>
      <c r="S140" s="141"/>
      <c r="T140" s="141"/>
      <c r="U140" s="141"/>
      <c r="V140" s="141"/>
      <c r="W140" s="141"/>
      <c r="X140" s="141"/>
      <c r="Y140" s="141"/>
      <c r="Z140" s="141"/>
    </row>
    <row r="141" ht="14.25" customHeight="1">
      <c r="A141" s="166" t="s">
        <v>345</v>
      </c>
      <c r="B141" s="167" t="s">
        <v>431</v>
      </c>
      <c r="C141" s="167" t="s">
        <v>212</v>
      </c>
      <c r="D141" s="168">
        <v>0.0</v>
      </c>
      <c r="E141" s="172" t="s">
        <v>403</v>
      </c>
      <c r="F141" s="161" t="s">
        <v>301</v>
      </c>
      <c r="G141" s="169" t="s">
        <v>583</v>
      </c>
      <c r="H141" s="162">
        <f t="shared" si="1"/>
        <v>0</v>
      </c>
      <c r="I141" s="162">
        <f t="shared" si="2"/>
        <v>0</v>
      </c>
      <c r="J141" s="162">
        <f t="shared" si="3"/>
        <v>0</v>
      </c>
      <c r="K141" s="162">
        <f t="shared" si="4"/>
        <v>0</v>
      </c>
      <c r="L141" s="176" t="s">
        <v>586</v>
      </c>
      <c r="M141" s="171" t="s">
        <v>585</v>
      </c>
      <c r="N141" s="161" t="s">
        <v>303</v>
      </c>
      <c r="O141" s="141"/>
      <c r="P141" s="141"/>
      <c r="Q141" s="141"/>
      <c r="R141" s="141"/>
      <c r="S141" s="141"/>
      <c r="T141" s="141"/>
      <c r="U141" s="141"/>
      <c r="V141" s="141"/>
      <c r="W141" s="141"/>
      <c r="X141" s="141"/>
      <c r="Y141" s="141"/>
      <c r="Z141" s="141"/>
    </row>
    <row r="142" ht="14.25" customHeight="1">
      <c r="A142" s="166" t="s">
        <v>345</v>
      </c>
      <c r="B142" s="167" t="s">
        <v>213</v>
      </c>
      <c r="C142" s="167" t="s">
        <v>214</v>
      </c>
      <c r="D142" s="168">
        <v>2.0</v>
      </c>
      <c r="E142" s="172" t="s">
        <v>600</v>
      </c>
      <c r="F142" s="161" t="s">
        <v>301</v>
      </c>
      <c r="G142" s="169" t="s">
        <v>362</v>
      </c>
      <c r="H142" s="162">
        <f t="shared" si="1"/>
        <v>5.52</v>
      </c>
      <c r="I142" s="162">
        <f t="shared" si="2"/>
        <v>7.36</v>
      </c>
      <c r="J142" s="162">
        <f t="shared" si="3"/>
        <v>1.12</v>
      </c>
      <c r="K142" s="162">
        <f t="shared" si="4"/>
        <v>0.96</v>
      </c>
      <c r="L142" s="176" t="s">
        <v>601</v>
      </c>
      <c r="M142" s="171" t="s">
        <v>569</v>
      </c>
      <c r="N142" s="161" t="s">
        <v>303</v>
      </c>
      <c r="O142" s="141"/>
      <c r="P142" s="141"/>
      <c r="Q142" s="141"/>
      <c r="R142" s="141"/>
      <c r="S142" s="141"/>
      <c r="T142" s="141"/>
      <c r="U142" s="141"/>
      <c r="V142" s="141"/>
      <c r="W142" s="141"/>
      <c r="X142" s="141"/>
      <c r="Y142" s="141"/>
      <c r="Z142" s="141"/>
    </row>
    <row r="143" ht="14.25" customHeight="1">
      <c r="A143" s="166" t="s">
        <v>345</v>
      </c>
      <c r="B143" s="167" t="s">
        <v>213</v>
      </c>
      <c r="C143" s="167" t="s">
        <v>602</v>
      </c>
      <c r="D143" s="168">
        <v>5.0</v>
      </c>
      <c r="E143" s="172" t="s">
        <v>603</v>
      </c>
      <c r="F143" s="161" t="s">
        <v>301</v>
      </c>
      <c r="G143" s="169" t="s">
        <v>362</v>
      </c>
      <c r="H143" s="162">
        <f t="shared" si="1"/>
        <v>13.8</v>
      </c>
      <c r="I143" s="162">
        <f t="shared" si="2"/>
        <v>18.4</v>
      </c>
      <c r="J143" s="162">
        <f t="shared" si="3"/>
        <v>2.8</v>
      </c>
      <c r="K143" s="162">
        <f t="shared" si="4"/>
        <v>2.4</v>
      </c>
      <c r="L143" s="176" t="s">
        <v>601</v>
      </c>
      <c r="M143" s="171" t="s">
        <v>569</v>
      </c>
      <c r="N143" s="161" t="s">
        <v>303</v>
      </c>
      <c r="O143" s="141"/>
      <c r="P143" s="141"/>
      <c r="Q143" s="141"/>
      <c r="R143" s="141"/>
      <c r="S143" s="141"/>
      <c r="T143" s="141"/>
      <c r="U143" s="141"/>
      <c r="V143" s="141"/>
      <c r="W143" s="141"/>
      <c r="X143" s="141"/>
      <c r="Y143" s="141"/>
      <c r="Z143" s="141"/>
    </row>
    <row r="144" ht="14.25" customHeight="1">
      <c r="A144" s="166" t="s">
        <v>345</v>
      </c>
      <c r="B144" s="167" t="s">
        <v>213</v>
      </c>
      <c r="C144" s="167" t="s">
        <v>604</v>
      </c>
      <c r="D144" s="168">
        <v>6.0</v>
      </c>
      <c r="E144" s="172" t="s">
        <v>605</v>
      </c>
      <c r="F144" s="161" t="s">
        <v>301</v>
      </c>
      <c r="G144" s="169" t="s">
        <v>362</v>
      </c>
      <c r="H144" s="162">
        <f t="shared" si="1"/>
        <v>16.56</v>
      </c>
      <c r="I144" s="162">
        <f t="shared" si="2"/>
        <v>22.08</v>
      </c>
      <c r="J144" s="162">
        <f t="shared" si="3"/>
        <v>3.36</v>
      </c>
      <c r="K144" s="162">
        <f t="shared" si="4"/>
        <v>2.88</v>
      </c>
      <c r="L144" s="176" t="s">
        <v>601</v>
      </c>
      <c r="M144" s="171" t="s">
        <v>569</v>
      </c>
      <c r="N144" s="161" t="s">
        <v>303</v>
      </c>
      <c r="O144" s="141"/>
      <c r="P144" s="141"/>
      <c r="Q144" s="141"/>
      <c r="R144" s="141"/>
      <c r="S144" s="141"/>
      <c r="T144" s="141"/>
      <c r="U144" s="141"/>
      <c r="V144" s="141"/>
      <c r="W144" s="141"/>
      <c r="X144" s="141"/>
      <c r="Y144" s="141"/>
      <c r="Z144" s="141"/>
    </row>
    <row r="145" ht="14.25" customHeight="1">
      <c r="A145" s="166" t="s">
        <v>345</v>
      </c>
      <c r="B145" s="167" t="s">
        <v>213</v>
      </c>
      <c r="C145" s="167" t="s">
        <v>217</v>
      </c>
      <c r="D145" s="168">
        <v>14.0</v>
      </c>
      <c r="E145" s="172" t="s">
        <v>606</v>
      </c>
      <c r="F145" s="161" t="s">
        <v>301</v>
      </c>
      <c r="G145" s="169" t="s">
        <v>362</v>
      </c>
      <c r="H145" s="162">
        <f t="shared" si="1"/>
        <v>38.64</v>
      </c>
      <c r="I145" s="162">
        <f t="shared" si="2"/>
        <v>51.52</v>
      </c>
      <c r="J145" s="162">
        <f t="shared" si="3"/>
        <v>7.84</v>
      </c>
      <c r="K145" s="162">
        <f t="shared" si="4"/>
        <v>6.72</v>
      </c>
      <c r="L145" s="176" t="s">
        <v>601</v>
      </c>
      <c r="M145" s="171" t="s">
        <v>569</v>
      </c>
      <c r="N145" s="161" t="s">
        <v>303</v>
      </c>
      <c r="O145" s="141"/>
      <c r="P145" s="141"/>
      <c r="Q145" s="141"/>
      <c r="R145" s="141"/>
      <c r="S145" s="141"/>
      <c r="T145" s="141"/>
      <c r="U145" s="141"/>
      <c r="V145" s="141"/>
      <c r="W145" s="141"/>
      <c r="X145" s="141"/>
      <c r="Y145" s="141"/>
      <c r="Z145" s="141"/>
    </row>
    <row r="146" ht="14.25" customHeight="1">
      <c r="A146" s="166" t="s">
        <v>345</v>
      </c>
      <c r="B146" s="167" t="s">
        <v>213</v>
      </c>
      <c r="C146" s="167" t="s">
        <v>218</v>
      </c>
      <c r="D146" s="168">
        <v>0.0</v>
      </c>
      <c r="E146" s="172" t="s">
        <v>607</v>
      </c>
      <c r="F146" s="161" t="s">
        <v>301</v>
      </c>
      <c r="G146" s="169" t="s">
        <v>362</v>
      </c>
      <c r="H146" s="162">
        <f t="shared" si="1"/>
        <v>0</v>
      </c>
      <c r="I146" s="162">
        <f t="shared" si="2"/>
        <v>0</v>
      </c>
      <c r="J146" s="162">
        <f t="shared" si="3"/>
        <v>0</v>
      </c>
      <c r="K146" s="162">
        <f t="shared" si="4"/>
        <v>0</v>
      </c>
      <c r="L146" s="176" t="s">
        <v>601</v>
      </c>
      <c r="M146" s="171" t="s">
        <v>569</v>
      </c>
      <c r="N146" s="161" t="s">
        <v>303</v>
      </c>
      <c r="O146" s="141"/>
      <c r="P146" s="141"/>
      <c r="Q146" s="141"/>
      <c r="R146" s="141"/>
      <c r="S146" s="141"/>
      <c r="T146" s="141"/>
      <c r="U146" s="141"/>
      <c r="V146" s="141"/>
      <c r="W146" s="141"/>
      <c r="X146" s="141"/>
      <c r="Y146" s="141"/>
      <c r="Z146" s="141"/>
    </row>
    <row r="147" ht="14.25" customHeight="1">
      <c r="A147" s="166" t="s">
        <v>345</v>
      </c>
      <c r="B147" s="167" t="s">
        <v>213</v>
      </c>
      <c r="C147" s="167" t="s">
        <v>219</v>
      </c>
      <c r="D147" s="168">
        <v>0.0</v>
      </c>
      <c r="E147" s="172" t="s">
        <v>608</v>
      </c>
      <c r="F147" s="161" t="s">
        <v>301</v>
      </c>
      <c r="G147" s="169" t="s">
        <v>362</v>
      </c>
      <c r="H147" s="162">
        <f t="shared" si="1"/>
        <v>0</v>
      </c>
      <c r="I147" s="162">
        <f t="shared" si="2"/>
        <v>0</v>
      </c>
      <c r="J147" s="162">
        <f t="shared" si="3"/>
        <v>0</v>
      </c>
      <c r="K147" s="162">
        <f t="shared" si="4"/>
        <v>0</v>
      </c>
      <c r="L147" s="176" t="s">
        <v>601</v>
      </c>
      <c r="M147" s="171" t="s">
        <v>569</v>
      </c>
      <c r="N147" s="161" t="s">
        <v>303</v>
      </c>
      <c r="O147" s="141"/>
      <c r="P147" s="141"/>
      <c r="Q147" s="141"/>
      <c r="R147" s="141"/>
      <c r="S147" s="141"/>
      <c r="T147" s="141"/>
      <c r="U147" s="141"/>
      <c r="V147" s="141"/>
      <c r="W147" s="141"/>
      <c r="X147" s="141"/>
      <c r="Y147" s="141"/>
      <c r="Z147" s="141"/>
    </row>
    <row r="148" ht="14.25" customHeight="1">
      <c r="A148" s="166" t="s">
        <v>345</v>
      </c>
      <c r="B148" s="167" t="s">
        <v>213</v>
      </c>
      <c r="C148" s="167" t="s">
        <v>220</v>
      </c>
      <c r="D148" s="168">
        <v>8.0</v>
      </c>
      <c r="E148" s="172" t="s">
        <v>609</v>
      </c>
      <c r="F148" s="161" t="s">
        <v>301</v>
      </c>
      <c r="G148" s="169" t="s">
        <v>362</v>
      </c>
      <c r="H148" s="162">
        <f t="shared" si="1"/>
        <v>22.08</v>
      </c>
      <c r="I148" s="162">
        <f t="shared" si="2"/>
        <v>29.44</v>
      </c>
      <c r="J148" s="162">
        <f t="shared" si="3"/>
        <v>4.48</v>
      </c>
      <c r="K148" s="162">
        <f t="shared" si="4"/>
        <v>3.84</v>
      </c>
      <c r="L148" s="176" t="s">
        <v>601</v>
      </c>
      <c r="M148" s="171" t="s">
        <v>569</v>
      </c>
      <c r="N148" s="161" t="s">
        <v>303</v>
      </c>
      <c r="O148" s="141"/>
      <c r="P148" s="141"/>
      <c r="Q148" s="141"/>
      <c r="R148" s="141"/>
      <c r="S148" s="141"/>
      <c r="T148" s="141"/>
      <c r="U148" s="141"/>
      <c r="V148" s="141"/>
      <c r="W148" s="141"/>
      <c r="X148" s="141"/>
      <c r="Y148" s="141"/>
      <c r="Z148" s="141"/>
    </row>
    <row r="149" ht="14.25" customHeight="1">
      <c r="A149" s="166" t="s">
        <v>345</v>
      </c>
      <c r="B149" s="167" t="s">
        <v>213</v>
      </c>
      <c r="C149" s="167" t="s">
        <v>610</v>
      </c>
      <c r="D149" s="168">
        <v>3.0</v>
      </c>
      <c r="E149" s="172" t="s">
        <v>611</v>
      </c>
      <c r="F149" s="161" t="s">
        <v>301</v>
      </c>
      <c r="G149" s="169" t="s">
        <v>362</v>
      </c>
      <c r="H149" s="162">
        <f t="shared" si="1"/>
        <v>8.28</v>
      </c>
      <c r="I149" s="162">
        <f t="shared" si="2"/>
        <v>11.04</v>
      </c>
      <c r="J149" s="162">
        <f t="shared" si="3"/>
        <v>1.68</v>
      </c>
      <c r="K149" s="162">
        <f t="shared" si="4"/>
        <v>1.44</v>
      </c>
      <c r="L149" s="176" t="s">
        <v>601</v>
      </c>
      <c r="M149" s="171" t="s">
        <v>569</v>
      </c>
      <c r="N149" s="161" t="s">
        <v>303</v>
      </c>
      <c r="O149" s="141"/>
      <c r="P149" s="141"/>
      <c r="Q149" s="141"/>
      <c r="R149" s="141"/>
      <c r="S149" s="141"/>
      <c r="T149" s="141"/>
      <c r="U149" s="141"/>
      <c r="V149" s="141"/>
      <c r="W149" s="141"/>
      <c r="X149" s="141"/>
      <c r="Y149" s="141"/>
      <c r="Z149" s="141"/>
    </row>
    <row r="150" ht="14.25" customHeight="1">
      <c r="A150" s="166" t="s">
        <v>345</v>
      </c>
      <c r="B150" s="167" t="s">
        <v>213</v>
      </c>
      <c r="C150" s="167" t="s">
        <v>222</v>
      </c>
      <c r="D150" s="168">
        <v>1.0</v>
      </c>
      <c r="E150" s="172" t="s">
        <v>612</v>
      </c>
      <c r="F150" s="161" t="s">
        <v>301</v>
      </c>
      <c r="G150" s="169" t="s">
        <v>362</v>
      </c>
      <c r="H150" s="162">
        <f t="shared" si="1"/>
        <v>2.76</v>
      </c>
      <c r="I150" s="162">
        <f t="shared" si="2"/>
        <v>3.68</v>
      </c>
      <c r="J150" s="162">
        <f t="shared" si="3"/>
        <v>0.56</v>
      </c>
      <c r="K150" s="162">
        <f t="shared" si="4"/>
        <v>0.48</v>
      </c>
      <c r="L150" s="176" t="s">
        <v>601</v>
      </c>
      <c r="M150" s="171" t="s">
        <v>569</v>
      </c>
      <c r="N150" s="161" t="s">
        <v>303</v>
      </c>
      <c r="O150" s="141"/>
      <c r="P150" s="141"/>
      <c r="Q150" s="141"/>
      <c r="R150" s="141"/>
      <c r="S150" s="141"/>
      <c r="T150" s="141"/>
      <c r="U150" s="141"/>
      <c r="V150" s="141"/>
      <c r="W150" s="141"/>
      <c r="X150" s="141"/>
      <c r="Y150" s="141"/>
      <c r="Z150" s="141"/>
    </row>
    <row r="151" ht="14.25" customHeight="1">
      <c r="A151" s="166" t="s">
        <v>345</v>
      </c>
      <c r="B151" s="167" t="s">
        <v>213</v>
      </c>
      <c r="C151" s="167" t="s">
        <v>223</v>
      </c>
      <c r="D151" s="168">
        <v>0.0</v>
      </c>
      <c r="E151" s="172" t="s">
        <v>613</v>
      </c>
      <c r="F151" s="161" t="s">
        <v>301</v>
      </c>
      <c r="G151" s="169" t="s">
        <v>362</v>
      </c>
      <c r="H151" s="162">
        <f t="shared" si="1"/>
        <v>0</v>
      </c>
      <c r="I151" s="162">
        <f t="shared" si="2"/>
        <v>0</v>
      </c>
      <c r="J151" s="162">
        <f t="shared" si="3"/>
        <v>0</v>
      </c>
      <c r="K151" s="162">
        <f t="shared" si="4"/>
        <v>0</v>
      </c>
      <c r="L151" s="176" t="s">
        <v>601</v>
      </c>
      <c r="M151" s="171" t="s">
        <v>569</v>
      </c>
      <c r="N151" s="161" t="s">
        <v>303</v>
      </c>
      <c r="O151" s="141"/>
      <c r="P151" s="141"/>
      <c r="Q151" s="141"/>
      <c r="R151" s="141"/>
      <c r="S151" s="141"/>
      <c r="T151" s="141"/>
      <c r="U151" s="141"/>
      <c r="V151" s="141"/>
      <c r="W151" s="141"/>
      <c r="X151" s="141"/>
      <c r="Y151" s="141"/>
      <c r="Z151" s="141"/>
    </row>
    <row r="152" ht="14.25" customHeight="1">
      <c r="A152" s="166" t="s">
        <v>345</v>
      </c>
      <c r="B152" s="167" t="s">
        <v>213</v>
      </c>
      <c r="C152" s="167" t="s">
        <v>224</v>
      </c>
      <c r="D152" s="168">
        <v>7.0</v>
      </c>
      <c r="E152" s="172" t="s">
        <v>614</v>
      </c>
      <c r="F152" s="161" t="s">
        <v>301</v>
      </c>
      <c r="G152" s="169" t="s">
        <v>362</v>
      </c>
      <c r="H152" s="162">
        <f t="shared" si="1"/>
        <v>19.32</v>
      </c>
      <c r="I152" s="162">
        <f t="shared" si="2"/>
        <v>25.76</v>
      </c>
      <c r="J152" s="162">
        <f t="shared" si="3"/>
        <v>3.92</v>
      </c>
      <c r="K152" s="162">
        <f t="shared" si="4"/>
        <v>3.36</v>
      </c>
      <c r="L152" s="176" t="s">
        <v>601</v>
      </c>
      <c r="M152" s="171" t="s">
        <v>569</v>
      </c>
      <c r="N152" s="161" t="s">
        <v>303</v>
      </c>
      <c r="O152" s="141"/>
      <c r="P152" s="141"/>
      <c r="Q152" s="141"/>
      <c r="R152" s="141"/>
      <c r="S152" s="141"/>
      <c r="T152" s="141"/>
      <c r="U152" s="141"/>
      <c r="V152" s="141"/>
      <c r="W152" s="141"/>
      <c r="X152" s="141"/>
      <c r="Y152" s="141"/>
      <c r="Z152" s="141"/>
    </row>
    <row r="153" ht="14.25" customHeight="1">
      <c r="A153" s="166" t="s">
        <v>345</v>
      </c>
      <c r="B153" s="167" t="s">
        <v>213</v>
      </c>
      <c r="C153" s="167" t="s">
        <v>615</v>
      </c>
      <c r="D153" s="168">
        <v>9.0</v>
      </c>
      <c r="E153" s="172" t="s">
        <v>616</v>
      </c>
      <c r="F153" s="161" t="s">
        <v>301</v>
      </c>
      <c r="G153" s="169" t="s">
        <v>362</v>
      </c>
      <c r="H153" s="162">
        <f t="shared" si="1"/>
        <v>24.84</v>
      </c>
      <c r="I153" s="162">
        <f t="shared" si="2"/>
        <v>33.12</v>
      </c>
      <c r="J153" s="162">
        <f t="shared" si="3"/>
        <v>5.04</v>
      </c>
      <c r="K153" s="162">
        <f t="shared" si="4"/>
        <v>4.32</v>
      </c>
      <c r="L153" s="176" t="s">
        <v>601</v>
      </c>
      <c r="M153" s="171" t="s">
        <v>569</v>
      </c>
      <c r="N153" s="161" t="s">
        <v>303</v>
      </c>
      <c r="O153" s="141"/>
      <c r="P153" s="141"/>
      <c r="Q153" s="141"/>
      <c r="R153" s="141"/>
      <c r="S153" s="141"/>
      <c r="T153" s="141"/>
      <c r="U153" s="141"/>
      <c r="V153" s="141"/>
      <c r="W153" s="141"/>
      <c r="X153" s="141"/>
      <c r="Y153" s="141"/>
      <c r="Z153" s="141"/>
    </row>
    <row r="154" ht="14.25" customHeight="1">
      <c r="A154" s="166" t="s">
        <v>345</v>
      </c>
      <c r="B154" s="167" t="s">
        <v>213</v>
      </c>
      <c r="C154" s="167" t="s">
        <v>617</v>
      </c>
      <c r="D154" s="168">
        <v>1.0</v>
      </c>
      <c r="E154" s="172" t="s">
        <v>618</v>
      </c>
      <c r="F154" s="161" t="s">
        <v>301</v>
      </c>
      <c r="G154" s="169" t="s">
        <v>362</v>
      </c>
      <c r="H154" s="162">
        <f t="shared" si="1"/>
        <v>2.76</v>
      </c>
      <c r="I154" s="162">
        <f t="shared" si="2"/>
        <v>3.68</v>
      </c>
      <c r="J154" s="162">
        <f t="shared" si="3"/>
        <v>0.56</v>
      </c>
      <c r="K154" s="162">
        <f t="shared" si="4"/>
        <v>0.48</v>
      </c>
      <c r="L154" s="176" t="s">
        <v>601</v>
      </c>
      <c r="M154" s="171" t="s">
        <v>569</v>
      </c>
      <c r="N154" s="161" t="s">
        <v>303</v>
      </c>
      <c r="O154" s="141"/>
      <c r="P154" s="141"/>
      <c r="Q154" s="141"/>
      <c r="R154" s="141"/>
      <c r="S154" s="141"/>
      <c r="T154" s="141"/>
      <c r="U154" s="141"/>
      <c r="V154" s="141"/>
      <c r="W154" s="141"/>
      <c r="X154" s="141"/>
      <c r="Y154" s="141"/>
      <c r="Z154" s="141"/>
    </row>
    <row r="155" ht="14.25" customHeight="1">
      <c r="A155" s="166" t="s">
        <v>345</v>
      </c>
      <c r="B155" s="167" t="s">
        <v>213</v>
      </c>
      <c r="C155" s="167" t="s">
        <v>227</v>
      </c>
      <c r="D155" s="168">
        <v>5.0</v>
      </c>
      <c r="E155" s="172" t="s">
        <v>619</v>
      </c>
      <c r="F155" s="161" t="s">
        <v>301</v>
      </c>
      <c r="G155" s="169" t="s">
        <v>362</v>
      </c>
      <c r="H155" s="162">
        <f t="shared" si="1"/>
        <v>13.8</v>
      </c>
      <c r="I155" s="162">
        <f t="shared" si="2"/>
        <v>18.4</v>
      </c>
      <c r="J155" s="162">
        <f t="shared" si="3"/>
        <v>2.8</v>
      </c>
      <c r="K155" s="162">
        <f t="shared" si="4"/>
        <v>2.4</v>
      </c>
      <c r="L155" s="176" t="s">
        <v>601</v>
      </c>
      <c r="M155" s="171" t="s">
        <v>569</v>
      </c>
      <c r="N155" s="161" t="s">
        <v>303</v>
      </c>
      <c r="O155" s="141"/>
      <c r="P155" s="141"/>
      <c r="Q155" s="141"/>
      <c r="R155" s="141"/>
      <c r="S155" s="141"/>
      <c r="T155" s="141"/>
      <c r="U155" s="141"/>
      <c r="V155" s="141"/>
      <c r="W155" s="141"/>
      <c r="X155" s="141"/>
      <c r="Y155" s="141"/>
      <c r="Z155" s="141"/>
    </row>
    <row r="156" ht="14.25" customHeight="1">
      <c r="A156" s="166" t="s">
        <v>345</v>
      </c>
      <c r="B156" s="167" t="s">
        <v>213</v>
      </c>
      <c r="C156" s="167" t="s">
        <v>620</v>
      </c>
      <c r="D156" s="168">
        <v>0.0</v>
      </c>
      <c r="E156" s="172" t="s">
        <v>621</v>
      </c>
      <c r="F156" s="161" t="s">
        <v>301</v>
      </c>
      <c r="G156" s="169" t="s">
        <v>362</v>
      </c>
      <c r="H156" s="162">
        <f t="shared" si="1"/>
        <v>0</v>
      </c>
      <c r="I156" s="162">
        <f t="shared" si="2"/>
        <v>0</v>
      </c>
      <c r="J156" s="162">
        <f t="shared" si="3"/>
        <v>0</v>
      </c>
      <c r="K156" s="162">
        <f t="shared" si="4"/>
        <v>0</v>
      </c>
      <c r="L156" s="176" t="s">
        <v>601</v>
      </c>
      <c r="M156" s="171" t="s">
        <v>569</v>
      </c>
      <c r="N156" s="161" t="s">
        <v>303</v>
      </c>
      <c r="O156" s="141"/>
      <c r="P156" s="141"/>
      <c r="Q156" s="141"/>
      <c r="R156" s="141"/>
      <c r="S156" s="141"/>
      <c r="T156" s="141"/>
      <c r="U156" s="141"/>
      <c r="V156" s="141"/>
      <c r="W156" s="141"/>
      <c r="X156" s="141"/>
      <c r="Y156" s="141"/>
      <c r="Z156" s="141"/>
    </row>
    <row r="157" ht="14.25" customHeight="1">
      <c r="A157" s="166" t="s">
        <v>345</v>
      </c>
      <c r="B157" s="167" t="s">
        <v>213</v>
      </c>
      <c r="C157" s="167" t="s">
        <v>622</v>
      </c>
      <c r="D157" s="168">
        <v>9.0</v>
      </c>
      <c r="E157" s="172" t="s">
        <v>623</v>
      </c>
      <c r="F157" s="161" t="s">
        <v>301</v>
      </c>
      <c r="G157" s="169" t="s">
        <v>362</v>
      </c>
      <c r="H157" s="162">
        <f t="shared" si="1"/>
        <v>24.84</v>
      </c>
      <c r="I157" s="162">
        <f t="shared" si="2"/>
        <v>33.12</v>
      </c>
      <c r="J157" s="162">
        <f t="shared" si="3"/>
        <v>5.04</v>
      </c>
      <c r="K157" s="162">
        <f t="shared" si="4"/>
        <v>4.32</v>
      </c>
      <c r="L157" s="176" t="s">
        <v>601</v>
      </c>
      <c r="M157" s="171" t="s">
        <v>569</v>
      </c>
      <c r="N157" s="161" t="s">
        <v>303</v>
      </c>
      <c r="O157" s="141"/>
      <c r="P157" s="141"/>
      <c r="Q157" s="141"/>
      <c r="R157" s="141"/>
      <c r="S157" s="141"/>
      <c r="T157" s="141"/>
      <c r="U157" s="141"/>
      <c r="V157" s="141"/>
      <c r="W157" s="141"/>
      <c r="X157" s="141"/>
      <c r="Y157" s="141"/>
      <c r="Z157" s="141"/>
    </row>
    <row r="158" ht="14.25" customHeight="1">
      <c r="A158" s="166" t="s">
        <v>345</v>
      </c>
      <c r="B158" s="167" t="s">
        <v>213</v>
      </c>
      <c r="C158" s="167" t="s">
        <v>230</v>
      </c>
      <c r="D158" s="168">
        <v>39.0</v>
      </c>
      <c r="E158" s="172" t="s">
        <v>624</v>
      </c>
      <c r="F158" s="161" t="s">
        <v>301</v>
      </c>
      <c r="G158" s="169" t="s">
        <v>362</v>
      </c>
      <c r="H158" s="162">
        <f t="shared" si="1"/>
        <v>107.64</v>
      </c>
      <c r="I158" s="162">
        <f t="shared" si="2"/>
        <v>143.52</v>
      </c>
      <c r="J158" s="162">
        <f t="shared" si="3"/>
        <v>21.84</v>
      </c>
      <c r="K158" s="162">
        <f t="shared" si="4"/>
        <v>18.72</v>
      </c>
      <c r="L158" s="176" t="s">
        <v>601</v>
      </c>
      <c r="M158" s="171" t="s">
        <v>569</v>
      </c>
      <c r="N158" s="161" t="s">
        <v>303</v>
      </c>
      <c r="O158" s="141"/>
      <c r="P158" s="141"/>
      <c r="Q158" s="141"/>
      <c r="R158" s="141"/>
      <c r="S158" s="141"/>
      <c r="T158" s="141"/>
      <c r="U158" s="141"/>
      <c r="V158" s="141"/>
      <c r="W158" s="141"/>
      <c r="X158" s="141"/>
      <c r="Y158" s="141"/>
      <c r="Z158" s="141"/>
    </row>
    <row r="159" ht="14.25" customHeight="1">
      <c r="A159" s="141"/>
      <c r="B159" s="139"/>
      <c r="C159" s="139"/>
      <c r="D159" s="140"/>
      <c r="E159" s="141"/>
      <c r="F159" s="141"/>
      <c r="G159" s="141"/>
      <c r="H159" s="140"/>
      <c r="I159" s="140"/>
      <c r="J159" s="140"/>
      <c r="K159" s="140"/>
      <c r="L159" s="142"/>
      <c r="M159" s="142"/>
      <c r="N159" s="140"/>
      <c r="O159" s="141"/>
      <c r="P159" s="141"/>
      <c r="Q159" s="141"/>
      <c r="R159" s="141"/>
      <c r="S159" s="141"/>
      <c r="T159" s="141"/>
      <c r="U159" s="141"/>
      <c r="V159" s="141"/>
      <c r="W159" s="141"/>
      <c r="X159" s="141"/>
      <c r="Y159" s="141"/>
      <c r="Z159" s="141"/>
    </row>
    <row r="160" ht="14.25" customHeight="1">
      <c r="A160" s="141"/>
      <c r="B160" s="183" t="s">
        <v>625</v>
      </c>
      <c r="C160" s="127"/>
      <c r="D160" s="127"/>
      <c r="E160" s="127"/>
      <c r="F160" s="127"/>
      <c r="G160" s="127"/>
      <c r="H160" s="127"/>
      <c r="I160" s="127"/>
      <c r="J160" s="127"/>
      <c r="K160" s="127"/>
      <c r="L160" s="127"/>
      <c r="M160" s="128"/>
      <c r="N160" s="140"/>
      <c r="O160" s="141"/>
      <c r="P160" s="141"/>
      <c r="Q160" s="141"/>
      <c r="R160" s="141"/>
      <c r="S160" s="141"/>
      <c r="T160" s="141"/>
      <c r="U160" s="141"/>
      <c r="V160" s="141"/>
      <c r="W160" s="141"/>
      <c r="X160" s="141"/>
      <c r="Y160" s="141"/>
      <c r="Z160" s="141"/>
    </row>
    <row r="161" ht="18.75" customHeight="1">
      <c r="A161" s="141"/>
      <c r="B161" s="130"/>
      <c r="M161" s="131"/>
      <c r="N161" s="140"/>
      <c r="O161" s="141"/>
      <c r="P161" s="141"/>
      <c r="Q161" s="141"/>
      <c r="R161" s="141"/>
      <c r="S161" s="141"/>
      <c r="T161" s="141"/>
      <c r="U161" s="141"/>
      <c r="V161" s="141"/>
      <c r="W161" s="141"/>
      <c r="X161" s="141"/>
      <c r="Y161" s="141"/>
      <c r="Z161" s="141"/>
    </row>
    <row r="162" ht="14.25" customHeight="1">
      <c r="A162" s="141"/>
      <c r="B162" s="130"/>
      <c r="M162" s="131"/>
      <c r="N162" s="140"/>
      <c r="O162" s="141"/>
      <c r="P162" s="141"/>
      <c r="Q162" s="141"/>
      <c r="R162" s="141"/>
      <c r="S162" s="141"/>
      <c r="T162" s="141"/>
      <c r="U162" s="141"/>
      <c r="V162" s="141"/>
      <c r="W162" s="141"/>
      <c r="X162" s="141"/>
      <c r="Y162" s="141"/>
      <c r="Z162" s="141"/>
    </row>
    <row r="163" ht="14.25" customHeight="1">
      <c r="A163" s="141"/>
      <c r="B163" s="130"/>
      <c r="M163" s="131"/>
      <c r="N163" s="140"/>
      <c r="O163" s="141"/>
      <c r="P163" s="141"/>
      <c r="Q163" s="141"/>
      <c r="R163" s="141"/>
      <c r="S163" s="141"/>
      <c r="T163" s="141"/>
      <c r="U163" s="141"/>
      <c r="V163" s="141"/>
      <c r="W163" s="141"/>
      <c r="X163" s="141"/>
      <c r="Y163" s="141"/>
      <c r="Z163" s="141"/>
    </row>
    <row r="164" ht="14.25" customHeight="1">
      <c r="A164" s="141"/>
      <c r="B164" s="130"/>
      <c r="M164" s="131"/>
      <c r="N164" s="140"/>
      <c r="O164" s="141"/>
      <c r="P164" s="141"/>
      <c r="Q164" s="141"/>
      <c r="R164" s="141"/>
      <c r="S164" s="141"/>
      <c r="T164" s="141"/>
      <c r="U164" s="141"/>
      <c r="V164" s="141"/>
      <c r="W164" s="141"/>
      <c r="X164" s="141"/>
      <c r="Y164" s="141"/>
      <c r="Z164" s="141"/>
    </row>
    <row r="165" ht="14.25" customHeight="1">
      <c r="A165" s="141"/>
      <c r="B165" s="130"/>
      <c r="M165" s="131"/>
      <c r="N165" s="140"/>
      <c r="O165" s="141"/>
      <c r="P165" s="141"/>
      <c r="Q165" s="141"/>
      <c r="R165" s="141"/>
      <c r="S165" s="141"/>
      <c r="T165" s="141"/>
      <c r="U165" s="141"/>
      <c r="V165" s="141"/>
      <c r="W165" s="141"/>
      <c r="X165" s="141"/>
      <c r="Y165" s="141"/>
      <c r="Z165" s="141"/>
    </row>
    <row r="166" ht="14.25" customHeight="1">
      <c r="A166" s="141"/>
      <c r="B166" s="132"/>
      <c r="C166" s="133"/>
      <c r="D166" s="133"/>
      <c r="E166" s="133"/>
      <c r="F166" s="133"/>
      <c r="G166" s="133"/>
      <c r="H166" s="133"/>
      <c r="I166" s="133"/>
      <c r="J166" s="133"/>
      <c r="K166" s="133"/>
      <c r="L166" s="133"/>
      <c r="M166" s="134"/>
      <c r="N166" s="140"/>
      <c r="O166" s="141"/>
      <c r="P166" s="141"/>
      <c r="Q166" s="141"/>
      <c r="R166" s="141"/>
      <c r="S166" s="141"/>
      <c r="T166" s="141"/>
      <c r="U166" s="141"/>
      <c r="V166" s="141"/>
      <c r="W166" s="141"/>
      <c r="X166" s="141"/>
      <c r="Y166" s="141"/>
      <c r="Z166" s="141"/>
    </row>
    <row r="167" ht="14.25" customHeight="1">
      <c r="A167" s="141"/>
      <c r="B167" s="139"/>
      <c r="C167" s="139"/>
      <c r="D167" s="140"/>
      <c r="E167" s="141"/>
      <c r="F167" s="141"/>
      <c r="G167" s="141"/>
      <c r="H167" s="140"/>
      <c r="I167" s="140"/>
      <c r="J167" s="140"/>
      <c r="K167" s="140"/>
      <c r="L167" s="142"/>
      <c r="M167" s="142"/>
      <c r="N167" s="140"/>
      <c r="O167" s="141"/>
      <c r="P167" s="141"/>
      <c r="Q167" s="141"/>
      <c r="R167" s="141"/>
      <c r="S167" s="141"/>
      <c r="T167" s="141"/>
      <c r="U167" s="141"/>
      <c r="V167" s="141"/>
      <c r="W167" s="141"/>
      <c r="X167" s="141"/>
      <c r="Y167" s="141"/>
      <c r="Z167" s="141"/>
    </row>
    <row r="168" ht="14.25" customHeight="1">
      <c r="A168" s="141"/>
      <c r="B168" s="184"/>
      <c r="C168" s="184"/>
      <c r="D168" s="184"/>
      <c r="E168" s="184"/>
      <c r="F168" s="184"/>
      <c r="G168" s="184"/>
      <c r="H168" s="184"/>
      <c r="I168" s="184"/>
      <c r="J168" s="184"/>
      <c r="K168" s="184"/>
      <c r="L168" s="184"/>
      <c r="M168" s="184"/>
      <c r="N168" s="140"/>
      <c r="O168" s="141"/>
      <c r="P168" s="141"/>
      <c r="Q168" s="141"/>
      <c r="R168" s="141"/>
      <c r="S168" s="141"/>
      <c r="T168" s="141"/>
      <c r="U168" s="141"/>
      <c r="V168" s="141"/>
      <c r="W168" s="141"/>
      <c r="X168" s="141"/>
      <c r="Y168" s="141"/>
      <c r="Z168" s="141"/>
    </row>
    <row r="169" ht="14.25" customHeight="1">
      <c r="A169" s="141"/>
      <c r="B169" s="184"/>
      <c r="C169" s="184"/>
      <c r="D169" s="184"/>
      <c r="E169" s="184"/>
      <c r="F169" s="184"/>
      <c r="G169" s="184"/>
      <c r="H169" s="184"/>
      <c r="I169" s="184"/>
      <c r="J169" s="184"/>
      <c r="K169" s="184"/>
      <c r="L169" s="184"/>
      <c r="M169" s="184"/>
      <c r="N169" s="140"/>
      <c r="O169" s="141"/>
      <c r="P169" s="141"/>
      <c r="Q169" s="141"/>
      <c r="R169" s="141"/>
      <c r="S169" s="141"/>
      <c r="T169" s="141"/>
      <c r="U169" s="141"/>
      <c r="V169" s="141"/>
      <c r="W169" s="141"/>
      <c r="X169" s="141"/>
      <c r="Y169" s="141"/>
      <c r="Z169" s="141"/>
    </row>
    <row r="170" ht="14.25" customHeight="1">
      <c r="A170" s="141"/>
      <c r="B170" s="184"/>
      <c r="C170" s="184"/>
      <c r="D170" s="184"/>
      <c r="E170" s="184"/>
      <c r="F170" s="184"/>
      <c r="G170" s="184"/>
      <c r="H170" s="184"/>
      <c r="I170" s="184"/>
      <c r="J170" s="184"/>
      <c r="K170" s="184"/>
      <c r="L170" s="184"/>
      <c r="M170" s="184"/>
      <c r="N170" s="140"/>
      <c r="O170" s="141"/>
      <c r="P170" s="141"/>
      <c r="Q170" s="141"/>
      <c r="R170" s="141"/>
      <c r="S170" s="141"/>
      <c r="T170" s="141"/>
      <c r="U170" s="141"/>
      <c r="V170" s="141"/>
      <c r="W170" s="141"/>
      <c r="X170" s="141"/>
      <c r="Y170" s="141"/>
      <c r="Z170" s="141"/>
    </row>
    <row r="171" ht="14.25" customHeight="1">
      <c r="A171" s="141"/>
      <c r="B171" s="184"/>
      <c r="C171" s="184"/>
      <c r="D171" s="184"/>
      <c r="E171" s="184"/>
      <c r="F171" s="184"/>
      <c r="G171" s="184"/>
      <c r="H171" s="184"/>
      <c r="I171" s="184"/>
      <c r="J171" s="184"/>
      <c r="K171" s="184"/>
      <c r="L171" s="184"/>
      <c r="M171" s="184"/>
      <c r="N171" s="140"/>
      <c r="O171" s="141"/>
      <c r="P171" s="141"/>
      <c r="Q171" s="141"/>
      <c r="R171" s="141"/>
      <c r="S171" s="141"/>
      <c r="T171" s="141"/>
      <c r="U171" s="141"/>
      <c r="V171" s="141"/>
      <c r="W171" s="141"/>
      <c r="X171" s="141"/>
      <c r="Y171" s="141"/>
      <c r="Z171" s="141"/>
    </row>
    <row r="172" ht="14.25" customHeight="1">
      <c r="A172" s="141"/>
      <c r="B172" s="184"/>
      <c r="C172" s="184"/>
      <c r="D172" s="184"/>
      <c r="E172" s="184"/>
      <c r="F172" s="184"/>
      <c r="G172" s="184"/>
      <c r="H172" s="184"/>
      <c r="I172" s="184"/>
      <c r="J172" s="184"/>
      <c r="K172" s="184"/>
      <c r="L172" s="184"/>
      <c r="M172" s="184"/>
      <c r="N172" s="140"/>
      <c r="O172" s="141"/>
      <c r="P172" s="141"/>
      <c r="Q172" s="141"/>
      <c r="R172" s="141"/>
      <c r="S172" s="141"/>
      <c r="T172" s="141"/>
      <c r="U172" s="141"/>
      <c r="V172" s="141"/>
      <c r="W172" s="141"/>
      <c r="X172" s="141"/>
      <c r="Y172" s="141"/>
      <c r="Z172" s="141"/>
    </row>
    <row r="173" ht="14.25" customHeight="1">
      <c r="A173" s="141"/>
      <c r="B173" s="184"/>
      <c r="C173" s="184"/>
      <c r="D173" s="184"/>
      <c r="E173" s="184"/>
      <c r="F173" s="184"/>
      <c r="G173" s="184"/>
      <c r="H173" s="184"/>
      <c r="I173" s="184"/>
      <c r="J173" s="184"/>
      <c r="K173" s="184"/>
      <c r="L173" s="184"/>
      <c r="M173" s="184"/>
      <c r="N173" s="140"/>
      <c r="O173" s="141"/>
      <c r="P173" s="141"/>
      <c r="Q173" s="141"/>
      <c r="R173" s="141"/>
      <c r="S173" s="141"/>
      <c r="T173" s="141"/>
      <c r="U173" s="141"/>
      <c r="V173" s="141"/>
      <c r="W173" s="141"/>
      <c r="X173" s="141"/>
      <c r="Y173" s="141"/>
      <c r="Z173" s="141"/>
    </row>
    <row r="174" ht="14.25" customHeight="1">
      <c r="A174" s="141"/>
      <c r="B174" s="184"/>
      <c r="C174" s="184"/>
      <c r="D174" s="184"/>
      <c r="E174" s="184"/>
      <c r="F174" s="184"/>
      <c r="G174" s="184"/>
      <c r="H174" s="184"/>
      <c r="I174" s="184"/>
      <c r="J174" s="184"/>
      <c r="K174" s="184"/>
      <c r="L174" s="184"/>
      <c r="M174" s="184"/>
      <c r="N174" s="140"/>
      <c r="O174" s="141"/>
      <c r="P174" s="141"/>
      <c r="Q174" s="141"/>
      <c r="R174" s="141"/>
      <c r="S174" s="141"/>
      <c r="T174" s="141"/>
      <c r="U174" s="141"/>
      <c r="V174" s="141"/>
      <c r="W174" s="141"/>
      <c r="X174" s="141"/>
      <c r="Y174" s="141"/>
      <c r="Z174" s="141"/>
    </row>
    <row r="175" ht="14.25" customHeight="1">
      <c r="A175" s="141"/>
      <c r="B175" s="139"/>
      <c r="C175" s="139"/>
      <c r="D175" s="140"/>
      <c r="E175" s="141"/>
      <c r="F175" s="141"/>
      <c r="G175" s="141"/>
      <c r="H175" s="140"/>
      <c r="I175" s="140"/>
      <c r="J175" s="140"/>
      <c r="K175" s="140"/>
      <c r="L175" s="142"/>
      <c r="M175" s="142"/>
      <c r="N175" s="140"/>
      <c r="O175" s="141"/>
      <c r="P175" s="141"/>
      <c r="Q175" s="141"/>
      <c r="R175" s="141"/>
      <c r="S175" s="141"/>
      <c r="T175" s="141"/>
      <c r="U175" s="141"/>
      <c r="V175" s="141"/>
      <c r="W175" s="141"/>
      <c r="X175" s="141"/>
      <c r="Y175" s="141"/>
      <c r="Z175" s="141"/>
    </row>
    <row r="176" ht="14.25" customHeight="1">
      <c r="A176" s="141"/>
      <c r="B176" s="139"/>
      <c r="C176" s="139"/>
      <c r="D176" s="140"/>
      <c r="E176" s="141"/>
      <c r="F176" s="141"/>
      <c r="G176" s="141"/>
      <c r="H176" s="140"/>
      <c r="I176" s="140"/>
      <c r="J176" s="140"/>
      <c r="K176" s="140"/>
      <c r="L176" s="142"/>
      <c r="M176" s="142"/>
      <c r="N176" s="140"/>
      <c r="O176" s="141"/>
      <c r="P176" s="141"/>
      <c r="Q176" s="141"/>
      <c r="R176" s="141"/>
      <c r="S176" s="141"/>
      <c r="T176" s="141"/>
      <c r="U176" s="141"/>
      <c r="V176" s="141"/>
      <c r="W176" s="141"/>
      <c r="X176" s="141"/>
      <c r="Y176" s="141"/>
      <c r="Z176" s="141"/>
    </row>
    <row r="177" ht="14.25" customHeight="1">
      <c r="A177" s="141"/>
      <c r="B177" s="139"/>
      <c r="C177" s="139"/>
      <c r="D177" s="140"/>
      <c r="E177" s="141"/>
      <c r="F177" s="141"/>
      <c r="G177" s="141"/>
      <c r="H177" s="140"/>
      <c r="I177" s="140"/>
      <c r="J177" s="140"/>
      <c r="K177" s="140"/>
      <c r="L177" s="142"/>
      <c r="M177" s="142"/>
      <c r="N177" s="140"/>
      <c r="O177" s="141"/>
      <c r="P177" s="141"/>
      <c r="Q177" s="141"/>
      <c r="R177" s="141"/>
      <c r="S177" s="141"/>
      <c r="T177" s="141"/>
      <c r="U177" s="141"/>
      <c r="V177" s="141"/>
      <c r="W177" s="141"/>
      <c r="X177" s="141"/>
      <c r="Y177" s="141"/>
      <c r="Z177" s="141"/>
    </row>
    <row r="178" ht="14.25" customHeight="1">
      <c r="A178" s="141"/>
      <c r="B178" s="139"/>
      <c r="C178" s="139"/>
      <c r="D178" s="140"/>
      <c r="E178" s="141"/>
      <c r="F178" s="141"/>
      <c r="G178" s="141"/>
      <c r="H178" s="140"/>
      <c r="I178" s="140"/>
      <c r="J178" s="140"/>
      <c r="K178" s="140"/>
      <c r="L178" s="142"/>
      <c r="M178" s="142"/>
      <c r="N178" s="140"/>
      <c r="O178" s="141"/>
      <c r="P178" s="141"/>
      <c r="Q178" s="141"/>
      <c r="R178" s="141"/>
      <c r="S178" s="141"/>
      <c r="T178" s="141"/>
      <c r="U178" s="141"/>
      <c r="V178" s="141"/>
      <c r="W178" s="141"/>
      <c r="X178" s="141"/>
      <c r="Y178" s="141"/>
      <c r="Z178" s="141"/>
    </row>
    <row r="179" ht="14.25" customHeight="1">
      <c r="A179" s="141"/>
      <c r="B179" s="139"/>
      <c r="C179" s="139"/>
      <c r="D179" s="140"/>
      <c r="E179" s="141"/>
      <c r="F179" s="141"/>
      <c r="G179" s="141"/>
      <c r="H179" s="140"/>
      <c r="I179" s="140"/>
      <c r="J179" s="140"/>
      <c r="K179" s="140"/>
      <c r="L179" s="142"/>
      <c r="M179" s="142"/>
      <c r="N179" s="140"/>
      <c r="O179" s="141"/>
      <c r="P179" s="141"/>
      <c r="Q179" s="141"/>
      <c r="R179" s="141"/>
      <c r="S179" s="141"/>
      <c r="T179" s="141"/>
      <c r="U179" s="141"/>
      <c r="V179" s="141"/>
      <c r="W179" s="141"/>
      <c r="X179" s="141"/>
      <c r="Y179" s="141"/>
      <c r="Z179" s="141"/>
    </row>
    <row r="180" ht="14.25" customHeight="1">
      <c r="A180" s="141"/>
      <c r="B180" s="139"/>
      <c r="C180" s="139"/>
      <c r="D180" s="140"/>
      <c r="E180" s="141"/>
      <c r="F180" s="141"/>
      <c r="G180" s="141"/>
      <c r="H180" s="140"/>
      <c r="I180" s="140"/>
      <c r="J180" s="140"/>
      <c r="K180" s="140"/>
      <c r="L180" s="142"/>
      <c r="M180" s="142"/>
      <c r="N180" s="140"/>
      <c r="O180" s="141"/>
      <c r="P180" s="141"/>
      <c r="Q180" s="141"/>
      <c r="R180" s="141"/>
      <c r="S180" s="141"/>
      <c r="T180" s="141"/>
      <c r="U180" s="141"/>
      <c r="V180" s="141"/>
      <c r="W180" s="141"/>
      <c r="X180" s="141"/>
      <c r="Y180" s="141"/>
      <c r="Z180" s="141"/>
    </row>
    <row r="181" ht="14.25" customHeight="1">
      <c r="A181" s="141"/>
      <c r="B181" s="139"/>
      <c r="C181" s="139"/>
      <c r="D181" s="140"/>
      <c r="E181" s="141"/>
      <c r="F181" s="141"/>
      <c r="G181" s="141"/>
      <c r="H181" s="140"/>
      <c r="I181" s="140"/>
      <c r="J181" s="140"/>
      <c r="K181" s="140"/>
      <c r="L181" s="142"/>
      <c r="M181" s="142"/>
      <c r="N181" s="140"/>
      <c r="O181" s="141"/>
      <c r="P181" s="141"/>
      <c r="Q181" s="141"/>
      <c r="R181" s="141"/>
      <c r="S181" s="141"/>
      <c r="T181" s="141"/>
      <c r="U181" s="141"/>
      <c r="V181" s="141"/>
      <c r="W181" s="141"/>
      <c r="X181" s="141"/>
      <c r="Y181" s="141"/>
      <c r="Z181" s="141"/>
    </row>
    <row r="182" ht="14.25" customHeight="1">
      <c r="A182" s="141"/>
      <c r="B182" s="139"/>
      <c r="C182" s="139"/>
      <c r="D182" s="140"/>
      <c r="E182" s="141"/>
      <c r="F182" s="141"/>
      <c r="G182" s="141"/>
      <c r="H182" s="140"/>
      <c r="I182" s="140"/>
      <c r="J182" s="140"/>
      <c r="K182" s="140"/>
      <c r="L182" s="142"/>
      <c r="M182" s="142"/>
      <c r="N182" s="140"/>
      <c r="O182" s="141"/>
      <c r="P182" s="141"/>
      <c r="Q182" s="141"/>
      <c r="R182" s="141"/>
      <c r="S182" s="141"/>
      <c r="T182" s="141"/>
      <c r="U182" s="141"/>
      <c r="V182" s="141"/>
      <c r="W182" s="141"/>
      <c r="X182" s="141"/>
      <c r="Y182" s="141"/>
      <c r="Z182" s="141"/>
    </row>
    <row r="183" ht="14.25" customHeight="1">
      <c r="A183" s="141"/>
      <c r="B183" s="139"/>
      <c r="C183" s="139"/>
      <c r="D183" s="140"/>
      <c r="E183" s="141"/>
      <c r="F183" s="141"/>
      <c r="G183" s="141"/>
      <c r="H183" s="140"/>
      <c r="I183" s="140"/>
      <c r="J183" s="140"/>
      <c r="K183" s="140"/>
      <c r="L183" s="142"/>
      <c r="M183" s="142"/>
      <c r="N183" s="140"/>
      <c r="O183" s="141"/>
      <c r="P183" s="141"/>
      <c r="Q183" s="141"/>
      <c r="R183" s="141"/>
      <c r="S183" s="141"/>
      <c r="T183" s="141"/>
      <c r="U183" s="141"/>
      <c r="V183" s="141"/>
      <c r="W183" s="141"/>
      <c r="X183" s="141"/>
      <c r="Y183" s="141"/>
      <c r="Z183" s="141"/>
    </row>
    <row r="184" ht="14.25" customHeight="1">
      <c r="A184" s="141"/>
      <c r="B184" s="139"/>
      <c r="C184" s="139"/>
      <c r="D184" s="140"/>
      <c r="E184" s="141"/>
      <c r="F184" s="141"/>
      <c r="G184" s="141"/>
      <c r="H184" s="140"/>
      <c r="I184" s="140"/>
      <c r="J184" s="140"/>
      <c r="K184" s="140"/>
      <c r="L184" s="142"/>
      <c r="M184" s="142"/>
      <c r="N184" s="140"/>
      <c r="O184" s="141"/>
      <c r="P184" s="141"/>
      <c r="Q184" s="141"/>
      <c r="R184" s="141"/>
      <c r="S184" s="141"/>
      <c r="T184" s="141"/>
      <c r="U184" s="141"/>
      <c r="V184" s="141"/>
      <c r="W184" s="141"/>
      <c r="X184" s="141"/>
      <c r="Y184" s="141"/>
      <c r="Z184" s="141"/>
    </row>
    <row r="185" ht="14.25" customHeight="1">
      <c r="A185" s="141"/>
      <c r="B185" s="139"/>
      <c r="C185" s="139"/>
      <c r="D185" s="140"/>
      <c r="E185" s="141"/>
      <c r="F185" s="141"/>
      <c r="G185" s="141"/>
      <c r="H185" s="140"/>
      <c r="I185" s="140"/>
      <c r="J185" s="140"/>
      <c r="K185" s="140"/>
      <c r="L185" s="142"/>
      <c r="M185" s="142"/>
      <c r="N185" s="140"/>
      <c r="O185" s="141"/>
      <c r="P185" s="141"/>
      <c r="Q185" s="141"/>
      <c r="R185" s="141"/>
      <c r="S185" s="141"/>
      <c r="T185" s="141"/>
      <c r="U185" s="141"/>
      <c r="V185" s="141"/>
      <c r="W185" s="141"/>
      <c r="X185" s="141"/>
      <c r="Y185" s="141"/>
      <c r="Z185" s="141"/>
    </row>
    <row r="186" ht="14.25" customHeight="1">
      <c r="A186" s="141"/>
      <c r="B186" s="139"/>
      <c r="C186" s="139"/>
      <c r="D186" s="140"/>
      <c r="E186" s="141"/>
      <c r="F186" s="141"/>
      <c r="G186" s="141"/>
      <c r="H186" s="140"/>
      <c r="I186" s="140"/>
      <c r="J186" s="140"/>
      <c r="K186" s="140"/>
      <c r="L186" s="142"/>
      <c r="M186" s="142"/>
      <c r="N186" s="140"/>
      <c r="O186" s="141"/>
      <c r="P186" s="141"/>
      <c r="Q186" s="141"/>
      <c r="R186" s="141"/>
      <c r="S186" s="141"/>
      <c r="T186" s="141"/>
      <c r="U186" s="141"/>
      <c r="V186" s="141"/>
      <c r="W186" s="141"/>
      <c r="X186" s="141"/>
      <c r="Y186" s="141"/>
      <c r="Z186" s="141"/>
    </row>
    <row r="187" ht="14.25" customHeight="1">
      <c r="A187" s="141"/>
      <c r="B187" s="139"/>
      <c r="C187" s="139"/>
      <c r="D187" s="140"/>
      <c r="E187" s="141"/>
      <c r="F187" s="141"/>
      <c r="G187" s="141"/>
      <c r="H187" s="140"/>
      <c r="I187" s="140"/>
      <c r="J187" s="140"/>
      <c r="K187" s="140"/>
      <c r="L187" s="142"/>
      <c r="M187" s="142"/>
      <c r="N187" s="140"/>
      <c r="O187" s="141"/>
      <c r="P187" s="141"/>
      <c r="Q187" s="141"/>
      <c r="R187" s="141"/>
      <c r="S187" s="141"/>
      <c r="T187" s="141"/>
      <c r="U187" s="141"/>
      <c r="V187" s="141"/>
      <c r="W187" s="141"/>
      <c r="X187" s="141"/>
      <c r="Y187" s="141"/>
      <c r="Z187" s="141"/>
    </row>
    <row r="188" ht="14.25" customHeight="1">
      <c r="A188" s="141"/>
      <c r="B188" s="139"/>
      <c r="C188" s="139"/>
      <c r="D188" s="140"/>
      <c r="E188" s="141"/>
      <c r="F188" s="141"/>
      <c r="G188" s="141"/>
      <c r="H188" s="140"/>
      <c r="I188" s="140"/>
      <c r="J188" s="140"/>
      <c r="K188" s="140"/>
      <c r="L188" s="142"/>
      <c r="M188" s="142"/>
      <c r="N188" s="140"/>
      <c r="O188" s="141"/>
      <c r="P188" s="141"/>
      <c r="Q188" s="141"/>
      <c r="R188" s="141"/>
      <c r="S188" s="141"/>
      <c r="T188" s="141"/>
      <c r="U188" s="141"/>
      <c r="V188" s="141"/>
      <c r="W188" s="141"/>
      <c r="X188" s="141"/>
      <c r="Y188" s="141"/>
      <c r="Z188" s="141"/>
    </row>
    <row r="189" ht="14.25" customHeight="1">
      <c r="A189" s="141"/>
      <c r="B189" s="139"/>
      <c r="C189" s="139"/>
      <c r="D189" s="140"/>
      <c r="E189" s="141"/>
      <c r="F189" s="141"/>
      <c r="G189" s="141"/>
      <c r="H189" s="140"/>
      <c r="I189" s="140"/>
      <c r="J189" s="140"/>
      <c r="K189" s="140"/>
      <c r="L189" s="142"/>
      <c r="M189" s="142"/>
      <c r="N189" s="140"/>
      <c r="O189" s="141"/>
      <c r="P189" s="141"/>
      <c r="Q189" s="141"/>
      <c r="R189" s="141"/>
      <c r="S189" s="141"/>
      <c r="T189" s="141"/>
      <c r="U189" s="141"/>
      <c r="V189" s="141"/>
      <c r="W189" s="141"/>
      <c r="X189" s="141"/>
      <c r="Y189" s="141"/>
      <c r="Z189" s="141"/>
    </row>
    <row r="190" ht="14.25" customHeight="1">
      <c r="A190" s="141"/>
      <c r="B190" s="139"/>
      <c r="C190" s="139"/>
      <c r="D190" s="140"/>
      <c r="E190" s="141"/>
      <c r="F190" s="141"/>
      <c r="G190" s="141"/>
      <c r="H190" s="140"/>
      <c r="I190" s="140"/>
      <c r="J190" s="140"/>
      <c r="K190" s="140"/>
      <c r="L190" s="142"/>
      <c r="M190" s="142"/>
      <c r="N190" s="140"/>
      <c r="O190" s="141"/>
      <c r="P190" s="141"/>
      <c r="Q190" s="141"/>
      <c r="R190" s="141"/>
      <c r="S190" s="141"/>
      <c r="T190" s="141"/>
      <c r="U190" s="141"/>
      <c r="V190" s="141"/>
      <c r="W190" s="141"/>
      <c r="X190" s="141"/>
      <c r="Y190" s="141"/>
      <c r="Z190" s="141"/>
    </row>
    <row r="191" ht="14.25" customHeight="1">
      <c r="A191" s="141"/>
      <c r="B191" s="139"/>
      <c r="C191" s="139"/>
      <c r="D191" s="140"/>
      <c r="E191" s="141"/>
      <c r="F191" s="141"/>
      <c r="G191" s="141"/>
      <c r="H191" s="140"/>
      <c r="I191" s="140"/>
      <c r="J191" s="140"/>
      <c r="K191" s="140"/>
      <c r="L191" s="142"/>
      <c r="M191" s="142"/>
      <c r="N191" s="140"/>
      <c r="O191" s="141"/>
      <c r="P191" s="141"/>
      <c r="Q191" s="141"/>
      <c r="R191" s="141"/>
      <c r="S191" s="141"/>
      <c r="T191" s="141"/>
      <c r="U191" s="141"/>
      <c r="V191" s="141"/>
      <c r="W191" s="141"/>
      <c r="X191" s="141"/>
      <c r="Y191" s="141"/>
      <c r="Z191" s="141"/>
    </row>
    <row r="192" ht="14.25" customHeight="1">
      <c r="A192" s="141"/>
      <c r="B192" s="139"/>
      <c r="C192" s="139"/>
      <c r="D192" s="140"/>
      <c r="E192" s="141"/>
      <c r="F192" s="141"/>
      <c r="G192" s="141"/>
      <c r="H192" s="140"/>
      <c r="I192" s="140"/>
      <c r="J192" s="140"/>
      <c r="K192" s="140"/>
      <c r="L192" s="142"/>
      <c r="M192" s="142"/>
      <c r="N192" s="140"/>
      <c r="O192" s="141"/>
      <c r="P192" s="141"/>
      <c r="Q192" s="141"/>
      <c r="R192" s="141"/>
      <c r="S192" s="141"/>
      <c r="T192" s="141"/>
      <c r="U192" s="141"/>
      <c r="V192" s="141"/>
      <c r="W192" s="141"/>
      <c r="X192" s="141"/>
      <c r="Y192" s="141"/>
      <c r="Z192" s="141"/>
    </row>
    <row r="193" ht="14.25" customHeight="1">
      <c r="A193" s="141"/>
      <c r="B193" s="139"/>
      <c r="C193" s="139"/>
      <c r="D193" s="140"/>
      <c r="E193" s="141"/>
      <c r="F193" s="141"/>
      <c r="G193" s="141"/>
      <c r="H193" s="140"/>
      <c r="I193" s="140"/>
      <c r="J193" s="140"/>
      <c r="K193" s="140"/>
      <c r="L193" s="142"/>
      <c r="M193" s="142"/>
      <c r="N193" s="140"/>
      <c r="O193" s="141"/>
      <c r="P193" s="141"/>
      <c r="Q193" s="141"/>
      <c r="R193" s="141"/>
      <c r="S193" s="141"/>
      <c r="T193" s="141"/>
      <c r="U193" s="141"/>
      <c r="V193" s="141"/>
      <c r="W193" s="141"/>
      <c r="X193" s="141"/>
      <c r="Y193" s="141"/>
      <c r="Z193" s="141"/>
    </row>
    <row r="194" ht="14.25" customHeight="1">
      <c r="A194" s="141"/>
      <c r="B194" s="139"/>
      <c r="C194" s="139"/>
      <c r="D194" s="140"/>
      <c r="E194" s="141"/>
      <c r="F194" s="141"/>
      <c r="G194" s="141"/>
      <c r="H194" s="140"/>
      <c r="I194" s="140"/>
      <c r="J194" s="140"/>
      <c r="K194" s="140"/>
      <c r="L194" s="142"/>
      <c r="M194" s="142"/>
      <c r="N194" s="140"/>
      <c r="O194" s="141"/>
      <c r="P194" s="141"/>
      <c r="Q194" s="141"/>
      <c r="R194" s="141"/>
      <c r="S194" s="141"/>
      <c r="T194" s="141"/>
      <c r="U194" s="141"/>
      <c r="V194" s="141"/>
      <c r="W194" s="141"/>
      <c r="X194" s="141"/>
      <c r="Y194" s="141"/>
      <c r="Z194" s="141"/>
    </row>
    <row r="195" ht="14.25" customHeight="1">
      <c r="A195" s="141"/>
      <c r="B195" s="139"/>
      <c r="C195" s="139"/>
      <c r="D195" s="140"/>
      <c r="E195" s="141"/>
      <c r="F195" s="141"/>
      <c r="G195" s="141"/>
      <c r="H195" s="140"/>
      <c r="I195" s="140"/>
      <c r="J195" s="140"/>
      <c r="K195" s="140"/>
      <c r="L195" s="142"/>
      <c r="M195" s="142"/>
      <c r="N195" s="140"/>
      <c r="O195" s="141"/>
      <c r="P195" s="141"/>
      <c r="Q195" s="141"/>
      <c r="R195" s="141"/>
      <c r="S195" s="141"/>
      <c r="T195" s="141"/>
      <c r="U195" s="141"/>
      <c r="V195" s="141"/>
      <c r="W195" s="141"/>
      <c r="X195" s="141"/>
      <c r="Y195" s="141"/>
      <c r="Z195" s="141"/>
    </row>
    <row r="196" ht="14.25" customHeight="1">
      <c r="A196" s="141"/>
      <c r="B196" s="139"/>
      <c r="C196" s="139"/>
      <c r="D196" s="140"/>
      <c r="E196" s="141"/>
      <c r="F196" s="141"/>
      <c r="G196" s="141"/>
      <c r="H196" s="140"/>
      <c r="I196" s="140"/>
      <c r="J196" s="140"/>
      <c r="K196" s="140"/>
      <c r="L196" s="142"/>
      <c r="M196" s="142"/>
      <c r="N196" s="140"/>
      <c r="O196" s="141"/>
      <c r="P196" s="141"/>
      <c r="Q196" s="141"/>
      <c r="R196" s="141"/>
      <c r="S196" s="141"/>
      <c r="T196" s="141"/>
      <c r="U196" s="141"/>
      <c r="V196" s="141"/>
      <c r="W196" s="141"/>
      <c r="X196" s="141"/>
      <c r="Y196" s="141"/>
      <c r="Z196" s="141"/>
    </row>
    <row r="197" ht="14.25" customHeight="1">
      <c r="A197" s="141"/>
      <c r="B197" s="139"/>
      <c r="C197" s="139"/>
      <c r="D197" s="140"/>
      <c r="E197" s="141"/>
      <c r="F197" s="141"/>
      <c r="G197" s="141"/>
      <c r="H197" s="140"/>
      <c r="I197" s="140"/>
      <c r="J197" s="140"/>
      <c r="K197" s="140"/>
      <c r="L197" s="142"/>
      <c r="M197" s="142"/>
      <c r="N197" s="140"/>
      <c r="O197" s="141"/>
      <c r="P197" s="141"/>
      <c r="Q197" s="141"/>
      <c r="R197" s="141"/>
      <c r="S197" s="141"/>
      <c r="T197" s="141"/>
      <c r="U197" s="141"/>
      <c r="V197" s="141"/>
      <c r="W197" s="141"/>
      <c r="X197" s="141"/>
      <c r="Y197" s="141"/>
      <c r="Z197" s="141"/>
    </row>
    <row r="198" ht="14.25" customHeight="1">
      <c r="A198" s="141"/>
      <c r="B198" s="139"/>
      <c r="C198" s="139"/>
      <c r="D198" s="140"/>
      <c r="E198" s="141"/>
      <c r="F198" s="141"/>
      <c r="G198" s="141"/>
      <c r="H198" s="140"/>
      <c r="I198" s="140"/>
      <c r="J198" s="140"/>
      <c r="K198" s="140"/>
      <c r="L198" s="142"/>
      <c r="M198" s="142"/>
      <c r="N198" s="140"/>
      <c r="O198" s="141"/>
      <c r="P198" s="141"/>
      <c r="Q198" s="141"/>
      <c r="R198" s="141"/>
      <c r="S198" s="141"/>
      <c r="T198" s="141"/>
      <c r="U198" s="141"/>
      <c r="V198" s="141"/>
      <c r="W198" s="141"/>
      <c r="X198" s="141"/>
      <c r="Y198" s="141"/>
      <c r="Z198" s="141"/>
    </row>
    <row r="199" ht="14.25" customHeight="1">
      <c r="A199" s="141"/>
      <c r="B199" s="139"/>
      <c r="C199" s="139"/>
      <c r="D199" s="140"/>
      <c r="E199" s="141"/>
      <c r="F199" s="141"/>
      <c r="G199" s="141"/>
      <c r="H199" s="140"/>
      <c r="I199" s="140"/>
      <c r="J199" s="140"/>
      <c r="K199" s="140"/>
      <c r="L199" s="142"/>
      <c r="M199" s="142"/>
      <c r="N199" s="140"/>
      <c r="O199" s="141"/>
      <c r="P199" s="141"/>
      <c r="Q199" s="141"/>
      <c r="R199" s="141"/>
      <c r="S199" s="141"/>
      <c r="T199" s="141"/>
      <c r="U199" s="141"/>
      <c r="V199" s="141"/>
      <c r="W199" s="141"/>
      <c r="X199" s="141"/>
      <c r="Y199" s="141"/>
      <c r="Z199" s="141"/>
    </row>
    <row r="200" ht="14.25" customHeight="1">
      <c r="A200" s="141"/>
      <c r="B200" s="139"/>
      <c r="C200" s="139"/>
      <c r="D200" s="140"/>
      <c r="E200" s="141"/>
      <c r="F200" s="141"/>
      <c r="G200" s="141"/>
      <c r="H200" s="140"/>
      <c r="I200" s="140"/>
      <c r="J200" s="140"/>
      <c r="K200" s="140"/>
      <c r="L200" s="142"/>
      <c r="M200" s="142"/>
      <c r="N200" s="140"/>
      <c r="O200" s="141"/>
      <c r="P200" s="141"/>
      <c r="Q200" s="141"/>
      <c r="R200" s="141"/>
      <c r="S200" s="141"/>
      <c r="T200" s="141"/>
      <c r="U200" s="141"/>
      <c r="V200" s="141"/>
      <c r="W200" s="141"/>
      <c r="X200" s="141"/>
      <c r="Y200" s="141"/>
      <c r="Z200" s="141"/>
    </row>
    <row r="201" ht="14.25" customHeight="1">
      <c r="A201" s="141"/>
      <c r="B201" s="139"/>
      <c r="C201" s="139"/>
      <c r="D201" s="140"/>
      <c r="E201" s="141"/>
      <c r="F201" s="141"/>
      <c r="G201" s="141"/>
      <c r="H201" s="140"/>
      <c r="I201" s="140"/>
      <c r="J201" s="140"/>
      <c r="K201" s="140"/>
      <c r="L201" s="142"/>
      <c r="M201" s="142"/>
      <c r="N201" s="140"/>
      <c r="O201" s="141"/>
      <c r="P201" s="141"/>
      <c r="Q201" s="141"/>
      <c r="R201" s="141"/>
      <c r="S201" s="141"/>
      <c r="T201" s="141"/>
      <c r="U201" s="141"/>
      <c r="V201" s="141"/>
      <c r="W201" s="141"/>
      <c r="X201" s="141"/>
      <c r="Y201" s="141"/>
      <c r="Z201" s="141"/>
    </row>
    <row r="202" ht="14.25" customHeight="1">
      <c r="A202" s="141"/>
      <c r="B202" s="139"/>
      <c r="C202" s="139"/>
      <c r="D202" s="140"/>
      <c r="E202" s="141"/>
      <c r="F202" s="141"/>
      <c r="G202" s="141"/>
      <c r="H202" s="140"/>
      <c r="I202" s="140"/>
      <c r="J202" s="140"/>
      <c r="K202" s="140"/>
      <c r="L202" s="142"/>
      <c r="M202" s="142"/>
      <c r="N202" s="140"/>
      <c r="O202" s="141"/>
      <c r="P202" s="141"/>
      <c r="Q202" s="141"/>
      <c r="R202" s="141"/>
      <c r="S202" s="141"/>
      <c r="T202" s="141"/>
      <c r="U202" s="141"/>
      <c r="V202" s="141"/>
      <c r="W202" s="141"/>
      <c r="X202" s="141"/>
      <c r="Y202" s="141"/>
      <c r="Z202" s="141"/>
    </row>
    <row r="203" ht="14.25" customHeight="1">
      <c r="A203" s="141"/>
      <c r="B203" s="139"/>
      <c r="C203" s="139"/>
      <c r="D203" s="140"/>
      <c r="E203" s="141"/>
      <c r="F203" s="141"/>
      <c r="G203" s="141"/>
      <c r="H203" s="140"/>
      <c r="I203" s="140"/>
      <c r="J203" s="140"/>
      <c r="K203" s="140"/>
      <c r="L203" s="142"/>
      <c r="M203" s="142"/>
      <c r="N203" s="140"/>
      <c r="O203" s="141"/>
      <c r="P203" s="141"/>
      <c r="Q203" s="141"/>
      <c r="R203" s="141"/>
      <c r="S203" s="141"/>
      <c r="T203" s="141"/>
      <c r="U203" s="141"/>
      <c r="V203" s="141"/>
      <c r="W203" s="141"/>
      <c r="X203" s="141"/>
      <c r="Y203" s="141"/>
      <c r="Z203" s="141"/>
    </row>
    <row r="204" ht="14.25" customHeight="1">
      <c r="A204" s="141"/>
      <c r="B204" s="139"/>
      <c r="C204" s="139"/>
      <c r="D204" s="140"/>
      <c r="E204" s="141"/>
      <c r="F204" s="141"/>
      <c r="G204" s="141"/>
      <c r="H204" s="140"/>
      <c r="I204" s="140"/>
      <c r="J204" s="140"/>
      <c r="K204" s="140"/>
      <c r="L204" s="142"/>
      <c r="M204" s="142"/>
      <c r="N204" s="140"/>
      <c r="O204" s="141"/>
      <c r="P204" s="141"/>
      <c r="Q204" s="141"/>
      <c r="R204" s="141"/>
      <c r="S204" s="141"/>
      <c r="T204" s="141"/>
      <c r="U204" s="141"/>
      <c r="V204" s="141"/>
      <c r="W204" s="141"/>
      <c r="X204" s="141"/>
      <c r="Y204" s="141"/>
      <c r="Z204" s="141"/>
    </row>
    <row r="205" ht="14.25" customHeight="1">
      <c r="A205" s="141"/>
      <c r="B205" s="139"/>
      <c r="C205" s="139"/>
      <c r="D205" s="140"/>
      <c r="E205" s="141"/>
      <c r="F205" s="141"/>
      <c r="G205" s="141"/>
      <c r="H205" s="140"/>
      <c r="I205" s="140"/>
      <c r="J205" s="140"/>
      <c r="K205" s="140"/>
      <c r="L205" s="142"/>
      <c r="M205" s="142"/>
      <c r="N205" s="140"/>
      <c r="O205" s="141"/>
      <c r="P205" s="141"/>
      <c r="Q205" s="141"/>
      <c r="R205" s="141"/>
      <c r="S205" s="141"/>
      <c r="T205" s="141"/>
      <c r="U205" s="141"/>
      <c r="V205" s="141"/>
      <c r="W205" s="141"/>
      <c r="X205" s="141"/>
      <c r="Y205" s="141"/>
      <c r="Z205" s="141"/>
    </row>
    <row r="206" ht="14.25" customHeight="1">
      <c r="A206" s="141"/>
      <c r="B206" s="139"/>
      <c r="C206" s="139"/>
      <c r="D206" s="140"/>
      <c r="E206" s="141"/>
      <c r="F206" s="141"/>
      <c r="G206" s="141"/>
      <c r="H206" s="140"/>
      <c r="I206" s="140"/>
      <c r="J206" s="140"/>
      <c r="K206" s="140"/>
      <c r="L206" s="142"/>
      <c r="M206" s="142"/>
      <c r="N206" s="140"/>
      <c r="O206" s="141"/>
      <c r="P206" s="141"/>
      <c r="Q206" s="141"/>
      <c r="R206" s="141"/>
      <c r="S206" s="141"/>
      <c r="T206" s="141"/>
      <c r="U206" s="141"/>
      <c r="V206" s="141"/>
      <c r="W206" s="141"/>
      <c r="X206" s="141"/>
      <c r="Y206" s="141"/>
      <c r="Z206" s="141"/>
    </row>
    <row r="207" ht="14.25" customHeight="1">
      <c r="A207" s="141"/>
      <c r="B207" s="139"/>
      <c r="C207" s="139"/>
      <c r="D207" s="140"/>
      <c r="E207" s="141"/>
      <c r="F207" s="141"/>
      <c r="G207" s="141"/>
      <c r="H207" s="140"/>
      <c r="I207" s="140"/>
      <c r="J207" s="140"/>
      <c r="K207" s="140"/>
      <c r="L207" s="142"/>
      <c r="M207" s="142"/>
      <c r="N207" s="140"/>
      <c r="O207" s="141"/>
      <c r="P207" s="141"/>
      <c r="Q207" s="141"/>
      <c r="R207" s="141"/>
      <c r="S207" s="141"/>
      <c r="T207" s="141"/>
      <c r="U207" s="141"/>
      <c r="V207" s="141"/>
      <c r="W207" s="141"/>
      <c r="X207" s="141"/>
      <c r="Y207" s="141"/>
      <c r="Z207" s="141"/>
    </row>
    <row r="208" ht="14.25" customHeight="1">
      <c r="A208" s="141"/>
      <c r="B208" s="139"/>
      <c r="C208" s="139"/>
      <c r="D208" s="140"/>
      <c r="E208" s="141"/>
      <c r="F208" s="141"/>
      <c r="G208" s="141"/>
      <c r="H208" s="140"/>
      <c r="I208" s="140"/>
      <c r="J208" s="140"/>
      <c r="K208" s="140"/>
      <c r="L208" s="142"/>
      <c r="M208" s="142"/>
      <c r="N208" s="140"/>
      <c r="O208" s="141"/>
      <c r="P208" s="141"/>
      <c r="Q208" s="141"/>
      <c r="R208" s="141"/>
      <c r="S208" s="141"/>
      <c r="T208" s="141"/>
      <c r="U208" s="141"/>
      <c r="V208" s="141"/>
      <c r="W208" s="141"/>
      <c r="X208" s="141"/>
      <c r="Y208" s="141"/>
      <c r="Z208" s="141"/>
    </row>
    <row r="209" ht="14.25" customHeight="1">
      <c r="A209" s="141"/>
      <c r="B209" s="139"/>
      <c r="C209" s="139"/>
      <c r="D209" s="140"/>
      <c r="E209" s="141"/>
      <c r="F209" s="141"/>
      <c r="G209" s="141"/>
      <c r="H209" s="140"/>
      <c r="I209" s="140"/>
      <c r="J209" s="140"/>
      <c r="K209" s="140"/>
      <c r="L209" s="142"/>
      <c r="M209" s="142"/>
      <c r="N209" s="140"/>
      <c r="O209" s="141"/>
      <c r="P209" s="141"/>
      <c r="Q209" s="141"/>
      <c r="R209" s="141"/>
      <c r="S209" s="141"/>
      <c r="T209" s="141"/>
      <c r="U209" s="141"/>
      <c r="V209" s="141"/>
      <c r="W209" s="141"/>
      <c r="X209" s="141"/>
      <c r="Y209" s="141"/>
      <c r="Z209" s="141"/>
    </row>
    <row r="210" ht="14.25" customHeight="1">
      <c r="A210" s="141"/>
      <c r="B210" s="139"/>
      <c r="C210" s="139"/>
      <c r="D210" s="140"/>
      <c r="E210" s="141"/>
      <c r="F210" s="141"/>
      <c r="G210" s="141"/>
      <c r="H210" s="140"/>
      <c r="I210" s="140"/>
      <c r="J210" s="140"/>
      <c r="K210" s="140"/>
      <c r="L210" s="142"/>
      <c r="M210" s="142"/>
      <c r="N210" s="140"/>
      <c r="O210" s="141"/>
      <c r="P210" s="141"/>
      <c r="Q210" s="141"/>
      <c r="R210" s="141"/>
      <c r="S210" s="141"/>
      <c r="T210" s="141"/>
      <c r="U210" s="141"/>
      <c r="V210" s="141"/>
      <c r="W210" s="141"/>
      <c r="X210" s="141"/>
      <c r="Y210" s="141"/>
      <c r="Z210" s="141"/>
    </row>
    <row r="211" ht="14.25" customHeight="1">
      <c r="A211" s="141"/>
      <c r="B211" s="139"/>
      <c r="C211" s="139"/>
      <c r="D211" s="140"/>
      <c r="E211" s="141"/>
      <c r="F211" s="141"/>
      <c r="G211" s="141"/>
      <c r="H211" s="140"/>
      <c r="I211" s="140"/>
      <c r="J211" s="140"/>
      <c r="K211" s="140"/>
      <c r="L211" s="142"/>
      <c r="M211" s="142"/>
      <c r="N211" s="140"/>
      <c r="O211" s="141"/>
      <c r="P211" s="141"/>
      <c r="Q211" s="141"/>
      <c r="R211" s="141"/>
      <c r="S211" s="141"/>
      <c r="T211" s="141"/>
      <c r="U211" s="141"/>
      <c r="V211" s="141"/>
      <c r="W211" s="141"/>
      <c r="X211" s="141"/>
      <c r="Y211" s="141"/>
      <c r="Z211" s="141"/>
    </row>
    <row r="212" ht="14.25" customHeight="1">
      <c r="A212" s="141"/>
      <c r="B212" s="139"/>
      <c r="C212" s="139"/>
      <c r="D212" s="140"/>
      <c r="E212" s="141"/>
      <c r="F212" s="141"/>
      <c r="G212" s="141"/>
      <c r="H212" s="140"/>
      <c r="I212" s="140"/>
      <c r="J212" s="140"/>
      <c r="K212" s="140"/>
      <c r="L212" s="142"/>
      <c r="M212" s="142"/>
      <c r="N212" s="140"/>
      <c r="O212" s="141"/>
      <c r="P212" s="141"/>
      <c r="Q212" s="141"/>
      <c r="R212" s="141"/>
      <c r="S212" s="141"/>
      <c r="T212" s="141"/>
      <c r="U212" s="141"/>
      <c r="V212" s="141"/>
      <c r="W212" s="141"/>
      <c r="X212" s="141"/>
      <c r="Y212" s="141"/>
      <c r="Z212" s="141"/>
    </row>
    <row r="213" ht="14.25" customHeight="1">
      <c r="A213" s="141"/>
      <c r="B213" s="139"/>
      <c r="C213" s="139"/>
      <c r="D213" s="140"/>
      <c r="E213" s="141"/>
      <c r="F213" s="141"/>
      <c r="G213" s="141"/>
      <c r="H213" s="140"/>
      <c r="I213" s="140"/>
      <c r="J213" s="140"/>
      <c r="K213" s="140"/>
      <c r="L213" s="142"/>
      <c r="M213" s="142"/>
      <c r="N213" s="140"/>
      <c r="O213" s="141"/>
      <c r="P213" s="141"/>
      <c r="Q213" s="141"/>
      <c r="R213" s="141"/>
      <c r="S213" s="141"/>
      <c r="T213" s="141"/>
      <c r="U213" s="141"/>
      <c r="V213" s="141"/>
      <c r="W213" s="141"/>
      <c r="X213" s="141"/>
      <c r="Y213" s="141"/>
      <c r="Z213" s="141"/>
    </row>
    <row r="214" ht="14.25" customHeight="1">
      <c r="A214" s="141"/>
      <c r="B214" s="139"/>
      <c r="C214" s="139"/>
      <c r="D214" s="140"/>
      <c r="E214" s="141"/>
      <c r="F214" s="141"/>
      <c r="G214" s="141"/>
      <c r="H214" s="140"/>
      <c r="I214" s="140"/>
      <c r="J214" s="140"/>
      <c r="K214" s="140"/>
      <c r="L214" s="142"/>
      <c r="M214" s="142"/>
      <c r="N214" s="140"/>
      <c r="O214" s="141"/>
      <c r="P214" s="141"/>
      <c r="Q214" s="141"/>
      <c r="R214" s="141"/>
      <c r="S214" s="141"/>
      <c r="T214" s="141"/>
      <c r="U214" s="141"/>
      <c r="V214" s="141"/>
      <c r="W214" s="141"/>
      <c r="X214" s="141"/>
      <c r="Y214" s="141"/>
      <c r="Z214" s="141"/>
    </row>
    <row r="215" ht="14.25" customHeight="1">
      <c r="A215" s="141"/>
      <c r="B215" s="139"/>
      <c r="C215" s="139"/>
      <c r="D215" s="140"/>
      <c r="E215" s="141"/>
      <c r="F215" s="141"/>
      <c r="G215" s="141"/>
      <c r="H215" s="140"/>
      <c r="I215" s="140"/>
      <c r="J215" s="140"/>
      <c r="K215" s="140"/>
      <c r="L215" s="142"/>
      <c r="M215" s="142"/>
      <c r="N215" s="140"/>
      <c r="O215" s="141"/>
      <c r="P215" s="141"/>
      <c r="Q215" s="141"/>
      <c r="R215" s="141"/>
      <c r="S215" s="141"/>
      <c r="T215" s="141"/>
      <c r="U215" s="141"/>
      <c r="V215" s="141"/>
      <c r="W215" s="141"/>
      <c r="X215" s="141"/>
      <c r="Y215" s="141"/>
      <c r="Z215" s="141"/>
    </row>
    <row r="216" ht="14.25" customHeight="1">
      <c r="A216" s="141"/>
      <c r="B216" s="139"/>
      <c r="C216" s="139"/>
      <c r="D216" s="140"/>
      <c r="E216" s="141"/>
      <c r="F216" s="141"/>
      <c r="G216" s="141"/>
      <c r="H216" s="140"/>
      <c r="I216" s="140"/>
      <c r="J216" s="140"/>
      <c r="K216" s="140"/>
      <c r="L216" s="142"/>
      <c r="M216" s="142"/>
      <c r="N216" s="140"/>
      <c r="O216" s="141"/>
      <c r="P216" s="141"/>
      <c r="Q216" s="141"/>
      <c r="R216" s="141"/>
      <c r="S216" s="141"/>
      <c r="T216" s="141"/>
      <c r="U216" s="141"/>
      <c r="V216" s="141"/>
      <c r="W216" s="141"/>
      <c r="X216" s="141"/>
      <c r="Y216" s="141"/>
      <c r="Z216" s="141"/>
    </row>
    <row r="217" ht="14.25" customHeight="1">
      <c r="A217" s="141"/>
      <c r="B217" s="139"/>
      <c r="C217" s="139"/>
      <c r="D217" s="140"/>
      <c r="E217" s="141"/>
      <c r="F217" s="141"/>
      <c r="G217" s="141"/>
      <c r="H217" s="140"/>
      <c r="I217" s="140"/>
      <c r="J217" s="140"/>
      <c r="K217" s="140"/>
      <c r="L217" s="142"/>
      <c r="M217" s="142"/>
      <c r="N217" s="140"/>
      <c r="O217" s="141"/>
      <c r="P217" s="141"/>
      <c r="Q217" s="141"/>
      <c r="R217" s="141"/>
      <c r="S217" s="141"/>
      <c r="T217" s="141"/>
      <c r="U217" s="141"/>
      <c r="V217" s="141"/>
      <c r="W217" s="141"/>
      <c r="X217" s="141"/>
      <c r="Y217" s="141"/>
      <c r="Z217" s="141"/>
    </row>
    <row r="218" ht="14.25" customHeight="1">
      <c r="A218" s="141"/>
      <c r="B218" s="139"/>
      <c r="C218" s="139"/>
      <c r="D218" s="140"/>
      <c r="E218" s="141"/>
      <c r="F218" s="141"/>
      <c r="G218" s="141"/>
      <c r="H218" s="140"/>
      <c r="I218" s="140"/>
      <c r="J218" s="140"/>
      <c r="K218" s="140"/>
      <c r="L218" s="142"/>
      <c r="M218" s="142"/>
      <c r="N218" s="140"/>
      <c r="O218" s="141"/>
      <c r="P218" s="141"/>
      <c r="Q218" s="141"/>
      <c r="R218" s="141"/>
      <c r="S218" s="141"/>
      <c r="T218" s="141"/>
      <c r="U218" s="141"/>
      <c r="V218" s="141"/>
      <c r="W218" s="141"/>
      <c r="X218" s="141"/>
      <c r="Y218" s="141"/>
      <c r="Z218" s="141"/>
    </row>
    <row r="219" ht="14.25" customHeight="1">
      <c r="A219" s="141"/>
      <c r="B219" s="139"/>
      <c r="C219" s="139"/>
      <c r="D219" s="140"/>
      <c r="E219" s="141"/>
      <c r="F219" s="141"/>
      <c r="G219" s="141"/>
      <c r="H219" s="140"/>
      <c r="I219" s="140"/>
      <c r="J219" s="140"/>
      <c r="K219" s="140"/>
      <c r="L219" s="142"/>
      <c r="M219" s="142"/>
      <c r="N219" s="140"/>
      <c r="O219" s="141"/>
      <c r="P219" s="141"/>
      <c r="Q219" s="141"/>
      <c r="R219" s="141"/>
      <c r="S219" s="141"/>
      <c r="T219" s="141"/>
      <c r="U219" s="141"/>
      <c r="V219" s="141"/>
      <c r="W219" s="141"/>
      <c r="X219" s="141"/>
      <c r="Y219" s="141"/>
      <c r="Z219" s="141"/>
    </row>
    <row r="220" ht="14.25" customHeight="1">
      <c r="A220" s="141"/>
      <c r="B220" s="139"/>
      <c r="C220" s="139"/>
      <c r="D220" s="140"/>
      <c r="E220" s="141"/>
      <c r="F220" s="141"/>
      <c r="G220" s="141"/>
      <c r="H220" s="140"/>
      <c r="I220" s="140"/>
      <c r="J220" s="140"/>
      <c r="K220" s="140"/>
      <c r="L220" s="142"/>
      <c r="M220" s="142"/>
      <c r="N220" s="140"/>
      <c r="O220" s="141"/>
      <c r="P220" s="141"/>
      <c r="Q220" s="141"/>
      <c r="R220" s="141"/>
      <c r="S220" s="141"/>
      <c r="T220" s="141"/>
      <c r="U220" s="141"/>
      <c r="V220" s="141"/>
      <c r="W220" s="141"/>
      <c r="X220" s="141"/>
      <c r="Y220" s="141"/>
      <c r="Z220" s="141"/>
    </row>
    <row r="221" ht="14.25" customHeight="1">
      <c r="A221" s="141"/>
      <c r="B221" s="139"/>
      <c r="C221" s="139"/>
      <c r="D221" s="140"/>
      <c r="E221" s="141"/>
      <c r="F221" s="141"/>
      <c r="G221" s="141"/>
      <c r="H221" s="140"/>
      <c r="I221" s="140"/>
      <c r="J221" s="140"/>
      <c r="K221" s="140"/>
      <c r="L221" s="142"/>
      <c r="M221" s="142"/>
      <c r="N221" s="140"/>
      <c r="O221" s="141"/>
      <c r="P221" s="141"/>
      <c r="Q221" s="141"/>
      <c r="R221" s="141"/>
      <c r="S221" s="141"/>
      <c r="T221" s="141"/>
      <c r="U221" s="141"/>
      <c r="V221" s="141"/>
      <c r="W221" s="141"/>
      <c r="X221" s="141"/>
      <c r="Y221" s="141"/>
      <c r="Z221" s="141"/>
    </row>
    <row r="222" ht="14.25" customHeight="1">
      <c r="A222" s="141"/>
      <c r="B222" s="139"/>
      <c r="C222" s="139"/>
      <c r="D222" s="140"/>
      <c r="E222" s="141"/>
      <c r="F222" s="141"/>
      <c r="G222" s="141"/>
      <c r="H222" s="140"/>
      <c r="I222" s="140"/>
      <c r="J222" s="140"/>
      <c r="K222" s="140"/>
      <c r="L222" s="142"/>
      <c r="M222" s="142"/>
      <c r="N222" s="140"/>
      <c r="O222" s="141"/>
      <c r="P222" s="141"/>
      <c r="Q222" s="141"/>
      <c r="R222" s="141"/>
      <c r="S222" s="141"/>
      <c r="T222" s="141"/>
      <c r="U222" s="141"/>
      <c r="V222" s="141"/>
      <c r="W222" s="141"/>
      <c r="X222" s="141"/>
      <c r="Y222" s="141"/>
      <c r="Z222" s="141"/>
    </row>
    <row r="223" ht="14.25" customHeight="1">
      <c r="A223" s="141"/>
      <c r="B223" s="139"/>
      <c r="C223" s="139"/>
      <c r="D223" s="140"/>
      <c r="E223" s="141"/>
      <c r="F223" s="141"/>
      <c r="G223" s="141"/>
      <c r="H223" s="140"/>
      <c r="I223" s="140"/>
      <c r="J223" s="140"/>
      <c r="K223" s="140"/>
      <c r="L223" s="142"/>
      <c r="M223" s="142"/>
      <c r="N223" s="140"/>
      <c r="O223" s="141"/>
      <c r="P223" s="141"/>
      <c r="Q223" s="141"/>
      <c r="R223" s="141"/>
      <c r="S223" s="141"/>
      <c r="T223" s="141"/>
      <c r="U223" s="141"/>
      <c r="V223" s="141"/>
      <c r="W223" s="141"/>
      <c r="X223" s="141"/>
      <c r="Y223" s="141"/>
      <c r="Z223" s="141"/>
    </row>
    <row r="224" ht="14.25" customHeight="1">
      <c r="A224" s="141"/>
      <c r="B224" s="139"/>
      <c r="C224" s="139"/>
      <c r="D224" s="140"/>
      <c r="E224" s="141"/>
      <c r="F224" s="141"/>
      <c r="G224" s="141"/>
      <c r="H224" s="140"/>
      <c r="I224" s="140"/>
      <c r="J224" s="140"/>
      <c r="K224" s="140"/>
      <c r="L224" s="142"/>
      <c r="M224" s="142"/>
      <c r="N224" s="140"/>
      <c r="O224" s="141"/>
      <c r="P224" s="141"/>
      <c r="Q224" s="141"/>
      <c r="R224" s="141"/>
      <c r="S224" s="141"/>
      <c r="T224" s="141"/>
      <c r="U224" s="141"/>
      <c r="V224" s="141"/>
      <c r="W224" s="141"/>
      <c r="X224" s="141"/>
      <c r="Y224" s="141"/>
      <c r="Z224" s="141"/>
    </row>
    <row r="225" ht="14.25" customHeight="1">
      <c r="A225" s="141"/>
      <c r="B225" s="139"/>
      <c r="C225" s="139"/>
      <c r="D225" s="140"/>
      <c r="E225" s="141"/>
      <c r="F225" s="141"/>
      <c r="G225" s="141"/>
      <c r="H225" s="140"/>
      <c r="I225" s="140"/>
      <c r="J225" s="140"/>
      <c r="K225" s="140"/>
      <c r="L225" s="142"/>
      <c r="M225" s="142"/>
      <c r="N225" s="140"/>
      <c r="O225" s="141"/>
      <c r="P225" s="141"/>
      <c r="Q225" s="141"/>
      <c r="R225" s="141"/>
      <c r="S225" s="141"/>
      <c r="T225" s="141"/>
      <c r="U225" s="141"/>
      <c r="V225" s="141"/>
      <c r="W225" s="141"/>
      <c r="X225" s="141"/>
      <c r="Y225" s="141"/>
      <c r="Z225" s="141"/>
    </row>
    <row r="226" ht="14.25" customHeight="1">
      <c r="A226" s="141"/>
      <c r="B226" s="139"/>
      <c r="C226" s="139"/>
      <c r="D226" s="140"/>
      <c r="E226" s="141"/>
      <c r="F226" s="141"/>
      <c r="G226" s="141"/>
      <c r="H226" s="140"/>
      <c r="I226" s="140"/>
      <c r="J226" s="140"/>
      <c r="K226" s="140"/>
      <c r="L226" s="142"/>
      <c r="M226" s="142"/>
      <c r="N226" s="140"/>
      <c r="O226" s="141"/>
      <c r="P226" s="141"/>
      <c r="Q226" s="141"/>
      <c r="R226" s="141"/>
      <c r="S226" s="141"/>
      <c r="T226" s="141"/>
      <c r="U226" s="141"/>
      <c r="V226" s="141"/>
      <c r="W226" s="141"/>
      <c r="X226" s="141"/>
      <c r="Y226" s="141"/>
      <c r="Z226" s="141"/>
    </row>
    <row r="227" ht="14.25" customHeight="1">
      <c r="A227" s="141"/>
      <c r="B227" s="139"/>
      <c r="C227" s="139"/>
      <c r="D227" s="140"/>
      <c r="E227" s="141"/>
      <c r="F227" s="141"/>
      <c r="G227" s="141"/>
      <c r="H227" s="140"/>
      <c r="I227" s="140"/>
      <c r="J227" s="140"/>
      <c r="K227" s="140"/>
      <c r="L227" s="142"/>
      <c r="M227" s="142"/>
      <c r="N227" s="140"/>
      <c r="O227" s="141"/>
      <c r="P227" s="141"/>
      <c r="Q227" s="141"/>
      <c r="R227" s="141"/>
      <c r="S227" s="141"/>
      <c r="T227" s="141"/>
      <c r="U227" s="141"/>
      <c r="V227" s="141"/>
      <c r="W227" s="141"/>
      <c r="X227" s="141"/>
      <c r="Y227" s="141"/>
      <c r="Z227" s="141"/>
    </row>
    <row r="228" ht="14.25" customHeight="1">
      <c r="A228" s="141"/>
      <c r="B228" s="139"/>
      <c r="C228" s="139"/>
      <c r="D228" s="140"/>
      <c r="E228" s="141"/>
      <c r="F228" s="141"/>
      <c r="G228" s="141"/>
      <c r="H228" s="140"/>
      <c r="I228" s="140"/>
      <c r="J228" s="140"/>
      <c r="K228" s="140"/>
      <c r="L228" s="142"/>
      <c r="M228" s="142"/>
      <c r="N228" s="140"/>
      <c r="O228" s="141"/>
      <c r="P228" s="141"/>
      <c r="Q228" s="141"/>
      <c r="R228" s="141"/>
      <c r="S228" s="141"/>
      <c r="T228" s="141"/>
      <c r="U228" s="141"/>
      <c r="V228" s="141"/>
      <c r="W228" s="141"/>
      <c r="X228" s="141"/>
      <c r="Y228" s="141"/>
      <c r="Z228" s="141"/>
    </row>
    <row r="229" ht="14.25" customHeight="1">
      <c r="A229" s="141"/>
      <c r="B229" s="139"/>
      <c r="C229" s="139"/>
      <c r="D229" s="140"/>
      <c r="E229" s="141"/>
      <c r="F229" s="141"/>
      <c r="G229" s="141"/>
      <c r="H229" s="140"/>
      <c r="I229" s="140"/>
      <c r="J229" s="140"/>
      <c r="K229" s="140"/>
      <c r="L229" s="142"/>
      <c r="M229" s="142"/>
      <c r="N229" s="140"/>
      <c r="O229" s="141"/>
      <c r="P229" s="141"/>
      <c r="Q229" s="141"/>
      <c r="R229" s="141"/>
      <c r="S229" s="141"/>
      <c r="T229" s="141"/>
      <c r="U229" s="141"/>
      <c r="V229" s="141"/>
      <c r="W229" s="141"/>
      <c r="X229" s="141"/>
      <c r="Y229" s="141"/>
      <c r="Z229" s="141"/>
    </row>
    <row r="230" ht="14.25" customHeight="1">
      <c r="A230" s="141"/>
      <c r="B230" s="139"/>
      <c r="C230" s="139"/>
      <c r="D230" s="140"/>
      <c r="E230" s="141"/>
      <c r="F230" s="141"/>
      <c r="G230" s="141"/>
      <c r="H230" s="140"/>
      <c r="I230" s="140"/>
      <c r="J230" s="140"/>
      <c r="K230" s="140"/>
      <c r="L230" s="142"/>
      <c r="M230" s="142"/>
      <c r="N230" s="140"/>
      <c r="O230" s="141"/>
      <c r="P230" s="141"/>
      <c r="Q230" s="141"/>
      <c r="R230" s="141"/>
      <c r="S230" s="141"/>
      <c r="T230" s="141"/>
      <c r="U230" s="141"/>
      <c r="V230" s="141"/>
      <c r="W230" s="141"/>
      <c r="X230" s="141"/>
      <c r="Y230" s="141"/>
      <c r="Z230" s="141"/>
    </row>
    <row r="231" ht="14.25" customHeight="1">
      <c r="A231" s="141"/>
      <c r="B231" s="139"/>
      <c r="C231" s="139"/>
      <c r="D231" s="140"/>
      <c r="E231" s="141"/>
      <c r="F231" s="141"/>
      <c r="G231" s="141"/>
      <c r="H231" s="140"/>
      <c r="I231" s="140"/>
      <c r="J231" s="140"/>
      <c r="K231" s="140"/>
      <c r="L231" s="142"/>
      <c r="M231" s="142"/>
      <c r="N231" s="140"/>
      <c r="O231" s="141"/>
      <c r="P231" s="141"/>
      <c r="Q231" s="141"/>
      <c r="R231" s="141"/>
      <c r="S231" s="141"/>
      <c r="T231" s="141"/>
      <c r="U231" s="141"/>
      <c r="V231" s="141"/>
      <c r="W231" s="141"/>
      <c r="X231" s="141"/>
      <c r="Y231" s="141"/>
      <c r="Z231" s="141"/>
    </row>
    <row r="232" ht="14.25" customHeight="1">
      <c r="A232" s="141"/>
      <c r="B232" s="139"/>
      <c r="C232" s="139"/>
      <c r="D232" s="140"/>
      <c r="E232" s="141"/>
      <c r="F232" s="141"/>
      <c r="G232" s="141"/>
      <c r="H232" s="140"/>
      <c r="I232" s="140"/>
      <c r="J232" s="140"/>
      <c r="K232" s="140"/>
      <c r="L232" s="142"/>
      <c r="M232" s="142"/>
      <c r="N232" s="140"/>
      <c r="O232" s="141"/>
      <c r="P232" s="141"/>
      <c r="Q232" s="141"/>
      <c r="R232" s="141"/>
      <c r="S232" s="141"/>
      <c r="T232" s="141"/>
      <c r="U232" s="141"/>
      <c r="V232" s="141"/>
      <c r="W232" s="141"/>
      <c r="X232" s="141"/>
      <c r="Y232" s="141"/>
      <c r="Z232" s="141"/>
    </row>
    <row r="233" ht="14.25" customHeight="1">
      <c r="A233" s="141"/>
      <c r="B233" s="139"/>
      <c r="C233" s="139"/>
      <c r="D233" s="140"/>
      <c r="E233" s="141"/>
      <c r="F233" s="141"/>
      <c r="G233" s="141"/>
      <c r="H233" s="140"/>
      <c r="I233" s="140"/>
      <c r="J233" s="140"/>
      <c r="K233" s="140"/>
      <c r="L233" s="142"/>
      <c r="M233" s="142"/>
      <c r="N233" s="140"/>
      <c r="O233" s="141"/>
      <c r="P233" s="141"/>
      <c r="Q233" s="141"/>
      <c r="R233" s="141"/>
      <c r="S233" s="141"/>
      <c r="T233" s="141"/>
      <c r="U233" s="141"/>
      <c r="V233" s="141"/>
      <c r="W233" s="141"/>
      <c r="X233" s="141"/>
      <c r="Y233" s="141"/>
      <c r="Z233" s="141"/>
    </row>
    <row r="234" ht="14.25" customHeight="1">
      <c r="A234" s="141"/>
      <c r="B234" s="139"/>
      <c r="C234" s="139"/>
      <c r="D234" s="140"/>
      <c r="E234" s="141"/>
      <c r="F234" s="141"/>
      <c r="G234" s="141"/>
      <c r="H234" s="140"/>
      <c r="I234" s="140"/>
      <c r="J234" s="140"/>
      <c r="K234" s="140"/>
      <c r="L234" s="142"/>
      <c r="M234" s="142"/>
      <c r="N234" s="140"/>
      <c r="O234" s="141"/>
      <c r="P234" s="141"/>
      <c r="Q234" s="141"/>
      <c r="R234" s="141"/>
      <c r="S234" s="141"/>
      <c r="T234" s="141"/>
      <c r="U234" s="141"/>
      <c r="V234" s="141"/>
      <c r="W234" s="141"/>
      <c r="X234" s="141"/>
      <c r="Y234" s="141"/>
      <c r="Z234" s="141"/>
    </row>
    <row r="235" ht="14.25" customHeight="1">
      <c r="A235" s="141"/>
      <c r="B235" s="139"/>
      <c r="C235" s="139"/>
      <c r="D235" s="140"/>
      <c r="E235" s="141"/>
      <c r="F235" s="141"/>
      <c r="G235" s="141"/>
      <c r="H235" s="140"/>
      <c r="I235" s="140"/>
      <c r="J235" s="140"/>
      <c r="K235" s="140"/>
      <c r="L235" s="142"/>
      <c r="M235" s="142"/>
      <c r="N235" s="140"/>
      <c r="O235" s="141"/>
      <c r="P235" s="141"/>
      <c r="Q235" s="141"/>
      <c r="R235" s="141"/>
      <c r="S235" s="141"/>
      <c r="T235" s="141"/>
      <c r="U235" s="141"/>
      <c r="V235" s="141"/>
      <c r="W235" s="141"/>
      <c r="X235" s="141"/>
      <c r="Y235" s="141"/>
      <c r="Z235" s="141"/>
    </row>
    <row r="236" ht="14.25" customHeight="1">
      <c r="A236" s="141"/>
      <c r="B236" s="139"/>
      <c r="C236" s="139"/>
      <c r="D236" s="140"/>
      <c r="E236" s="141"/>
      <c r="F236" s="141"/>
      <c r="G236" s="141"/>
      <c r="H236" s="140"/>
      <c r="I236" s="140"/>
      <c r="J236" s="140"/>
      <c r="K236" s="140"/>
      <c r="L236" s="142"/>
      <c r="M236" s="142"/>
      <c r="N236" s="140"/>
      <c r="O236" s="141"/>
      <c r="P236" s="141"/>
      <c r="Q236" s="141"/>
      <c r="R236" s="141"/>
      <c r="S236" s="141"/>
      <c r="T236" s="141"/>
      <c r="U236" s="141"/>
      <c r="V236" s="141"/>
      <c r="W236" s="141"/>
      <c r="X236" s="141"/>
      <c r="Y236" s="141"/>
      <c r="Z236" s="141"/>
    </row>
    <row r="237" ht="14.25" customHeight="1">
      <c r="A237" s="141"/>
      <c r="B237" s="139"/>
      <c r="C237" s="139"/>
      <c r="D237" s="140"/>
      <c r="E237" s="141"/>
      <c r="F237" s="141"/>
      <c r="G237" s="141"/>
      <c r="H237" s="140"/>
      <c r="I237" s="140"/>
      <c r="J237" s="140"/>
      <c r="K237" s="140"/>
      <c r="L237" s="142"/>
      <c r="M237" s="142"/>
      <c r="N237" s="140"/>
      <c r="O237" s="141"/>
      <c r="P237" s="141"/>
      <c r="Q237" s="141"/>
      <c r="R237" s="141"/>
      <c r="S237" s="141"/>
      <c r="T237" s="141"/>
      <c r="U237" s="141"/>
      <c r="V237" s="141"/>
      <c r="W237" s="141"/>
      <c r="X237" s="141"/>
      <c r="Y237" s="141"/>
      <c r="Z237" s="141"/>
    </row>
    <row r="238" ht="14.25" customHeight="1">
      <c r="A238" s="141"/>
      <c r="B238" s="139"/>
      <c r="C238" s="139"/>
      <c r="D238" s="140"/>
      <c r="E238" s="141"/>
      <c r="F238" s="141"/>
      <c r="G238" s="141"/>
      <c r="H238" s="140"/>
      <c r="I238" s="140"/>
      <c r="J238" s="140"/>
      <c r="K238" s="140"/>
      <c r="L238" s="142"/>
      <c r="M238" s="142"/>
      <c r="N238" s="140"/>
      <c r="O238" s="141"/>
      <c r="P238" s="141"/>
      <c r="Q238" s="141"/>
      <c r="R238" s="141"/>
      <c r="S238" s="141"/>
      <c r="T238" s="141"/>
      <c r="U238" s="141"/>
      <c r="V238" s="141"/>
      <c r="W238" s="141"/>
      <c r="X238" s="141"/>
      <c r="Y238" s="141"/>
      <c r="Z238" s="141"/>
    </row>
    <row r="239" ht="14.25" customHeight="1">
      <c r="A239" s="141"/>
      <c r="B239" s="139"/>
      <c r="C239" s="139"/>
      <c r="D239" s="140"/>
      <c r="E239" s="141"/>
      <c r="F239" s="141"/>
      <c r="G239" s="141"/>
      <c r="H239" s="140"/>
      <c r="I239" s="140"/>
      <c r="J239" s="140"/>
      <c r="K239" s="140"/>
      <c r="L239" s="142"/>
      <c r="M239" s="142"/>
      <c r="N239" s="140"/>
      <c r="O239" s="141"/>
      <c r="P239" s="141"/>
      <c r="Q239" s="141"/>
      <c r="R239" s="141"/>
      <c r="S239" s="141"/>
      <c r="T239" s="141"/>
      <c r="U239" s="141"/>
      <c r="V239" s="141"/>
      <c r="W239" s="141"/>
      <c r="X239" s="141"/>
      <c r="Y239" s="141"/>
      <c r="Z239" s="141"/>
    </row>
    <row r="240" ht="14.25" customHeight="1">
      <c r="A240" s="141"/>
      <c r="B240" s="139"/>
      <c r="C240" s="139"/>
      <c r="D240" s="140"/>
      <c r="E240" s="141"/>
      <c r="F240" s="141"/>
      <c r="G240" s="141"/>
      <c r="H240" s="140"/>
      <c r="I240" s="140"/>
      <c r="J240" s="140"/>
      <c r="K240" s="140"/>
      <c r="L240" s="142"/>
      <c r="M240" s="142"/>
      <c r="N240" s="140"/>
      <c r="O240" s="141"/>
      <c r="P240" s="141"/>
      <c r="Q240" s="141"/>
      <c r="R240" s="141"/>
      <c r="S240" s="141"/>
      <c r="T240" s="141"/>
      <c r="U240" s="141"/>
      <c r="V240" s="141"/>
      <c r="W240" s="141"/>
      <c r="X240" s="141"/>
      <c r="Y240" s="141"/>
      <c r="Z240" s="141"/>
    </row>
    <row r="241" ht="14.25" customHeight="1">
      <c r="A241" s="141"/>
      <c r="B241" s="139"/>
      <c r="C241" s="139"/>
      <c r="D241" s="140"/>
      <c r="E241" s="141"/>
      <c r="F241" s="141"/>
      <c r="G241" s="141"/>
      <c r="H241" s="140"/>
      <c r="I241" s="140"/>
      <c r="J241" s="140"/>
      <c r="K241" s="140"/>
      <c r="L241" s="142"/>
      <c r="M241" s="142"/>
      <c r="N241" s="140"/>
      <c r="O241" s="141"/>
      <c r="P241" s="141"/>
      <c r="Q241" s="141"/>
      <c r="R241" s="141"/>
      <c r="S241" s="141"/>
      <c r="T241" s="141"/>
      <c r="U241" s="141"/>
      <c r="V241" s="141"/>
      <c r="W241" s="141"/>
      <c r="X241" s="141"/>
      <c r="Y241" s="141"/>
      <c r="Z241" s="141"/>
    </row>
    <row r="242" ht="14.25" customHeight="1">
      <c r="A242" s="141"/>
      <c r="B242" s="139"/>
      <c r="C242" s="139"/>
      <c r="D242" s="140"/>
      <c r="E242" s="141"/>
      <c r="F242" s="141"/>
      <c r="G242" s="141"/>
      <c r="H242" s="140"/>
      <c r="I242" s="140"/>
      <c r="J242" s="140"/>
      <c r="K242" s="140"/>
      <c r="L242" s="142"/>
      <c r="M242" s="142"/>
      <c r="N242" s="140"/>
      <c r="O242" s="141"/>
      <c r="P242" s="141"/>
      <c r="Q242" s="141"/>
      <c r="R242" s="141"/>
      <c r="S242" s="141"/>
      <c r="T242" s="141"/>
      <c r="U242" s="141"/>
      <c r="V242" s="141"/>
      <c r="W242" s="141"/>
      <c r="X242" s="141"/>
      <c r="Y242" s="141"/>
      <c r="Z242" s="141"/>
    </row>
    <row r="243" ht="14.25" customHeight="1">
      <c r="A243" s="141"/>
      <c r="B243" s="139"/>
      <c r="C243" s="139"/>
      <c r="D243" s="140"/>
      <c r="E243" s="141"/>
      <c r="F243" s="141"/>
      <c r="G243" s="141"/>
      <c r="H243" s="140"/>
      <c r="I243" s="140"/>
      <c r="J243" s="140"/>
      <c r="K243" s="140"/>
      <c r="L243" s="142"/>
      <c r="M243" s="142"/>
      <c r="N243" s="140"/>
      <c r="O243" s="141"/>
      <c r="P243" s="141"/>
      <c r="Q243" s="141"/>
      <c r="R243" s="141"/>
      <c r="S243" s="141"/>
      <c r="T243" s="141"/>
      <c r="U243" s="141"/>
      <c r="V243" s="141"/>
      <c r="W243" s="141"/>
      <c r="X243" s="141"/>
      <c r="Y243" s="141"/>
      <c r="Z243" s="141"/>
    </row>
    <row r="244" ht="14.25" customHeight="1">
      <c r="A244" s="141"/>
      <c r="B244" s="139"/>
      <c r="C244" s="139"/>
      <c r="D244" s="140"/>
      <c r="E244" s="141"/>
      <c r="F244" s="141"/>
      <c r="G244" s="141"/>
      <c r="H244" s="140"/>
      <c r="I244" s="140"/>
      <c r="J244" s="140"/>
      <c r="K244" s="140"/>
      <c r="L244" s="142"/>
      <c r="M244" s="142"/>
      <c r="N244" s="140"/>
      <c r="O244" s="141"/>
      <c r="P244" s="141"/>
      <c r="Q244" s="141"/>
      <c r="R244" s="141"/>
      <c r="S244" s="141"/>
      <c r="T244" s="141"/>
      <c r="U244" s="141"/>
      <c r="V244" s="141"/>
      <c r="W244" s="141"/>
      <c r="X244" s="141"/>
      <c r="Y244" s="141"/>
      <c r="Z244" s="141"/>
    </row>
    <row r="245" ht="14.25" customHeight="1">
      <c r="A245" s="141"/>
      <c r="B245" s="139"/>
      <c r="C245" s="139"/>
      <c r="D245" s="140"/>
      <c r="E245" s="141"/>
      <c r="F245" s="141"/>
      <c r="G245" s="141"/>
      <c r="H245" s="140"/>
      <c r="I245" s="140"/>
      <c r="J245" s="140"/>
      <c r="K245" s="140"/>
      <c r="L245" s="142"/>
      <c r="M245" s="142"/>
      <c r="N245" s="140"/>
      <c r="O245" s="141"/>
      <c r="P245" s="141"/>
      <c r="Q245" s="141"/>
      <c r="R245" s="141"/>
      <c r="S245" s="141"/>
      <c r="T245" s="141"/>
      <c r="U245" s="141"/>
      <c r="V245" s="141"/>
      <c r="W245" s="141"/>
      <c r="X245" s="141"/>
      <c r="Y245" s="141"/>
      <c r="Z245" s="141"/>
    </row>
    <row r="246" ht="14.25" customHeight="1">
      <c r="A246" s="141"/>
      <c r="B246" s="139"/>
      <c r="C246" s="139"/>
      <c r="D246" s="140"/>
      <c r="E246" s="141"/>
      <c r="F246" s="141"/>
      <c r="G246" s="141"/>
      <c r="H246" s="140"/>
      <c r="I246" s="140"/>
      <c r="J246" s="140"/>
      <c r="K246" s="140"/>
      <c r="L246" s="142"/>
      <c r="M246" s="142"/>
      <c r="N246" s="140"/>
      <c r="O246" s="141"/>
      <c r="P246" s="141"/>
      <c r="Q246" s="141"/>
      <c r="R246" s="141"/>
      <c r="S246" s="141"/>
      <c r="T246" s="141"/>
      <c r="U246" s="141"/>
      <c r="V246" s="141"/>
      <c r="W246" s="141"/>
      <c r="X246" s="141"/>
      <c r="Y246" s="141"/>
      <c r="Z246" s="141"/>
    </row>
    <row r="247" ht="14.25" customHeight="1">
      <c r="A247" s="141"/>
      <c r="B247" s="139"/>
      <c r="C247" s="139"/>
      <c r="D247" s="140"/>
      <c r="E247" s="141"/>
      <c r="F247" s="141"/>
      <c r="G247" s="141"/>
      <c r="H247" s="140"/>
      <c r="I247" s="140"/>
      <c r="J247" s="140"/>
      <c r="K247" s="140"/>
      <c r="L247" s="142"/>
      <c r="M247" s="142"/>
      <c r="N247" s="140"/>
      <c r="O247" s="141"/>
      <c r="P247" s="141"/>
      <c r="Q247" s="141"/>
      <c r="R247" s="141"/>
      <c r="S247" s="141"/>
      <c r="T247" s="141"/>
      <c r="U247" s="141"/>
      <c r="V247" s="141"/>
      <c r="W247" s="141"/>
      <c r="X247" s="141"/>
      <c r="Y247" s="141"/>
      <c r="Z247" s="141"/>
    </row>
    <row r="248" ht="14.25" customHeight="1">
      <c r="A248" s="141"/>
      <c r="B248" s="139"/>
      <c r="C248" s="139"/>
      <c r="D248" s="140"/>
      <c r="E248" s="141"/>
      <c r="F248" s="141"/>
      <c r="G248" s="141"/>
      <c r="H248" s="140"/>
      <c r="I248" s="140"/>
      <c r="J248" s="140"/>
      <c r="K248" s="140"/>
      <c r="L248" s="142"/>
      <c r="M248" s="142"/>
      <c r="N248" s="140"/>
      <c r="O248" s="141"/>
      <c r="P248" s="141"/>
      <c r="Q248" s="141"/>
      <c r="R248" s="141"/>
      <c r="S248" s="141"/>
      <c r="T248" s="141"/>
      <c r="U248" s="141"/>
      <c r="V248" s="141"/>
      <c r="W248" s="141"/>
      <c r="X248" s="141"/>
      <c r="Y248" s="141"/>
      <c r="Z248" s="141"/>
    </row>
    <row r="249" ht="14.25" customHeight="1">
      <c r="A249" s="141"/>
      <c r="B249" s="139"/>
      <c r="C249" s="139"/>
      <c r="D249" s="140"/>
      <c r="E249" s="141"/>
      <c r="F249" s="141"/>
      <c r="G249" s="141"/>
      <c r="H249" s="140"/>
      <c r="I249" s="140"/>
      <c r="J249" s="140"/>
      <c r="K249" s="140"/>
      <c r="L249" s="142"/>
      <c r="M249" s="142"/>
      <c r="N249" s="140"/>
      <c r="O249" s="141"/>
      <c r="P249" s="141"/>
      <c r="Q249" s="141"/>
      <c r="R249" s="141"/>
      <c r="S249" s="141"/>
      <c r="T249" s="141"/>
      <c r="U249" s="141"/>
      <c r="V249" s="141"/>
      <c r="W249" s="141"/>
      <c r="X249" s="141"/>
      <c r="Y249" s="141"/>
      <c r="Z249" s="141"/>
    </row>
    <row r="250" ht="14.25" customHeight="1">
      <c r="A250" s="141"/>
      <c r="B250" s="139"/>
      <c r="C250" s="139"/>
      <c r="D250" s="140"/>
      <c r="E250" s="141"/>
      <c r="F250" s="141"/>
      <c r="G250" s="141"/>
      <c r="H250" s="140"/>
      <c r="I250" s="140"/>
      <c r="J250" s="140"/>
      <c r="K250" s="140"/>
      <c r="L250" s="142"/>
      <c r="M250" s="142"/>
      <c r="N250" s="140"/>
      <c r="O250" s="141"/>
      <c r="P250" s="141"/>
      <c r="Q250" s="141"/>
      <c r="R250" s="141"/>
      <c r="S250" s="141"/>
      <c r="T250" s="141"/>
      <c r="U250" s="141"/>
      <c r="V250" s="141"/>
      <c r="W250" s="141"/>
      <c r="X250" s="141"/>
      <c r="Y250" s="141"/>
      <c r="Z250" s="141"/>
    </row>
    <row r="251" ht="14.25" customHeight="1">
      <c r="A251" s="141"/>
      <c r="B251" s="139"/>
      <c r="C251" s="139"/>
      <c r="D251" s="140"/>
      <c r="E251" s="141"/>
      <c r="F251" s="141"/>
      <c r="G251" s="141"/>
      <c r="H251" s="140"/>
      <c r="I251" s="140"/>
      <c r="J251" s="140"/>
      <c r="K251" s="140"/>
      <c r="L251" s="142"/>
      <c r="M251" s="142"/>
      <c r="N251" s="140"/>
      <c r="O251" s="141"/>
      <c r="P251" s="141"/>
      <c r="Q251" s="141"/>
      <c r="R251" s="141"/>
      <c r="S251" s="141"/>
      <c r="T251" s="141"/>
      <c r="U251" s="141"/>
      <c r="V251" s="141"/>
      <c r="W251" s="141"/>
      <c r="X251" s="141"/>
      <c r="Y251" s="141"/>
      <c r="Z251" s="141"/>
    </row>
    <row r="252" ht="14.25" customHeight="1">
      <c r="A252" s="141"/>
      <c r="B252" s="139"/>
      <c r="C252" s="139"/>
      <c r="D252" s="140"/>
      <c r="E252" s="141"/>
      <c r="F252" s="141"/>
      <c r="G252" s="141"/>
      <c r="H252" s="140"/>
      <c r="I252" s="140"/>
      <c r="J252" s="140"/>
      <c r="K252" s="140"/>
      <c r="L252" s="142"/>
      <c r="M252" s="142"/>
      <c r="N252" s="140"/>
      <c r="O252" s="141"/>
      <c r="P252" s="141"/>
      <c r="Q252" s="141"/>
      <c r="R252" s="141"/>
      <c r="S252" s="141"/>
      <c r="T252" s="141"/>
      <c r="U252" s="141"/>
      <c r="V252" s="141"/>
      <c r="W252" s="141"/>
      <c r="X252" s="141"/>
      <c r="Y252" s="141"/>
      <c r="Z252" s="141"/>
    </row>
    <row r="253" ht="14.25" customHeight="1">
      <c r="A253" s="141"/>
      <c r="B253" s="139"/>
      <c r="C253" s="139"/>
      <c r="D253" s="140"/>
      <c r="E253" s="141"/>
      <c r="F253" s="141"/>
      <c r="G253" s="141"/>
      <c r="H253" s="140"/>
      <c r="I253" s="140"/>
      <c r="J253" s="140"/>
      <c r="K253" s="140"/>
      <c r="L253" s="142"/>
      <c r="M253" s="142"/>
      <c r="N253" s="140"/>
      <c r="O253" s="141"/>
      <c r="P253" s="141"/>
      <c r="Q253" s="141"/>
      <c r="R253" s="141"/>
      <c r="S253" s="141"/>
      <c r="T253" s="141"/>
      <c r="U253" s="141"/>
      <c r="V253" s="141"/>
      <c r="W253" s="141"/>
      <c r="X253" s="141"/>
      <c r="Y253" s="141"/>
      <c r="Z253" s="141"/>
    </row>
    <row r="254" ht="14.25" customHeight="1">
      <c r="A254" s="141"/>
      <c r="B254" s="139"/>
      <c r="C254" s="139"/>
      <c r="D254" s="140"/>
      <c r="E254" s="141"/>
      <c r="F254" s="141"/>
      <c r="G254" s="141"/>
      <c r="H254" s="140"/>
      <c r="I254" s="140"/>
      <c r="J254" s="140"/>
      <c r="K254" s="140"/>
      <c r="L254" s="142"/>
      <c r="M254" s="142"/>
      <c r="N254" s="140"/>
      <c r="O254" s="141"/>
      <c r="P254" s="141"/>
      <c r="Q254" s="141"/>
      <c r="R254" s="141"/>
      <c r="S254" s="141"/>
      <c r="T254" s="141"/>
      <c r="U254" s="141"/>
      <c r="V254" s="141"/>
      <c r="W254" s="141"/>
      <c r="X254" s="141"/>
      <c r="Y254" s="141"/>
      <c r="Z254" s="141"/>
    </row>
    <row r="255" ht="14.25" customHeight="1">
      <c r="A255" s="141"/>
      <c r="B255" s="139"/>
      <c r="C255" s="139"/>
      <c r="D255" s="140"/>
      <c r="E255" s="141"/>
      <c r="F255" s="141"/>
      <c r="G255" s="141"/>
      <c r="H255" s="140"/>
      <c r="I255" s="140"/>
      <c r="J255" s="140"/>
      <c r="K255" s="140"/>
      <c r="L255" s="142"/>
      <c r="M255" s="142"/>
      <c r="N255" s="140"/>
      <c r="O255" s="141"/>
      <c r="P255" s="141"/>
      <c r="Q255" s="141"/>
      <c r="R255" s="141"/>
      <c r="S255" s="141"/>
      <c r="T255" s="141"/>
      <c r="U255" s="141"/>
      <c r="V255" s="141"/>
      <c r="W255" s="141"/>
      <c r="X255" s="141"/>
      <c r="Y255" s="141"/>
      <c r="Z255" s="141"/>
    </row>
    <row r="256" ht="14.25" customHeight="1">
      <c r="A256" s="141"/>
      <c r="B256" s="139"/>
      <c r="C256" s="139"/>
      <c r="D256" s="140"/>
      <c r="E256" s="141"/>
      <c r="F256" s="141"/>
      <c r="G256" s="141"/>
      <c r="H256" s="140"/>
      <c r="I256" s="140"/>
      <c r="J256" s="140"/>
      <c r="K256" s="140"/>
      <c r="L256" s="142"/>
      <c r="M256" s="142"/>
      <c r="N256" s="140"/>
      <c r="O256" s="141"/>
      <c r="P256" s="141"/>
      <c r="Q256" s="141"/>
      <c r="R256" s="141"/>
      <c r="S256" s="141"/>
      <c r="T256" s="141"/>
      <c r="U256" s="141"/>
      <c r="V256" s="141"/>
      <c r="W256" s="141"/>
      <c r="X256" s="141"/>
      <c r="Y256" s="141"/>
      <c r="Z256" s="141"/>
    </row>
    <row r="257" ht="14.25" customHeight="1">
      <c r="A257" s="141"/>
      <c r="B257" s="139"/>
      <c r="C257" s="139"/>
      <c r="D257" s="140"/>
      <c r="E257" s="141"/>
      <c r="F257" s="141"/>
      <c r="G257" s="141"/>
      <c r="H257" s="140"/>
      <c r="I257" s="140"/>
      <c r="J257" s="140"/>
      <c r="K257" s="140"/>
      <c r="L257" s="142"/>
      <c r="M257" s="142"/>
      <c r="N257" s="140"/>
      <c r="O257" s="141"/>
      <c r="P257" s="141"/>
      <c r="Q257" s="141"/>
      <c r="R257" s="141"/>
      <c r="S257" s="141"/>
      <c r="T257" s="141"/>
      <c r="U257" s="141"/>
      <c r="V257" s="141"/>
      <c r="W257" s="141"/>
      <c r="X257" s="141"/>
      <c r="Y257" s="141"/>
      <c r="Z257" s="141"/>
    </row>
    <row r="258" ht="14.25" customHeight="1">
      <c r="A258" s="141"/>
      <c r="B258" s="139"/>
      <c r="C258" s="139"/>
      <c r="D258" s="140"/>
      <c r="E258" s="141"/>
      <c r="F258" s="141"/>
      <c r="G258" s="141"/>
      <c r="H258" s="140"/>
      <c r="I258" s="140"/>
      <c r="J258" s="140"/>
      <c r="K258" s="140"/>
      <c r="L258" s="142"/>
      <c r="M258" s="142"/>
      <c r="N258" s="140"/>
      <c r="O258" s="141"/>
      <c r="P258" s="141"/>
      <c r="Q258" s="141"/>
      <c r="R258" s="141"/>
      <c r="S258" s="141"/>
      <c r="T258" s="141"/>
      <c r="U258" s="141"/>
      <c r="V258" s="141"/>
      <c r="W258" s="141"/>
      <c r="X258" s="141"/>
      <c r="Y258" s="141"/>
      <c r="Z258" s="141"/>
    </row>
    <row r="259" ht="14.25" customHeight="1">
      <c r="A259" s="141"/>
      <c r="B259" s="139"/>
      <c r="C259" s="139"/>
      <c r="D259" s="140"/>
      <c r="E259" s="141"/>
      <c r="F259" s="141"/>
      <c r="G259" s="141"/>
      <c r="H259" s="140"/>
      <c r="I259" s="140"/>
      <c r="J259" s="140"/>
      <c r="K259" s="140"/>
      <c r="L259" s="142"/>
      <c r="M259" s="142"/>
      <c r="N259" s="140"/>
      <c r="O259" s="141"/>
      <c r="P259" s="141"/>
      <c r="Q259" s="141"/>
      <c r="R259" s="141"/>
      <c r="S259" s="141"/>
      <c r="T259" s="141"/>
      <c r="U259" s="141"/>
      <c r="V259" s="141"/>
      <c r="W259" s="141"/>
      <c r="X259" s="141"/>
      <c r="Y259" s="141"/>
      <c r="Z259" s="141"/>
    </row>
    <row r="260" ht="14.25" customHeight="1">
      <c r="A260" s="141"/>
      <c r="B260" s="139"/>
      <c r="C260" s="139"/>
      <c r="D260" s="140"/>
      <c r="E260" s="141"/>
      <c r="F260" s="141"/>
      <c r="G260" s="141"/>
      <c r="H260" s="140"/>
      <c r="I260" s="140"/>
      <c r="J260" s="140"/>
      <c r="K260" s="140"/>
      <c r="L260" s="142"/>
      <c r="M260" s="142"/>
      <c r="N260" s="140"/>
      <c r="O260" s="141"/>
      <c r="P260" s="141"/>
      <c r="Q260" s="141"/>
      <c r="R260" s="141"/>
      <c r="S260" s="141"/>
      <c r="T260" s="141"/>
      <c r="U260" s="141"/>
      <c r="V260" s="141"/>
      <c r="W260" s="141"/>
      <c r="X260" s="141"/>
      <c r="Y260" s="141"/>
      <c r="Z260" s="141"/>
    </row>
    <row r="261" ht="14.25" customHeight="1">
      <c r="A261" s="141"/>
      <c r="B261" s="139"/>
      <c r="C261" s="139"/>
      <c r="D261" s="140"/>
      <c r="E261" s="141"/>
      <c r="F261" s="141"/>
      <c r="G261" s="141"/>
      <c r="H261" s="140"/>
      <c r="I261" s="140"/>
      <c r="J261" s="140"/>
      <c r="K261" s="140"/>
      <c r="L261" s="142"/>
      <c r="M261" s="142"/>
      <c r="N261" s="140"/>
      <c r="O261" s="141"/>
      <c r="P261" s="141"/>
      <c r="Q261" s="141"/>
      <c r="R261" s="141"/>
      <c r="S261" s="141"/>
      <c r="T261" s="141"/>
      <c r="U261" s="141"/>
      <c r="V261" s="141"/>
      <c r="W261" s="141"/>
      <c r="X261" s="141"/>
      <c r="Y261" s="141"/>
      <c r="Z261" s="141"/>
    </row>
    <row r="262" ht="14.25" customHeight="1">
      <c r="A262" s="141"/>
      <c r="B262" s="139"/>
      <c r="C262" s="139"/>
      <c r="D262" s="140"/>
      <c r="E262" s="141"/>
      <c r="F262" s="141"/>
      <c r="G262" s="141"/>
      <c r="H262" s="140"/>
      <c r="I262" s="140"/>
      <c r="J262" s="140"/>
      <c r="K262" s="140"/>
      <c r="L262" s="142"/>
      <c r="M262" s="142"/>
      <c r="N262" s="140"/>
      <c r="O262" s="141"/>
      <c r="P262" s="141"/>
      <c r="Q262" s="141"/>
      <c r="R262" s="141"/>
      <c r="S262" s="141"/>
      <c r="T262" s="141"/>
      <c r="U262" s="141"/>
      <c r="V262" s="141"/>
      <c r="W262" s="141"/>
      <c r="X262" s="141"/>
      <c r="Y262" s="141"/>
      <c r="Z262" s="141"/>
    </row>
    <row r="263" ht="14.25" customHeight="1">
      <c r="A263" s="141"/>
      <c r="B263" s="139"/>
      <c r="C263" s="139"/>
      <c r="D263" s="140"/>
      <c r="E263" s="141"/>
      <c r="F263" s="141"/>
      <c r="G263" s="141"/>
      <c r="H263" s="140"/>
      <c r="I263" s="140"/>
      <c r="J263" s="140"/>
      <c r="K263" s="140"/>
      <c r="L263" s="142"/>
      <c r="M263" s="142"/>
      <c r="N263" s="140"/>
      <c r="O263" s="141"/>
      <c r="P263" s="141"/>
      <c r="Q263" s="141"/>
      <c r="R263" s="141"/>
      <c r="S263" s="141"/>
      <c r="T263" s="141"/>
      <c r="U263" s="141"/>
      <c r="V263" s="141"/>
      <c r="W263" s="141"/>
      <c r="X263" s="141"/>
      <c r="Y263" s="141"/>
      <c r="Z263" s="141"/>
    </row>
    <row r="264" ht="14.25" customHeight="1">
      <c r="A264" s="141"/>
      <c r="B264" s="139"/>
      <c r="C264" s="139"/>
      <c r="D264" s="140"/>
      <c r="E264" s="141"/>
      <c r="F264" s="141"/>
      <c r="G264" s="141"/>
      <c r="H264" s="140"/>
      <c r="I264" s="140"/>
      <c r="J264" s="140"/>
      <c r="K264" s="140"/>
      <c r="L264" s="142"/>
      <c r="M264" s="142"/>
      <c r="N264" s="140"/>
      <c r="O264" s="141"/>
      <c r="P264" s="141"/>
      <c r="Q264" s="141"/>
      <c r="R264" s="141"/>
      <c r="S264" s="141"/>
      <c r="T264" s="141"/>
      <c r="U264" s="141"/>
      <c r="V264" s="141"/>
      <c r="W264" s="141"/>
      <c r="X264" s="141"/>
      <c r="Y264" s="141"/>
      <c r="Z264" s="141"/>
    </row>
    <row r="265" ht="14.25" customHeight="1">
      <c r="A265" s="141"/>
      <c r="B265" s="139"/>
      <c r="C265" s="139"/>
      <c r="D265" s="140"/>
      <c r="E265" s="141"/>
      <c r="F265" s="141"/>
      <c r="G265" s="141"/>
      <c r="H265" s="140"/>
      <c r="I265" s="140"/>
      <c r="J265" s="140"/>
      <c r="K265" s="140"/>
      <c r="L265" s="142"/>
      <c r="M265" s="142"/>
      <c r="N265" s="140"/>
      <c r="O265" s="141"/>
      <c r="P265" s="141"/>
      <c r="Q265" s="141"/>
      <c r="R265" s="141"/>
      <c r="S265" s="141"/>
      <c r="T265" s="141"/>
      <c r="U265" s="141"/>
      <c r="V265" s="141"/>
      <c r="W265" s="141"/>
      <c r="X265" s="141"/>
      <c r="Y265" s="141"/>
      <c r="Z265" s="141"/>
    </row>
    <row r="266" ht="14.25" customHeight="1">
      <c r="A266" s="141"/>
      <c r="B266" s="139"/>
      <c r="C266" s="139"/>
      <c r="D266" s="140"/>
      <c r="E266" s="141"/>
      <c r="F266" s="141"/>
      <c r="G266" s="141"/>
      <c r="H266" s="140"/>
      <c r="I266" s="140"/>
      <c r="J266" s="140"/>
      <c r="K266" s="140"/>
      <c r="L266" s="142"/>
      <c r="M266" s="142"/>
      <c r="N266" s="140"/>
      <c r="O266" s="141"/>
      <c r="P266" s="141"/>
      <c r="Q266" s="141"/>
      <c r="R266" s="141"/>
      <c r="S266" s="141"/>
      <c r="T266" s="141"/>
      <c r="U266" s="141"/>
      <c r="V266" s="141"/>
      <c r="W266" s="141"/>
      <c r="X266" s="141"/>
      <c r="Y266" s="141"/>
      <c r="Z266" s="141"/>
    </row>
    <row r="267" ht="14.25" customHeight="1">
      <c r="A267" s="141"/>
      <c r="B267" s="139"/>
      <c r="C267" s="139"/>
      <c r="D267" s="140"/>
      <c r="E267" s="141"/>
      <c r="F267" s="141"/>
      <c r="G267" s="141"/>
      <c r="H267" s="140"/>
      <c r="I267" s="140"/>
      <c r="J267" s="140"/>
      <c r="K267" s="140"/>
      <c r="L267" s="142"/>
      <c r="M267" s="142"/>
      <c r="N267" s="140"/>
      <c r="O267" s="141"/>
      <c r="P267" s="141"/>
      <c r="Q267" s="141"/>
      <c r="R267" s="141"/>
      <c r="S267" s="141"/>
      <c r="T267" s="141"/>
      <c r="U267" s="141"/>
      <c r="V267" s="141"/>
      <c r="W267" s="141"/>
      <c r="X267" s="141"/>
      <c r="Y267" s="141"/>
      <c r="Z267" s="141"/>
    </row>
    <row r="268" ht="14.25" customHeight="1">
      <c r="A268" s="141"/>
      <c r="B268" s="139"/>
      <c r="C268" s="139"/>
      <c r="D268" s="140"/>
      <c r="E268" s="141"/>
      <c r="F268" s="141"/>
      <c r="G268" s="141"/>
      <c r="H268" s="140"/>
      <c r="I268" s="140"/>
      <c r="J268" s="140"/>
      <c r="K268" s="140"/>
      <c r="L268" s="142"/>
      <c r="M268" s="142"/>
      <c r="N268" s="140"/>
      <c r="O268" s="141"/>
      <c r="P268" s="141"/>
      <c r="Q268" s="141"/>
      <c r="R268" s="141"/>
      <c r="S268" s="141"/>
      <c r="T268" s="141"/>
      <c r="U268" s="141"/>
      <c r="V268" s="141"/>
      <c r="W268" s="141"/>
      <c r="X268" s="141"/>
      <c r="Y268" s="141"/>
      <c r="Z268" s="141"/>
    </row>
    <row r="269" ht="14.25" customHeight="1">
      <c r="A269" s="141"/>
      <c r="B269" s="139"/>
      <c r="C269" s="139"/>
      <c r="D269" s="140"/>
      <c r="E269" s="141"/>
      <c r="F269" s="141"/>
      <c r="G269" s="141"/>
      <c r="H269" s="140"/>
      <c r="I269" s="140"/>
      <c r="J269" s="140"/>
      <c r="K269" s="140"/>
      <c r="L269" s="142"/>
      <c r="M269" s="142"/>
      <c r="N269" s="140"/>
      <c r="O269" s="141"/>
      <c r="P269" s="141"/>
      <c r="Q269" s="141"/>
      <c r="R269" s="141"/>
      <c r="S269" s="141"/>
      <c r="T269" s="141"/>
      <c r="U269" s="141"/>
      <c r="V269" s="141"/>
      <c r="W269" s="141"/>
      <c r="X269" s="141"/>
      <c r="Y269" s="141"/>
      <c r="Z269" s="141"/>
    </row>
    <row r="270" ht="14.25" customHeight="1">
      <c r="A270" s="141"/>
      <c r="B270" s="139"/>
      <c r="C270" s="139"/>
      <c r="D270" s="140"/>
      <c r="E270" s="141"/>
      <c r="F270" s="141"/>
      <c r="G270" s="141"/>
      <c r="H270" s="140"/>
      <c r="I270" s="140"/>
      <c r="J270" s="140"/>
      <c r="K270" s="140"/>
      <c r="L270" s="142"/>
      <c r="M270" s="142"/>
      <c r="N270" s="140"/>
      <c r="O270" s="141"/>
      <c r="P270" s="141"/>
      <c r="Q270" s="141"/>
      <c r="R270" s="141"/>
      <c r="S270" s="141"/>
      <c r="T270" s="141"/>
      <c r="U270" s="141"/>
      <c r="V270" s="141"/>
      <c r="W270" s="141"/>
      <c r="X270" s="141"/>
      <c r="Y270" s="141"/>
      <c r="Z270" s="141"/>
    </row>
    <row r="271" ht="14.25" customHeight="1">
      <c r="A271" s="141"/>
      <c r="B271" s="139"/>
      <c r="C271" s="139"/>
      <c r="D271" s="140"/>
      <c r="E271" s="141"/>
      <c r="F271" s="141"/>
      <c r="G271" s="141"/>
      <c r="H271" s="140"/>
      <c r="I271" s="140"/>
      <c r="J271" s="140"/>
      <c r="K271" s="140"/>
      <c r="L271" s="142"/>
      <c r="M271" s="142"/>
      <c r="N271" s="140"/>
      <c r="O271" s="141"/>
      <c r="P271" s="141"/>
      <c r="Q271" s="141"/>
      <c r="R271" s="141"/>
      <c r="S271" s="141"/>
      <c r="T271" s="141"/>
      <c r="U271" s="141"/>
      <c r="V271" s="141"/>
      <c r="W271" s="141"/>
      <c r="X271" s="141"/>
      <c r="Y271" s="141"/>
      <c r="Z271" s="141"/>
    </row>
    <row r="272" ht="14.25" customHeight="1">
      <c r="A272" s="141"/>
      <c r="B272" s="139"/>
      <c r="C272" s="139"/>
      <c r="D272" s="140"/>
      <c r="E272" s="141"/>
      <c r="F272" s="141"/>
      <c r="G272" s="141"/>
      <c r="H272" s="140"/>
      <c r="I272" s="140"/>
      <c r="J272" s="140"/>
      <c r="K272" s="140"/>
      <c r="L272" s="142"/>
      <c r="M272" s="142"/>
      <c r="N272" s="140"/>
      <c r="O272" s="141"/>
      <c r="P272" s="141"/>
      <c r="Q272" s="141"/>
      <c r="R272" s="141"/>
      <c r="S272" s="141"/>
      <c r="T272" s="141"/>
      <c r="U272" s="141"/>
      <c r="V272" s="141"/>
      <c r="W272" s="141"/>
      <c r="X272" s="141"/>
      <c r="Y272" s="141"/>
      <c r="Z272" s="141"/>
    </row>
    <row r="273" ht="14.25" customHeight="1">
      <c r="A273" s="141"/>
      <c r="B273" s="139"/>
      <c r="C273" s="139"/>
      <c r="D273" s="140"/>
      <c r="E273" s="141"/>
      <c r="F273" s="141"/>
      <c r="G273" s="141"/>
      <c r="H273" s="140"/>
      <c r="I273" s="140"/>
      <c r="J273" s="140"/>
      <c r="K273" s="140"/>
      <c r="L273" s="142"/>
      <c r="M273" s="142"/>
      <c r="N273" s="140"/>
      <c r="O273" s="141"/>
      <c r="P273" s="141"/>
      <c r="Q273" s="141"/>
      <c r="R273" s="141"/>
      <c r="S273" s="141"/>
      <c r="T273" s="141"/>
      <c r="U273" s="141"/>
      <c r="V273" s="141"/>
      <c r="W273" s="141"/>
      <c r="X273" s="141"/>
      <c r="Y273" s="141"/>
      <c r="Z273" s="141"/>
    </row>
    <row r="274" ht="14.25" customHeight="1">
      <c r="A274" s="141"/>
      <c r="B274" s="139"/>
      <c r="C274" s="139"/>
      <c r="D274" s="140"/>
      <c r="E274" s="141"/>
      <c r="F274" s="141"/>
      <c r="G274" s="141"/>
      <c r="H274" s="140"/>
      <c r="I274" s="140"/>
      <c r="J274" s="140"/>
      <c r="K274" s="140"/>
      <c r="L274" s="142"/>
      <c r="M274" s="142"/>
      <c r="N274" s="140"/>
      <c r="O274" s="141"/>
      <c r="P274" s="141"/>
      <c r="Q274" s="141"/>
      <c r="R274" s="141"/>
      <c r="S274" s="141"/>
      <c r="T274" s="141"/>
      <c r="U274" s="141"/>
      <c r="V274" s="141"/>
      <c r="W274" s="141"/>
      <c r="X274" s="141"/>
      <c r="Y274" s="141"/>
      <c r="Z274" s="141"/>
    </row>
    <row r="275" ht="14.25" customHeight="1">
      <c r="A275" s="141"/>
      <c r="B275" s="139"/>
      <c r="C275" s="139"/>
      <c r="D275" s="140"/>
      <c r="E275" s="141"/>
      <c r="F275" s="141"/>
      <c r="G275" s="141"/>
      <c r="H275" s="140"/>
      <c r="I275" s="140"/>
      <c r="J275" s="140"/>
      <c r="K275" s="140"/>
      <c r="L275" s="142"/>
      <c r="M275" s="142"/>
      <c r="N275" s="140"/>
      <c r="O275" s="141"/>
      <c r="P275" s="141"/>
      <c r="Q275" s="141"/>
      <c r="R275" s="141"/>
      <c r="S275" s="141"/>
      <c r="T275" s="141"/>
      <c r="U275" s="141"/>
      <c r="V275" s="141"/>
      <c r="W275" s="141"/>
      <c r="X275" s="141"/>
      <c r="Y275" s="141"/>
      <c r="Z275" s="141"/>
    </row>
    <row r="276" ht="14.25" customHeight="1">
      <c r="A276" s="141"/>
      <c r="B276" s="139"/>
      <c r="C276" s="139"/>
      <c r="D276" s="140"/>
      <c r="E276" s="141"/>
      <c r="F276" s="141"/>
      <c r="G276" s="141"/>
      <c r="H276" s="140"/>
      <c r="I276" s="140"/>
      <c r="J276" s="140"/>
      <c r="K276" s="140"/>
      <c r="L276" s="142"/>
      <c r="M276" s="142"/>
      <c r="N276" s="140"/>
      <c r="O276" s="141"/>
      <c r="P276" s="141"/>
      <c r="Q276" s="141"/>
      <c r="R276" s="141"/>
      <c r="S276" s="141"/>
      <c r="T276" s="141"/>
      <c r="U276" s="141"/>
      <c r="V276" s="141"/>
      <c r="W276" s="141"/>
      <c r="X276" s="141"/>
      <c r="Y276" s="141"/>
      <c r="Z276" s="141"/>
    </row>
    <row r="277" ht="14.25" customHeight="1">
      <c r="A277" s="141"/>
      <c r="B277" s="139"/>
      <c r="C277" s="139"/>
      <c r="D277" s="140"/>
      <c r="E277" s="141"/>
      <c r="F277" s="141"/>
      <c r="G277" s="141"/>
      <c r="H277" s="140"/>
      <c r="I277" s="140"/>
      <c r="J277" s="140"/>
      <c r="K277" s="140"/>
      <c r="L277" s="142"/>
      <c r="M277" s="142"/>
      <c r="N277" s="140"/>
      <c r="O277" s="141"/>
      <c r="P277" s="141"/>
      <c r="Q277" s="141"/>
      <c r="R277" s="141"/>
      <c r="S277" s="141"/>
      <c r="T277" s="141"/>
      <c r="U277" s="141"/>
      <c r="V277" s="141"/>
      <c r="W277" s="141"/>
      <c r="X277" s="141"/>
      <c r="Y277" s="141"/>
      <c r="Z277" s="141"/>
    </row>
    <row r="278" ht="14.25" customHeight="1">
      <c r="A278" s="141"/>
      <c r="B278" s="139"/>
      <c r="C278" s="139"/>
      <c r="D278" s="140"/>
      <c r="E278" s="141"/>
      <c r="F278" s="141"/>
      <c r="G278" s="141"/>
      <c r="H278" s="140"/>
      <c r="I278" s="140"/>
      <c r="J278" s="140"/>
      <c r="K278" s="140"/>
      <c r="L278" s="142"/>
      <c r="M278" s="142"/>
      <c r="N278" s="140"/>
      <c r="O278" s="141"/>
      <c r="P278" s="141"/>
      <c r="Q278" s="141"/>
      <c r="R278" s="141"/>
      <c r="S278" s="141"/>
      <c r="T278" s="141"/>
      <c r="U278" s="141"/>
      <c r="V278" s="141"/>
      <c r="W278" s="141"/>
      <c r="X278" s="141"/>
      <c r="Y278" s="141"/>
      <c r="Z278" s="141"/>
    </row>
    <row r="279" ht="14.25" customHeight="1">
      <c r="A279" s="141"/>
      <c r="B279" s="139"/>
      <c r="C279" s="139"/>
      <c r="D279" s="140"/>
      <c r="E279" s="141"/>
      <c r="F279" s="141"/>
      <c r="G279" s="141"/>
      <c r="H279" s="140"/>
      <c r="I279" s="140"/>
      <c r="J279" s="140"/>
      <c r="K279" s="140"/>
      <c r="L279" s="142"/>
      <c r="M279" s="142"/>
      <c r="N279" s="140"/>
      <c r="O279" s="141"/>
      <c r="P279" s="141"/>
      <c r="Q279" s="141"/>
      <c r="R279" s="141"/>
      <c r="S279" s="141"/>
      <c r="T279" s="141"/>
      <c r="U279" s="141"/>
      <c r="V279" s="141"/>
      <c r="W279" s="141"/>
      <c r="X279" s="141"/>
      <c r="Y279" s="141"/>
      <c r="Z279" s="141"/>
    </row>
    <row r="280" ht="14.25" customHeight="1">
      <c r="A280" s="141"/>
      <c r="B280" s="139"/>
      <c r="C280" s="139"/>
      <c r="D280" s="140"/>
      <c r="E280" s="141"/>
      <c r="F280" s="141"/>
      <c r="G280" s="141"/>
      <c r="H280" s="140"/>
      <c r="I280" s="140"/>
      <c r="J280" s="140"/>
      <c r="K280" s="140"/>
      <c r="L280" s="142"/>
      <c r="M280" s="142"/>
      <c r="N280" s="140"/>
      <c r="O280" s="141"/>
      <c r="P280" s="141"/>
      <c r="Q280" s="141"/>
      <c r="R280" s="141"/>
      <c r="S280" s="141"/>
      <c r="T280" s="141"/>
      <c r="U280" s="141"/>
      <c r="V280" s="141"/>
      <c r="W280" s="141"/>
      <c r="X280" s="141"/>
      <c r="Y280" s="141"/>
      <c r="Z280" s="141"/>
    </row>
    <row r="281" ht="14.25" customHeight="1">
      <c r="A281" s="141"/>
      <c r="B281" s="139"/>
      <c r="C281" s="139"/>
      <c r="D281" s="140"/>
      <c r="E281" s="141"/>
      <c r="F281" s="141"/>
      <c r="G281" s="141"/>
      <c r="H281" s="140"/>
      <c r="I281" s="140"/>
      <c r="J281" s="140"/>
      <c r="K281" s="140"/>
      <c r="L281" s="142"/>
      <c r="M281" s="142"/>
      <c r="N281" s="140"/>
      <c r="O281" s="141"/>
      <c r="P281" s="141"/>
      <c r="Q281" s="141"/>
      <c r="R281" s="141"/>
      <c r="S281" s="141"/>
      <c r="T281" s="141"/>
      <c r="U281" s="141"/>
      <c r="V281" s="141"/>
      <c r="W281" s="141"/>
      <c r="X281" s="141"/>
      <c r="Y281" s="141"/>
      <c r="Z281" s="141"/>
    </row>
    <row r="282" ht="14.25" customHeight="1">
      <c r="A282" s="141"/>
      <c r="B282" s="139"/>
      <c r="C282" s="139"/>
      <c r="D282" s="140"/>
      <c r="E282" s="141"/>
      <c r="F282" s="141"/>
      <c r="G282" s="141"/>
      <c r="H282" s="140"/>
      <c r="I282" s="140"/>
      <c r="J282" s="140"/>
      <c r="K282" s="140"/>
      <c r="L282" s="142"/>
      <c r="M282" s="142"/>
      <c r="N282" s="140"/>
      <c r="O282" s="141"/>
      <c r="P282" s="141"/>
      <c r="Q282" s="141"/>
      <c r="R282" s="141"/>
      <c r="S282" s="141"/>
      <c r="T282" s="141"/>
      <c r="U282" s="141"/>
      <c r="V282" s="141"/>
      <c r="W282" s="141"/>
      <c r="X282" s="141"/>
      <c r="Y282" s="141"/>
      <c r="Z282" s="141"/>
    </row>
    <row r="283" ht="14.25" customHeight="1">
      <c r="A283" s="141"/>
      <c r="B283" s="139"/>
      <c r="C283" s="139"/>
      <c r="D283" s="140"/>
      <c r="E283" s="141"/>
      <c r="F283" s="141"/>
      <c r="G283" s="141"/>
      <c r="H283" s="140"/>
      <c r="I283" s="140"/>
      <c r="J283" s="140"/>
      <c r="K283" s="140"/>
      <c r="L283" s="142"/>
      <c r="M283" s="142"/>
      <c r="N283" s="140"/>
      <c r="O283" s="141"/>
      <c r="P283" s="141"/>
      <c r="Q283" s="141"/>
      <c r="R283" s="141"/>
      <c r="S283" s="141"/>
      <c r="T283" s="141"/>
      <c r="U283" s="141"/>
      <c r="V283" s="141"/>
      <c r="W283" s="141"/>
      <c r="X283" s="141"/>
      <c r="Y283" s="141"/>
      <c r="Z283" s="141"/>
    </row>
    <row r="284" ht="14.25" customHeight="1">
      <c r="A284" s="141"/>
      <c r="B284" s="139"/>
      <c r="C284" s="139"/>
      <c r="D284" s="140"/>
      <c r="E284" s="141"/>
      <c r="F284" s="141"/>
      <c r="G284" s="141"/>
      <c r="H284" s="140"/>
      <c r="I284" s="140"/>
      <c r="J284" s="140"/>
      <c r="K284" s="140"/>
      <c r="L284" s="142"/>
      <c r="M284" s="142"/>
      <c r="N284" s="140"/>
      <c r="O284" s="141"/>
      <c r="P284" s="141"/>
      <c r="Q284" s="141"/>
      <c r="R284" s="141"/>
      <c r="S284" s="141"/>
      <c r="T284" s="141"/>
      <c r="U284" s="141"/>
      <c r="V284" s="141"/>
      <c r="W284" s="141"/>
      <c r="X284" s="141"/>
      <c r="Y284" s="141"/>
      <c r="Z284" s="141"/>
    </row>
    <row r="285" ht="14.25" customHeight="1">
      <c r="A285" s="141"/>
      <c r="B285" s="139"/>
      <c r="C285" s="139"/>
      <c r="D285" s="140"/>
      <c r="E285" s="141"/>
      <c r="F285" s="141"/>
      <c r="G285" s="141"/>
      <c r="H285" s="140"/>
      <c r="I285" s="140"/>
      <c r="J285" s="140"/>
      <c r="K285" s="140"/>
      <c r="L285" s="142"/>
      <c r="M285" s="142"/>
      <c r="N285" s="140"/>
      <c r="O285" s="141"/>
      <c r="P285" s="141"/>
      <c r="Q285" s="141"/>
      <c r="R285" s="141"/>
      <c r="S285" s="141"/>
      <c r="T285" s="141"/>
      <c r="U285" s="141"/>
      <c r="V285" s="141"/>
      <c r="W285" s="141"/>
      <c r="X285" s="141"/>
      <c r="Y285" s="141"/>
      <c r="Z285" s="141"/>
    </row>
    <row r="286" ht="14.25" customHeight="1">
      <c r="A286" s="141"/>
      <c r="B286" s="139"/>
      <c r="C286" s="139"/>
      <c r="D286" s="140"/>
      <c r="E286" s="141"/>
      <c r="F286" s="141"/>
      <c r="G286" s="141"/>
      <c r="H286" s="140"/>
      <c r="I286" s="140"/>
      <c r="J286" s="140"/>
      <c r="K286" s="140"/>
      <c r="L286" s="142"/>
      <c r="M286" s="142"/>
      <c r="N286" s="140"/>
      <c r="O286" s="141"/>
      <c r="P286" s="141"/>
      <c r="Q286" s="141"/>
      <c r="R286" s="141"/>
      <c r="S286" s="141"/>
      <c r="T286" s="141"/>
      <c r="U286" s="141"/>
      <c r="V286" s="141"/>
      <c r="W286" s="141"/>
      <c r="X286" s="141"/>
      <c r="Y286" s="141"/>
      <c r="Z286" s="141"/>
    </row>
    <row r="287" ht="14.25" customHeight="1">
      <c r="A287" s="141"/>
      <c r="B287" s="139"/>
      <c r="C287" s="139"/>
      <c r="D287" s="140"/>
      <c r="E287" s="141"/>
      <c r="F287" s="141"/>
      <c r="G287" s="141"/>
      <c r="H287" s="140"/>
      <c r="I287" s="140"/>
      <c r="J287" s="140"/>
      <c r="K287" s="140"/>
      <c r="L287" s="142"/>
      <c r="M287" s="142"/>
      <c r="N287" s="140"/>
      <c r="O287" s="141"/>
      <c r="P287" s="141"/>
      <c r="Q287" s="141"/>
      <c r="R287" s="141"/>
      <c r="S287" s="141"/>
      <c r="T287" s="141"/>
      <c r="U287" s="141"/>
      <c r="V287" s="141"/>
      <c r="W287" s="141"/>
      <c r="X287" s="141"/>
      <c r="Y287" s="141"/>
      <c r="Z287" s="141"/>
    </row>
    <row r="288" ht="14.25" customHeight="1">
      <c r="A288" s="141"/>
      <c r="B288" s="139"/>
      <c r="C288" s="139"/>
      <c r="D288" s="140"/>
      <c r="E288" s="141"/>
      <c r="F288" s="141"/>
      <c r="G288" s="141"/>
      <c r="H288" s="140"/>
      <c r="I288" s="140"/>
      <c r="J288" s="140"/>
      <c r="K288" s="140"/>
      <c r="L288" s="142"/>
      <c r="M288" s="142"/>
      <c r="N288" s="140"/>
      <c r="O288" s="141"/>
      <c r="P288" s="141"/>
      <c r="Q288" s="141"/>
      <c r="R288" s="141"/>
      <c r="S288" s="141"/>
      <c r="T288" s="141"/>
      <c r="U288" s="141"/>
      <c r="V288" s="141"/>
      <c r="W288" s="141"/>
      <c r="X288" s="141"/>
      <c r="Y288" s="141"/>
      <c r="Z288" s="141"/>
    </row>
    <row r="289" ht="14.25" customHeight="1">
      <c r="A289" s="141"/>
      <c r="B289" s="139"/>
      <c r="C289" s="139"/>
      <c r="D289" s="140"/>
      <c r="E289" s="141"/>
      <c r="F289" s="141"/>
      <c r="G289" s="141"/>
      <c r="H289" s="140"/>
      <c r="I289" s="140"/>
      <c r="J289" s="140"/>
      <c r="K289" s="140"/>
      <c r="L289" s="142"/>
      <c r="M289" s="142"/>
      <c r="N289" s="140"/>
      <c r="O289" s="141"/>
      <c r="P289" s="141"/>
      <c r="Q289" s="141"/>
      <c r="R289" s="141"/>
      <c r="S289" s="141"/>
      <c r="T289" s="141"/>
      <c r="U289" s="141"/>
      <c r="V289" s="141"/>
      <c r="W289" s="141"/>
      <c r="X289" s="141"/>
      <c r="Y289" s="141"/>
      <c r="Z289" s="141"/>
    </row>
    <row r="290" ht="14.25" customHeight="1">
      <c r="A290" s="141"/>
      <c r="B290" s="139"/>
      <c r="C290" s="139"/>
      <c r="D290" s="140"/>
      <c r="E290" s="141"/>
      <c r="F290" s="141"/>
      <c r="G290" s="141"/>
      <c r="H290" s="140"/>
      <c r="I290" s="140"/>
      <c r="J290" s="140"/>
      <c r="K290" s="140"/>
      <c r="L290" s="142"/>
      <c r="M290" s="142"/>
      <c r="N290" s="140"/>
      <c r="O290" s="141"/>
      <c r="P290" s="141"/>
      <c r="Q290" s="141"/>
      <c r="R290" s="141"/>
      <c r="S290" s="141"/>
      <c r="T290" s="141"/>
      <c r="U290" s="141"/>
      <c r="V290" s="141"/>
      <c r="W290" s="141"/>
      <c r="X290" s="141"/>
      <c r="Y290" s="141"/>
      <c r="Z290" s="141"/>
    </row>
    <row r="291" ht="14.25" customHeight="1">
      <c r="A291" s="141"/>
      <c r="B291" s="139"/>
      <c r="C291" s="139"/>
      <c r="D291" s="140"/>
      <c r="E291" s="141"/>
      <c r="F291" s="141"/>
      <c r="G291" s="141"/>
      <c r="H291" s="140"/>
      <c r="I291" s="140"/>
      <c r="J291" s="140"/>
      <c r="K291" s="140"/>
      <c r="L291" s="142"/>
      <c r="M291" s="142"/>
      <c r="N291" s="140"/>
      <c r="O291" s="141"/>
      <c r="P291" s="141"/>
      <c r="Q291" s="141"/>
      <c r="R291" s="141"/>
      <c r="S291" s="141"/>
      <c r="T291" s="141"/>
      <c r="U291" s="141"/>
      <c r="V291" s="141"/>
      <c r="W291" s="141"/>
      <c r="X291" s="141"/>
      <c r="Y291" s="141"/>
      <c r="Z291" s="141"/>
    </row>
    <row r="292" ht="14.25" customHeight="1">
      <c r="A292" s="141"/>
      <c r="B292" s="139"/>
      <c r="C292" s="139"/>
      <c r="D292" s="140"/>
      <c r="E292" s="141"/>
      <c r="F292" s="141"/>
      <c r="G292" s="141"/>
      <c r="H292" s="140"/>
      <c r="I292" s="140"/>
      <c r="J292" s="140"/>
      <c r="K292" s="140"/>
      <c r="L292" s="142"/>
      <c r="M292" s="142"/>
      <c r="N292" s="140"/>
      <c r="O292" s="141"/>
      <c r="P292" s="141"/>
      <c r="Q292" s="141"/>
      <c r="R292" s="141"/>
      <c r="S292" s="141"/>
      <c r="T292" s="141"/>
      <c r="U292" s="141"/>
      <c r="V292" s="141"/>
      <c r="W292" s="141"/>
      <c r="X292" s="141"/>
      <c r="Y292" s="141"/>
      <c r="Z292" s="141"/>
    </row>
    <row r="293" ht="14.25" customHeight="1">
      <c r="A293" s="141"/>
      <c r="B293" s="139"/>
      <c r="C293" s="139"/>
      <c r="D293" s="140"/>
      <c r="E293" s="141"/>
      <c r="F293" s="141"/>
      <c r="G293" s="141"/>
      <c r="H293" s="140"/>
      <c r="I293" s="140"/>
      <c r="J293" s="140"/>
      <c r="K293" s="140"/>
      <c r="L293" s="142"/>
      <c r="M293" s="142"/>
      <c r="N293" s="140"/>
      <c r="O293" s="141"/>
      <c r="P293" s="141"/>
      <c r="Q293" s="141"/>
      <c r="R293" s="141"/>
      <c r="S293" s="141"/>
      <c r="T293" s="141"/>
      <c r="U293" s="141"/>
      <c r="V293" s="141"/>
      <c r="W293" s="141"/>
      <c r="X293" s="141"/>
      <c r="Y293" s="141"/>
      <c r="Z293" s="141"/>
    </row>
    <row r="294" ht="14.25" customHeight="1">
      <c r="A294" s="141"/>
      <c r="B294" s="139"/>
      <c r="C294" s="139"/>
      <c r="D294" s="140"/>
      <c r="E294" s="141"/>
      <c r="F294" s="141"/>
      <c r="G294" s="141"/>
      <c r="H294" s="140"/>
      <c r="I294" s="140"/>
      <c r="J294" s="140"/>
      <c r="K294" s="140"/>
      <c r="L294" s="142"/>
      <c r="M294" s="142"/>
      <c r="N294" s="140"/>
      <c r="O294" s="141"/>
      <c r="P294" s="141"/>
      <c r="Q294" s="141"/>
      <c r="R294" s="141"/>
      <c r="S294" s="141"/>
      <c r="T294" s="141"/>
      <c r="U294" s="141"/>
      <c r="V294" s="141"/>
      <c r="W294" s="141"/>
      <c r="X294" s="141"/>
      <c r="Y294" s="141"/>
      <c r="Z294" s="141"/>
    </row>
    <row r="295" ht="14.25" customHeight="1">
      <c r="A295" s="141"/>
      <c r="B295" s="139"/>
      <c r="C295" s="139"/>
      <c r="D295" s="140"/>
      <c r="E295" s="141"/>
      <c r="F295" s="141"/>
      <c r="G295" s="141"/>
      <c r="H295" s="140"/>
      <c r="I295" s="140"/>
      <c r="J295" s="140"/>
      <c r="K295" s="140"/>
      <c r="L295" s="142"/>
      <c r="M295" s="142"/>
      <c r="N295" s="140"/>
      <c r="O295" s="141"/>
      <c r="P295" s="141"/>
      <c r="Q295" s="141"/>
      <c r="R295" s="141"/>
      <c r="S295" s="141"/>
      <c r="T295" s="141"/>
      <c r="U295" s="141"/>
      <c r="V295" s="141"/>
      <c r="W295" s="141"/>
      <c r="X295" s="141"/>
      <c r="Y295" s="141"/>
      <c r="Z295" s="141"/>
    </row>
    <row r="296" ht="14.25" customHeight="1">
      <c r="A296" s="141"/>
      <c r="B296" s="139"/>
      <c r="C296" s="139"/>
      <c r="D296" s="140"/>
      <c r="E296" s="141"/>
      <c r="F296" s="141"/>
      <c r="G296" s="141"/>
      <c r="H296" s="140"/>
      <c r="I296" s="140"/>
      <c r="J296" s="140"/>
      <c r="K296" s="140"/>
      <c r="L296" s="142"/>
      <c r="M296" s="142"/>
      <c r="N296" s="140"/>
      <c r="O296" s="141"/>
      <c r="P296" s="141"/>
      <c r="Q296" s="141"/>
      <c r="R296" s="141"/>
      <c r="S296" s="141"/>
      <c r="T296" s="141"/>
      <c r="U296" s="141"/>
      <c r="V296" s="141"/>
      <c r="W296" s="141"/>
      <c r="X296" s="141"/>
      <c r="Y296" s="141"/>
      <c r="Z296" s="141"/>
    </row>
    <row r="297" ht="14.25" customHeight="1">
      <c r="A297" s="141"/>
      <c r="B297" s="139"/>
      <c r="C297" s="139"/>
      <c r="D297" s="140"/>
      <c r="E297" s="141"/>
      <c r="F297" s="141"/>
      <c r="G297" s="141"/>
      <c r="H297" s="140"/>
      <c r="I297" s="140"/>
      <c r="J297" s="140"/>
      <c r="K297" s="140"/>
      <c r="L297" s="142"/>
      <c r="M297" s="142"/>
      <c r="N297" s="140"/>
      <c r="O297" s="141"/>
      <c r="P297" s="141"/>
      <c r="Q297" s="141"/>
      <c r="R297" s="141"/>
      <c r="S297" s="141"/>
      <c r="T297" s="141"/>
      <c r="U297" s="141"/>
      <c r="V297" s="141"/>
      <c r="W297" s="141"/>
      <c r="X297" s="141"/>
      <c r="Y297" s="141"/>
      <c r="Z297" s="141"/>
    </row>
    <row r="298" ht="14.25" customHeight="1">
      <c r="A298" s="141"/>
      <c r="B298" s="139"/>
      <c r="C298" s="139"/>
      <c r="D298" s="140"/>
      <c r="E298" s="141"/>
      <c r="F298" s="141"/>
      <c r="G298" s="141"/>
      <c r="H298" s="140"/>
      <c r="I298" s="140"/>
      <c r="J298" s="140"/>
      <c r="K298" s="140"/>
      <c r="L298" s="142"/>
      <c r="M298" s="142"/>
      <c r="N298" s="140"/>
      <c r="O298" s="141"/>
      <c r="P298" s="141"/>
      <c r="Q298" s="141"/>
      <c r="R298" s="141"/>
      <c r="S298" s="141"/>
      <c r="T298" s="141"/>
      <c r="U298" s="141"/>
      <c r="V298" s="141"/>
      <c r="W298" s="141"/>
      <c r="X298" s="141"/>
      <c r="Y298" s="141"/>
      <c r="Z298" s="141"/>
    </row>
    <row r="299" ht="14.25" customHeight="1">
      <c r="A299" s="141"/>
      <c r="B299" s="139"/>
      <c r="C299" s="139"/>
      <c r="D299" s="140"/>
      <c r="E299" s="141"/>
      <c r="F299" s="141"/>
      <c r="G299" s="141"/>
      <c r="H299" s="140"/>
      <c r="I299" s="140"/>
      <c r="J299" s="140"/>
      <c r="K299" s="140"/>
      <c r="L299" s="142"/>
      <c r="M299" s="142"/>
      <c r="N299" s="140"/>
      <c r="O299" s="141"/>
      <c r="P299" s="141"/>
      <c r="Q299" s="141"/>
      <c r="R299" s="141"/>
      <c r="S299" s="141"/>
      <c r="T299" s="141"/>
      <c r="U299" s="141"/>
      <c r="V299" s="141"/>
      <c r="W299" s="141"/>
      <c r="X299" s="141"/>
      <c r="Y299" s="141"/>
      <c r="Z299" s="141"/>
    </row>
    <row r="300" ht="14.25" customHeight="1">
      <c r="A300" s="141"/>
      <c r="B300" s="139"/>
      <c r="C300" s="139"/>
      <c r="D300" s="140"/>
      <c r="E300" s="141"/>
      <c r="F300" s="141"/>
      <c r="G300" s="141"/>
      <c r="H300" s="140"/>
      <c r="I300" s="140"/>
      <c r="J300" s="140"/>
      <c r="K300" s="140"/>
      <c r="L300" s="142"/>
      <c r="M300" s="142"/>
      <c r="N300" s="140"/>
      <c r="O300" s="141"/>
      <c r="P300" s="141"/>
      <c r="Q300" s="141"/>
      <c r="R300" s="141"/>
      <c r="S300" s="141"/>
      <c r="T300" s="141"/>
      <c r="U300" s="141"/>
      <c r="V300" s="141"/>
      <c r="W300" s="141"/>
      <c r="X300" s="141"/>
      <c r="Y300" s="141"/>
      <c r="Z300" s="141"/>
    </row>
    <row r="301" ht="14.25" customHeight="1">
      <c r="A301" s="141"/>
      <c r="B301" s="139"/>
      <c r="C301" s="139"/>
      <c r="D301" s="140"/>
      <c r="E301" s="141"/>
      <c r="F301" s="141"/>
      <c r="G301" s="141"/>
      <c r="H301" s="140"/>
      <c r="I301" s="140"/>
      <c r="J301" s="140"/>
      <c r="K301" s="140"/>
      <c r="L301" s="142"/>
      <c r="M301" s="142"/>
      <c r="N301" s="140"/>
      <c r="O301" s="141"/>
      <c r="P301" s="141"/>
      <c r="Q301" s="141"/>
      <c r="R301" s="141"/>
      <c r="S301" s="141"/>
      <c r="T301" s="141"/>
      <c r="U301" s="141"/>
      <c r="V301" s="141"/>
      <c r="W301" s="141"/>
      <c r="X301" s="141"/>
      <c r="Y301" s="141"/>
      <c r="Z301" s="141"/>
    </row>
    <row r="302" ht="14.25" customHeight="1">
      <c r="A302" s="141"/>
      <c r="B302" s="139"/>
      <c r="C302" s="139"/>
      <c r="D302" s="140"/>
      <c r="E302" s="141"/>
      <c r="F302" s="141"/>
      <c r="G302" s="141"/>
      <c r="H302" s="140"/>
      <c r="I302" s="140"/>
      <c r="J302" s="140"/>
      <c r="K302" s="140"/>
      <c r="L302" s="142"/>
      <c r="M302" s="142"/>
      <c r="N302" s="140"/>
      <c r="O302" s="141"/>
      <c r="P302" s="141"/>
      <c r="Q302" s="141"/>
      <c r="R302" s="141"/>
      <c r="S302" s="141"/>
      <c r="T302" s="141"/>
      <c r="U302" s="141"/>
      <c r="V302" s="141"/>
      <c r="W302" s="141"/>
      <c r="X302" s="141"/>
      <c r="Y302" s="141"/>
      <c r="Z302" s="141"/>
    </row>
    <row r="303" ht="14.25" customHeight="1">
      <c r="A303" s="141"/>
      <c r="B303" s="139"/>
      <c r="C303" s="139"/>
      <c r="D303" s="140"/>
      <c r="E303" s="141"/>
      <c r="F303" s="141"/>
      <c r="G303" s="141"/>
      <c r="H303" s="140"/>
      <c r="I303" s="140"/>
      <c r="J303" s="140"/>
      <c r="K303" s="140"/>
      <c r="L303" s="142"/>
      <c r="M303" s="142"/>
      <c r="N303" s="140"/>
      <c r="O303" s="141"/>
      <c r="P303" s="141"/>
      <c r="Q303" s="141"/>
      <c r="R303" s="141"/>
      <c r="S303" s="141"/>
      <c r="T303" s="141"/>
      <c r="U303" s="141"/>
      <c r="V303" s="141"/>
      <c r="W303" s="141"/>
      <c r="X303" s="141"/>
      <c r="Y303" s="141"/>
      <c r="Z303" s="141"/>
    </row>
    <row r="304" ht="14.25" customHeight="1">
      <c r="A304" s="141"/>
      <c r="B304" s="139"/>
      <c r="C304" s="139"/>
      <c r="D304" s="140"/>
      <c r="E304" s="141"/>
      <c r="F304" s="141"/>
      <c r="G304" s="141"/>
      <c r="H304" s="140"/>
      <c r="I304" s="140"/>
      <c r="J304" s="140"/>
      <c r="K304" s="140"/>
      <c r="L304" s="142"/>
      <c r="M304" s="142"/>
      <c r="N304" s="140"/>
      <c r="O304" s="141"/>
      <c r="P304" s="141"/>
      <c r="Q304" s="141"/>
      <c r="R304" s="141"/>
      <c r="S304" s="141"/>
      <c r="T304" s="141"/>
      <c r="U304" s="141"/>
      <c r="V304" s="141"/>
      <c r="W304" s="141"/>
      <c r="X304" s="141"/>
      <c r="Y304" s="141"/>
      <c r="Z304" s="141"/>
    </row>
    <row r="305" ht="14.25" customHeight="1">
      <c r="A305" s="141"/>
      <c r="B305" s="139"/>
      <c r="C305" s="139"/>
      <c r="D305" s="140"/>
      <c r="E305" s="141"/>
      <c r="F305" s="141"/>
      <c r="G305" s="141"/>
      <c r="H305" s="140"/>
      <c r="I305" s="140"/>
      <c r="J305" s="140"/>
      <c r="K305" s="140"/>
      <c r="L305" s="142"/>
      <c r="M305" s="142"/>
      <c r="N305" s="140"/>
      <c r="O305" s="141"/>
      <c r="P305" s="141"/>
      <c r="Q305" s="141"/>
      <c r="R305" s="141"/>
      <c r="S305" s="141"/>
      <c r="T305" s="141"/>
      <c r="U305" s="141"/>
      <c r="V305" s="141"/>
      <c r="W305" s="141"/>
      <c r="X305" s="141"/>
      <c r="Y305" s="141"/>
      <c r="Z305" s="141"/>
    </row>
    <row r="306" ht="14.25" customHeight="1">
      <c r="A306" s="141"/>
      <c r="B306" s="139"/>
      <c r="C306" s="139"/>
      <c r="D306" s="140"/>
      <c r="E306" s="141"/>
      <c r="F306" s="141"/>
      <c r="G306" s="141"/>
      <c r="H306" s="140"/>
      <c r="I306" s="140"/>
      <c r="J306" s="140"/>
      <c r="K306" s="140"/>
      <c r="L306" s="142"/>
      <c r="M306" s="142"/>
      <c r="N306" s="140"/>
      <c r="O306" s="141"/>
      <c r="P306" s="141"/>
      <c r="Q306" s="141"/>
      <c r="R306" s="141"/>
      <c r="S306" s="141"/>
      <c r="T306" s="141"/>
      <c r="U306" s="141"/>
      <c r="V306" s="141"/>
      <c r="W306" s="141"/>
      <c r="X306" s="141"/>
      <c r="Y306" s="141"/>
      <c r="Z306" s="141"/>
    </row>
    <row r="307" ht="14.25" customHeight="1">
      <c r="A307" s="141"/>
      <c r="B307" s="139"/>
      <c r="C307" s="139"/>
      <c r="D307" s="140"/>
      <c r="E307" s="141"/>
      <c r="F307" s="141"/>
      <c r="G307" s="141"/>
      <c r="H307" s="140"/>
      <c r="I307" s="140"/>
      <c r="J307" s="140"/>
      <c r="K307" s="140"/>
      <c r="L307" s="142"/>
      <c r="M307" s="142"/>
      <c r="N307" s="140"/>
      <c r="O307" s="141"/>
      <c r="P307" s="141"/>
      <c r="Q307" s="141"/>
      <c r="R307" s="141"/>
      <c r="S307" s="141"/>
      <c r="T307" s="141"/>
      <c r="U307" s="141"/>
      <c r="V307" s="141"/>
      <c r="W307" s="141"/>
      <c r="X307" s="141"/>
      <c r="Y307" s="141"/>
      <c r="Z307" s="141"/>
    </row>
    <row r="308" ht="14.25" customHeight="1">
      <c r="A308" s="141"/>
      <c r="B308" s="139"/>
      <c r="C308" s="139"/>
      <c r="D308" s="140"/>
      <c r="E308" s="141"/>
      <c r="F308" s="141"/>
      <c r="G308" s="141"/>
      <c r="H308" s="140"/>
      <c r="I308" s="140"/>
      <c r="J308" s="140"/>
      <c r="K308" s="140"/>
      <c r="L308" s="142"/>
      <c r="M308" s="142"/>
      <c r="N308" s="140"/>
      <c r="O308" s="141"/>
      <c r="P308" s="141"/>
      <c r="Q308" s="141"/>
      <c r="R308" s="141"/>
      <c r="S308" s="141"/>
      <c r="T308" s="141"/>
      <c r="U308" s="141"/>
      <c r="V308" s="141"/>
      <c r="W308" s="141"/>
      <c r="X308" s="141"/>
      <c r="Y308" s="141"/>
      <c r="Z308" s="141"/>
    </row>
    <row r="309" ht="14.25" customHeight="1">
      <c r="A309" s="141"/>
      <c r="B309" s="139"/>
      <c r="C309" s="139"/>
      <c r="D309" s="140"/>
      <c r="E309" s="141"/>
      <c r="F309" s="141"/>
      <c r="G309" s="141"/>
      <c r="H309" s="140"/>
      <c r="I309" s="140"/>
      <c r="J309" s="140"/>
      <c r="K309" s="140"/>
      <c r="L309" s="142"/>
      <c r="M309" s="142"/>
      <c r="N309" s="140"/>
      <c r="O309" s="141"/>
      <c r="P309" s="141"/>
      <c r="Q309" s="141"/>
      <c r="R309" s="141"/>
      <c r="S309" s="141"/>
      <c r="T309" s="141"/>
      <c r="U309" s="141"/>
      <c r="V309" s="141"/>
      <c r="W309" s="141"/>
      <c r="X309" s="141"/>
      <c r="Y309" s="141"/>
      <c r="Z309" s="141"/>
    </row>
    <row r="310" ht="14.25" customHeight="1">
      <c r="A310" s="141"/>
      <c r="B310" s="139"/>
      <c r="C310" s="139"/>
      <c r="D310" s="140"/>
      <c r="E310" s="141"/>
      <c r="F310" s="141"/>
      <c r="G310" s="141"/>
      <c r="H310" s="140"/>
      <c r="I310" s="140"/>
      <c r="J310" s="140"/>
      <c r="K310" s="140"/>
      <c r="L310" s="142"/>
      <c r="M310" s="142"/>
      <c r="N310" s="140"/>
      <c r="O310" s="141"/>
      <c r="P310" s="141"/>
      <c r="Q310" s="141"/>
      <c r="R310" s="141"/>
      <c r="S310" s="141"/>
      <c r="T310" s="141"/>
      <c r="U310" s="141"/>
      <c r="V310" s="141"/>
      <c r="W310" s="141"/>
      <c r="X310" s="141"/>
      <c r="Y310" s="141"/>
      <c r="Z310" s="141"/>
    </row>
    <row r="311" ht="14.25" customHeight="1">
      <c r="A311" s="141"/>
      <c r="B311" s="139"/>
      <c r="C311" s="139"/>
      <c r="D311" s="140"/>
      <c r="E311" s="141"/>
      <c r="F311" s="141"/>
      <c r="G311" s="141"/>
      <c r="H311" s="140"/>
      <c r="I311" s="140"/>
      <c r="J311" s="140"/>
      <c r="K311" s="140"/>
      <c r="L311" s="142"/>
      <c r="M311" s="142"/>
      <c r="N311" s="140"/>
      <c r="O311" s="141"/>
      <c r="P311" s="141"/>
      <c r="Q311" s="141"/>
      <c r="R311" s="141"/>
      <c r="S311" s="141"/>
      <c r="T311" s="141"/>
      <c r="U311" s="141"/>
      <c r="V311" s="141"/>
      <c r="W311" s="141"/>
      <c r="X311" s="141"/>
      <c r="Y311" s="141"/>
      <c r="Z311" s="141"/>
    </row>
    <row r="312" ht="14.25" customHeight="1">
      <c r="A312" s="141"/>
      <c r="B312" s="139"/>
      <c r="C312" s="139"/>
      <c r="D312" s="140"/>
      <c r="E312" s="141"/>
      <c r="F312" s="141"/>
      <c r="G312" s="141"/>
      <c r="H312" s="140"/>
      <c r="I312" s="140"/>
      <c r="J312" s="140"/>
      <c r="K312" s="140"/>
      <c r="L312" s="142"/>
      <c r="M312" s="142"/>
      <c r="N312" s="140"/>
      <c r="O312" s="141"/>
      <c r="P312" s="141"/>
      <c r="Q312" s="141"/>
      <c r="R312" s="141"/>
      <c r="S312" s="141"/>
      <c r="T312" s="141"/>
      <c r="U312" s="141"/>
      <c r="V312" s="141"/>
      <c r="W312" s="141"/>
      <c r="X312" s="141"/>
      <c r="Y312" s="141"/>
      <c r="Z312" s="141"/>
    </row>
    <row r="313" ht="14.25" customHeight="1">
      <c r="A313" s="141"/>
      <c r="B313" s="139"/>
      <c r="C313" s="139"/>
      <c r="D313" s="140"/>
      <c r="E313" s="141"/>
      <c r="F313" s="141"/>
      <c r="G313" s="141"/>
      <c r="H313" s="140"/>
      <c r="I313" s="140"/>
      <c r="J313" s="140"/>
      <c r="K313" s="140"/>
      <c r="L313" s="142"/>
      <c r="M313" s="142"/>
      <c r="N313" s="140"/>
      <c r="O313" s="141"/>
      <c r="P313" s="141"/>
      <c r="Q313" s="141"/>
      <c r="R313" s="141"/>
      <c r="S313" s="141"/>
      <c r="T313" s="141"/>
      <c r="U313" s="141"/>
      <c r="V313" s="141"/>
      <c r="W313" s="141"/>
      <c r="X313" s="141"/>
      <c r="Y313" s="141"/>
      <c r="Z313" s="141"/>
    </row>
    <row r="314" ht="14.25" customHeight="1">
      <c r="A314" s="141"/>
      <c r="B314" s="139"/>
      <c r="C314" s="139"/>
      <c r="D314" s="140"/>
      <c r="E314" s="141"/>
      <c r="F314" s="141"/>
      <c r="G314" s="141"/>
      <c r="H314" s="140"/>
      <c r="I314" s="140"/>
      <c r="J314" s="140"/>
      <c r="K314" s="140"/>
      <c r="L314" s="142"/>
      <c r="M314" s="142"/>
      <c r="N314" s="140"/>
      <c r="O314" s="141"/>
      <c r="P314" s="141"/>
      <c r="Q314" s="141"/>
      <c r="R314" s="141"/>
      <c r="S314" s="141"/>
      <c r="T314" s="141"/>
      <c r="U314" s="141"/>
      <c r="V314" s="141"/>
      <c r="W314" s="141"/>
      <c r="X314" s="141"/>
      <c r="Y314" s="141"/>
      <c r="Z314" s="141"/>
    </row>
    <row r="315" ht="14.25" customHeight="1">
      <c r="A315" s="141"/>
      <c r="B315" s="139"/>
      <c r="C315" s="139"/>
      <c r="D315" s="140"/>
      <c r="E315" s="141"/>
      <c r="F315" s="141"/>
      <c r="G315" s="141"/>
      <c r="H315" s="140"/>
      <c r="I315" s="140"/>
      <c r="J315" s="140"/>
      <c r="K315" s="140"/>
      <c r="L315" s="142"/>
      <c r="M315" s="142"/>
      <c r="N315" s="140"/>
      <c r="O315" s="141"/>
      <c r="P315" s="141"/>
      <c r="Q315" s="141"/>
      <c r="R315" s="141"/>
      <c r="S315" s="141"/>
      <c r="T315" s="141"/>
      <c r="U315" s="141"/>
      <c r="V315" s="141"/>
      <c r="W315" s="141"/>
      <c r="X315" s="141"/>
      <c r="Y315" s="141"/>
      <c r="Z315" s="141"/>
    </row>
    <row r="316" ht="14.25" customHeight="1">
      <c r="A316" s="141"/>
      <c r="B316" s="139"/>
      <c r="C316" s="139"/>
      <c r="D316" s="140"/>
      <c r="E316" s="141"/>
      <c r="F316" s="141"/>
      <c r="G316" s="141"/>
      <c r="H316" s="140"/>
      <c r="I316" s="140"/>
      <c r="J316" s="140"/>
      <c r="K316" s="140"/>
      <c r="L316" s="142"/>
      <c r="M316" s="142"/>
      <c r="N316" s="140"/>
      <c r="O316" s="141"/>
      <c r="P316" s="141"/>
      <c r="Q316" s="141"/>
      <c r="R316" s="141"/>
      <c r="S316" s="141"/>
      <c r="T316" s="141"/>
      <c r="U316" s="141"/>
      <c r="V316" s="141"/>
      <c r="W316" s="141"/>
      <c r="X316" s="141"/>
      <c r="Y316" s="141"/>
      <c r="Z316" s="141"/>
    </row>
    <row r="317" ht="14.25" customHeight="1">
      <c r="A317" s="141"/>
      <c r="B317" s="139"/>
      <c r="C317" s="139"/>
      <c r="D317" s="140"/>
      <c r="E317" s="141"/>
      <c r="F317" s="141"/>
      <c r="G317" s="141"/>
      <c r="H317" s="140"/>
      <c r="I317" s="140"/>
      <c r="J317" s="140"/>
      <c r="K317" s="140"/>
      <c r="L317" s="142"/>
      <c r="M317" s="142"/>
      <c r="N317" s="140"/>
      <c r="O317" s="141"/>
      <c r="P317" s="141"/>
      <c r="Q317" s="141"/>
      <c r="R317" s="141"/>
      <c r="S317" s="141"/>
      <c r="T317" s="141"/>
      <c r="U317" s="141"/>
      <c r="V317" s="141"/>
      <c r="W317" s="141"/>
      <c r="X317" s="141"/>
      <c r="Y317" s="141"/>
      <c r="Z317" s="141"/>
    </row>
    <row r="318" ht="14.25" customHeight="1">
      <c r="A318" s="141"/>
      <c r="B318" s="139"/>
      <c r="C318" s="139"/>
      <c r="D318" s="140"/>
      <c r="E318" s="141"/>
      <c r="F318" s="141"/>
      <c r="G318" s="141"/>
      <c r="H318" s="140"/>
      <c r="I318" s="140"/>
      <c r="J318" s="140"/>
      <c r="K318" s="140"/>
      <c r="L318" s="142"/>
      <c r="M318" s="142"/>
      <c r="N318" s="140"/>
      <c r="O318" s="141"/>
      <c r="P318" s="141"/>
      <c r="Q318" s="141"/>
      <c r="R318" s="141"/>
      <c r="S318" s="141"/>
      <c r="T318" s="141"/>
      <c r="U318" s="141"/>
      <c r="V318" s="141"/>
      <c r="W318" s="141"/>
      <c r="X318" s="141"/>
      <c r="Y318" s="141"/>
      <c r="Z318" s="141"/>
    </row>
    <row r="319" ht="14.25" customHeight="1">
      <c r="A319" s="141"/>
      <c r="B319" s="139"/>
      <c r="C319" s="139"/>
      <c r="D319" s="140"/>
      <c r="E319" s="141"/>
      <c r="F319" s="141"/>
      <c r="G319" s="141"/>
      <c r="H319" s="140"/>
      <c r="I319" s="140"/>
      <c r="J319" s="140"/>
      <c r="K319" s="140"/>
      <c r="L319" s="142"/>
      <c r="M319" s="142"/>
      <c r="N319" s="140"/>
      <c r="O319" s="141"/>
      <c r="P319" s="141"/>
      <c r="Q319" s="141"/>
      <c r="R319" s="141"/>
      <c r="S319" s="141"/>
      <c r="T319" s="141"/>
      <c r="U319" s="141"/>
      <c r="V319" s="141"/>
      <c r="W319" s="141"/>
      <c r="X319" s="141"/>
      <c r="Y319" s="141"/>
      <c r="Z319" s="141"/>
    </row>
    <row r="320" ht="14.25" customHeight="1">
      <c r="A320" s="141"/>
      <c r="B320" s="139"/>
      <c r="C320" s="139"/>
      <c r="D320" s="140"/>
      <c r="E320" s="141"/>
      <c r="F320" s="141"/>
      <c r="G320" s="141"/>
      <c r="H320" s="140"/>
      <c r="I320" s="140"/>
      <c r="J320" s="140"/>
      <c r="K320" s="140"/>
      <c r="L320" s="142"/>
      <c r="M320" s="142"/>
      <c r="N320" s="140"/>
      <c r="O320" s="141"/>
      <c r="P320" s="141"/>
      <c r="Q320" s="141"/>
      <c r="R320" s="141"/>
      <c r="S320" s="141"/>
      <c r="T320" s="141"/>
      <c r="U320" s="141"/>
      <c r="V320" s="141"/>
      <c r="W320" s="141"/>
      <c r="X320" s="141"/>
      <c r="Y320" s="141"/>
      <c r="Z320" s="141"/>
    </row>
    <row r="321" ht="14.25" customHeight="1">
      <c r="A321" s="141"/>
      <c r="B321" s="139"/>
      <c r="C321" s="139"/>
      <c r="D321" s="140"/>
      <c r="E321" s="141"/>
      <c r="F321" s="141"/>
      <c r="G321" s="141"/>
      <c r="H321" s="140"/>
      <c r="I321" s="140"/>
      <c r="J321" s="140"/>
      <c r="K321" s="140"/>
      <c r="L321" s="142"/>
      <c r="M321" s="142"/>
      <c r="N321" s="140"/>
      <c r="O321" s="141"/>
      <c r="P321" s="141"/>
      <c r="Q321" s="141"/>
      <c r="R321" s="141"/>
      <c r="S321" s="141"/>
      <c r="T321" s="141"/>
      <c r="U321" s="141"/>
      <c r="V321" s="141"/>
      <c r="W321" s="141"/>
      <c r="X321" s="141"/>
      <c r="Y321" s="141"/>
      <c r="Z321" s="141"/>
    </row>
    <row r="322" ht="14.25" customHeight="1">
      <c r="A322" s="141"/>
      <c r="B322" s="139"/>
      <c r="C322" s="139"/>
      <c r="D322" s="140"/>
      <c r="E322" s="141"/>
      <c r="F322" s="141"/>
      <c r="G322" s="141"/>
      <c r="H322" s="140"/>
      <c r="I322" s="140"/>
      <c r="J322" s="140"/>
      <c r="K322" s="140"/>
      <c r="L322" s="142"/>
      <c r="M322" s="142"/>
      <c r="N322" s="140"/>
      <c r="O322" s="141"/>
      <c r="P322" s="141"/>
      <c r="Q322" s="141"/>
      <c r="R322" s="141"/>
      <c r="S322" s="141"/>
      <c r="T322" s="141"/>
      <c r="U322" s="141"/>
      <c r="V322" s="141"/>
      <c r="W322" s="141"/>
      <c r="X322" s="141"/>
      <c r="Y322" s="141"/>
      <c r="Z322" s="141"/>
    </row>
    <row r="323" ht="14.25" customHeight="1">
      <c r="A323" s="141"/>
      <c r="B323" s="139"/>
      <c r="C323" s="139"/>
      <c r="D323" s="140"/>
      <c r="E323" s="141"/>
      <c r="F323" s="141"/>
      <c r="G323" s="141"/>
      <c r="H323" s="140"/>
      <c r="I323" s="140"/>
      <c r="J323" s="140"/>
      <c r="K323" s="140"/>
      <c r="L323" s="142"/>
      <c r="M323" s="142"/>
      <c r="N323" s="140"/>
      <c r="O323" s="141"/>
      <c r="P323" s="141"/>
      <c r="Q323" s="141"/>
      <c r="R323" s="141"/>
      <c r="S323" s="141"/>
      <c r="T323" s="141"/>
      <c r="U323" s="141"/>
      <c r="V323" s="141"/>
      <c r="W323" s="141"/>
      <c r="X323" s="141"/>
      <c r="Y323" s="141"/>
      <c r="Z323" s="141"/>
    </row>
    <row r="324" ht="14.25" customHeight="1">
      <c r="A324" s="141"/>
      <c r="B324" s="139"/>
      <c r="C324" s="139"/>
      <c r="D324" s="140"/>
      <c r="E324" s="141"/>
      <c r="F324" s="141"/>
      <c r="G324" s="141"/>
      <c r="H324" s="140"/>
      <c r="I324" s="140"/>
      <c r="J324" s="140"/>
      <c r="K324" s="140"/>
      <c r="L324" s="142"/>
      <c r="M324" s="142"/>
      <c r="N324" s="140"/>
      <c r="O324" s="141"/>
      <c r="P324" s="141"/>
      <c r="Q324" s="141"/>
      <c r="R324" s="141"/>
      <c r="S324" s="141"/>
      <c r="T324" s="141"/>
      <c r="U324" s="141"/>
      <c r="V324" s="141"/>
      <c r="W324" s="141"/>
      <c r="X324" s="141"/>
      <c r="Y324" s="141"/>
      <c r="Z324" s="141"/>
    </row>
    <row r="325" ht="14.25" customHeight="1">
      <c r="A325" s="141"/>
      <c r="B325" s="139"/>
      <c r="C325" s="139"/>
      <c r="D325" s="140"/>
      <c r="E325" s="141"/>
      <c r="F325" s="141"/>
      <c r="G325" s="141"/>
      <c r="H325" s="140"/>
      <c r="I325" s="140"/>
      <c r="J325" s="140"/>
      <c r="K325" s="140"/>
      <c r="L325" s="142"/>
      <c r="M325" s="142"/>
      <c r="N325" s="140"/>
      <c r="O325" s="141"/>
      <c r="P325" s="141"/>
      <c r="Q325" s="141"/>
      <c r="R325" s="141"/>
      <c r="S325" s="141"/>
      <c r="T325" s="141"/>
      <c r="U325" s="141"/>
      <c r="V325" s="141"/>
      <c r="W325" s="141"/>
      <c r="X325" s="141"/>
      <c r="Y325" s="141"/>
      <c r="Z325" s="141"/>
    </row>
    <row r="326" ht="14.25" customHeight="1">
      <c r="A326" s="141"/>
      <c r="B326" s="139"/>
      <c r="C326" s="139"/>
      <c r="D326" s="140"/>
      <c r="E326" s="141"/>
      <c r="F326" s="141"/>
      <c r="G326" s="141"/>
      <c r="H326" s="140"/>
      <c r="I326" s="140"/>
      <c r="J326" s="140"/>
      <c r="K326" s="140"/>
      <c r="L326" s="142"/>
      <c r="M326" s="142"/>
      <c r="N326" s="140"/>
      <c r="O326" s="141"/>
      <c r="P326" s="141"/>
      <c r="Q326" s="141"/>
      <c r="R326" s="141"/>
      <c r="S326" s="141"/>
      <c r="T326" s="141"/>
      <c r="U326" s="141"/>
      <c r="V326" s="141"/>
      <c r="W326" s="141"/>
      <c r="X326" s="141"/>
      <c r="Y326" s="141"/>
      <c r="Z326" s="141"/>
    </row>
    <row r="327" ht="14.25" customHeight="1">
      <c r="A327" s="141"/>
      <c r="B327" s="139"/>
      <c r="C327" s="139"/>
      <c r="D327" s="140"/>
      <c r="E327" s="141"/>
      <c r="F327" s="141"/>
      <c r="G327" s="141"/>
      <c r="H327" s="140"/>
      <c r="I327" s="140"/>
      <c r="J327" s="140"/>
      <c r="K327" s="140"/>
      <c r="L327" s="142"/>
      <c r="M327" s="142"/>
      <c r="N327" s="140"/>
      <c r="O327" s="141"/>
      <c r="P327" s="141"/>
      <c r="Q327" s="141"/>
      <c r="R327" s="141"/>
      <c r="S327" s="141"/>
      <c r="T327" s="141"/>
      <c r="U327" s="141"/>
      <c r="V327" s="141"/>
      <c r="W327" s="141"/>
      <c r="X327" s="141"/>
      <c r="Y327" s="141"/>
      <c r="Z327" s="141"/>
    </row>
    <row r="328" ht="14.25" customHeight="1">
      <c r="A328" s="141"/>
      <c r="B328" s="139"/>
      <c r="C328" s="139"/>
      <c r="D328" s="140"/>
      <c r="E328" s="141"/>
      <c r="F328" s="141"/>
      <c r="G328" s="141"/>
      <c r="H328" s="140"/>
      <c r="I328" s="140"/>
      <c r="J328" s="140"/>
      <c r="K328" s="140"/>
      <c r="L328" s="142"/>
      <c r="M328" s="142"/>
      <c r="N328" s="140"/>
      <c r="O328" s="141"/>
      <c r="P328" s="141"/>
      <c r="Q328" s="141"/>
      <c r="R328" s="141"/>
      <c r="S328" s="141"/>
      <c r="T328" s="141"/>
      <c r="U328" s="141"/>
      <c r="V328" s="141"/>
      <c r="W328" s="141"/>
      <c r="X328" s="141"/>
      <c r="Y328" s="141"/>
      <c r="Z328" s="141"/>
    </row>
    <row r="329" ht="14.25" customHeight="1">
      <c r="A329" s="141"/>
      <c r="B329" s="139"/>
      <c r="C329" s="139"/>
      <c r="D329" s="140"/>
      <c r="E329" s="141"/>
      <c r="F329" s="141"/>
      <c r="G329" s="141"/>
      <c r="H329" s="140"/>
      <c r="I329" s="140"/>
      <c r="J329" s="140"/>
      <c r="K329" s="140"/>
      <c r="L329" s="142"/>
      <c r="M329" s="142"/>
      <c r="N329" s="140"/>
      <c r="O329" s="141"/>
      <c r="P329" s="141"/>
      <c r="Q329" s="141"/>
      <c r="R329" s="141"/>
      <c r="S329" s="141"/>
      <c r="T329" s="141"/>
      <c r="U329" s="141"/>
      <c r="V329" s="141"/>
      <c r="W329" s="141"/>
      <c r="X329" s="141"/>
      <c r="Y329" s="141"/>
      <c r="Z329" s="141"/>
    </row>
    <row r="330" ht="14.25" customHeight="1">
      <c r="A330" s="141"/>
      <c r="B330" s="139"/>
      <c r="C330" s="139"/>
      <c r="D330" s="140"/>
      <c r="E330" s="141"/>
      <c r="F330" s="141"/>
      <c r="G330" s="141"/>
      <c r="H330" s="140"/>
      <c r="I330" s="140"/>
      <c r="J330" s="140"/>
      <c r="K330" s="140"/>
      <c r="L330" s="142"/>
      <c r="M330" s="142"/>
      <c r="N330" s="140"/>
      <c r="O330" s="141"/>
      <c r="P330" s="141"/>
      <c r="Q330" s="141"/>
      <c r="R330" s="141"/>
      <c r="S330" s="141"/>
      <c r="T330" s="141"/>
      <c r="U330" s="141"/>
      <c r="V330" s="141"/>
      <c r="W330" s="141"/>
      <c r="X330" s="141"/>
      <c r="Y330" s="141"/>
      <c r="Z330" s="141"/>
    </row>
    <row r="331" ht="14.25" customHeight="1">
      <c r="A331" s="141"/>
      <c r="B331" s="139"/>
      <c r="C331" s="139"/>
      <c r="D331" s="140"/>
      <c r="E331" s="141"/>
      <c r="F331" s="141"/>
      <c r="G331" s="141"/>
      <c r="H331" s="140"/>
      <c r="I331" s="140"/>
      <c r="J331" s="140"/>
      <c r="K331" s="140"/>
      <c r="L331" s="142"/>
      <c r="M331" s="142"/>
      <c r="N331" s="140"/>
      <c r="O331" s="141"/>
      <c r="P331" s="141"/>
      <c r="Q331" s="141"/>
      <c r="R331" s="141"/>
      <c r="S331" s="141"/>
      <c r="T331" s="141"/>
      <c r="U331" s="141"/>
      <c r="V331" s="141"/>
      <c r="W331" s="141"/>
      <c r="X331" s="141"/>
      <c r="Y331" s="141"/>
      <c r="Z331" s="141"/>
    </row>
    <row r="332" ht="14.25" customHeight="1">
      <c r="A332" s="141"/>
      <c r="B332" s="139"/>
      <c r="C332" s="139"/>
      <c r="D332" s="140"/>
      <c r="E332" s="141"/>
      <c r="F332" s="141"/>
      <c r="G332" s="141"/>
      <c r="H332" s="140"/>
      <c r="I332" s="140"/>
      <c r="J332" s="140"/>
      <c r="K332" s="140"/>
      <c r="L332" s="142"/>
      <c r="M332" s="142"/>
      <c r="N332" s="140"/>
      <c r="O332" s="141"/>
      <c r="P332" s="141"/>
      <c r="Q332" s="141"/>
      <c r="R332" s="141"/>
      <c r="S332" s="141"/>
      <c r="T332" s="141"/>
      <c r="U332" s="141"/>
      <c r="V332" s="141"/>
      <c r="W332" s="141"/>
      <c r="X332" s="141"/>
      <c r="Y332" s="141"/>
      <c r="Z332" s="141"/>
    </row>
    <row r="333" ht="14.25" customHeight="1">
      <c r="A333" s="141"/>
      <c r="B333" s="139"/>
      <c r="C333" s="139"/>
      <c r="D333" s="140"/>
      <c r="E333" s="141"/>
      <c r="F333" s="141"/>
      <c r="G333" s="141"/>
      <c r="H333" s="140"/>
      <c r="I333" s="140"/>
      <c r="J333" s="140"/>
      <c r="K333" s="140"/>
      <c r="L333" s="142"/>
      <c r="M333" s="142"/>
      <c r="N333" s="140"/>
      <c r="O333" s="141"/>
      <c r="P333" s="141"/>
      <c r="Q333" s="141"/>
      <c r="R333" s="141"/>
      <c r="S333" s="141"/>
      <c r="T333" s="141"/>
      <c r="U333" s="141"/>
      <c r="V333" s="141"/>
      <c r="W333" s="141"/>
      <c r="X333" s="141"/>
      <c r="Y333" s="141"/>
      <c r="Z333" s="141"/>
    </row>
    <row r="334" ht="14.25" customHeight="1">
      <c r="A334" s="141"/>
      <c r="B334" s="139"/>
      <c r="C334" s="139"/>
      <c r="D334" s="140"/>
      <c r="E334" s="141"/>
      <c r="F334" s="141"/>
      <c r="G334" s="141"/>
      <c r="H334" s="140"/>
      <c r="I334" s="140"/>
      <c r="J334" s="140"/>
      <c r="K334" s="140"/>
      <c r="L334" s="142"/>
      <c r="M334" s="142"/>
      <c r="N334" s="140"/>
      <c r="O334" s="141"/>
      <c r="P334" s="141"/>
      <c r="Q334" s="141"/>
      <c r="R334" s="141"/>
      <c r="S334" s="141"/>
      <c r="T334" s="141"/>
      <c r="U334" s="141"/>
      <c r="V334" s="141"/>
      <c r="W334" s="141"/>
      <c r="X334" s="141"/>
      <c r="Y334" s="141"/>
      <c r="Z334" s="141"/>
    </row>
    <row r="335" ht="14.25" customHeight="1">
      <c r="A335" s="141"/>
      <c r="B335" s="139"/>
      <c r="C335" s="139"/>
      <c r="D335" s="140"/>
      <c r="E335" s="141"/>
      <c r="F335" s="141"/>
      <c r="G335" s="141"/>
      <c r="H335" s="140"/>
      <c r="I335" s="140"/>
      <c r="J335" s="140"/>
      <c r="K335" s="140"/>
      <c r="L335" s="142"/>
      <c r="M335" s="142"/>
      <c r="N335" s="140"/>
      <c r="O335" s="141"/>
      <c r="P335" s="141"/>
      <c r="Q335" s="141"/>
      <c r="R335" s="141"/>
      <c r="S335" s="141"/>
      <c r="T335" s="141"/>
      <c r="U335" s="141"/>
      <c r="V335" s="141"/>
      <c r="W335" s="141"/>
      <c r="X335" s="141"/>
      <c r="Y335" s="141"/>
      <c r="Z335" s="141"/>
    </row>
    <row r="336" ht="14.25" customHeight="1">
      <c r="A336" s="141"/>
      <c r="B336" s="139"/>
      <c r="C336" s="139"/>
      <c r="D336" s="140"/>
      <c r="E336" s="141"/>
      <c r="F336" s="141"/>
      <c r="G336" s="141"/>
      <c r="H336" s="140"/>
      <c r="I336" s="140"/>
      <c r="J336" s="140"/>
      <c r="K336" s="140"/>
      <c r="L336" s="142"/>
      <c r="M336" s="142"/>
      <c r="N336" s="140"/>
      <c r="O336" s="141"/>
      <c r="P336" s="141"/>
      <c r="Q336" s="141"/>
      <c r="R336" s="141"/>
      <c r="S336" s="141"/>
      <c r="T336" s="141"/>
      <c r="U336" s="141"/>
      <c r="V336" s="141"/>
      <c r="W336" s="141"/>
      <c r="X336" s="141"/>
      <c r="Y336" s="141"/>
      <c r="Z336" s="141"/>
    </row>
    <row r="337" ht="14.25" customHeight="1">
      <c r="A337" s="141"/>
      <c r="B337" s="139"/>
      <c r="C337" s="139"/>
      <c r="D337" s="140"/>
      <c r="E337" s="141"/>
      <c r="F337" s="141"/>
      <c r="G337" s="141"/>
      <c r="H337" s="140"/>
      <c r="I337" s="140"/>
      <c r="J337" s="140"/>
      <c r="K337" s="140"/>
      <c r="L337" s="142"/>
      <c r="M337" s="142"/>
      <c r="N337" s="140"/>
      <c r="O337" s="141"/>
      <c r="P337" s="141"/>
      <c r="Q337" s="141"/>
      <c r="R337" s="141"/>
      <c r="S337" s="141"/>
      <c r="T337" s="141"/>
      <c r="U337" s="141"/>
      <c r="V337" s="141"/>
      <c r="W337" s="141"/>
      <c r="X337" s="141"/>
      <c r="Y337" s="141"/>
      <c r="Z337" s="141"/>
    </row>
    <row r="338" ht="14.25" customHeight="1">
      <c r="A338" s="141"/>
      <c r="B338" s="139"/>
      <c r="C338" s="139"/>
      <c r="D338" s="140"/>
      <c r="E338" s="141"/>
      <c r="F338" s="141"/>
      <c r="G338" s="141"/>
      <c r="H338" s="140"/>
      <c r="I338" s="140"/>
      <c r="J338" s="140"/>
      <c r="K338" s="140"/>
      <c r="L338" s="142"/>
      <c r="M338" s="142"/>
      <c r="N338" s="140"/>
      <c r="O338" s="141"/>
      <c r="P338" s="141"/>
      <c r="Q338" s="141"/>
      <c r="R338" s="141"/>
      <c r="S338" s="141"/>
      <c r="T338" s="141"/>
      <c r="U338" s="141"/>
      <c r="V338" s="141"/>
      <c r="W338" s="141"/>
      <c r="X338" s="141"/>
      <c r="Y338" s="141"/>
      <c r="Z338" s="141"/>
    </row>
    <row r="339" ht="14.25" customHeight="1">
      <c r="A339" s="141"/>
      <c r="B339" s="139"/>
      <c r="C339" s="139"/>
      <c r="D339" s="140"/>
      <c r="E339" s="141"/>
      <c r="F339" s="141"/>
      <c r="G339" s="141"/>
      <c r="H339" s="140"/>
      <c r="I339" s="140"/>
      <c r="J339" s="140"/>
      <c r="K339" s="140"/>
      <c r="L339" s="142"/>
      <c r="M339" s="142"/>
      <c r="N339" s="140"/>
      <c r="O339" s="141"/>
      <c r="P339" s="141"/>
      <c r="Q339" s="141"/>
      <c r="R339" s="141"/>
      <c r="S339" s="141"/>
      <c r="T339" s="141"/>
      <c r="U339" s="141"/>
      <c r="V339" s="141"/>
      <c r="W339" s="141"/>
      <c r="X339" s="141"/>
      <c r="Y339" s="141"/>
      <c r="Z339" s="141"/>
    </row>
    <row r="340" ht="14.25" customHeight="1">
      <c r="A340" s="141"/>
      <c r="B340" s="139"/>
      <c r="C340" s="139"/>
      <c r="D340" s="140"/>
      <c r="E340" s="141"/>
      <c r="F340" s="141"/>
      <c r="G340" s="141"/>
      <c r="H340" s="140"/>
      <c r="I340" s="140"/>
      <c r="J340" s="140"/>
      <c r="K340" s="140"/>
      <c r="L340" s="142"/>
      <c r="M340" s="142"/>
      <c r="N340" s="140"/>
      <c r="O340" s="141"/>
      <c r="P340" s="141"/>
      <c r="Q340" s="141"/>
      <c r="R340" s="141"/>
      <c r="S340" s="141"/>
      <c r="T340" s="141"/>
      <c r="U340" s="141"/>
      <c r="V340" s="141"/>
      <c r="W340" s="141"/>
      <c r="X340" s="141"/>
      <c r="Y340" s="141"/>
      <c r="Z340" s="141"/>
    </row>
    <row r="341" ht="14.25" customHeight="1">
      <c r="A341" s="141"/>
      <c r="B341" s="139"/>
      <c r="C341" s="139"/>
      <c r="D341" s="140"/>
      <c r="E341" s="141"/>
      <c r="F341" s="141"/>
      <c r="G341" s="141"/>
      <c r="H341" s="140"/>
      <c r="I341" s="140"/>
      <c r="J341" s="140"/>
      <c r="K341" s="140"/>
      <c r="L341" s="142"/>
      <c r="M341" s="142"/>
      <c r="N341" s="140"/>
      <c r="O341" s="141"/>
      <c r="P341" s="141"/>
      <c r="Q341" s="141"/>
      <c r="R341" s="141"/>
      <c r="S341" s="141"/>
      <c r="T341" s="141"/>
      <c r="U341" s="141"/>
      <c r="V341" s="141"/>
      <c r="W341" s="141"/>
      <c r="X341" s="141"/>
      <c r="Y341" s="141"/>
      <c r="Z341" s="141"/>
    </row>
    <row r="342" ht="14.25" customHeight="1">
      <c r="A342" s="141"/>
      <c r="B342" s="139"/>
      <c r="C342" s="139"/>
      <c r="D342" s="140"/>
      <c r="E342" s="141"/>
      <c r="F342" s="141"/>
      <c r="G342" s="141"/>
      <c r="H342" s="140"/>
      <c r="I342" s="140"/>
      <c r="J342" s="140"/>
      <c r="K342" s="140"/>
      <c r="L342" s="142"/>
      <c r="M342" s="142"/>
      <c r="N342" s="140"/>
      <c r="O342" s="141"/>
      <c r="P342" s="141"/>
      <c r="Q342" s="141"/>
      <c r="R342" s="141"/>
      <c r="S342" s="141"/>
      <c r="T342" s="141"/>
      <c r="U342" s="141"/>
      <c r="V342" s="141"/>
      <c r="W342" s="141"/>
      <c r="X342" s="141"/>
      <c r="Y342" s="141"/>
      <c r="Z342" s="141"/>
    </row>
    <row r="343" ht="14.25" customHeight="1">
      <c r="A343" s="141"/>
      <c r="B343" s="139"/>
      <c r="C343" s="139"/>
      <c r="D343" s="140"/>
      <c r="E343" s="141"/>
      <c r="F343" s="141"/>
      <c r="G343" s="141"/>
      <c r="H343" s="140"/>
      <c r="I343" s="140"/>
      <c r="J343" s="140"/>
      <c r="K343" s="140"/>
      <c r="L343" s="142"/>
      <c r="M343" s="142"/>
      <c r="N343" s="140"/>
      <c r="O343" s="141"/>
      <c r="P343" s="141"/>
      <c r="Q343" s="141"/>
      <c r="R343" s="141"/>
      <c r="S343" s="141"/>
      <c r="T343" s="141"/>
      <c r="U343" s="141"/>
      <c r="V343" s="141"/>
      <c r="W343" s="141"/>
      <c r="X343" s="141"/>
      <c r="Y343" s="141"/>
      <c r="Z343" s="141"/>
    </row>
    <row r="344" ht="14.25" customHeight="1">
      <c r="A344" s="141"/>
      <c r="B344" s="139"/>
      <c r="C344" s="139"/>
      <c r="D344" s="140"/>
      <c r="E344" s="141"/>
      <c r="F344" s="141"/>
      <c r="G344" s="141"/>
      <c r="H344" s="140"/>
      <c r="I344" s="140"/>
      <c r="J344" s="140"/>
      <c r="K344" s="140"/>
      <c r="L344" s="142"/>
      <c r="M344" s="142"/>
      <c r="N344" s="140"/>
      <c r="O344" s="141"/>
      <c r="P344" s="141"/>
      <c r="Q344" s="141"/>
      <c r="R344" s="141"/>
      <c r="S344" s="141"/>
      <c r="T344" s="141"/>
      <c r="U344" s="141"/>
      <c r="V344" s="141"/>
      <c r="W344" s="141"/>
      <c r="X344" s="141"/>
      <c r="Y344" s="141"/>
      <c r="Z344" s="141"/>
    </row>
    <row r="345" ht="14.25" customHeight="1">
      <c r="A345" s="141"/>
      <c r="B345" s="139"/>
      <c r="C345" s="139"/>
      <c r="D345" s="140"/>
      <c r="E345" s="141"/>
      <c r="F345" s="141"/>
      <c r="G345" s="141"/>
      <c r="H345" s="140"/>
      <c r="I345" s="140"/>
      <c r="J345" s="140"/>
      <c r="K345" s="140"/>
      <c r="L345" s="142"/>
      <c r="M345" s="142"/>
      <c r="N345" s="140"/>
      <c r="O345" s="141"/>
      <c r="P345" s="141"/>
      <c r="Q345" s="141"/>
      <c r="R345" s="141"/>
      <c r="S345" s="141"/>
      <c r="T345" s="141"/>
      <c r="U345" s="141"/>
      <c r="V345" s="141"/>
      <c r="W345" s="141"/>
      <c r="X345" s="141"/>
      <c r="Y345" s="141"/>
      <c r="Z345" s="141"/>
    </row>
    <row r="346" ht="14.25" customHeight="1">
      <c r="A346" s="141"/>
      <c r="B346" s="139"/>
      <c r="C346" s="139"/>
      <c r="D346" s="140"/>
      <c r="E346" s="141"/>
      <c r="F346" s="141"/>
      <c r="G346" s="141"/>
      <c r="H346" s="140"/>
      <c r="I346" s="140"/>
      <c r="J346" s="140"/>
      <c r="K346" s="140"/>
      <c r="L346" s="142"/>
      <c r="M346" s="142"/>
      <c r="N346" s="140"/>
      <c r="O346" s="141"/>
      <c r="P346" s="141"/>
      <c r="Q346" s="141"/>
      <c r="R346" s="141"/>
      <c r="S346" s="141"/>
      <c r="T346" s="141"/>
      <c r="U346" s="141"/>
      <c r="V346" s="141"/>
      <c r="W346" s="141"/>
      <c r="X346" s="141"/>
      <c r="Y346" s="141"/>
      <c r="Z346" s="141"/>
    </row>
    <row r="347" ht="14.25" customHeight="1">
      <c r="A347" s="141"/>
      <c r="B347" s="139"/>
      <c r="C347" s="139"/>
      <c r="D347" s="140"/>
      <c r="E347" s="141"/>
      <c r="F347" s="141"/>
      <c r="G347" s="141"/>
      <c r="H347" s="140"/>
      <c r="I347" s="140"/>
      <c r="J347" s="140"/>
      <c r="K347" s="140"/>
      <c r="L347" s="142"/>
      <c r="M347" s="142"/>
      <c r="N347" s="140"/>
      <c r="O347" s="141"/>
      <c r="P347" s="141"/>
      <c r="Q347" s="141"/>
      <c r="R347" s="141"/>
      <c r="S347" s="141"/>
      <c r="T347" s="141"/>
      <c r="U347" s="141"/>
      <c r="V347" s="141"/>
      <c r="W347" s="141"/>
      <c r="X347" s="141"/>
      <c r="Y347" s="141"/>
      <c r="Z347" s="141"/>
    </row>
    <row r="348" ht="14.25" customHeight="1">
      <c r="A348" s="141"/>
      <c r="B348" s="139"/>
      <c r="C348" s="139"/>
      <c r="D348" s="140"/>
      <c r="E348" s="141"/>
      <c r="F348" s="141"/>
      <c r="G348" s="141"/>
      <c r="H348" s="140"/>
      <c r="I348" s="140"/>
      <c r="J348" s="140"/>
      <c r="K348" s="140"/>
      <c r="L348" s="142"/>
      <c r="M348" s="142"/>
      <c r="N348" s="140"/>
      <c r="O348" s="141"/>
      <c r="P348" s="141"/>
      <c r="Q348" s="141"/>
      <c r="R348" s="141"/>
      <c r="S348" s="141"/>
      <c r="T348" s="141"/>
      <c r="U348" s="141"/>
      <c r="V348" s="141"/>
      <c r="W348" s="141"/>
      <c r="X348" s="141"/>
      <c r="Y348" s="141"/>
      <c r="Z348" s="141"/>
    </row>
    <row r="349" ht="14.25" customHeight="1">
      <c r="A349" s="141"/>
      <c r="B349" s="139"/>
      <c r="C349" s="139"/>
      <c r="D349" s="140"/>
      <c r="E349" s="141"/>
      <c r="F349" s="141"/>
      <c r="G349" s="141"/>
      <c r="H349" s="140"/>
      <c r="I349" s="140"/>
      <c r="J349" s="140"/>
      <c r="K349" s="140"/>
      <c r="L349" s="142"/>
      <c r="M349" s="142"/>
      <c r="N349" s="140"/>
      <c r="O349" s="141"/>
      <c r="P349" s="141"/>
      <c r="Q349" s="141"/>
      <c r="R349" s="141"/>
      <c r="S349" s="141"/>
      <c r="T349" s="141"/>
      <c r="U349" s="141"/>
      <c r="V349" s="141"/>
      <c r="W349" s="141"/>
      <c r="X349" s="141"/>
      <c r="Y349" s="141"/>
      <c r="Z349" s="141"/>
    </row>
    <row r="350" ht="14.25" customHeight="1">
      <c r="A350" s="141"/>
      <c r="B350" s="139"/>
      <c r="C350" s="139"/>
      <c r="D350" s="140"/>
      <c r="E350" s="141"/>
      <c r="F350" s="141"/>
      <c r="G350" s="141"/>
      <c r="H350" s="140"/>
      <c r="I350" s="140"/>
      <c r="J350" s="140"/>
      <c r="K350" s="140"/>
      <c r="L350" s="142"/>
      <c r="M350" s="142"/>
      <c r="N350" s="140"/>
      <c r="O350" s="141"/>
      <c r="P350" s="141"/>
      <c r="Q350" s="141"/>
      <c r="R350" s="141"/>
      <c r="S350" s="141"/>
      <c r="T350" s="141"/>
      <c r="U350" s="141"/>
      <c r="V350" s="141"/>
      <c r="W350" s="141"/>
      <c r="X350" s="141"/>
      <c r="Y350" s="141"/>
      <c r="Z350" s="141"/>
    </row>
    <row r="351" ht="14.25" customHeight="1">
      <c r="A351" s="141"/>
      <c r="B351" s="139"/>
      <c r="C351" s="139"/>
      <c r="D351" s="140"/>
      <c r="E351" s="141"/>
      <c r="F351" s="141"/>
      <c r="G351" s="141"/>
      <c r="H351" s="140"/>
      <c r="I351" s="140"/>
      <c r="J351" s="140"/>
      <c r="K351" s="140"/>
      <c r="L351" s="142"/>
      <c r="M351" s="142"/>
      <c r="N351" s="140"/>
      <c r="O351" s="141"/>
      <c r="P351" s="141"/>
      <c r="Q351" s="141"/>
      <c r="R351" s="141"/>
      <c r="S351" s="141"/>
      <c r="T351" s="141"/>
      <c r="U351" s="141"/>
      <c r="V351" s="141"/>
      <c r="W351" s="141"/>
      <c r="X351" s="141"/>
      <c r="Y351" s="141"/>
      <c r="Z351" s="141"/>
    </row>
    <row r="352" ht="14.25" customHeight="1">
      <c r="A352" s="141"/>
      <c r="B352" s="139"/>
      <c r="C352" s="139"/>
      <c r="D352" s="140"/>
      <c r="E352" s="141"/>
      <c r="F352" s="141"/>
      <c r="G352" s="141"/>
      <c r="H352" s="140"/>
      <c r="I352" s="140"/>
      <c r="J352" s="140"/>
      <c r="K352" s="140"/>
      <c r="L352" s="142"/>
      <c r="M352" s="142"/>
      <c r="N352" s="140"/>
      <c r="O352" s="141"/>
      <c r="P352" s="141"/>
      <c r="Q352" s="141"/>
      <c r="R352" s="141"/>
      <c r="S352" s="141"/>
      <c r="T352" s="141"/>
      <c r="U352" s="141"/>
      <c r="V352" s="141"/>
      <c r="W352" s="141"/>
      <c r="X352" s="141"/>
      <c r="Y352" s="141"/>
      <c r="Z352" s="141"/>
    </row>
    <row r="353" ht="14.25" customHeight="1">
      <c r="A353" s="141"/>
      <c r="B353" s="139"/>
      <c r="C353" s="139"/>
      <c r="D353" s="140"/>
      <c r="E353" s="141"/>
      <c r="F353" s="141"/>
      <c r="G353" s="141"/>
      <c r="H353" s="140"/>
      <c r="I353" s="140"/>
      <c r="J353" s="140"/>
      <c r="K353" s="140"/>
      <c r="L353" s="142"/>
      <c r="M353" s="142"/>
      <c r="N353" s="140"/>
      <c r="O353" s="141"/>
      <c r="P353" s="141"/>
      <c r="Q353" s="141"/>
      <c r="R353" s="141"/>
      <c r="S353" s="141"/>
      <c r="T353" s="141"/>
      <c r="U353" s="141"/>
      <c r="V353" s="141"/>
      <c r="W353" s="141"/>
      <c r="X353" s="141"/>
      <c r="Y353" s="141"/>
      <c r="Z353" s="141"/>
    </row>
    <row r="354" ht="14.25" customHeight="1">
      <c r="A354" s="141"/>
      <c r="B354" s="139"/>
      <c r="C354" s="139"/>
      <c r="D354" s="140"/>
      <c r="E354" s="141"/>
      <c r="F354" s="141"/>
      <c r="G354" s="141"/>
      <c r="H354" s="140"/>
      <c r="I354" s="140"/>
      <c r="J354" s="140"/>
      <c r="K354" s="140"/>
      <c r="L354" s="142"/>
      <c r="M354" s="142"/>
      <c r="N354" s="140"/>
      <c r="O354" s="141"/>
      <c r="P354" s="141"/>
      <c r="Q354" s="141"/>
      <c r="R354" s="141"/>
      <c r="S354" s="141"/>
      <c r="T354" s="141"/>
      <c r="U354" s="141"/>
      <c r="V354" s="141"/>
      <c r="W354" s="141"/>
      <c r="X354" s="141"/>
      <c r="Y354" s="141"/>
      <c r="Z354" s="141"/>
    </row>
    <row r="355" ht="14.25" customHeight="1">
      <c r="A355" s="141"/>
      <c r="B355" s="139"/>
      <c r="C355" s="139"/>
      <c r="D355" s="140"/>
      <c r="E355" s="141"/>
      <c r="F355" s="141"/>
      <c r="G355" s="141"/>
      <c r="H355" s="140"/>
      <c r="I355" s="140"/>
      <c r="J355" s="140"/>
      <c r="K355" s="140"/>
      <c r="L355" s="142"/>
      <c r="M355" s="142"/>
      <c r="N355" s="140"/>
      <c r="O355" s="141"/>
      <c r="P355" s="141"/>
      <c r="Q355" s="141"/>
      <c r="R355" s="141"/>
      <c r="S355" s="141"/>
      <c r="T355" s="141"/>
      <c r="U355" s="141"/>
      <c r="V355" s="141"/>
      <c r="W355" s="141"/>
      <c r="X355" s="141"/>
      <c r="Y355" s="141"/>
      <c r="Z355" s="141"/>
    </row>
    <row r="356" ht="14.25" customHeight="1">
      <c r="A356" s="141"/>
      <c r="B356" s="139"/>
      <c r="C356" s="139"/>
      <c r="D356" s="140"/>
      <c r="E356" s="141"/>
      <c r="F356" s="141"/>
      <c r="G356" s="141"/>
      <c r="H356" s="140"/>
      <c r="I356" s="140"/>
      <c r="J356" s="140"/>
      <c r="K356" s="140"/>
      <c r="L356" s="142"/>
      <c r="M356" s="142"/>
      <c r="N356" s="140"/>
      <c r="O356" s="141"/>
      <c r="P356" s="141"/>
      <c r="Q356" s="141"/>
      <c r="R356" s="141"/>
      <c r="S356" s="141"/>
      <c r="T356" s="141"/>
      <c r="U356" s="141"/>
      <c r="V356" s="141"/>
      <c r="W356" s="141"/>
      <c r="X356" s="141"/>
      <c r="Y356" s="141"/>
      <c r="Z356" s="141"/>
    </row>
    <row r="357" ht="14.25" customHeight="1">
      <c r="A357" s="141"/>
      <c r="B357" s="139"/>
      <c r="C357" s="139"/>
      <c r="D357" s="140"/>
      <c r="E357" s="141"/>
      <c r="F357" s="141"/>
      <c r="G357" s="141"/>
      <c r="H357" s="140"/>
      <c r="I357" s="140"/>
      <c r="J357" s="140"/>
      <c r="K357" s="140"/>
      <c r="L357" s="142"/>
      <c r="M357" s="142"/>
      <c r="N357" s="140"/>
      <c r="O357" s="141"/>
      <c r="P357" s="141"/>
      <c r="Q357" s="141"/>
      <c r="R357" s="141"/>
      <c r="S357" s="141"/>
      <c r="T357" s="141"/>
      <c r="U357" s="141"/>
      <c r="V357" s="141"/>
      <c r="W357" s="141"/>
      <c r="X357" s="141"/>
      <c r="Y357" s="141"/>
      <c r="Z357" s="141"/>
    </row>
    <row r="358" ht="14.25" customHeight="1">
      <c r="A358" s="141"/>
      <c r="B358" s="139"/>
      <c r="C358" s="139"/>
      <c r="D358" s="140"/>
      <c r="E358" s="141"/>
      <c r="F358" s="141"/>
      <c r="G358" s="141"/>
      <c r="H358" s="140"/>
      <c r="I358" s="140"/>
      <c r="J358" s="140"/>
      <c r="K358" s="140"/>
      <c r="L358" s="142"/>
      <c r="M358" s="142"/>
      <c r="N358" s="140"/>
      <c r="O358" s="141"/>
      <c r="P358" s="141"/>
      <c r="Q358" s="141"/>
      <c r="R358" s="141"/>
      <c r="S358" s="141"/>
      <c r="T358" s="141"/>
      <c r="U358" s="141"/>
      <c r="V358" s="141"/>
      <c r="W358" s="141"/>
      <c r="X358" s="141"/>
      <c r="Y358" s="141"/>
      <c r="Z358" s="141"/>
    </row>
    <row r="359" ht="14.25" customHeight="1">
      <c r="A359" s="141"/>
      <c r="B359" s="139"/>
      <c r="C359" s="139"/>
      <c r="D359" s="140"/>
      <c r="E359" s="141"/>
      <c r="F359" s="141"/>
      <c r="G359" s="141"/>
      <c r="H359" s="140"/>
      <c r="I359" s="140"/>
      <c r="J359" s="140"/>
      <c r="K359" s="140"/>
      <c r="L359" s="142"/>
      <c r="M359" s="142"/>
      <c r="N359" s="140"/>
      <c r="O359" s="141"/>
      <c r="P359" s="141"/>
      <c r="Q359" s="141"/>
      <c r="R359" s="141"/>
      <c r="S359" s="141"/>
      <c r="T359" s="141"/>
      <c r="U359" s="141"/>
      <c r="V359" s="141"/>
      <c r="W359" s="141"/>
      <c r="X359" s="141"/>
      <c r="Y359" s="141"/>
      <c r="Z359" s="141"/>
    </row>
    <row r="360" ht="14.25" customHeight="1">
      <c r="A360" s="141"/>
      <c r="B360" s="139"/>
      <c r="C360" s="139"/>
      <c r="D360" s="140"/>
      <c r="E360" s="141"/>
      <c r="F360" s="141"/>
      <c r="G360" s="141"/>
      <c r="H360" s="140"/>
      <c r="I360" s="140"/>
      <c r="J360" s="140"/>
      <c r="K360" s="140"/>
      <c r="L360" s="142"/>
      <c r="M360" s="142"/>
      <c r="N360" s="140"/>
      <c r="O360" s="141"/>
      <c r="P360" s="141"/>
      <c r="Q360" s="141"/>
      <c r="R360" s="141"/>
      <c r="S360" s="141"/>
      <c r="T360" s="141"/>
      <c r="U360" s="141"/>
      <c r="V360" s="141"/>
      <c r="W360" s="141"/>
      <c r="X360" s="141"/>
      <c r="Y360" s="141"/>
      <c r="Z360" s="141"/>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3:O3"/>
    <mergeCell ref="A10:H10"/>
    <mergeCell ref="A14:O15"/>
    <mergeCell ref="B160:M166"/>
  </mergeCells>
  <dataValidations>
    <dataValidation type="list" allowBlank="1" showErrorMessage="1" sqref="A17:B158">
      <formula1>#REF!</formula1>
    </dataValidation>
  </dataValidations>
  <printOptions/>
  <pageMargins bottom="0.787401575" footer="0.0" header="0.0" left="0.511811024" right="0.511811024" top="0.7874015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28.43"/>
    <col customWidth="1" min="3" max="3" width="69.0"/>
    <col customWidth="1" min="4" max="4" width="26.0"/>
    <col customWidth="1" min="5" max="5" width="12.29"/>
    <col customWidth="1" min="6" max="6" width="11.0"/>
    <col customWidth="1" min="7" max="7" width="23.14"/>
    <col customWidth="1" min="8" max="19" width="9.43"/>
    <col customWidth="1" min="20" max="20" width="15.14"/>
    <col customWidth="1" min="21" max="21" width="14.71"/>
    <col customWidth="1" min="22" max="22" width="13.86"/>
    <col customWidth="1" min="23" max="23" width="13.14"/>
    <col customWidth="1" min="24" max="24" width="13.71"/>
    <col customWidth="1" min="25" max="26" width="13.57"/>
    <col customWidth="1" min="27" max="27" width="13.0"/>
  </cols>
  <sheetData>
    <row r="1" ht="14.25" customHeight="1">
      <c r="A1" s="185" t="s">
        <v>0</v>
      </c>
      <c r="B1" s="2" t="str">
        <f>'Tabela 1 APS - Descr.'!B1</f>
        <v>RRAS 12</v>
      </c>
      <c r="C1" s="6"/>
    </row>
    <row r="2" ht="14.25" customHeight="1">
      <c r="C2" s="6"/>
    </row>
    <row r="3" ht="14.25" customHeight="1">
      <c r="A3" s="6" t="s">
        <v>626</v>
      </c>
    </row>
    <row r="4" ht="14.25" customHeight="1">
      <c r="A4" s="186" t="s">
        <v>627</v>
      </c>
    </row>
    <row r="5" ht="14.25" customHeight="1"/>
    <row r="6" ht="18.0" customHeight="1">
      <c r="A6" s="187" t="s">
        <v>628</v>
      </c>
    </row>
    <row r="7" ht="18.0" customHeight="1">
      <c r="A7" s="187" t="s">
        <v>629</v>
      </c>
    </row>
    <row r="8" ht="14.25" customHeight="1">
      <c r="A8" s="6" t="s">
        <v>630</v>
      </c>
    </row>
    <row r="9" ht="14.25" customHeight="1">
      <c r="A9" s="6" t="s">
        <v>631</v>
      </c>
    </row>
    <row r="10" ht="14.25" customHeight="1">
      <c r="A10" s="6" t="s">
        <v>632</v>
      </c>
    </row>
    <row r="11" ht="14.25" customHeight="1">
      <c r="C11" s="6"/>
    </row>
    <row r="12" ht="14.25" customHeight="1">
      <c r="A12" s="125" t="s">
        <v>633</v>
      </c>
      <c r="C12" s="6"/>
    </row>
    <row r="13" ht="14.25" customHeight="1">
      <c r="C13" s="6"/>
      <c r="G13" s="188" t="s">
        <v>634</v>
      </c>
      <c r="H13" s="189"/>
      <c r="I13" s="189"/>
      <c r="J13" s="189"/>
      <c r="K13" s="189"/>
      <c r="L13" s="189"/>
      <c r="M13" s="189"/>
      <c r="N13" s="189"/>
      <c r="O13" s="189"/>
      <c r="P13" s="189"/>
      <c r="Q13" s="189"/>
      <c r="R13" s="189"/>
      <c r="S13" s="189"/>
      <c r="T13" s="190"/>
      <c r="U13" s="190"/>
      <c r="V13" s="190"/>
      <c r="W13" s="190"/>
      <c r="X13" s="190"/>
      <c r="Y13" s="190"/>
      <c r="Z13" s="190"/>
      <c r="AA13" s="190"/>
    </row>
    <row r="14" ht="43.5" customHeight="1">
      <c r="A14" s="191" t="s">
        <v>17</v>
      </c>
      <c r="B14" s="191" t="s">
        <v>635</v>
      </c>
      <c r="C14" s="192" t="s">
        <v>636</v>
      </c>
      <c r="D14" s="191" t="s">
        <v>19</v>
      </c>
      <c r="E14" s="191" t="s">
        <v>297</v>
      </c>
      <c r="F14" s="191" t="s">
        <v>637</v>
      </c>
      <c r="G14" s="193" t="s">
        <v>638</v>
      </c>
      <c r="H14" s="194" t="s">
        <v>639</v>
      </c>
      <c r="J14" s="131"/>
      <c r="K14" s="194" t="s">
        <v>640</v>
      </c>
      <c r="M14" s="131"/>
      <c r="N14" s="194" t="s">
        <v>641</v>
      </c>
      <c r="P14" s="131"/>
      <c r="Q14" s="194" t="s">
        <v>642</v>
      </c>
      <c r="S14" s="131"/>
      <c r="T14" s="195" t="s">
        <v>643</v>
      </c>
      <c r="U14" s="196"/>
      <c r="V14" s="195" t="s">
        <v>644</v>
      </c>
      <c r="W14" s="196"/>
      <c r="X14" s="195" t="s">
        <v>645</v>
      </c>
      <c r="Y14" s="197"/>
      <c r="Z14" s="196"/>
      <c r="AA14" s="198" t="s">
        <v>646</v>
      </c>
    </row>
    <row r="15" ht="43.5" customHeight="1">
      <c r="A15" s="199"/>
      <c r="B15" s="199"/>
      <c r="C15" s="199"/>
      <c r="D15" s="199"/>
      <c r="E15" s="199"/>
      <c r="F15" s="199"/>
      <c r="G15" s="200"/>
      <c r="H15" s="132"/>
      <c r="I15" s="133"/>
      <c r="J15" s="134"/>
      <c r="K15" s="132"/>
      <c r="L15" s="133"/>
      <c r="M15" s="134"/>
      <c r="N15" s="132"/>
      <c r="O15" s="133"/>
      <c r="P15" s="134"/>
      <c r="Q15" s="132"/>
      <c r="R15" s="133"/>
      <c r="S15" s="134"/>
      <c r="T15" s="198" t="s">
        <v>647</v>
      </c>
      <c r="U15" s="198" t="s">
        <v>648</v>
      </c>
      <c r="V15" s="198" t="s">
        <v>647</v>
      </c>
      <c r="W15" s="198" t="s">
        <v>648</v>
      </c>
      <c r="X15" s="198" t="s">
        <v>649</v>
      </c>
      <c r="Y15" s="198" t="s">
        <v>650</v>
      </c>
      <c r="Z15" s="198" t="s">
        <v>651</v>
      </c>
      <c r="AA15" s="198"/>
    </row>
    <row r="16" ht="14.25" customHeight="1">
      <c r="A16" s="201"/>
      <c r="B16" s="201"/>
      <c r="C16" s="201"/>
      <c r="D16" s="201"/>
      <c r="E16" s="201"/>
      <c r="F16" s="201"/>
      <c r="G16" s="202" t="s">
        <v>652</v>
      </c>
      <c r="H16" s="203" t="s">
        <v>653</v>
      </c>
      <c r="I16" s="198" t="s">
        <v>654</v>
      </c>
      <c r="J16" s="198" t="s">
        <v>655</v>
      </c>
      <c r="K16" s="203" t="s">
        <v>653</v>
      </c>
      <c r="L16" s="198" t="s">
        <v>654</v>
      </c>
      <c r="M16" s="198" t="s">
        <v>655</v>
      </c>
      <c r="N16" s="203" t="s">
        <v>656</v>
      </c>
      <c r="O16" s="198" t="s">
        <v>654</v>
      </c>
      <c r="P16" s="198" t="s">
        <v>655</v>
      </c>
      <c r="Q16" s="203" t="s">
        <v>656</v>
      </c>
      <c r="R16" s="198" t="s">
        <v>654</v>
      </c>
      <c r="S16" s="198" t="s">
        <v>655</v>
      </c>
      <c r="T16" s="203" t="s">
        <v>657</v>
      </c>
      <c r="U16" s="203" t="s">
        <v>657</v>
      </c>
      <c r="V16" s="203" t="s">
        <v>657</v>
      </c>
      <c r="W16" s="203" t="s">
        <v>657</v>
      </c>
      <c r="X16" s="203" t="s">
        <v>657</v>
      </c>
      <c r="Y16" s="203" t="s">
        <v>657</v>
      </c>
      <c r="Z16" s="203" t="s">
        <v>657</v>
      </c>
      <c r="AA16" s="203" t="s">
        <v>657</v>
      </c>
    </row>
    <row r="17" ht="28.5" customHeight="1">
      <c r="A17" s="107" t="s">
        <v>29</v>
      </c>
      <c r="B17" s="107" t="s">
        <v>30</v>
      </c>
      <c r="C17" s="204" t="s">
        <v>304</v>
      </c>
      <c r="D17" s="205" t="s">
        <v>305</v>
      </c>
      <c r="E17" s="206" t="s">
        <v>301</v>
      </c>
      <c r="F17" s="207">
        <v>183.66</v>
      </c>
      <c r="G17" s="208" t="s">
        <v>658</v>
      </c>
      <c r="H17" s="209">
        <v>3.0</v>
      </c>
      <c r="I17" s="210">
        <v>0.0</v>
      </c>
      <c r="J17" s="211">
        <f t="shared" ref="J17:J34" si="1">SUM(H17:I17)</f>
        <v>3</v>
      </c>
      <c r="K17" s="209">
        <v>17.0</v>
      </c>
      <c r="L17" s="210">
        <v>0.0</v>
      </c>
      <c r="M17" s="211">
        <f t="shared" ref="M17:M33" si="2">SUM(K17:L17)</f>
        <v>17</v>
      </c>
      <c r="N17" s="209">
        <v>10.0</v>
      </c>
      <c r="O17" s="210">
        <v>0.0</v>
      </c>
      <c r="P17" s="211">
        <f t="shared" ref="P17:P34" si="3">SUM(N17:O17)</f>
        <v>10</v>
      </c>
      <c r="Q17" s="209">
        <v>4.0</v>
      </c>
      <c r="R17" s="210">
        <v>0.0</v>
      </c>
      <c r="S17" s="211">
        <f t="shared" ref="S17:S34" si="4">SUM(Q17:R17)</f>
        <v>4</v>
      </c>
      <c r="T17" s="210" t="s">
        <v>659</v>
      </c>
      <c r="U17" s="210" t="s">
        <v>660</v>
      </c>
      <c r="V17" s="210" t="s">
        <v>660</v>
      </c>
      <c r="W17" s="210" t="s">
        <v>660</v>
      </c>
      <c r="X17" s="210" t="s">
        <v>661</v>
      </c>
      <c r="Y17" s="210" t="s">
        <v>660</v>
      </c>
      <c r="Z17" s="210" t="s">
        <v>660</v>
      </c>
      <c r="AA17" s="210" t="s">
        <v>661</v>
      </c>
    </row>
    <row r="18" ht="19.5" customHeight="1">
      <c r="A18" s="107" t="s">
        <v>29</v>
      </c>
      <c r="B18" s="107" t="s">
        <v>78</v>
      </c>
      <c r="C18" s="212" t="s">
        <v>662</v>
      </c>
      <c r="D18" s="213" t="s">
        <v>663</v>
      </c>
      <c r="E18" s="213" t="s">
        <v>664</v>
      </c>
      <c r="F18" s="214">
        <v>725.66</v>
      </c>
      <c r="G18" s="208" t="s">
        <v>665</v>
      </c>
      <c r="H18" s="209">
        <v>0.0</v>
      </c>
      <c r="I18" s="210">
        <v>0.0</v>
      </c>
      <c r="J18" s="211">
        <f t="shared" si="1"/>
        <v>0</v>
      </c>
      <c r="K18" s="209">
        <v>0.0</v>
      </c>
      <c r="L18" s="210">
        <v>0.0</v>
      </c>
      <c r="M18" s="211">
        <f t="shared" si="2"/>
        <v>0</v>
      </c>
      <c r="N18" s="209">
        <v>0.0</v>
      </c>
      <c r="O18" s="210">
        <v>0.0</v>
      </c>
      <c r="P18" s="211">
        <f t="shared" si="3"/>
        <v>0</v>
      </c>
      <c r="Q18" s="209">
        <v>0.0</v>
      </c>
      <c r="R18" s="210">
        <v>0.0</v>
      </c>
      <c r="S18" s="211">
        <f t="shared" si="4"/>
        <v>0</v>
      </c>
      <c r="T18" s="210" t="s">
        <v>660</v>
      </c>
      <c r="U18" s="210" t="s">
        <v>660</v>
      </c>
      <c r="V18" s="210" t="s">
        <v>660</v>
      </c>
      <c r="W18" s="210" t="s">
        <v>660</v>
      </c>
      <c r="X18" s="210" t="s">
        <v>660</v>
      </c>
      <c r="Y18" s="210" t="s">
        <v>660</v>
      </c>
      <c r="Z18" s="210" t="s">
        <v>660</v>
      </c>
      <c r="AA18" s="210" t="s">
        <v>660</v>
      </c>
    </row>
    <row r="19" ht="19.5" customHeight="1">
      <c r="A19" s="107" t="s">
        <v>29</v>
      </c>
      <c r="B19" s="107" t="s">
        <v>78</v>
      </c>
      <c r="C19" s="215" t="s">
        <v>666</v>
      </c>
      <c r="D19" s="206" t="s">
        <v>667</v>
      </c>
      <c r="E19" s="206" t="s">
        <v>664</v>
      </c>
      <c r="F19" s="207">
        <v>771.33</v>
      </c>
      <c r="G19" s="208" t="s">
        <v>665</v>
      </c>
      <c r="H19" s="209">
        <v>0.0</v>
      </c>
      <c r="I19" s="210">
        <v>0.0</v>
      </c>
      <c r="J19" s="211">
        <f t="shared" si="1"/>
        <v>0</v>
      </c>
      <c r="K19" s="209">
        <v>0.0</v>
      </c>
      <c r="L19" s="210">
        <v>0.0</v>
      </c>
      <c r="M19" s="211">
        <f t="shared" si="2"/>
        <v>0</v>
      </c>
      <c r="N19" s="209">
        <v>0.0</v>
      </c>
      <c r="O19" s="210">
        <v>0.0</v>
      </c>
      <c r="P19" s="211">
        <f t="shared" si="3"/>
        <v>0</v>
      </c>
      <c r="Q19" s="209">
        <v>0.0</v>
      </c>
      <c r="R19" s="210">
        <v>0.0</v>
      </c>
      <c r="S19" s="211">
        <f t="shared" si="4"/>
        <v>0</v>
      </c>
      <c r="T19" s="210" t="s">
        <v>660</v>
      </c>
      <c r="U19" s="210" t="s">
        <v>660</v>
      </c>
      <c r="V19" s="210" t="s">
        <v>660</v>
      </c>
      <c r="W19" s="210" t="s">
        <v>660</v>
      </c>
      <c r="X19" s="210" t="s">
        <v>660</v>
      </c>
      <c r="Y19" s="210" t="s">
        <v>660</v>
      </c>
      <c r="Z19" s="210" t="s">
        <v>660</v>
      </c>
      <c r="AA19" s="210" t="s">
        <v>661</v>
      </c>
    </row>
    <row r="20" ht="19.5" customHeight="1">
      <c r="A20" s="107" t="s">
        <v>29</v>
      </c>
      <c r="B20" s="107" t="s">
        <v>58</v>
      </c>
      <c r="C20" s="212" t="s">
        <v>668</v>
      </c>
      <c r="D20" s="213" t="s">
        <v>669</v>
      </c>
      <c r="E20" s="213" t="s">
        <v>301</v>
      </c>
      <c r="F20" s="214" t="s">
        <v>670</v>
      </c>
      <c r="G20" s="208" t="s">
        <v>665</v>
      </c>
      <c r="H20" s="209">
        <v>0.0</v>
      </c>
      <c r="I20" s="210">
        <v>0.0</v>
      </c>
      <c r="J20" s="211">
        <f t="shared" si="1"/>
        <v>0</v>
      </c>
      <c r="K20" s="209">
        <v>0.0</v>
      </c>
      <c r="L20" s="210">
        <v>0.0</v>
      </c>
      <c r="M20" s="211">
        <f t="shared" si="2"/>
        <v>0</v>
      </c>
      <c r="N20" s="209">
        <v>0.0</v>
      </c>
      <c r="O20" s="210">
        <v>0.0</v>
      </c>
      <c r="P20" s="211">
        <f t="shared" si="3"/>
        <v>0</v>
      </c>
      <c r="Q20" s="209">
        <v>0.0</v>
      </c>
      <c r="R20" s="210">
        <v>0.0</v>
      </c>
      <c r="S20" s="211">
        <f t="shared" si="4"/>
        <v>0</v>
      </c>
      <c r="T20" s="210" t="s">
        <v>660</v>
      </c>
      <c r="U20" s="210" t="s">
        <v>660</v>
      </c>
      <c r="V20" s="210" t="s">
        <v>660</v>
      </c>
      <c r="W20" s="210" t="s">
        <v>660</v>
      </c>
      <c r="X20" s="210" t="s">
        <v>660</v>
      </c>
      <c r="Y20" s="210" t="s">
        <v>660</v>
      </c>
      <c r="Z20" s="210" t="s">
        <v>660</v>
      </c>
      <c r="AA20" s="210" t="s">
        <v>660</v>
      </c>
    </row>
    <row r="21" ht="18.75" customHeight="1">
      <c r="A21" s="107" t="s">
        <v>29</v>
      </c>
      <c r="B21" s="107" t="s">
        <v>58</v>
      </c>
      <c r="C21" s="215" t="s">
        <v>671</v>
      </c>
      <c r="D21" s="206" t="s">
        <v>672</v>
      </c>
      <c r="E21" s="206" t="s">
        <v>664</v>
      </c>
      <c r="F21" s="207">
        <v>3.33</v>
      </c>
      <c r="G21" s="208" t="s">
        <v>658</v>
      </c>
      <c r="H21" s="209">
        <v>0.0</v>
      </c>
      <c r="I21" s="210">
        <v>0.0</v>
      </c>
      <c r="J21" s="211">
        <f t="shared" si="1"/>
        <v>0</v>
      </c>
      <c r="K21" s="209">
        <v>0.0</v>
      </c>
      <c r="L21" s="210">
        <v>0.0</v>
      </c>
      <c r="M21" s="211">
        <f t="shared" si="2"/>
        <v>0</v>
      </c>
      <c r="N21" s="209">
        <v>0.0</v>
      </c>
      <c r="O21" s="210">
        <v>0.0</v>
      </c>
      <c r="P21" s="211">
        <f t="shared" si="3"/>
        <v>0</v>
      </c>
      <c r="Q21" s="209">
        <v>0.0</v>
      </c>
      <c r="R21" s="210">
        <v>0.0</v>
      </c>
      <c r="S21" s="211">
        <f t="shared" si="4"/>
        <v>0</v>
      </c>
      <c r="T21" s="210" t="s">
        <v>660</v>
      </c>
      <c r="U21" s="210" t="s">
        <v>660</v>
      </c>
      <c r="V21" s="210" t="s">
        <v>660</v>
      </c>
      <c r="W21" s="210" t="s">
        <v>660</v>
      </c>
      <c r="X21" s="210" t="s">
        <v>660</v>
      </c>
      <c r="Y21" s="210" t="s">
        <v>660</v>
      </c>
      <c r="Z21" s="210" t="s">
        <v>660</v>
      </c>
      <c r="AA21" s="210" t="s">
        <v>660</v>
      </c>
    </row>
    <row r="22" ht="18.75" customHeight="1">
      <c r="A22" s="107" t="s">
        <v>29</v>
      </c>
      <c r="B22" s="107" t="s">
        <v>78</v>
      </c>
      <c r="C22" s="212" t="s">
        <v>673</v>
      </c>
      <c r="D22" s="213" t="s">
        <v>674</v>
      </c>
      <c r="E22" s="213" t="s">
        <v>664</v>
      </c>
      <c r="F22" s="214">
        <v>101.66</v>
      </c>
      <c r="G22" s="208" t="s">
        <v>658</v>
      </c>
      <c r="H22" s="209">
        <v>0.0</v>
      </c>
      <c r="I22" s="210">
        <v>0.0</v>
      </c>
      <c r="J22" s="211">
        <f t="shared" si="1"/>
        <v>0</v>
      </c>
      <c r="K22" s="209">
        <v>0.0</v>
      </c>
      <c r="L22" s="210">
        <v>0.0</v>
      </c>
      <c r="M22" s="211">
        <f t="shared" si="2"/>
        <v>0</v>
      </c>
      <c r="N22" s="209">
        <v>0.0</v>
      </c>
      <c r="O22" s="210">
        <v>0.0</v>
      </c>
      <c r="P22" s="211">
        <f t="shared" si="3"/>
        <v>0</v>
      </c>
      <c r="Q22" s="209">
        <v>0.0</v>
      </c>
      <c r="R22" s="210">
        <v>0.0</v>
      </c>
      <c r="S22" s="211">
        <f t="shared" si="4"/>
        <v>0</v>
      </c>
      <c r="T22" s="210" t="s">
        <v>660</v>
      </c>
      <c r="U22" s="210" t="s">
        <v>660</v>
      </c>
      <c r="V22" s="210" t="s">
        <v>660</v>
      </c>
      <c r="W22" s="210" t="s">
        <v>660</v>
      </c>
      <c r="X22" s="210" t="s">
        <v>660</v>
      </c>
      <c r="Y22" s="210" t="s">
        <v>660</v>
      </c>
      <c r="Z22" s="210" t="s">
        <v>660</v>
      </c>
      <c r="AA22" s="210" t="s">
        <v>660</v>
      </c>
    </row>
    <row r="23" ht="16.5" customHeight="1">
      <c r="A23" s="107" t="s">
        <v>29</v>
      </c>
      <c r="B23" s="107" t="s">
        <v>78</v>
      </c>
      <c r="C23" s="215" t="s">
        <v>675</v>
      </c>
      <c r="D23" s="206" t="s">
        <v>676</v>
      </c>
      <c r="E23" s="206" t="s">
        <v>301</v>
      </c>
      <c r="F23" s="207">
        <v>0.33</v>
      </c>
      <c r="G23" s="208" t="s">
        <v>658</v>
      </c>
      <c r="H23" s="209">
        <v>0.0</v>
      </c>
      <c r="I23" s="210">
        <v>0.0</v>
      </c>
      <c r="J23" s="211">
        <f t="shared" si="1"/>
        <v>0</v>
      </c>
      <c r="K23" s="209">
        <v>0.0</v>
      </c>
      <c r="L23" s="210">
        <v>0.0</v>
      </c>
      <c r="M23" s="211">
        <f t="shared" si="2"/>
        <v>0</v>
      </c>
      <c r="N23" s="209">
        <v>0.0</v>
      </c>
      <c r="O23" s="210">
        <v>0.0</v>
      </c>
      <c r="P23" s="211">
        <f t="shared" si="3"/>
        <v>0</v>
      </c>
      <c r="Q23" s="209">
        <v>0.0</v>
      </c>
      <c r="R23" s="210">
        <v>0.0</v>
      </c>
      <c r="S23" s="211">
        <f t="shared" si="4"/>
        <v>0</v>
      </c>
      <c r="T23" s="210" t="s">
        <v>660</v>
      </c>
      <c r="U23" s="210" t="s">
        <v>660</v>
      </c>
      <c r="V23" s="210" t="s">
        <v>660</v>
      </c>
      <c r="W23" s="210" t="s">
        <v>660</v>
      </c>
      <c r="X23" s="210" t="s">
        <v>660</v>
      </c>
      <c r="Y23" s="210" t="s">
        <v>660</v>
      </c>
      <c r="Z23" s="210" t="s">
        <v>660</v>
      </c>
      <c r="AA23" s="210" t="s">
        <v>660</v>
      </c>
    </row>
    <row r="24" ht="17.25" customHeight="1">
      <c r="A24" s="107" t="s">
        <v>29</v>
      </c>
      <c r="B24" s="107" t="s">
        <v>30</v>
      </c>
      <c r="C24" s="212" t="s">
        <v>677</v>
      </c>
      <c r="D24" s="213" t="s">
        <v>678</v>
      </c>
      <c r="E24" s="213" t="s">
        <v>664</v>
      </c>
      <c r="F24" s="214">
        <v>142.33</v>
      </c>
      <c r="G24" s="208" t="s">
        <v>658</v>
      </c>
      <c r="H24" s="209">
        <v>0.0</v>
      </c>
      <c r="I24" s="210">
        <v>0.0</v>
      </c>
      <c r="J24" s="211">
        <f t="shared" si="1"/>
        <v>0</v>
      </c>
      <c r="K24" s="209">
        <v>0.0</v>
      </c>
      <c r="L24" s="210">
        <v>0.0</v>
      </c>
      <c r="M24" s="211">
        <f t="shared" si="2"/>
        <v>0</v>
      </c>
      <c r="N24" s="209">
        <v>0.0</v>
      </c>
      <c r="O24" s="210">
        <v>0.0</v>
      </c>
      <c r="P24" s="211">
        <f t="shared" si="3"/>
        <v>0</v>
      </c>
      <c r="Q24" s="209">
        <v>0.0</v>
      </c>
      <c r="R24" s="210">
        <v>0.0</v>
      </c>
      <c r="S24" s="211">
        <f t="shared" si="4"/>
        <v>0</v>
      </c>
      <c r="T24" s="210" t="s">
        <v>660</v>
      </c>
      <c r="U24" s="210" t="s">
        <v>660</v>
      </c>
      <c r="V24" s="210" t="s">
        <v>660</v>
      </c>
      <c r="W24" s="210" t="s">
        <v>660</v>
      </c>
      <c r="X24" s="210" t="s">
        <v>660</v>
      </c>
      <c r="Y24" s="210" t="s">
        <v>660</v>
      </c>
      <c r="Z24" s="210" t="s">
        <v>660</v>
      </c>
      <c r="AA24" s="210" t="s">
        <v>660</v>
      </c>
    </row>
    <row r="25" ht="18.0" customHeight="1">
      <c r="A25" s="107" t="s">
        <v>29</v>
      </c>
      <c r="B25" s="107" t="s">
        <v>58</v>
      </c>
      <c r="C25" s="215" t="s">
        <v>679</v>
      </c>
      <c r="D25" s="206" t="s">
        <v>680</v>
      </c>
      <c r="E25" s="206" t="s">
        <v>664</v>
      </c>
      <c r="F25" s="207">
        <v>52.66</v>
      </c>
      <c r="G25" s="208" t="s">
        <v>658</v>
      </c>
      <c r="H25" s="209">
        <v>0.0</v>
      </c>
      <c r="I25" s="210">
        <v>0.0</v>
      </c>
      <c r="J25" s="211">
        <f t="shared" si="1"/>
        <v>0</v>
      </c>
      <c r="K25" s="209">
        <v>0.0</v>
      </c>
      <c r="L25" s="210">
        <v>0.0</v>
      </c>
      <c r="M25" s="211">
        <f t="shared" si="2"/>
        <v>0</v>
      </c>
      <c r="N25" s="209">
        <v>0.0</v>
      </c>
      <c r="O25" s="210">
        <v>0.0</v>
      </c>
      <c r="P25" s="211">
        <f t="shared" si="3"/>
        <v>0</v>
      </c>
      <c r="Q25" s="209">
        <v>0.0</v>
      </c>
      <c r="R25" s="210">
        <v>0.0</v>
      </c>
      <c r="S25" s="211">
        <f t="shared" si="4"/>
        <v>0</v>
      </c>
      <c r="T25" s="210" t="s">
        <v>660</v>
      </c>
      <c r="U25" s="210" t="s">
        <v>660</v>
      </c>
      <c r="V25" s="210" t="s">
        <v>660</v>
      </c>
      <c r="W25" s="210" t="s">
        <v>660</v>
      </c>
      <c r="X25" s="210" t="s">
        <v>660</v>
      </c>
      <c r="Y25" s="210" t="s">
        <v>660</v>
      </c>
      <c r="Z25" s="210" t="s">
        <v>660</v>
      </c>
      <c r="AA25" s="210" t="s">
        <v>660</v>
      </c>
    </row>
    <row r="26" ht="18.0" customHeight="1">
      <c r="A26" s="107" t="s">
        <v>29</v>
      </c>
      <c r="B26" s="107" t="s">
        <v>58</v>
      </c>
      <c r="C26" s="212" t="s">
        <v>681</v>
      </c>
      <c r="D26" s="213" t="s">
        <v>682</v>
      </c>
      <c r="E26" s="213" t="s">
        <v>664</v>
      </c>
      <c r="F26" s="214">
        <v>0.0</v>
      </c>
      <c r="G26" s="208" t="s">
        <v>658</v>
      </c>
      <c r="H26" s="209">
        <v>0.0</v>
      </c>
      <c r="I26" s="210">
        <v>0.0</v>
      </c>
      <c r="J26" s="211">
        <f t="shared" si="1"/>
        <v>0</v>
      </c>
      <c r="K26" s="209">
        <v>0.0</v>
      </c>
      <c r="L26" s="210">
        <v>0.0</v>
      </c>
      <c r="M26" s="211">
        <f t="shared" si="2"/>
        <v>0</v>
      </c>
      <c r="N26" s="209">
        <v>0.0</v>
      </c>
      <c r="O26" s="210">
        <v>0.0</v>
      </c>
      <c r="P26" s="211">
        <f t="shared" si="3"/>
        <v>0</v>
      </c>
      <c r="Q26" s="209">
        <v>0.0</v>
      </c>
      <c r="R26" s="210">
        <v>0.0</v>
      </c>
      <c r="S26" s="211">
        <f t="shared" si="4"/>
        <v>0</v>
      </c>
      <c r="T26" s="210" t="s">
        <v>660</v>
      </c>
      <c r="U26" s="210" t="s">
        <v>660</v>
      </c>
      <c r="V26" s="210" t="s">
        <v>660</v>
      </c>
      <c r="W26" s="210" t="s">
        <v>660</v>
      </c>
      <c r="X26" s="210" t="s">
        <v>660</v>
      </c>
      <c r="Y26" s="210" t="s">
        <v>660</v>
      </c>
      <c r="Z26" s="210" t="s">
        <v>660</v>
      </c>
      <c r="AA26" s="210" t="s">
        <v>660</v>
      </c>
    </row>
    <row r="27" ht="15.75" customHeight="1">
      <c r="A27" s="107" t="s">
        <v>29</v>
      </c>
      <c r="B27" s="107" t="s">
        <v>30</v>
      </c>
      <c r="C27" s="215" t="s">
        <v>683</v>
      </c>
      <c r="D27" s="206" t="s">
        <v>684</v>
      </c>
      <c r="E27" s="206" t="s">
        <v>664</v>
      </c>
      <c r="F27" s="207">
        <v>119.33</v>
      </c>
      <c r="G27" s="208" t="s">
        <v>658</v>
      </c>
      <c r="H27" s="209">
        <v>0.0</v>
      </c>
      <c r="I27" s="210">
        <v>0.0</v>
      </c>
      <c r="J27" s="211">
        <f t="shared" si="1"/>
        <v>0</v>
      </c>
      <c r="K27" s="209">
        <v>0.0</v>
      </c>
      <c r="L27" s="210">
        <v>0.0</v>
      </c>
      <c r="M27" s="211">
        <f t="shared" si="2"/>
        <v>0</v>
      </c>
      <c r="N27" s="209">
        <v>0.0</v>
      </c>
      <c r="O27" s="210">
        <v>0.0</v>
      </c>
      <c r="P27" s="211">
        <f t="shared" si="3"/>
        <v>0</v>
      </c>
      <c r="Q27" s="209">
        <v>0.0</v>
      </c>
      <c r="R27" s="210">
        <v>0.0</v>
      </c>
      <c r="S27" s="211">
        <f t="shared" si="4"/>
        <v>0</v>
      </c>
      <c r="T27" s="210" t="s">
        <v>660</v>
      </c>
      <c r="U27" s="210" t="s">
        <v>660</v>
      </c>
      <c r="V27" s="210" t="s">
        <v>660</v>
      </c>
      <c r="W27" s="210" t="s">
        <v>660</v>
      </c>
      <c r="X27" s="210" t="s">
        <v>660</v>
      </c>
      <c r="Y27" s="210" t="s">
        <v>660</v>
      </c>
      <c r="Z27" s="210" t="s">
        <v>660</v>
      </c>
      <c r="AA27" s="210" t="s">
        <v>660</v>
      </c>
    </row>
    <row r="28" ht="17.25" customHeight="1">
      <c r="A28" s="107" t="s">
        <v>29</v>
      </c>
      <c r="B28" s="107" t="s">
        <v>30</v>
      </c>
      <c r="C28" s="212" t="s">
        <v>685</v>
      </c>
      <c r="D28" s="216" t="s">
        <v>686</v>
      </c>
      <c r="E28" s="216" t="s">
        <v>664</v>
      </c>
      <c r="F28" s="214">
        <v>173.33</v>
      </c>
      <c r="G28" s="208" t="s">
        <v>658</v>
      </c>
      <c r="H28" s="209">
        <v>0.0</v>
      </c>
      <c r="I28" s="210">
        <v>0.0</v>
      </c>
      <c r="J28" s="211">
        <f t="shared" si="1"/>
        <v>0</v>
      </c>
      <c r="K28" s="209">
        <v>0.0</v>
      </c>
      <c r="L28" s="210">
        <v>0.0</v>
      </c>
      <c r="M28" s="211">
        <f t="shared" si="2"/>
        <v>0</v>
      </c>
      <c r="N28" s="209">
        <v>0.0</v>
      </c>
      <c r="O28" s="210">
        <v>0.0</v>
      </c>
      <c r="P28" s="211">
        <f t="shared" si="3"/>
        <v>0</v>
      </c>
      <c r="Q28" s="209">
        <v>0.0</v>
      </c>
      <c r="R28" s="210">
        <v>0.0</v>
      </c>
      <c r="S28" s="211">
        <f t="shared" si="4"/>
        <v>0</v>
      </c>
      <c r="T28" s="210" t="s">
        <v>660</v>
      </c>
      <c r="U28" s="210" t="s">
        <v>660</v>
      </c>
      <c r="V28" s="210" t="s">
        <v>660</v>
      </c>
      <c r="W28" s="210" t="s">
        <v>660</v>
      </c>
      <c r="X28" s="210" t="s">
        <v>660</v>
      </c>
      <c r="Y28" s="210" t="s">
        <v>660</v>
      </c>
      <c r="Z28" s="210" t="s">
        <v>660</v>
      </c>
      <c r="AA28" s="210" t="s">
        <v>660</v>
      </c>
    </row>
    <row r="29" ht="18.0" customHeight="1">
      <c r="A29" s="107" t="s">
        <v>29</v>
      </c>
      <c r="B29" s="107" t="s">
        <v>58</v>
      </c>
      <c r="C29" s="215" t="s">
        <v>687</v>
      </c>
      <c r="D29" s="217" t="s">
        <v>688</v>
      </c>
      <c r="E29" s="217" t="s">
        <v>301</v>
      </c>
      <c r="F29" s="207">
        <v>492.66</v>
      </c>
      <c r="G29" s="208" t="s">
        <v>665</v>
      </c>
      <c r="H29" s="209">
        <v>0.0</v>
      </c>
      <c r="I29" s="210">
        <v>0.0</v>
      </c>
      <c r="J29" s="211">
        <f t="shared" si="1"/>
        <v>0</v>
      </c>
      <c r="K29" s="209">
        <v>0.0</v>
      </c>
      <c r="L29" s="210">
        <v>0.0</v>
      </c>
      <c r="M29" s="211">
        <f t="shared" si="2"/>
        <v>0</v>
      </c>
      <c r="N29" s="209">
        <v>0.0</v>
      </c>
      <c r="O29" s="210">
        <v>0.0</v>
      </c>
      <c r="P29" s="211">
        <f t="shared" si="3"/>
        <v>0</v>
      </c>
      <c r="Q29" s="209">
        <v>0.0</v>
      </c>
      <c r="R29" s="210">
        <v>0.0</v>
      </c>
      <c r="S29" s="211">
        <f t="shared" si="4"/>
        <v>0</v>
      </c>
      <c r="T29" s="210" t="s">
        <v>660</v>
      </c>
      <c r="U29" s="210" t="s">
        <v>660</v>
      </c>
      <c r="V29" s="210" t="s">
        <v>660</v>
      </c>
      <c r="W29" s="210" t="s">
        <v>660</v>
      </c>
      <c r="X29" s="210" t="s">
        <v>660</v>
      </c>
      <c r="Y29" s="210" t="s">
        <v>660</v>
      </c>
      <c r="Z29" s="210" t="s">
        <v>660</v>
      </c>
      <c r="AA29" s="210" t="s">
        <v>660</v>
      </c>
    </row>
    <row r="30" ht="18.0" customHeight="1">
      <c r="A30" s="107" t="s">
        <v>29</v>
      </c>
      <c r="B30" s="107" t="s">
        <v>58</v>
      </c>
      <c r="C30" s="212" t="s">
        <v>689</v>
      </c>
      <c r="D30" s="216" t="s">
        <v>690</v>
      </c>
      <c r="E30" s="216" t="s">
        <v>301</v>
      </c>
      <c r="F30" s="214">
        <v>375.66</v>
      </c>
      <c r="G30" s="208" t="s">
        <v>658</v>
      </c>
      <c r="H30" s="209">
        <v>0.0</v>
      </c>
      <c r="I30" s="210">
        <v>0.0</v>
      </c>
      <c r="J30" s="211">
        <f t="shared" si="1"/>
        <v>0</v>
      </c>
      <c r="K30" s="209">
        <v>0.0</v>
      </c>
      <c r="L30" s="210">
        <v>0.0</v>
      </c>
      <c r="M30" s="211">
        <f t="shared" si="2"/>
        <v>0</v>
      </c>
      <c r="N30" s="209">
        <v>0.0</v>
      </c>
      <c r="O30" s="210">
        <v>0.0</v>
      </c>
      <c r="P30" s="211">
        <f t="shared" si="3"/>
        <v>0</v>
      </c>
      <c r="Q30" s="209">
        <v>0.0</v>
      </c>
      <c r="R30" s="210">
        <v>0.0</v>
      </c>
      <c r="S30" s="211">
        <f t="shared" si="4"/>
        <v>0</v>
      </c>
      <c r="T30" s="210" t="s">
        <v>660</v>
      </c>
      <c r="U30" s="210" t="s">
        <v>660</v>
      </c>
      <c r="V30" s="210" t="s">
        <v>660</v>
      </c>
      <c r="W30" s="210" t="s">
        <v>660</v>
      </c>
      <c r="X30" s="210" t="s">
        <v>660</v>
      </c>
      <c r="Y30" s="210" t="s">
        <v>660</v>
      </c>
      <c r="Z30" s="210" t="s">
        <v>660</v>
      </c>
      <c r="AA30" s="210" t="s">
        <v>660</v>
      </c>
    </row>
    <row r="31" ht="16.5" customHeight="1">
      <c r="A31" s="107" t="s">
        <v>29</v>
      </c>
      <c r="B31" s="107" t="s">
        <v>58</v>
      </c>
      <c r="C31" s="215" t="s">
        <v>691</v>
      </c>
      <c r="D31" s="217" t="s">
        <v>692</v>
      </c>
      <c r="E31" s="217" t="s">
        <v>664</v>
      </c>
      <c r="F31" s="207">
        <v>141.33</v>
      </c>
      <c r="G31" s="208" t="s">
        <v>658</v>
      </c>
      <c r="H31" s="209">
        <v>0.0</v>
      </c>
      <c r="I31" s="210">
        <v>0.0</v>
      </c>
      <c r="J31" s="211">
        <f t="shared" si="1"/>
        <v>0</v>
      </c>
      <c r="K31" s="209">
        <v>0.0</v>
      </c>
      <c r="L31" s="210">
        <v>0.0</v>
      </c>
      <c r="M31" s="211">
        <f t="shared" si="2"/>
        <v>0</v>
      </c>
      <c r="N31" s="209">
        <v>0.0</v>
      </c>
      <c r="O31" s="210">
        <v>0.0</v>
      </c>
      <c r="P31" s="211">
        <f t="shared" si="3"/>
        <v>0</v>
      </c>
      <c r="Q31" s="209">
        <v>0.0</v>
      </c>
      <c r="R31" s="210">
        <v>0.0</v>
      </c>
      <c r="S31" s="211">
        <f t="shared" si="4"/>
        <v>0</v>
      </c>
      <c r="T31" s="210" t="s">
        <v>660</v>
      </c>
      <c r="U31" s="210" t="s">
        <v>660</v>
      </c>
      <c r="V31" s="210" t="s">
        <v>660</v>
      </c>
      <c r="W31" s="210" t="s">
        <v>660</v>
      </c>
      <c r="X31" s="210" t="s">
        <v>660</v>
      </c>
      <c r="Y31" s="210" t="s">
        <v>660</v>
      </c>
      <c r="Z31" s="210" t="s">
        <v>660</v>
      </c>
      <c r="AA31" s="210" t="s">
        <v>660</v>
      </c>
    </row>
    <row r="32" ht="18.0" customHeight="1">
      <c r="A32" s="107" t="s">
        <v>29</v>
      </c>
      <c r="B32" s="107" t="s">
        <v>78</v>
      </c>
      <c r="C32" s="212" t="s">
        <v>693</v>
      </c>
      <c r="D32" s="216" t="s">
        <v>694</v>
      </c>
      <c r="E32" s="216" t="s">
        <v>664</v>
      </c>
      <c r="F32" s="214">
        <v>0.66</v>
      </c>
      <c r="G32" s="208" t="s">
        <v>658</v>
      </c>
      <c r="H32" s="209">
        <v>0.0</v>
      </c>
      <c r="I32" s="210">
        <v>0.0</v>
      </c>
      <c r="J32" s="211">
        <f t="shared" si="1"/>
        <v>0</v>
      </c>
      <c r="K32" s="209">
        <v>0.0</v>
      </c>
      <c r="L32" s="210">
        <v>0.0</v>
      </c>
      <c r="M32" s="211">
        <f t="shared" si="2"/>
        <v>0</v>
      </c>
      <c r="N32" s="209">
        <v>0.0</v>
      </c>
      <c r="O32" s="210">
        <v>0.0</v>
      </c>
      <c r="P32" s="211">
        <f t="shared" si="3"/>
        <v>0</v>
      </c>
      <c r="Q32" s="209">
        <v>0.0</v>
      </c>
      <c r="R32" s="210">
        <v>0.0</v>
      </c>
      <c r="S32" s="211">
        <f t="shared" si="4"/>
        <v>0</v>
      </c>
      <c r="T32" s="210" t="s">
        <v>660</v>
      </c>
      <c r="U32" s="210" t="s">
        <v>660</v>
      </c>
      <c r="V32" s="210" t="s">
        <v>660</v>
      </c>
      <c r="W32" s="210" t="s">
        <v>660</v>
      </c>
      <c r="X32" s="210" t="s">
        <v>660</v>
      </c>
      <c r="Y32" s="210" t="s">
        <v>660</v>
      </c>
      <c r="Z32" s="210" t="s">
        <v>660</v>
      </c>
      <c r="AA32" s="210" t="s">
        <v>660</v>
      </c>
    </row>
    <row r="33" ht="21.75" customHeight="1">
      <c r="A33" s="107" t="s">
        <v>29</v>
      </c>
      <c r="B33" s="107" t="s">
        <v>78</v>
      </c>
      <c r="C33" s="215" t="s">
        <v>695</v>
      </c>
      <c r="D33" s="217" t="s">
        <v>696</v>
      </c>
      <c r="E33" s="217" t="s">
        <v>664</v>
      </c>
      <c r="F33" s="207">
        <v>0.0</v>
      </c>
      <c r="G33" s="208" t="s">
        <v>658</v>
      </c>
      <c r="H33" s="209">
        <v>0.0</v>
      </c>
      <c r="I33" s="210">
        <v>0.0</v>
      </c>
      <c r="J33" s="211">
        <f t="shared" si="1"/>
        <v>0</v>
      </c>
      <c r="K33" s="209">
        <v>0.0</v>
      </c>
      <c r="L33" s="210">
        <v>0.0</v>
      </c>
      <c r="M33" s="211">
        <f t="shared" si="2"/>
        <v>0</v>
      </c>
      <c r="N33" s="209">
        <v>0.0</v>
      </c>
      <c r="O33" s="210">
        <v>0.0</v>
      </c>
      <c r="P33" s="211">
        <f t="shared" si="3"/>
        <v>0</v>
      </c>
      <c r="Q33" s="209">
        <v>0.0</v>
      </c>
      <c r="R33" s="210">
        <v>0.0</v>
      </c>
      <c r="S33" s="211">
        <f t="shared" si="4"/>
        <v>0</v>
      </c>
      <c r="T33" s="210" t="s">
        <v>660</v>
      </c>
      <c r="U33" s="210" t="s">
        <v>660</v>
      </c>
      <c r="V33" s="210" t="s">
        <v>660</v>
      </c>
      <c r="W33" s="210" t="s">
        <v>660</v>
      </c>
      <c r="X33" s="210" t="s">
        <v>660</v>
      </c>
      <c r="Y33" s="210" t="s">
        <v>660</v>
      </c>
      <c r="Z33" s="210" t="s">
        <v>660</v>
      </c>
      <c r="AA33" s="210" t="s">
        <v>660</v>
      </c>
    </row>
    <row r="34" ht="19.5" customHeight="1">
      <c r="A34" s="107" t="s">
        <v>345</v>
      </c>
      <c r="B34" s="107" t="s">
        <v>345</v>
      </c>
      <c r="C34" s="218" t="s">
        <v>697</v>
      </c>
      <c r="D34" s="207" t="s">
        <v>410</v>
      </c>
      <c r="E34" s="219" t="s">
        <v>301</v>
      </c>
      <c r="F34" s="207">
        <v>3747.0</v>
      </c>
      <c r="G34" s="208" t="s">
        <v>698</v>
      </c>
      <c r="H34" s="209">
        <v>12.0</v>
      </c>
      <c r="I34" s="210">
        <v>0.0</v>
      </c>
      <c r="J34" s="211">
        <f t="shared" si="1"/>
        <v>12</v>
      </c>
      <c r="K34" s="209">
        <v>16.0</v>
      </c>
      <c r="L34" s="210">
        <v>0.0</v>
      </c>
      <c r="M34" s="211">
        <v>0.0</v>
      </c>
      <c r="N34" s="209">
        <v>16.0</v>
      </c>
      <c r="O34" s="210">
        <v>0.0</v>
      </c>
      <c r="P34" s="211">
        <f t="shared" si="3"/>
        <v>16</v>
      </c>
      <c r="Q34" s="209">
        <v>8.0</v>
      </c>
      <c r="R34" s="210">
        <v>0.0</v>
      </c>
      <c r="S34" s="211">
        <f t="shared" si="4"/>
        <v>8</v>
      </c>
      <c r="T34" s="210" t="s">
        <v>660</v>
      </c>
      <c r="U34" s="210" t="s">
        <v>661</v>
      </c>
      <c r="V34" s="210" t="s">
        <v>660</v>
      </c>
      <c r="W34" s="210" t="s">
        <v>660</v>
      </c>
      <c r="X34" s="210" t="s">
        <v>660</v>
      </c>
      <c r="Y34" s="210" t="s">
        <v>660</v>
      </c>
      <c r="Z34" s="210" t="s">
        <v>660</v>
      </c>
      <c r="AA34" s="210" t="s">
        <v>660</v>
      </c>
    </row>
    <row r="35" ht="19.5" customHeight="1">
      <c r="A35" s="107" t="s">
        <v>345</v>
      </c>
      <c r="B35" s="107" t="s">
        <v>345</v>
      </c>
      <c r="C35" s="220" t="s">
        <v>699</v>
      </c>
      <c r="D35" s="207" t="s">
        <v>700</v>
      </c>
      <c r="E35" s="219" t="s">
        <v>664</v>
      </c>
      <c r="F35" s="207">
        <v>2.0</v>
      </c>
      <c r="G35" s="208" t="s">
        <v>658</v>
      </c>
      <c r="H35" s="209">
        <v>0.0</v>
      </c>
      <c r="I35" s="210">
        <v>0.0</v>
      </c>
      <c r="J35" s="211">
        <v>0.0</v>
      </c>
      <c r="K35" s="209">
        <v>0.0</v>
      </c>
      <c r="L35" s="210">
        <v>0.0</v>
      </c>
      <c r="M35" s="211">
        <v>0.0</v>
      </c>
      <c r="N35" s="209">
        <v>0.0</v>
      </c>
      <c r="O35" s="210">
        <v>0.0</v>
      </c>
      <c r="P35" s="211">
        <v>0.0</v>
      </c>
      <c r="Q35" s="209">
        <v>0.0</v>
      </c>
      <c r="R35" s="210">
        <v>0.0</v>
      </c>
      <c r="S35" s="211">
        <v>0.0</v>
      </c>
      <c r="T35" s="210" t="s">
        <v>660</v>
      </c>
      <c r="U35" s="210" t="s">
        <v>660</v>
      </c>
      <c r="V35" s="210" t="s">
        <v>660</v>
      </c>
      <c r="W35" s="210" t="s">
        <v>660</v>
      </c>
      <c r="X35" s="210" t="s">
        <v>660</v>
      </c>
      <c r="Y35" s="210" t="s">
        <v>660</v>
      </c>
      <c r="Z35" s="210" t="s">
        <v>660</v>
      </c>
      <c r="AA35" s="210" t="s">
        <v>660</v>
      </c>
    </row>
    <row r="36" ht="19.5" customHeight="1">
      <c r="A36" s="107" t="s">
        <v>345</v>
      </c>
      <c r="B36" s="107" t="s">
        <v>345</v>
      </c>
      <c r="C36" s="221" t="s">
        <v>701</v>
      </c>
      <c r="D36" s="207" t="s">
        <v>702</v>
      </c>
      <c r="E36" s="219" t="s">
        <v>664</v>
      </c>
      <c r="F36" s="207">
        <v>365.0</v>
      </c>
      <c r="G36" s="208" t="s">
        <v>665</v>
      </c>
      <c r="H36" s="209">
        <v>0.0</v>
      </c>
      <c r="I36" s="210">
        <v>0.0</v>
      </c>
      <c r="J36" s="211">
        <v>0.0</v>
      </c>
      <c r="K36" s="209">
        <v>0.0</v>
      </c>
      <c r="L36" s="210">
        <v>0.0</v>
      </c>
      <c r="M36" s="211">
        <v>0.0</v>
      </c>
      <c r="N36" s="209">
        <v>0.0</v>
      </c>
      <c r="O36" s="210">
        <v>0.0</v>
      </c>
      <c r="P36" s="211">
        <v>0.0</v>
      </c>
      <c r="Q36" s="209">
        <v>0.0</v>
      </c>
      <c r="R36" s="210">
        <v>0.0</v>
      </c>
      <c r="S36" s="211">
        <v>0.0</v>
      </c>
      <c r="T36" s="210" t="s">
        <v>660</v>
      </c>
      <c r="U36" s="210" t="s">
        <v>660</v>
      </c>
      <c r="V36" s="210" t="s">
        <v>660</v>
      </c>
      <c r="W36" s="210" t="s">
        <v>660</v>
      </c>
      <c r="X36" s="210" t="s">
        <v>660</v>
      </c>
      <c r="Y36" s="210" t="s">
        <v>660</v>
      </c>
      <c r="Z36" s="210" t="s">
        <v>660</v>
      </c>
      <c r="AA36" s="210" t="s">
        <v>660</v>
      </c>
    </row>
    <row r="37" ht="19.5" customHeight="1">
      <c r="A37" s="107" t="s">
        <v>345</v>
      </c>
      <c r="B37" s="107" t="s">
        <v>345</v>
      </c>
      <c r="C37" s="220" t="s">
        <v>703</v>
      </c>
      <c r="D37" s="207" t="s">
        <v>704</v>
      </c>
      <c r="E37" s="219" t="s">
        <v>664</v>
      </c>
      <c r="F37" s="207">
        <v>2.0</v>
      </c>
      <c r="G37" s="208" t="s">
        <v>658</v>
      </c>
      <c r="H37" s="209">
        <v>0.0</v>
      </c>
      <c r="I37" s="210">
        <v>0.0</v>
      </c>
      <c r="J37" s="211">
        <v>0.0</v>
      </c>
      <c r="K37" s="209">
        <v>0.0</v>
      </c>
      <c r="L37" s="210">
        <v>0.0</v>
      </c>
      <c r="M37" s="211">
        <v>0.0</v>
      </c>
      <c r="N37" s="209">
        <v>0.0</v>
      </c>
      <c r="O37" s="210">
        <v>0.0</v>
      </c>
      <c r="P37" s="211">
        <v>0.0</v>
      </c>
      <c r="Q37" s="209">
        <v>0.0</v>
      </c>
      <c r="R37" s="210">
        <v>0.0</v>
      </c>
      <c r="S37" s="211">
        <v>0.0</v>
      </c>
      <c r="T37" s="210" t="s">
        <v>660</v>
      </c>
      <c r="U37" s="210" t="s">
        <v>660</v>
      </c>
      <c r="V37" s="210" t="s">
        <v>660</v>
      </c>
      <c r="W37" s="210" t="s">
        <v>660</v>
      </c>
      <c r="X37" s="210" t="s">
        <v>660</v>
      </c>
      <c r="Y37" s="210" t="s">
        <v>660</v>
      </c>
      <c r="Z37" s="210" t="s">
        <v>660</v>
      </c>
      <c r="AA37" s="210" t="s">
        <v>660</v>
      </c>
    </row>
    <row r="38" ht="19.5" customHeight="1">
      <c r="A38" s="107" t="s">
        <v>345</v>
      </c>
      <c r="B38" s="107" t="s">
        <v>345</v>
      </c>
      <c r="C38" s="221" t="s">
        <v>705</v>
      </c>
      <c r="D38" s="207" t="s">
        <v>410</v>
      </c>
      <c r="E38" s="219" t="s">
        <v>664</v>
      </c>
      <c r="F38" s="207">
        <v>1951.0</v>
      </c>
      <c r="G38" s="208" t="s">
        <v>706</v>
      </c>
      <c r="H38" s="209">
        <v>21.0</v>
      </c>
      <c r="I38" s="210">
        <v>18.0</v>
      </c>
      <c r="J38" s="222">
        <v>0.0</v>
      </c>
      <c r="K38" s="223">
        <v>9.0</v>
      </c>
      <c r="L38" s="224">
        <v>0.0</v>
      </c>
      <c r="M38" s="222">
        <v>9.0</v>
      </c>
      <c r="N38" s="225">
        <v>0.0</v>
      </c>
      <c r="O38" s="224">
        <v>6.0</v>
      </c>
      <c r="P38" s="222">
        <v>6.0</v>
      </c>
      <c r="Q38" s="223">
        <v>0.0</v>
      </c>
      <c r="R38" s="224">
        <v>6.0</v>
      </c>
      <c r="S38" s="222">
        <v>6.0</v>
      </c>
      <c r="T38" s="210" t="s">
        <v>660</v>
      </c>
      <c r="U38" s="210" t="s">
        <v>660</v>
      </c>
      <c r="V38" s="210" t="s">
        <v>660</v>
      </c>
      <c r="W38" s="210" t="s">
        <v>660</v>
      </c>
      <c r="X38" s="210" t="s">
        <v>660</v>
      </c>
      <c r="Y38" s="210" t="s">
        <v>660</v>
      </c>
      <c r="Z38" s="210" t="s">
        <v>660</v>
      </c>
      <c r="AA38" s="210" t="s">
        <v>660</v>
      </c>
    </row>
    <row r="39" ht="19.5" customHeight="1">
      <c r="A39" s="107" t="s">
        <v>345</v>
      </c>
      <c r="B39" s="107" t="s">
        <v>345</v>
      </c>
      <c r="C39" s="220" t="s">
        <v>707</v>
      </c>
      <c r="D39" s="207" t="s">
        <v>410</v>
      </c>
      <c r="E39" s="219" t="s">
        <v>664</v>
      </c>
      <c r="F39" s="207">
        <v>0.0</v>
      </c>
      <c r="G39" s="208" t="s">
        <v>658</v>
      </c>
      <c r="H39" s="209">
        <v>0.0</v>
      </c>
      <c r="I39" s="210">
        <v>0.0</v>
      </c>
      <c r="J39" s="211">
        <v>0.0</v>
      </c>
      <c r="K39" s="209">
        <v>0.0</v>
      </c>
      <c r="L39" s="210">
        <v>0.0</v>
      </c>
      <c r="M39" s="211">
        <v>0.0</v>
      </c>
      <c r="N39" s="209">
        <v>0.0</v>
      </c>
      <c r="O39" s="210">
        <v>0.0</v>
      </c>
      <c r="P39" s="211">
        <v>0.0</v>
      </c>
      <c r="Q39" s="209">
        <v>0.0</v>
      </c>
      <c r="R39" s="210">
        <v>0.0</v>
      </c>
      <c r="S39" s="211">
        <v>0.0</v>
      </c>
      <c r="T39" s="210" t="s">
        <v>660</v>
      </c>
      <c r="U39" s="210" t="s">
        <v>660</v>
      </c>
      <c r="V39" s="210" t="s">
        <v>660</v>
      </c>
      <c r="W39" s="210" t="s">
        <v>660</v>
      </c>
      <c r="X39" s="210" t="s">
        <v>660</v>
      </c>
      <c r="Y39" s="210" t="s">
        <v>660</v>
      </c>
      <c r="Z39" s="210" t="s">
        <v>660</v>
      </c>
      <c r="AA39" s="210" t="s">
        <v>661</v>
      </c>
    </row>
    <row r="40" ht="19.5" customHeight="1">
      <c r="A40" s="107" t="s">
        <v>345</v>
      </c>
      <c r="B40" s="107" t="s">
        <v>126</v>
      </c>
      <c r="C40" s="220" t="s">
        <v>708</v>
      </c>
      <c r="D40" s="207" t="s">
        <v>351</v>
      </c>
      <c r="E40" s="219" t="s">
        <v>301</v>
      </c>
      <c r="F40" s="207">
        <v>1473.0</v>
      </c>
      <c r="G40" s="208" t="s">
        <v>706</v>
      </c>
      <c r="H40" s="209">
        <v>5.0</v>
      </c>
      <c r="I40" s="210">
        <v>0.0</v>
      </c>
      <c r="J40" s="211">
        <v>5.0</v>
      </c>
      <c r="K40" s="209">
        <v>9.0</v>
      </c>
      <c r="L40" s="210">
        <v>0.0</v>
      </c>
      <c r="M40" s="211">
        <v>9.0</v>
      </c>
      <c r="N40" s="209">
        <v>6.0</v>
      </c>
      <c r="O40" s="210">
        <v>0.0</v>
      </c>
      <c r="P40" s="211">
        <v>6.0</v>
      </c>
      <c r="Q40" s="209">
        <v>2.0</v>
      </c>
      <c r="R40" s="210">
        <v>0.0</v>
      </c>
      <c r="S40" s="211">
        <v>2.0</v>
      </c>
      <c r="T40" s="210" t="s">
        <v>661</v>
      </c>
      <c r="U40" s="210" t="s">
        <v>660</v>
      </c>
      <c r="V40" s="210" t="s">
        <v>660</v>
      </c>
      <c r="W40" s="210" t="s">
        <v>660</v>
      </c>
      <c r="X40" s="210" t="s">
        <v>660</v>
      </c>
      <c r="Y40" s="210" t="s">
        <v>660</v>
      </c>
      <c r="Z40" s="210" t="s">
        <v>660</v>
      </c>
      <c r="AA40" s="210" t="s">
        <v>661</v>
      </c>
    </row>
    <row r="41" ht="19.5" customHeight="1">
      <c r="A41" s="107" t="s">
        <v>345</v>
      </c>
      <c r="B41" s="107" t="s">
        <v>126</v>
      </c>
      <c r="C41" s="220" t="s">
        <v>709</v>
      </c>
      <c r="D41" s="207" t="s">
        <v>710</v>
      </c>
      <c r="E41" s="219" t="s">
        <v>664</v>
      </c>
      <c r="F41" s="207">
        <v>45.0</v>
      </c>
      <c r="G41" s="208" t="s">
        <v>658</v>
      </c>
      <c r="H41" s="209">
        <v>0.0</v>
      </c>
      <c r="I41" s="210">
        <v>0.0</v>
      </c>
      <c r="J41" s="211">
        <f>SUM(H41:I41)</f>
        <v>0</v>
      </c>
      <c r="K41" s="209">
        <v>0.0</v>
      </c>
      <c r="L41" s="210">
        <v>0.0</v>
      </c>
      <c r="M41" s="211">
        <v>0.0</v>
      </c>
      <c r="N41" s="209">
        <v>0.0</v>
      </c>
      <c r="O41" s="210">
        <v>0.0</v>
      </c>
      <c r="P41" s="211">
        <v>0.0</v>
      </c>
      <c r="Q41" s="209">
        <v>0.0</v>
      </c>
      <c r="R41" s="210">
        <v>0.0</v>
      </c>
      <c r="S41" s="211">
        <f>SUM(Q41:R41)</f>
        <v>0</v>
      </c>
      <c r="T41" s="210" t="s">
        <v>660</v>
      </c>
      <c r="U41" s="210" t="s">
        <v>660</v>
      </c>
      <c r="V41" s="210" t="s">
        <v>660</v>
      </c>
      <c r="W41" s="210" t="s">
        <v>660</v>
      </c>
      <c r="X41" s="210" t="s">
        <v>660</v>
      </c>
      <c r="Y41" s="210" t="s">
        <v>660</v>
      </c>
      <c r="Z41" s="210" t="s">
        <v>660</v>
      </c>
      <c r="AA41" s="210" t="s">
        <v>660</v>
      </c>
    </row>
    <row r="42" ht="19.5" customHeight="1">
      <c r="A42" s="107" t="s">
        <v>345</v>
      </c>
      <c r="B42" s="107" t="s">
        <v>126</v>
      </c>
      <c r="C42" s="220" t="s">
        <v>711</v>
      </c>
      <c r="D42" s="207" t="s">
        <v>712</v>
      </c>
      <c r="E42" s="219" t="s">
        <v>664</v>
      </c>
      <c r="F42" s="207">
        <v>2.0</v>
      </c>
      <c r="G42" s="208" t="s">
        <v>658</v>
      </c>
      <c r="H42" s="209">
        <v>0.0</v>
      </c>
      <c r="I42" s="210">
        <v>0.0</v>
      </c>
      <c r="J42" s="211">
        <v>0.0</v>
      </c>
      <c r="K42" s="226">
        <v>0.0</v>
      </c>
      <c r="L42" s="210">
        <v>0.0</v>
      </c>
      <c r="M42" s="211">
        <v>0.0</v>
      </c>
      <c r="N42" s="209">
        <v>0.0</v>
      </c>
      <c r="O42" s="210">
        <v>0.0</v>
      </c>
      <c r="P42" s="211">
        <v>0.0</v>
      </c>
      <c r="Q42" s="209">
        <v>0.0</v>
      </c>
      <c r="R42" s="210">
        <v>0.0</v>
      </c>
      <c r="S42" s="211">
        <v>0.0</v>
      </c>
      <c r="T42" s="210" t="s">
        <v>660</v>
      </c>
      <c r="U42" s="210" t="s">
        <v>660</v>
      </c>
      <c r="V42" s="210" t="s">
        <v>660</v>
      </c>
      <c r="W42" s="210" t="s">
        <v>660</v>
      </c>
      <c r="X42" s="210" t="s">
        <v>660</v>
      </c>
      <c r="Y42" s="210" t="s">
        <v>660</v>
      </c>
      <c r="Z42" s="210" t="s">
        <v>660</v>
      </c>
      <c r="AA42" s="210" t="s">
        <v>660</v>
      </c>
    </row>
    <row r="43" ht="19.5" customHeight="1">
      <c r="A43" s="107" t="s">
        <v>345</v>
      </c>
      <c r="B43" s="107" t="s">
        <v>126</v>
      </c>
      <c r="C43" s="220" t="s">
        <v>713</v>
      </c>
      <c r="D43" s="207" t="s">
        <v>714</v>
      </c>
      <c r="E43" s="219" t="s">
        <v>664</v>
      </c>
      <c r="F43" s="207">
        <v>243.0</v>
      </c>
      <c r="G43" s="208" t="s">
        <v>665</v>
      </c>
      <c r="H43" s="209">
        <v>0.0</v>
      </c>
      <c r="I43" s="210">
        <v>0.0</v>
      </c>
      <c r="J43" s="211">
        <f>SUM(H43:I43)</f>
        <v>0</v>
      </c>
      <c r="K43" s="209">
        <v>0.0</v>
      </c>
      <c r="L43" s="210">
        <v>0.0</v>
      </c>
      <c r="M43" s="211">
        <v>0.0</v>
      </c>
      <c r="N43" s="209">
        <v>0.0</v>
      </c>
      <c r="O43" s="210">
        <v>0.0</v>
      </c>
      <c r="P43" s="211">
        <v>0.0</v>
      </c>
      <c r="Q43" s="209">
        <v>0.0</v>
      </c>
      <c r="R43" s="210">
        <v>0.0</v>
      </c>
      <c r="S43" s="211">
        <f>SUM(Q43:R43)</f>
        <v>0</v>
      </c>
      <c r="T43" s="210" t="s">
        <v>660</v>
      </c>
      <c r="U43" s="210" t="s">
        <v>660</v>
      </c>
      <c r="V43" s="210" t="s">
        <v>660</v>
      </c>
      <c r="W43" s="210" t="s">
        <v>660</v>
      </c>
      <c r="X43" s="210" t="s">
        <v>660</v>
      </c>
      <c r="Y43" s="210" t="s">
        <v>660</v>
      </c>
      <c r="Z43" s="210" t="s">
        <v>660</v>
      </c>
      <c r="AA43" s="210" t="s">
        <v>660</v>
      </c>
    </row>
    <row r="44" ht="19.5" customHeight="1">
      <c r="A44" s="107" t="s">
        <v>345</v>
      </c>
      <c r="B44" s="107" t="s">
        <v>213</v>
      </c>
      <c r="C44" s="220" t="s">
        <v>715</v>
      </c>
      <c r="D44" s="207" t="s">
        <v>362</v>
      </c>
      <c r="E44" s="219" t="s">
        <v>301</v>
      </c>
      <c r="F44" s="207">
        <v>1278.0</v>
      </c>
      <c r="G44" s="208" t="s">
        <v>706</v>
      </c>
      <c r="H44" s="209">
        <v>0.0</v>
      </c>
      <c r="I44" s="210">
        <v>8.0</v>
      </c>
      <c r="J44" s="211">
        <v>8.0</v>
      </c>
      <c r="K44" s="209">
        <v>7.0</v>
      </c>
      <c r="L44" s="210">
        <v>0.0</v>
      </c>
      <c r="M44" s="211"/>
      <c r="N44" s="209">
        <v>3.0</v>
      </c>
      <c r="O44" s="210">
        <v>3.0</v>
      </c>
      <c r="P44" s="211"/>
      <c r="Q44" s="209">
        <v>2.0</v>
      </c>
      <c r="R44" s="210">
        <v>1.0</v>
      </c>
      <c r="S44" s="211">
        <v>0.0</v>
      </c>
      <c r="T44" s="210" t="s">
        <v>660</v>
      </c>
      <c r="U44" s="210" t="s">
        <v>660</v>
      </c>
      <c r="V44" s="210" t="s">
        <v>660</v>
      </c>
      <c r="W44" s="210" t="s">
        <v>660</v>
      </c>
      <c r="X44" s="210" t="s">
        <v>660</v>
      </c>
      <c r="Y44" s="210" t="s">
        <v>660</v>
      </c>
      <c r="Z44" s="210" t="s">
        <v>660</v>
      </c>
      <c r="AA44" s="210" t="s">
        <v>660</v>
      </c>
    </row>
    <row r="45" ht="19.5" customHeight="1">
      <c r="A45" s="107" t="s">
        <v>345</v>
      </c>
      <c r="B45" s="107" t="s">
        <v>213</v>
      </c>
      <c r="C45" s="220" t="s">
        <v>716</v>
      </c>
      <c r="D45" s="207" t="s">
        <v>717</v>
      </c>
      <c r="E45" s="219" t="s">
        <v>301</v>
      </c>
      <c r="F45" s="207">
        <v>1.0</v>
      </c>
      <c r="G45" s="208" t="s">
        <v>658</v>
      </c>
      <c r="H45" s="209">
        <v>0.0</v>
      </c>
      <c r="I45" s="210">
        <v>0.0</v>
      </c>
      <c r="J45" s="211">
        <v>0.0</v>
      </c>
      <c r="K45" s="209">
        <v>0.0</v>
      </c>
      <c r="L45" s="227">
        <v>0.0</v>
      </c>
      <c r="M45" s="211">
        <v>0.0</v>
      </c>
      <c r="N45" s="209">
        <v>0.0</v>
      </c>
      <c r="O45" s="210">
        <v>0.0</v>
      </c>
      <c r="P45" s="211">
        <v>0.0</v>
      </c>
      <c r="Q45" s="209">
        <v>0.0</v>
      </c>
      <c r="R45" s="210">
        <v>0.0</v>
      </c>
      <c r="S45" s="211">
        <v>0.0</v>
      </c>
      <c r="T45" s="210" t="s">
        <v>660</v>
      </c>
      <c r="U45" s="210" t="s">
        <v>660</v>
      </c>
      <c r="V45" s="210" t="s">
        <v>660</v>
      </c>
      <c r="W45" s="210" t="s">
        <v>660</v>
      </c>
      <c r="X45" s="210" t="s">
        <v>660</v>
      </c>
      <c r="Y45" s="210" t="s">
        <v>660</v>
      </c>
      <c r="Z45" s="210" t="s">
        <v>660</v>
      </c>
      <c r="AA45" s="210" t="s">
        <v>660</v>
      </c>
    </row>
    <row r="46" ht="19.5" customHeight="1">
      <c r="A46" s="107" t="s">
        <v>345</v>
      </c>
      <c r="B46" s="107" t="s">
        <v>213</v>
      </c>
      <c r="C46" s="220" t="s">
        <v>718</v>
      </c>
      <c r="D46" s="207" t="s">
        <v>362</v>
      </c>
      <c r="E46" s="219" t="s">
        <v>664</v>
      </c>
      <c r="F46" s="207">
        <v>0.0</v>
      </c>
      <c r="G46" s="208" t="s">
        <v>658</v>
      </c>
      <c r="H46" s="209">
        <v>0.0</v>
      </c>
      <c r="I46" s="210">
        <v>0.0</v>
      </c>
      <c r="J46" s="211">
        <v>0.0</v>
      </c>
      <c r="K46" s="209">
        <v>0.0</v>
      </c>
      <c r="L46" s="210">
        <v>0.0</v>
      </c>
      <c r="M46" s="211">
        <v>0.0</v>
      </c>
      <c r="N46" s="209">
        <v>0.0</v>
      </c>
      <c r="O46" s="210">
        <v>0.0</v>
      </c>
      <c r="P46" s="211">
        <v>0.0</v>
      </c>
      <c r="Q46" s="209">
        <v>0.0</v>
      </c>
      <c r="R46" s="210">
        <v>0.0</v>
      </c>
      <c r="S46" s="211">
        <v>0.0</v>
      </c>
      <c r="T46" s="210" t="s">
        <v>660</v>
      </c>
      <c r="U46" s="210" t="s">
        <v>660</v>
      </c>
      <c r="V46" s="210" t="s">
        <v>660</v>
      </c>
      <c r="W46" s="210" t="s">
        <v>660</v>
      </c>
      <c r="X46" s="210" t="s">
        <v>660</v>
      </c>
      <c r="Y46" s="210" t="s">
        <v>660</v>
      </c>
      <c r="Z46" s="210" t="s">
        <v>660</v>
      </c>
      <c r="AA46" s="210" t="s">
        <v>661</v>
      </c>
    </row>
    <row r="47" ht="19.5" customHeight="1">
      <c r="A47" s="107" t="s">
        <v>345</v>
      </c>
      <c r="B47" s="107" t="s">
        <v>392</v>
      </c>
      <c r="C47" s="220" t="s">
        <v>719</v>
      </c>
      <c r="D47" s="207" t="s">
        <v>395</v>
      </c>
      <c r="E47" s="219" t="s">
        <v>301</v>
      </c>
      <c r="F47" s="207">
        <v>523.0</v>
      </c>
      <c r="G47" s="208" t="s">
        <v>665</v>
      </c>
      <c r="H47" s="209">
        <v>0.0</v>
      </c>
      <c r="I47" s="210">
        <v>0.0</v>
      </c>
      <c r="J47" s="211">
        <v>0.0</v>
      </c>
      <c r="K47" s="209">
        <v>0.0</v>
      </c>
      <c r="L47" s="210">
        <v>0.0</v>
      </c>
      <c r="M47" s="211">
        <v>0.0</v>
      </c>
      <c r="N47" s="209">
        <v>0.0</v>
      </c>
      <c r="O47" s="210">
        <v>0.0</v>
      </c>
      <c r="P47" s="211">
        <v>0.0</v>
      </c>
      <c r="Q47" s="209">
        <v>0.0</v>
      </c>
      <c r="R47" s="210">
        <v>0.0</v>
      </c>
      <c r="S47" s="211">
        <v>0.0</v>
      </c>
      <c r="T47" s="210" t="s">
        <v>660</v>
      </c>
      <c r="U47" s="210" t="s">
        <v>660</v>
      </c>
      <c r="V47" s="210" t="s">
        <v>660</v>
      </c>
      <c r="W47" s="210" t="s">
        <v>660</v>
      </c>
      <c r="X47" s="210" t="s">
        <v>660</v>
      </c>
      <c r="Y47" s="210" t="s">
        <v>660</v>
      </c>
      <c r="Z47" s="210" t="s">
        <v>660</v>
      </c>
      <c r="AA47" s="210" t="s">
        <v>660</v>
      </c>
    </row>
    <row r="48" ht="19.5" customHeight="1">
      <c r="A48" s="107" t="s">
        <v>345</v>
      </c>
      <c r="B48" s="107" t="s">
        <v>392</v>
      </c>
      <c r="C48" s="220" t="s">
        <v>720</v>
      </c>
      <c r="D48" s="207" t="s">
        <v>721</v>
      </c>
      <c r="E48" s="219" t="s">
        <v>664</v>
      </c>
      <c r="F48" s="207">
        <v>49.0</v>
      </c>
      <c r="G48" s="208" t="s">
        <v>658</v>
      </c>
      <c r="H48" s="209">
        <v>0.0</v>
      </c>
      <c r="I48" s="210">
        <v>0.0</v>
      </c>
      <c r="J48" s="211">
        <v>0.0</v>
      </c>
      <c r="K48" s="209">
        <v>0.0</v>
      </c>
      <c r="L48" s="210">
        <v>0.0</v>
      </c>
      <c r="M48" s="211">
        <v>0.0</v>
      </c>
      <c r="N48" s="209">
        <v>0.0</v>
      </c>
      <c r="O48" s="210">
        <v>0.0</v>
      </c>
      <c r="P48" s="211">
        <v>0.0</v>
      </c>
      <c r="Q48" s="209">
        <v>0.0</v>
      </c>
      <c r="R48" s="210">
        <v>0.0</v>
      </c>
      <c r="S48" s="211">
        <v>0.0</v>
      </c>
      <c r="T48" s="210" t="s">
        <v>660</v>
      </c>
      <c r="U48" s="210" t="s">
        <v>660</v>
      </c>
      <c r="V48" s="210" t="s">
        <v>660</v>
      </c>
      <c r="W48" s="210" t="s">
        <v>660</v>
      </c>
      <c r="X48" s="210" t="s">
        <v>660</v>
      </c>
      <c r="Y48" s="210" t="s">
        <v>660</v>
      </c>
      <c r="Z48" s="210" t="s">
        <v>660</v>
      </c>
      <c r="AA48" s="210" t="s">
        <v>660</v>
      </c>
    </row>
    <row r="49" ht="19.5" customHeight="1">
      <c r="A49" s="107" t="s">
        <v>345</v>
      </c>
      <c r="B49" s="107" t="s">
        <v>392</v>
      </c>
      <c r="C49" s="220" t="s">
        <v>722</v>
      </c>
      <c r="D49" s="207" t="s">
        <v>723</v>
      </c>
      <c r="E49" s="219" t="s">
        <v>664</v>
      </c>
      <c r="F49" s="207">
        <v>60.0</v>
      </c>
      <c r="G49" s="208" t="s">
        <v>658</v>
      </c>
      <c r="H49" s="209">
        <v>0.0</v>
      </c>
      <c r="I49" s="210">
        <v>0.0</v>
      </c>
      <c r="J49" s="211">
        <f t="shared" ref="J49:J51" si="5">SUM(H49:I49)</f>
        <v>0</v>
      </c>
      <c r="K49" s="209">
        <v>0.0</v>
      </c>
      <c r="L49" s="210">
        <v>0.0</v>
      </c>
      <c r="M49" s="211">
        <v>0.0</v>
      </c>
      <c r="N49" s="209">
        <v>0.0</v>
      </c>
      <c r="O49" s="210">
        <v>0.0</v>
      </c>
      <c r="P49" s="211">
        <v>0.0</v>
      </c>
      <c r="Q49" s="209">
        <v>0.0</v>
      </c>
      <c r="R49" s="210">
        <v>0.0</v>
      </c>
      <c r="S49" s="211">
        <v>0.0</v>
      </c>
      <c r="T49" s="210" t="s">
        <v>660</v>
      </c>
      <c r="U49" s="210" t="s">
        <v>660</v>
      </c>
      <c r="V49" s="210" t="s">
        <v>660</v>
      </c>
      <c r="W49" s="210" t="s">
        <v>660</v>
      </c>
      <c r="X49" s="210" t="s">
        <v>660</v>
      </c>
      <c r="Y49" s="210" t="s">
        <v>660</v>
      </c>
      <c r="Z49" s="210" t="s">
        <v>660</v>
      </c>
      <c r="AA49" s="210" t="s">
        <v>660</v>
      </c>
    </row>
    <row r="50" ht="19.5" customHeight="1">
      <c r="A50" s="107" t="s">
        <v>345</v>
      </c>
      <c r="B50" s="107" t="s">
        <v>151</v>
      </c>
      <c r="C50" s="220" t="s">
        <v>724</v>
      </c>
      <c r="D50" s="207" t="s">
        <v>376</v>
      </c>
      <c r="E50" s="219" t="s">
        <v>301</v>
      </c>
      <c r="F50" s="207">
        <v>641.0</v>
      </c>
      <c r="G50" s="208" t="s">
        <v>665</v>
      </c>
      <c r="H50" s="209">
        <v>0.0</v>
      </c>
      <c r="I50" s="210">
        <v>0.0</v>
      </c>
      <c r="J50" s="211">
        <f t="shared" si="5"/>
        <v>0</v>
      </c>
      <c r="K50" s="209">
        <v>4.0</v>
      </c>
      <c r="L50" s="210">
        <v>0.0</v>
      </c>
      <c r="M50" s="211">
        <f>SUM(K50:L50)</f>
        <v>4</v>
      </c>
      <c r="N50" s="209">
        <v>0.0</v>
      </c>
      <c r="O50" s="210">
        <v>2.0</v>
      </c>
      <c r="P50" s="211">
        <f>SUM(N50:O50)</f>
        <v>2</v>
      </c>
      <c r="Q50" s="209">
        <v>0.0</v>
      </c>
      <c r="R50" s="210">
        <v>1.0</v>
      </c>
      <c r="S50" s="211">
        <f t="shared" ref="S50:S51" si="6">SUM(Q50:R50)</f>
        <v>1</v>
      </c>
      <c r="T50" s="210" t="s">
        <v>660</v>
      </c>
      <c r="U50" s="210" t="s">
        <v>660</v>
      </c>
      <c r="V50" s="210" t="s">
        <v>660</v>
      </c>
      <c r="W50" s="210" t="s">
        <v>660</v>
      </c>
      <c r="X50" s="210" t="s">
        <v>660</v>
      </c>
      <c r="Y50" s="210" t="s">
        <v>660</v>
      </c>
      <c r="Z50" s="210" t="s">
        <v>660</v>
      </c>
      <c r="AA50" s="210" t="s">
        <v>660</v>
      </c>
    </row>
    <row r="51" ht="19.5" customHeight="1">
      <c r="A51" s="107" t="s">
        <v>345</v>
      </c>
      <c r="B51" s="107" t="s">
        <v>358</v>
      </c>
      <c r="C51" s="220" t="s">
        <v>725</v>
      </c>
      <c r="D51" s="207" t="s">
        <v>726</v>
      </c>
      <c r="E51" s="219" t="s">
        <v>664</v>
      </c>
      <c r="F51" s="207">
        <v>327.0</v>
      </c>
      <c r="G51" s="208" t="s">
        <v>665</v>
      </c>
      <c r="H51" s="209">
        <v>0.0</v>
      </c>
      <c r="I51" s="210">
        <v>0.0</v>
      </c>
      <c r="J51" s="211">
        <f t="shared" si="5"/>
        <v>0</v>
      </c>
      <c r="K51" s="209">
        <v>0.0</v>
      </c>
      <c r="L51" s="210">
        <v>0.0</v>
      </c>
      <c r="M51" s="211">
        <v>0.0</v>
      </c>
      <c r="N51" s="209">
        <v>0.0</v>
      </c>
      <c r="O51" s="210">
        <v>0.0</v>
      </c>
      <c r="P51" s="211">
        <v>0.0</v>
      </c>
      <c r="Q51" s="209">
        <v>0.0</v>
      </c>
      <c r="R51" s="210">
        <v>0.0</v>
      </c>
      <c r="S51" s="211">
        <f t="shared" si="6"/>
        <v>0</v>
      </c>
      <c r="T51" s="210" t="s">
        <v>660</v>
      </c>
      <c r="U51" s="210" t="s">
        <v>660</v>
      </c>
      <c r="V51" s="210" t="s">
        <v>660</v>
      </c>
      <c r="W51" s="210" t="s">
        <v>660</v>
      </c>
      <c r="X51" s="210" t="s">
        <v>660</v>
      </c>
      <c r="Y51" s="210" t="s">
        <v>660</v>
      </c>
      <c r="Z51" s="210" t="s">
        <v>660</v>
      </c>
      <c r="AA51" s="210" t="s">
        <v>660</v>
      </c>
    </row>
    <row r="52" ht="14.25" customHeight="1">
      <c r="C52" s="6"/>
    </row>
    <row r="53" ht="14.25" customHeight="1">
      <c r="C53" s="6"/>
    </row>
    <row r="54" ht="14.25" customHeight="1">
      <c r="A54" s="183" t="s">
        <v>727</v>
      </c>
      <c r="B54" s="127"/>
      <c r="C54" s="127"/>
      <c r="D54" s="127"/>
      <c r="E54" s="127"/>
      <c r="F54" s="127"/>
      <c r="G54" s="127"/>
      <c r="H54" s="127"/>
      <c r="I54" s="127"/>
      <c r="J54" s="127"/>
      <c r="K54" s="127"/>
      <c r="L54" s="127"/>
      <c r="M54" s="127"/>
      <c r="N54" s="127"/>
      <c r="O54" s="127"/>
      <c r="P54" s="127"/>
      <c r="Q54" s="127"/>
      <c r="R54" s="127"/>
      <c r="S54" s="128"/>
      <c r="T54" s="186"/>
      <c r="U54" s="186"/>
    </row>
    <row r="55" ht="14.25" customHeight="1">
      <c r="A55" s="130"/>
      <c r="S55" s="131"/>
      <c r="T55" s="186"/>
      <c r="U55" s="186"/>
    </row>
    <row r="56" ht="14.25" customHeight="1">
      <c r="A56" s="130"/>
      <c r="S56" s="131"/>
      <c r="T56" s="186"/>
      <c r="U56" s="186"/>
    </row>
    <row r="57" ht="14.25" customHeight="1">
      <c r="A57" s="130"/>
      <c r="S57" s="131"/>
      <c r="T57" s="186"/>
      <c r="U57" s="186"/>
    </row>
    <row r="58" ht="14.25" customHeight="1">
      <c r="A58" s="130"/>
      <c r="S58" s="131"/>
      <c r="T58" s="186"/>
      <c r="U58" s="186"/>
    </row>
    <row r="59" ht="14.25" customHeight="1">
      <c r="A59" s="130"/>
      <c r="S59" s="131"/>
      <c r="T59" s="186"/>
      <c r="U59" s="186"/>
    </row>
    <row r="60" ht="14.25" customHeight="1">
      <c r="A60" s="132"/>
      <c r="B60" s="133"/>
      <c r="C60" s="133"/>
      <c r="D60" s="133"/>
      <c r="E60" s="133"/>
      <c r="F60" s="133"/>
      <c r="G60" s="133"/>
      <c r="H60" s="133"/>
      <c r="I60" s="133"/>
      <c r="J60" s="133"/>
      <c r="K60" s="133"/>
      <c r="L60" s="133"/>
      <c r="M60" s="133"/>
      <c r="N60" s="133"/>
      <c r="O60" s="133"/>
      <c r="P60" s="133"/>
      <c r="Q60" s="133"/>
      <c r="R60" s="133"/>
      <c r="S60" s="134"/>
      <c r="T60" s="186"/>
      <c r="U60" s="186"/>
    </row>
    <row r="61" ht="14.25" customHeight="1">
      <c r="C61" s="6"/>
    </row>
    <row r="62" ht="14.25" customHeight="1">
      <c r="C62" s="6"/>
    </row>
    <row r="63" ht="14.25" customHeight="1">
      <c r="C63" s="6"/>
    </row>
    <row r="64" ht="14.25" customHeight="1">
      <c r="C64" s="6"/>
    </row>
    <row r="65" ht="14.25" customHeight="1">
      <c r="C65" s="6"/>
    </row>
    <row r="66" ht="14.25" customHeight="1">
      <c r="C66" s="6"/>
    </row>
    <row r="67" ht="14.25" customHeight="1">
      <c r="C67" s="6"/>
    </row>
    <row r="68" ht="14.25" customHeight="1">
      <c r="C68" s="6"/>
    </row>
    <row r="69" ht="14.25" customHeight="1">
      <c r="C69" s="6"/>
    </row>
    <row r="70" ht="14.25" customHeight="1">
      <c r="C70" s="6"/>
    </row>
    <row r="71" ht="14.25" customHeight="1">
      <c r="C71" s="6"/>
    </row>
    <row r="72" ht="14.25" customHeight="1">
      <c r="C72" s="6"/>
    </row>
    <row r="73" ht="14.25" customHeight="1">
      <c r="C73" s="6"/>
    </row>
    <row r="74" ht="14.25" customHeight="1">
      <c r="C74" s="6"/>
    </row>
    <row r="75" ht="14.25" customHeight="1">
      <c r="C75" s="6"/>
    </row>
    <row r="76" ht="14.25" customHeight="1">
      <c r="C76" s="6"/>
    </row>
    <row r="77" ht="14.25" customHeight="1">
      <c r="C77" s="6"/>
    </row>
    <row r="78" ht="14.25" customHeight="1">
      <c r="C78" s="6"/>
    </row>
    <row r="79" ht="14.25" customHeight="1">
      <c r="C79" s="6"/>
    </row>
    <row r="80" ht="14.25" customHeight="1">
      <c r="C80" s="6"/>
    </row>
    <row r="81" ht="14.25" customHeight="1">
      <c r="C81" s="6"/>
    </row>
    <row r="82" ht="14.25" customHeight="1">
      <c r="C82" s="6"/>
    </row>
    <row r="83" ht="14.25" customHeight="1">
      <c r="C83" s="6"/>
    </row>
    <row r="84" ht="14.25" customHeight="1">
      <c r="C84" s="6"/>
    </row>
    <row r="85" ht="14.25" customHeight="1">
      <c r="C85" s="6"/>
    </row>
    <row r="86" ht="14.25" customHeight="1">
      <c r="C86" s="6"/>
    </row>
    <row r="87" ht="14.25" customHeight="1">
      <c r="C87" s="6"/>
    </row>
    <row r="88" ht="14.25" customHeight="1">
      <c r="C88" s="6"/>
    </row>
    <row r="89" ht="14.25" customHeight="1">
      <c r="C89" s="6"/>
    </row>
    <row r="90" ht="14.25" customHeight="1">
      <c r="C90" s="6"/>
    </row>
    <row r="91" ht="14.25" customHeight="1">
      <c r="C91" s="6"/>
    </row>
    <row r="92" ht="14.25" customHeight="1">
      <c r="C92" s="6"/>
    </row>
    <row r="93" ht="14.25" customHeight="1">
      <c r="C93" s="6"/>
    </row>
    <row r="94" ht="14.25" customHeight="1">
      <c r="C94" s="6"/>
    </row>
    <row r="95" ht="14.25" customHeight="1">
      <c r="C95" s="6"/>
    </row>
    <row r="96" ht="14.25" customHeight="1">
      <c r="C96" s="6"/>
    </row>
    <row r="97" ht="14.25" customHeight="1">
      <c r="C97" s="6"/>
    </row>
    <row r="98" ht="14.25" customHeight="1">
      <c r="C98" s="6"/>
    </row>
    <row r="99" ht="14.25" customHeight="1">
      <c r="C99" s="6"/>
    </row>
    <row r="100" ht="14.25" customHeight="1">
      <c r="C100" s="6"/>
    </row>
    <row r="101" ht="14.25" customHeight="1">
      <c r="C101" s="6"/>
    </row>
    <row r="102" ht="14.25" customHeight="1">
      <c r="C102" s="6"/>
    </row>
    <row r="103" ht="14.25" customHeight="1">
      <c r="C103" s="6"/>
    </row>
    <row r="104" ht="14.25" customHeight="1">
      <c r="C104" s="6"/>
    </row>
    <row r="105" ht="14.25" customHeight="1">
      <c r="C105" s="6"/>
    </row>
    <row r="106" ht="14.25" customHeight="1">
      <c r="C106" s="6"/>
    </row>
    <row r="107" ht="14.25" customHeight="1">
      <c r="C107" s="6"/>
    </row>
    <row r="108" ht="14.25" customHeight="1">
      <c r="C108" s="6"/>
    </row>
    <row r="109" ht="14.25" customHeight="1">
      <c r="C109" s="6"/>
    </row>
    <row r="110" ht="14.25" customHeight="1">
      <c r="C110" s="6"/>
    </row>
    <row r="111" ht="14.25" customHeight="1">
      <c r="C111" s="6"/>
    </row>
    <row r="112" ht="14.25" customHeight="1">
      <c r="C112" s="6"/>
    </row>
    <row r="113" ht="14.25" customHeight="1">
      <c r="C113" s="6"/>
    </row>
    <row r="114" ht="14.25" customHeight="1">
      <c r="C114" s="6"/>
    </row>
    <row r="115" ht="14.25" customHeight="1">
      <c r="C115" s="6"/>
    </row>
    <row r="116" ht="14.25" customHeight="1">
      <c r="C116" s="6"/>
    </row>
    <row r="117" ht="14.25" customHeight="1">
      <c r="C117" s="6"/>
    </row>
    <row r="118" ht="14.25" customHeight="1">
      <c r="C118" s="6"/>
    </row>
    <row r="119" ht="14.25" customHeight="1">
      <c r="C119" s="6"/>
    </row>
    <row r="120" ht="14.25" customHeight="1">
      <c r="C120" s="6"/>
    </row>
    <row r="121" ht="14.25" customHeight="1">
      <c r="C121" s="6"/>
    </row>
    <row r="122" ht="14.25" customHeight="1">
      <c r="C122" s="6"/>
    </row>
    <row r="123" ht="14.25" customHeight="1">
      <c r="C123" s="6"/>
    </row>
    <row r="124" ht="14.25" customHeight="1">
      <c r="C124" s="6"/>
    </row>
    <row r="125" ht="14.25" customHeight="1">
      <c r="C125" s="6"/>
    </row>
    <row r="126" ht="14.25" customHeight="1">
      <c r="C126" s="6"/>
    </row>
    <row r="127" ht="14.25" customHeight="1">
      <c r="C127" s="6"/>
    </row>
    <row r="128" ht="14.25" customHeight="1">
      <c r="C128" s="6"/>
    </row>
    <row r="129" ht="14.25" customHeight="1">
      <c r="C129" s="6"/>
    </row>
    <row r="130" ht="14.25" customHeight="1">
      <c r="C130" s="6"/>
    </row>
    <row r="131" ht="14.25" customHeight="1">
      <c r="C131" s="6"/>
    </row>
    <row r="132" ht="14.25" customHeight="1">
      <c r="C132" s="6"/>
    </row>
    <row r="133" ht="14.25" customHeight="1">
      <c r="C133" s="6"/>
    </row>
    <row r="134" ht="14.25" customHeight="1">
      <c r="C134" s="6"/>
    </row>
    <row r="135" ht="14.25" customHeight="1">
      <c r="C135" s="6"/>
    </row>
    <row r="136" ht="14.25" customHeight="1">
      <c r="C136" s="6"/>
    </row>
    <row r="137" ht="14.25" customHeight="1">
      <c r="C137" s="6"/>
    </row>
    <row r="138" ht="14.25" customHeight="1">
      <c r="C138" s="6"/>
    </row>
    <row r="139" ht="14.25" customHeight="1">
      <c r="C139" s="6"/>
    </row>
    <row r="140" ht="14.25" customHeight="1">
      <c r="C140" s="6"/>
    </row>
    <row r="141" ht="14.25" customHeight="1">
      <c r="C141" s="6"/>
    </row>
    <row r="142" ht="14.25" customHeight="1">
      <c r="C142" s="6"/>
    </row>
    <row r="143" ht="14.25" customHeight="1">
      <c r="C143" s="6"/>
    </row>
    <row r="144" ht="14.25" customHeight="1">
      <c r="C144" s="6"/>
    </row>
    <row r="145" ht="14.25" customHeight="1">
      <c r="C145" s="6"/>
    </row>
    <row r="146" ht="14.25" customHeight="1">
      <c r="C146" s="6"/>
    </row>
    <row r="147" ht="14.25" customHeight="1">
      <c r="C147" s="6"/>
    </row>
    <row r="148" ht="14.25" customHeight="1">
      <c r="C148" s="6"/>
    </row>
    <row r="149" ht="14.25" customHeight="1">
      <c r="C149" s="6"/>
    </row>
    <row r="150" ht="14.25" customHeight="1">
      <c r="C150" s="6"/>
    </row>
    <row r="151" ht="14.25" customHeight="1">
      <c r="C151" s="6"/>
    </row>
    <row r="152" ht="14.25" customHeight="1">
      <c r="C152" s="6"/>
    </row>
    <row r="153" ht="14.25" customHeight="1">
      <c r="C153" s="6"/>
    </row>
    <row r="154" ht="14.25" customHeight="1">
      <c r="C154" s="6"/>
    </row>
    <row r="155" ht="14.25" customHeight="1">
      <c r="C155" s="6"/>
    </row>
    <row r="156" ht="14.25" customHeight="1">
      <c r="C156" s="6"/>
    </row>
    <row r="157" ht="14.25" customHeight="1">
      <c r="C157" s="6"/>
    </row>
    <row r="158" ht="14.25" customHeight="1">
      <c r="C158" s="6"/>
    </row>
    <row r="159" ht="14.25" customHeight="1">
      <c r="C159" s="6"/>
    </row>
    <row r="160" ht="14.25" customHeight="1">
      <c r="C160" s="6"/>
    </row>
    <row r="161" ht="14.25" customHeight="1">
      <c r="C161" s="6"/>
    </row>
    <row r="162" ht="14.25" customHeight="1">
      <c r="C162" s="6"/>
    </row>
    <row r="163" ht="14.25" customHeight="1">
      <c r="C163" s="6"/>
    </row>
    <row r="164" ht="14.25" customHeight="1">
      <c r="C164" s="6"/>
    </row>
    <row r="165" ht="14.25" customHeight="1">
      <c r="C165" s="6"/>
    </row>
    <row r="166" ht="14.25" customHeight="1">
      <c r="C166" s="6"/>
    </row>
    <row r="167" ht="14.25" customHeight="1">
      <c r="C167" s="6"/>
    </row>
    <row r="168" ht="14.25" customHeight="1">
      <c r="C168" s="6"/>
    </row>
    <row r="169" ht="14.25" customHeight="1">
      <c r="C169" s="6"/>
    </row>
    <row r="170" ht="14.25" customHeight="1">
      <c r="C170" s="6"/>
    </row>
    <row r="171" ht="14.25" customHeight="1">
      <c r="C171" s="6"/>
    </row>
    <row r="172" ht="14.25" customHeight="1">
      <c r="C172" s="6"/>
    </row>
    <row r="173" ht="14.25" customHeight="1">
      <c r="C173" s="6"/>
    </row>
    <row r="174" ht="14.25" customHeight="1">
      <c r="C174" s="6"/>
    </row>
    <row r="175" ht="14.25" customHeight="1">
      <c r="C175" s="6"/>
    </row>
    <row r="176" ht="14.25" customHeight="1">
      <c r="C176" s="6"/>
    </row>
    <row r="177" ht="14.25" customHeight="1">
      <c r="C177" s="6"/>
    </row>
    <row r="178" ht="14.25" customHeight="1">
      <c r="C178" s="6"/>
    </row>
    <row r="179" ht="14.25" customHeight="1">
      <c r="C179" s="6"/>
    </row>
    <row r="180" ht="14.25" customHeight="1">
      <c r="C180" s="6"/>
    </row>
    <row r="181" ht="14.25" customHeight="1">
      <c r="C181" s="6"/>
    </row>
    <row r="182" ht="14.25" customHeight="1">
      <c r="C182" s="6"/>
    </row>
    <row r="183" ht="14.25" customHeight="1">
      <c r="C183" s="6"/>
    </row>
    <row r="184" ht="14.25" customHeight="1">
      <c r="C184" s="6"/>
    </row>
    <row r="185" ht="14.25" customHeight="1">
      <c r="C185" s="6"/>
    </row>
    <row r="186" ht="14.25" customHeight="1">
      <c r="C186" s="6"/>
    </row>
    <row r="187" ht="14.25" customHeight="1">
      <c r="C187" s="6"/>
    </row>
    <row r="188" ht="14.25" customHeight="1">
      <c r="C188" s="6"/>
    </row>
    <row r="189" ht="14.25" customHeight="1">
      <c r="C189" s="6"/>
    </row>
    <row r="190" ht="14.25" customHeight="1">
      <c r="C190" s="6"/>
    </row>
    <row r="191" ht="14.25" customHeight="1">
      <c r="C191" s="6"/>
    </row>
    <row r="192" ht="14.25" customHeight="1">
      <c r="C192" s="6"/>
    </row>
    <row r="193" ht="14.25" customHeight="1">
      <c r="C193" s="6"/>
    </row>
    <row r="194" ht="14.25" customHeight="1">
      <c r="C194" s="6"/>
    </row>
    <row r="195" ht="14.25" customHeight="1">
      <c r="C195" s="6"/>
    </row>
    <row r="196" ht="14.25" customHeight="1">
      <c r="C196" s="6"/>
    </row>
    <row r="197" ht="14.25" customHeight="1">
      <c r="C197" s="6"/>
    </row>
    <row r="198" ht="14.25" customHeight="1">
      <c r="C198" s="6"/>
    </row>
    <row r="199" ht="14.25" customHeight="1">
      <c r="C199" s="6"/>
    </row>
    <row r="200" ht="14.25" customHeight="1">
      <c r="C200" s="6"/>
    </row>
    <row r="201" ht="14.25" customHeight="1">
      <c r="C201" s="6"/>
    </row>
    <row r="202" ht="14.25" customHeight="1">
      <c r="C202" s="6"/>
    </row>
    <row r="203" ht="14.25" customHeight="1">
      <c r="C203" s="6"/>
    </row>
    <row r="204" ht="14.25" customHeight="1">
      <c r="C204" s="6"/>
    </row>
    <row r="205" ht="14.25" customHeight="1">
      <c r="C205" s="6"/>
    </row>
    <row r="206" ht="14.25" customHeight="1">
      <c r="C206" s="6"/>
    </row>
    <row r="207" ht="14.25" customHeight="1">
      <c r="C207" s="6"/>
    </row>
    <row r="208" ht="14.25" customHeight="1">
      <c r="C208" s="6"/>
    </row>
    <row r="209" ht="14.25" customHeight="1">
      <c r="C209" s="6"/>
    </row>
    <row r="210" ht="14.25" customHeight="1">
      <c r="C210" s="6"/>
    </row>
    <row r="211" ht="14.25" customHeight="1">
      <c r="C211" s="6"/>
    </row>
    <row r="212" ht="14.25" customHeight="1">
      <c r="C212" s="6"/>
    </row>
    <row r="213" ht="14.25" customHeight="1">
      <c r="C213" s="6"/>
    </row>
    <row r="214" ht="14.25" customHeight="1">
      <c r="C214" s="6"/>
    </row>
    <row r="215" ht="14.25" customHeight="1">
      <c r="C215" s="6"/>
    </row>
    <row r="216" ht="14.25" customHeight="1">
      <c r="C216" s="6"/>
    </row>
    <row r="217" ht="14.25" customHeight="1">
      <c r="C217" s="6"/>
    </row>
    <row r="218" ht="14.25" customHeight="1">
      <c r="C218" s="6"/>
    </row>
    <row r="219" ht="14.25" customHeight="1">
      <c r="C219" s="6"/>
    </row>
    <row r="220" ht="14.25" customHeight="1">
      <c r="C220" s="6"/>
    </row>
    <row r="221" ht="14.25" customHeight="1">
      <c r="C221" s="6"/>
    </row>
    <row r="222" ht="14.25" customHeight="1">
      <c r="C222" s="6"/>
    </row>
    <row r="223" ht="14.25" customHeight="1">
      <c r="C223" s="6"/>
    </row>
    <row r="224" ht="14.25" customHeight="1">
      <c r="C224" s="6"/>
    </row>
    <row r="225" ht="14.25" customHeight="1">
      <c r="C225" s="6"/>
    </row>
    <row r="226" ht="14.25" customHeight="1">
      <c r="C226" s="6"/>
    </row>
    <row r="227" ht="14.25" customHeight="1">
      <c r="C227" s="6"/>
    </row>
    <row r="228" ht="14.25" customHeight="1">
      <c r="C228" s="6"/>
    </row>
    <row r="229" ht="14.25" customHeight="1">
      <c r="C229" s="6"/>
    </row>
    <row r="230" ht="14.25" customHeight="1">
      <c r="C230" s="6"/>
    </row>
    <row r="231" ht="14.25" customHeight="1">
      <c r="C231" s="6"/>
    </row>
    <row r="232" ht="14.25" customHeight="1">
      <c r="C232" s="6"/>
    </row>
    <row r="233" ht="14.25" customHeight="1">
      <c r="C233" s="6"/>
    </row>
    <row r="234" ht="14.25" customHeight="1">
      <c r="C234" s="6"/>
    </row>
    <row r="235" ht="14.25" customHeight="1">
      <c r="C235" s="6"/>
    </row>
    <row r="236" ht="14.25" customHeight="1">
      <c r="C236" s="6"/>
    </row>
    <row r="237" ht="14.25" customHeight="1">
      <c r="C237" s="6"/>
    </row>
    <row r="238" ht="14.25" customHeight="1">
      <c r="C238" s="6"/>
    </row>
    <row r="239" ht="14.25" customHeight="1">
      <c r="C239" s="6"/>
    </row>
    <row r="240" ht="14.25" customHeight="1">
      <c r="C240" s="6"/>
    </row>
    <row r="241" ht="14.25" customHeight="1">
      <c r="C241" s="6"/>
    </row>
    <row r="242" ht="14.25" customHeight="1">
      <c r="C242" s="6"/>
    </row>
    <row r="243" ht="14.25" customHeight="1">
      <c r="C243" s="6"/>
    </row>
    <row r="244" ht="14.25" customHeight="1">
      <c r="C244" s="6"/>
    </row>
    <row r="245" ht="14.25" customHeight="1">
      <c r="C245" s="6"/>
    </row>
    <row r="246" ht="14.25" customHeight="1">
      <c r="C246" s="6"/>
    </row>
    <row r="247" ht="14.25" customHeight="1">
      <c r="C247" s="6"/>
    </row>
    <row r="248" ht="14.25" customHeight="1">
      <c r="C248" s="6"/>
    </row>
    <row r="249" ht="14.25" customHeight="1">
      <c r="C249" s="6"/>
    </row>
    <row r="250" ht="14.25" customHeight="1">
      <c r="C250" s="6"/>
    </row>
    <row r="251" ht="14.25" customHeight="1">
      <c r="C251" s="6"/>
    </row>
    <row r="252" ht="14.25" customHeight="1">
      <c r="C252" s="6"/>
    </row>
    <row r="253" ht="14.25" customHeight="1">
      <c r="C253" s="6"/>
    </row>
    <row r="254" ht="14.25" customHeight="1">
      <c r="C254" s="6"/>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3:H3"/>
    <mergeCell ref="A4:H5"/>
    <mergeCell ref="A6:H6"/>
    <mergeCell ref="A7:H7"/>
    <mergeCell ref="A8:H8"/>
    <mergeCell ref="A9:H9"/>
    <mergeCell ref="A10:H10"/>
    <mergeCell ref="K14:M15"/>
    <mergeCell ref="N14:P15"/>
    <mergeCell ref="Q14:S15"/>
    <mergeCell ref="T14:U14"/>
    <mergeCell ref="V14:W14"/>
    <mergeCell ref="X14:Z14"/>
    <mergeCell ref="A14:A16"/>
    <mergeCell ref="B14:B16"/>
    <mergeCell ref="C14:C16"/>
    <mergeCell ref="D14:D16"/>
    <mergeCell ref="E14:E16"/>
    <mergeCell ref="F14:F16"/>
    <mergeCell ref="H14:J15"/>
    <mergeCell ref="A54:S60"/>
  </mergeCells>
  <dataValidations>
    <dataValidation type="list" allowBlank="1" showErrorMessage="1" sqref="A17:B51 G17:G51 T17:AA51">
      <formula1>#REF!</formula1>
    </dataValidation>
  </dataValidations>
  <printOptions/>
  <pageMargins bottom="0.787401575" footer="0.0" header="0.0" left="0.511811024" right="0.511811024" top="0.787401575"/>
  <pageSetup paperSize="9"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21.71"/>
    <col customWidth="1" min="3" max="3" width="73.57"/>
    <col customWidth="1" min="4" max="4" width="23.57"/>
    <col customWidth="1" min="5" max="5" width="14.0"/>
    <col customWidth="1" min="6" max="6" width="13.57"/>
    <col customWidth="1" min="7" max="8" width="8.71"/>
    <col customWidth="1" min="9" max="9" width="27.43"/>
    <col customWidth="1" min="10" max="10" width="13.57"/>
    <col customWidth="1" min="11" max="11" width="10.0"/>
    <col customWidth="1" min="12" max="12" width="9.57"/>
    <col customWidth="1" min="13" max="13" width="10.14"/>
    <col customWidth="1" min="14" max="14" width="10.0"/>
    <col customWidth="1" min="15" max="21" width="8.71"/>
    <col customWidth="1" min="22" max="22" width="12.14"/>
    <col customWidth="1" min="23" max="26" width="8.71"/>
  </cols>
  <sheetData>
    <row r="1" ht="14.25" customHeight="1">
      <c r="A1" s="1" t="s">
        <v>0</v>
      </c>
      <c r="B1" s="228" t="str">
        <f>'Tabela 1 APS - Descr.'!B1</f>
        <v>RRAS 12</v>
      </c>
      <c r="C1" s="6"/>
      <c r="D1" s="6"/>
      <c r="F1" s="78"/>
      <c r="G1" s="78"/>
      <c r="H1" s="78"/>
      <c r="I1" s="78"/>
      <c r="K1" s="78"/>
      <c r="L1" s="78"/>
      <c r="M1" s="78"/>
      <c r="N1" s="78"/>
      <c r="O1" s="78"/>
      <c r="P1" s="78"/>
      <c r="Q1" s="78"/>
      <c r="R1" s="78"/>
      <c r="S1" s="78"/>
      <c r="T1" s="78"/>
      <c r="U1" s="78"/>
      <c r="V1" s="78"/>
    </row>
    <row r="2" ht="14.25" customHeight="1">
      <c r="A2" s="6"/>
      <c r="B2" s="6"/>
      <c r="C2" s="6"/>
      <c r="D2" s="6"/>
      <c r="F2" s="78"/>
      <c r="G2" s="78"/>
      <c r="H2" s="78"/>
      <c r="I2" s="78"/>
      <c r="K2" s="78"/>
      <c r="L2" s="78"/>
      <c r="M2" s="78"/>
      <c r="N2" s="78"/>
      <c r="O2" s="78"/>
      <c r="P2" s="78"/>
      <c r="Q2" s="78"/>
      <c r="R2" s="78"/>
      <c r="S2" s="78"/>
      <c r="T2" s="78"/>
      <c r="U2" s="78"/>
      <c r="V2" s="78"/>
    </row>
    <row r="3" ht="14.25" customHeight="1">
      <c r="A3" s="135" t="s">
        <v>728</v>
      </c>
      <c r="B3" s="6"/>
      <c r="C3" s="6"/>
      <c r="D3" s="6"/>
      <c r="F3" s="78"/>
      <c r="G3" s="78"/>
      <c r="H3" s="78"/>
      <c r="I3" s="78"/>
      <c r="K3" s="78"/>
      <c r="L3" s="78"/>
      <c r="M3" s="78"/>
      <c r="N3" s="78"/>
      <c r="O3" s="78"/>
      <c r="P3" s="78"/>
      <c r="Q3" s="78"/>
      <c r="R3" s="78"/>
      <c r="S3" s="78"/>
      <c r="T3" s="78"/>
      <c r="U3" s="78"/>
      <c r="V3" s="78"/>
    </row>
    <row r="4" ht="14.25" customHeight="1">
      <c r="A4" s="135"/>
      <c r="B4" s="6"/>
      <c r="C4" s="6"/>
      <c r="D4" s="6"/>
      <c r="F4" s="78"/>
      <c r="G4" s="78"/>
      <c r="H4" s="78"/>
      <c r="I4" s="78"/>
      <c r="K4" s="78"/>
      <c r="L4" s="78"/>
      <c r="M4" s="78"/>
      <c r="N4" s="78"/>
      <c r="O4" s="78"/>
      <c r="P4" s="78"/>
      <c r="Q4" s="78"/>
      <c r="R4" s="78"/>
      <c r="S4" s="78"/>
      <c r="T4" s="78"/>
      <c r="U4" s="78"/>
      <c r="V4" s="78"/>
    </row>
    <row r="5" ht="15.0" customHeight="1">
      <c r="A5" s="229" t="s">
        <v>729</v>
      </c>
      <c r="B5" s="31"/>
      <c r="C5" s="31"/>
      <c r="D5" s="31"/>
      <c r="E5" s="31"/>
      <c r="F5" s="31"/>
      <c r="G5" s="31"/>
      <c r="H5" s="230"/>
      <c r="I5" s="78"/>
      <c r="K5" s="78"/>
      <c r="L5" s="78"/>
      <c r="M5" s="78"/>
      <c r="N5" s="78"/>
      <c r="O5" s="78"/>
      <c r="P5" s="78"/>
      <c r="Q5" s="78"/>
      <c r="R5" s="78"/>
      <c r="S5" s="78"/>
      <c r="T5" s="78"/>
      <c r="U5" s="78"/>
      <c r="V5" s="78"/>
    </row>
    <row r="6" ht="14.25" customHeight="1">
      <c r="A6" s="231" t="s">
        <v>730</v>
      </c>
      <c r="B6" s="17"/>
      <c r="C6" s="17"/>
      <c r="D6" s="17"/>
      <c r="E6" s="17"/>
      <c r="F6" s="17"/>
      <c r="G6" s="17"/>
      <c r="H6" s="18"/>
      <c r="I6" s="78"/>
      <c r="K6" s="78"/>
      <c r="L6" s="78"/>
      <c r="M6" s="78"/>
      <c r="N6" s="78"/>
      <c r="O6" s="78"/>
      <c r="P6" s="78"/>
      <c r="Q6" s="78"/>
      <c r="R6" s="78"/>
      <c r="S6" s="78"/>
      <c r="T6" s="78"/>
      <c r="U6" s="78"/>
      <c r="V6" s="78"/>
    </row>
    <row r="7" ht="14.25" customHeight="1">
      <c r="A7" s="232" t="s">
        <v>731</v>
      </c>
      <c r="B7" s="28"/>
      <c r="C7" s="28"/>
      <c r="D7" s="28"/>
      <c r="E7" s="28"/>
      <c r="F7" s="28"/>
      <c r="G7" s="28"/>
      <c r="H7" s="29"/>
      <c r="I7" s="78"/>
      <c r="K7" s="78"/>
      <c r="L7" s="78"/>
      <c r="M7" s="78"/>
      <c r="N7" s="78"/>
      <c r="O7" s="78"/>
      <c r="P7" s="78"/>
      <c r="Q7" s="78"/>
      <c r="R7" s="78"/>
      <c r="S7" s="78"/>
      <c r="T7" s="78"/>
      <c r="U7" s="78"/>
      <c r="V7" s="78"/>
    </row>
    <row r="8" ht="14.25" customHeight="1">
      <c r="A8" s="135"/>
      <c r="B8" s="6"/>
      <c r="C8" s="6"/>
      <c r="D8" s="6"/>
      <c r="F8" s="78"/>
      <c r="G8" s="78"/>
      <c r="H8" s="78"/>
      <c r="I8" s="78"/>
      <c r="K8" s="78"/>
      <c r="L8" s="78"/>
      <c r="M8" s="78"/>
      <c r="N8" s="78"/>
      <c r="O8" s="78"/>
      <c r="P8" s="78"/>
      <c r="Q8" s="78"/>
      <c r="R8" s="78"/>
      <c r="S8" s="78"/>
      <c r="T8" s="78"/>
      <c r="U8" s="78"/>
      <c r="V8" s="78"/>
    </row>
    <row r="9" ht="14.25" customHeight="1">
      <c r="A9" s="6"/>
      <c r="B9" s="6"/>
      <c r="C9" s="6"/>
      <c r="D9" s="6"/>
      <c r="F9" s="78"/>
      <c r="G9" s="78"/>
      <c r="H9" s="78"/>
      <c r="I9" s="78"/>
      <c r="K9" s="78"/>
      <c r="L9" s="78"/>
      <c r="M9" s="78"/>
      <c r="N9" s="78"/>
      <c r="O9" s="78"/>
      <c r="P9" s="78"/>
      <c r="Q9" s="78"/>
      <c r="R9" s="78"/>
      <c r="S9" s="78"/>
      <c r="T9" s="78"/>
      <c r="U9" s="78"/>
      <c r="V9" s="78"/>
    </row>
    <row r="10" ht="14.25" customHeight="1">
      <c r="A10" s="6"/>
      <c r="B10" s="6"/>
      <c r="C10" s="6"/>
      <c r="D10" s="6"/>
      <c r="F10" s="188" t="s">
        <v>732</v>
      </c>
      <c r="G10" s="80"/>
      <c r="H10" s="80"/>
      <c r="I10" s="80"/>
      <c r="J10" s="80"/>
      <c r="K10" s="80"/>
      <c r="L10" s="80"/>
      <c r="M10" s="80"/>
      <c r="N10" s="80"/>
      <c r="O10" s="80"/>
      <c r="P10" s="80"/>
      <c r="Q10" s="80"/>
      <c r="R10" s="80"/>
      <c r="S10" s="80"/>
      <c r="T10" s="80"/>
      <c r="U10" s="80"/>
      <c r="V10" s="81"/>
    </row>
    <row r="11" ht="14.25" customHeight="1">
      <c r="A11" s="6"/>
      <c r="B11" s="6"/>
      <c r="C11" s="6"/>
      <c r="D11" s="6"/>
      <c r="F11" s="78"/>
      <c r="G11" s="78"/>
      <c r="H11" s="78"/>
      <c r="I11" s="78"/>
      <c r="K11" s="78"/>
      <c r="L11" s="78"/>
      <c r="M11" s="78"/>
      <c r="N11" s="78"/>
      <c r="O11" s="78"/>
      <c r="P11" s="78"/>
      <c r="Q11" s="78"/>
      <c r="R11" s="78"/>
      <c r="S11" s="78"/>
      <c r="T11" s="78"/>
      <c r="U11" s="78"/>
      <c r="V11" s="78"/>
    </row>
    <row r="12" ht="48.0" customHeight="1">
      <c r="A12" s="233" t="s">
        <v>17</v>
      </c>
      <c r="B12" s="234" t="s">
        <v>635</v>
      </c>
      <c r="C12" s="234" t="s">
        <v>636</v>
      </c>
      <c r="D12" s="234" t="s">
        <v>19</v>
      </c>
      <c r="E12" s="235" t="s">
        <v>297</v>
      </c>
      <c r="F12" s="236" t="s">
        <v>733</v>
      </c>
      <c r="G12" s="237" t="s">
        <v>734</v>
      </c>
      <c r="H12" s="237" t="s">
        <v>735</v>
      </c>
      <c r="I12" s="237" t="s">
        <v>736</v>
      </c>
      <c r="J12" s="237" t="s">
        <v>737</v>
      </c>
      <c r="K12" s="237" t="s">
        <v>738</v>
      </c>
      <c r="L12" s="237" t="s">
        <v>739</v>
      </c>
      <c r="M12" s="237" t="s">
        <v>641</v>
      </c>
      <c r="N12" s="237" t="s">
        <v>642</v>
      </c>
      <c r="O12" s="237" t="s">
        <v>740</v>
      </c>
      <c r="P12" s="237" t="s">
        <v>741</v>
      </c>
      <c r="Q12" s="237" t="s">
        <v>742</v>
      </c>
      <c r="R12" s="237" t="s">
        <v>743</v>
      </c>
      <c r="S12" s="237" t="s">
        <v>744</v>
      </c>
      <c r="T12" s="237" t="s">
        <v>745</v>
      </c>
      <c r="U12" s="237" t="s">
        <v>746</v>
      </c>
      <c r="V12" s="237" t="s">
        <v>646</v>
      </c>
    </row>
    <row r="13" ht="15.0" customHeight="1">
      <c r="A13" s="238" t="s">
        <v>29</v>
      </c>
      <c r="B13" s="238" t="s">
        <v>58</v>
      </c>
      <c r="C13" s="239" t="s">
        <v>687</v>
      </c>
      <c r="D13" s="240" t="s">
        <v>688</v>
      </c>
      <c r="E13" s="241" t="s">
        <v>301</v>
      </c>
      <c r="F13" s="242">
        <v>14.0</v>
      </c>
      <c r="G13" s="243">
        <v>0.0</v>
      </c>
      <c r="H13" s="243">
        <v>0.0</v>
      </c>
      <c r="I13" s="243">
        <v>0.0</v>
      </c>
      <c r="J13" s="242">
        <v>10.0</v>
      </c>
      <c r="K13" s="242">
        <v>0.0</v>
      </c>
      <c r="L13" s="243">
        <v>0.0</v>
      </c>
      <c r="M13" s="242">
        <v>0.0</v>
      </c>
      <c r="N13" s="242">
        <v>0.0</v>
      </c>
      <c r="O13" s="242">
        <v>0.0</v>
      </c>
      <c r="P13" s="242">
        <v>0.0</v>
      </c>
      <c r="Q13" s="242">
        <v>0.0</v>
      </c>
      <c r="R13" s="242">
        <v>0.0</v>
      </c>
      <c r="S13" s="242">
        <v>0.0</v>
      </c>
      <c r="T13" s="242">
        <v>0.0</v>
      </c>
      <c r="U13" s="242">
        <v>0.0</v>
      </c>
      <c r="V13" s="242">
        <v>0.0</v>
      </c>
    </row>
    <row r="14" ht="15.0" customHeight="1">
      <c r="A14" s="238" t="s">
        <v>29</v>
      </c>
      <c r="B14" s="238" t="s">
        <v>58</v>
      </c>
      <c r="C14" s="239" t="s">
        <v>689</v>
      </c>
      <c r="D14" s="240" t="s">
        <v>690</v>
      </c>
      <c r="E14" s="241" t="s">
        <v>301</v>
      </c>
      <c r="F14" s="242">
        <v>10.0</v>
      </c>
      <c r="G14" s="243">
        <v>0.0</v>
      </c>
      <c r="H14" s="243">
        <v>0.0</v>
      </c>
      <c r="I14" s="243">
        <v>0.0</v>
      </c>
      <c r="J14" s="242">
        <v>10.0</v>
      </c>
      <c r="K14" s="242">
        <v>0.0</v>
      </c>
      <c r="L14" s="242">
        <v>0.0</v>
      </c>
      <c r="M14" s="242">
        <v>0.0</v>
      </c>
      <c r="N14" s="242">
        <v>0.0</v>
      </c>
      <c r="O14" s="242">
        <v>0.0</v>
      </c>
      <c r="P14" s="242">
        <v>0.0</v>
      </c>
      <c r="Q14" s="242">
        <v>0.0</v>
      </c>
      <c r="R14" s="242">
        <v>0.0</v>
      </c>
      <c r="S14" s="242">
        <v>0.0</v>
      </c>
      <c r="T14" s="242">
        <v>0.0</v>
      </c>
      <c r="U14" s="242">
        <v>0.0</v>
      </c>
      <c r="V14" s="242">
        <v>0.0</v>
      </c>
    </row>
    <row r="15" ht="15.0" customHeight="1">
      <c r="A15" s="238" t="s">
        <v>29</v>
      </c>
      <c r="B15" s="238" t="s">
        <v>58</v>
      </c>
      <c r="C15" s="239" t="s">
        <v>691</v>
      </c>
      <c r="D15" s="240" t="s">
        <v>692</v>
      </c>
      <c r="E15" s="241" t="s">
        <v>664</v>
      </c>
      <c r="F15" s="242">
        <v>7.0</v>
      </c>
      <c r="G15" s="243">
        <v>0.0</v>
      </c>
      <c r="H15" s="243">
        <v>0.0</v>
      </c>
      <c r="I15" s="243">
        <v>0.0</v>
      </c>
      <c r="J15" s="242">
        <v>0.0</v>
      </c>
      <c r="K15" s="242">
        <v>0.0</v>
      </c>
      <c r="L15" s="242">
        <v>0.0</v>
      </c>
      <c r="M15" s="242">
        <v>0.0</v>
      </c>
      <c r="N15" s="242">
        <v>0.0</v>
      </c>
      <c r="O15" s="242">
        <v>0.0</v>
      </c>
      <c r="P15" s="242">
        <v>0.0</v>
      </c>
      <c r="Q15" s="242">
        <v>0.0</v>
      </c>
      <c r="R15" s="242">
        <v>0.0</v>
      </c>
      <c r="S15" s="242">
        <v>0.0</v>
      </c>
      <c r="T15" s="242">
        <v>0.0</v>
      </c>
      <c r="U15" s="242">
        <v>0.0</v>
      </c>
      <c r="V15" s="242">
        <v>0.0</v>
      </c>
    </row>
    <row r="16" ht="14.25" customHeight="1">
      <c r="A16" s="238" t="s">
        <v>29</v>
      </c>
      <c r="B16" s="238" t="s">
        <v>58</v>
      </c>
      <c r="C16" s="239" t="s">
        <v>747</v>
      </c>
      <c r="D16" s="244" t="s">
        <v>669</v>
      </c>
      <c r="E16" s="245" t="s">
        <v>301</v>
      </c>
      <c r="F16" s="243">
        <v>6.0</v>
      </c>
      <c r="G16" s="243">
        <v>0.0</v>
      </c>
      <c r="H16" s="243">
        <v>0.0</v>
      </c>
      <c r="I16" s="243">
        <v>0.0</v>
      </c>
      <c r="J16" s="243">
        <v>8.0</v>
      </c>
      <c r="K16" s="243">
        <v>0.0</v>
      </c>
      <c r="L16" s="243">
        <v>0.0</v>
      </c>
      <c r="M16" s="243">
        <v>0.0</v>
      </c>
      <c r="N16" s="243">
        <v>0.0</v>
      </c>
      <c r="O16" s="243">
        <v>0.0</v>
      </c>
      <c r="P16" s="243">
        <v>0.0</v>
      </c>
      <c r="Q16" s="243">
        <v>0.0</v>
      </c>
      <c r="R16" s="246">
        <v>0.0</v>
      </c>
      <c r="S16" s="243">
        <v>0.0</v>
      </c>
      <c r="T16" s="243">
        <v>0.0</v>
      </c>
      <c r="U16" s="243">
        <v>0.0</v>
      </c>
      <c r="V16" s="242">
        <v>0.0</v>
      </c>
    </row>
    <row r="17" ht="14.25" customHeight="1">
      <c r="A17" s="238" t="s">
        <v>29</v>
      </c>
      <c r="B17" s="238" t="s">
        <v>58</v>
      </c>
      <c r="C17" s="239" t="s">
        <v>671</v>
      </c>
      <c r="D17" s="244" t="s">
        <v>672</v>
      </c>
      <c r="E17" s="245" t="s">
        <v>664</v>
      </c>
      <c r="F17" s="243">
        <v>5.0</v>
      </c>
      <c r="G17" s="243">
        <v>0.0</v>
      </c>
      <c r="H17" s="243">
        <v>0.0</v>
      </c>
      <c r="I17" s="243">
        <v>0.0</v>
      </c>
      <c r="J17" s="243">
        <v>0.0</v>
      </c>
      <c r="K17" s="243">
        <v>0.0</v>
      </c>
      <c r="L17" s="243">
        <v>0.0</v>
      </c>
      <c r="M17" s="243">
        <v>0.0</v>
      </c>
      <c r="N17" s="243">
        <v>0.0</v>
      </c>
      <c r="O17" s="243">
        <v>0.0</v>
      </c>
      <c r="P17" s="243">
        <v>0.0</v>
      </c>
      <c r="Q17" s="243">
        <v>0.0</v>
      </c>
      <c r="R17" s="246">
        <v>0.0</v>
      </c>
      <c r="S17" s="243">
        <v>0.0</v>
      </c>
      <c r="T17" s="243">
        <v>0.0</v>
      </c>
      <c r="U17" s="243">
        <v>0.0</v>
      </c>
      <c r="V17" s="242">
        <v>0.0</v>
      </c>
    </row>
    <row r="18" ht="14.25" customHeight="1">
      <c r="A18" s="238" t="s">
        <v>29</v>
      </c>
      <c r="B18" s="238" t="s">
        <v>58</v>
      </c>
      <c r="C18" s="239" t="s">
        <v>681</v>
      </c>
      <c r="D18" s="247" t="s">
        <v>682</v>
      </c>
      <c r="E18" s="248" t="s">
        <v>664</v>
      </c>
      <c r="F18" s="249">
        <v>0.0</v>
      </c>
      <c r="G18" s="243">
        <v>0.0</v>
      </c>
      <c r="H18" s="243">
        <v>0.0</v>
      </c>
      <c r="I18" s="243">
        <v>0.0</v>
      </c>
      <c r="J18" s="249">
        <v>0.0</v>
      </c>
      <c r="K18" s="243">
        <v>0.0</v>
      </c>
      <c r="L18" s="243">
        <v>0.0</v>
      </c>
      <c r="M18" s="243">
        <v>0.0</v>
      </c>
      <c r="N18" s="243">
        <v>0.0</v>
      </c>
      <c r="O18" s="243">
        <v>0.0</v>
      </c>
      <c r="P18" s="243">
        <v>0.0</v>
      </c>
      <c r="Q18" s="243">
        <v>0.0</v>
      </c>
      <c r="R18" s="246">
        <v>0.0</v>
      </c>
      <c r="S18" s="243">
        <v>0.0</v>
      </c>
      <c r="T18" s="243">
        <v>0.0</v>
      </c>
      <c r="U18" s="243">
        <v>0.0</v>
      </c>
      <c r="V18" s="242">
        <v>0.0</v>
      </c>
    </row>
    <row r="19" ht="14.25" customHeight="1">
      <c r="A19" s="238" t="s">
        <v>29</v>
      </c>
      <c r="B19" s="238" t="s">
        <v>58</v>
      </c>
      <c r="C19" s="239" t="s">
        <v>679</v>
      </c>
      <c r="D19" s="247" t="s">
        <v>680</v>
      </c>
      <c r="E19" s="248" t="s">
        <v>664</v>
      </c>
      <c r="F19" s="249">
        <v>1.0</v>
      </c>
      <c r="G19" s="243">
        <v>0.0</v>
      </c>
      <c r="H19" s="243">
        <v>0.0</v>
      </c>
      <c r="I19" s="243">
        <v>0.0</v>
      </c>
      <c r="J19" s="249">
        <v>0.0</v>
      </c>
      <c r="K19" s="243">
        <v>0.0</v>
      </c>
      <c r="L19" s="243">
        <v>0.0</v>
      </c>
      <c r="M19" s="243">
        <v>0.0</v>
      </c>
      <c r="N19" s="243">
        <v>0.0</v>
      </c>
      <c r="O19" s="243">
        <v>0.0</v>
      </c>
      <c r="P19" s="243">
        <v>0.0</v>
      </c>
      <c r="Q19" s="243">
        <v>0.0</v>
      </c>
      <c r="R19" s="246">
        <v>0.0</v>
      </c>
      <c r="S19" s="243">
        <v>0.0</v>
      </c>
      <c r="T19" s="243">
        <v>0.0</v>
      </c>
      <c r="U19" s="243">
        <v>0.0</v>
      </c>
      <c r="V19" s="242">
        <v>0.0</v>
      </c>
    </row>
    <row r="20" ht="13.5" customHeight="1">
      <c r="A20" s="238" t="s">
        <v>29</v>
      </c>
      <c r="B20" s="238" t="s">
        <v>30</v>
      </c>
      <c r="C20" s="250" t="s">
        <v>304</v>
      </c>
      <c r="D20" s="244" t="s">
        <v>305</v>
      </c>
      <c r="E20" s="245" t="s">
        <v>301</v>
      </c>
      <c r="F20" s="243">
        <v>16.0</v>
      </c>
      <c r="G20" s="243">
        <v>0.0</v>
      </c>
      <c r="H20" s="251">
        <v>3.0</v>
      </c>
      <c r="I20" s="243">
        <v>0.0</v>
      </c>
      <c r="J20" s="243">
        <v>40.0</v>
      </c>
      <c r="K20" s="243">
        <v>17.0</v>
      </c>
      <c r="L20" s="243">
        <v>0.0</v>
      </c>
      <c r="M20" s="243">
        <v>10.0</v>
      </c>
      <c r="N20" s="243">
        <v>4.0</v>
      </c>
      <c r="O20" s="243">
        <v>0.0</v>
      </c>
      <c r="P20" s="243">
        <v>0.0</v>
      </c>
      <c r="Q20" s="243">
        <v>0.0</v>
      </c>
      <c r="R20" s="246">
        <v>0.0</v>
      </c>
      <c r="S20" s="243">
        <v>1.0</v>
      </c>
      <c r="T20" s="243">
        <v>0.0</v>
      </c>
      <c r="U20" s="243">
        <v>0.0</v>
      </c>
      <c r="V20" s="242">
        <v>1.0</v>
      </c>
    </row>
    <row r="21" ht="13.5" customHeight="1">
      <c r="A21" s="238" t="s">
        <v>29</v>
      </c>
      <c r="B21" s="238" t="s">
        <v>30</v>
      </c>
      <c r="C21" s="239" t="s">
        <v>748</v>
      </c>
      <c r="D21" s="247" t="s">
        <v>694</v>
      </c>
      <c r="E21" s="248" t="s">
        <v>664</v>
      </c>
      <c r="F21" s="249">
        <v>0.0</v>
      </c>
      <c r="G21" s="243">
        <v>0.0</v>
      </c>
      <c r="H21" s="243">
        <v>0.0</v>
      </c>
      <c r="I21" s="243">
        <v>0.0</v>
      </c>
      <c r="J21" s="249">
        <v>0.0</v>
      </c>
      <c r="K21" s="243">
        <v>0.0</v>
      </c>
      <c r="L21" s="243">
        <v>0.0</v>
      </c>
      <c r="M21" s="243">
        <v>0.0</v>
      </c>
      <c r="N21" s="243">
        <v>0.0</v>
      </c>
      <c r="O21" s="243">
        <v>0.0</v>
      </c>
      <c r="P21" s="243">
        <v>0.0</v>
      </c>
      <c r="Q21" s="243">
        <v>0.0</v>
      </c>
      <c r="R21" s="246">
        <v>0.0</v>
      </c>
      <c r="S21" s="243">
        <v>0.0</v>
      </c>
      <c r="T21" s="243">
        <v>0.0</v>
      </c>
      <c r="U21" s="243">
        <v>0.0</v>
      </c>
      <c r="V21" s="242">
        <v>0.0</v>
      </c>
    </row>
    <row r="22" ht="13.5" customHeight="1">
      <c r="A22" s="238" t="s">
        <v>29</v>
      </c>
      <c r="B22" s="238" t="s">
        <v>30</v>
      </c>
      <c r="C22" s="239" t="s">
        <v>677</v>
      </c>
      <c r="D22" s="247" t="s">
        <v>678</v>
      </c>
      <c r="E22" s="248" t="s">
        <v>664</v>
      </c>
      <c r="F22" s="249">
        <v>6.0</v>
      </c>
      <c r="G22" s="243">
        <v>0.0</v>
      </c>
      <c r="H22" s="243">
        <v>0.0</v>
      </c>
      <c r="I22" s="243">
        <v>0.0</v>
      </c>
      <c r="J22" s="249">
        <v>0.0</v>
      </c>
      <c r="K22" s="243">
        <v>0.0</v>
      </c>
      <c r="L22" s="243">
        <v>0.0</v>
      </c>
      <c r="M22" s="243">
        <v>0.0</v>
      </c>
      <c r="N22" s="243">
        <v>0.0</v>
      </c>
      <c r="O22" s="243">
        <v>0.0</v>
      </c>
      <c r="P22" s="243">
        <v>0.0</v>
      </c>
      <c r="Q22" s="243">
        <v>0.0</v>
      </c>
      <c r="R22" s="246">
        <v>0.0</v>
      </c>
      <c r="S22" s="243">
        <v>0.0</v>
      </c>
      <c r="T22" s="243">
        <v>0.0</v>
      </c>
      <c r="U22" s="243">
        <v>0.0</v>
      </c>
      <c r="V22" s="242">
        <v>0.0</v>
      </c>
    </row>
    <row r="23" ht="13.5" customHeight="1">
      <c r="A23" s="238" t="s">
        <v>29</v>
      </c>
      <c r="B23" s="238" t="s">
        <v>30</v>
      </c>
      <c r="C23" s="239" t="s">
        <v>683</v>
      </c>
      <c r="D23" s="247" t="s">
        <v>684</v>
      </c>
      <c r="E23" s="248" t="s">
        <v>664</v>
      </c>
      <c r="F23" s="249">
        <v>3.0</v>
      </c>
      <c r="G23" s="243">
        <v>0.0</v>
      </c>
      <c r="H23" s="243">
        <v>0.0</v>
      </c>
      <c r="I23" s="243">
        <v>0.0</v>
      </c>
      <c r="J23" s="249">
        <v>0.0</v>
      </c>
      <c r="K23" s="243">
        <v>0.0</v>
      </c>
      <c r="L23" s="243">
        <v>0.0</v>
      </c>
      <c r="M23" s="243">
        <v>0.0</v>
      </c>
      <c r="N23" s="243">
        <v>0.0</v>
      </c>
      <c r="O23" s="243">
        <v>0.0</v>
      </c>
      <c r="P23" s="243">
        <v>0.0</v>
      </c>
      <c r="Q23" s="243">
        <v>0.0</v>
      </c>
      <c r="R23" s="246">
        <v>0.0</v>
      </c>
      <c r="S23" s="243">
        <v>0.0</v>
      </c>
      <c r="T23" s="243">
        <v>0.0</v>
      </c>
      <c r="U23" s="243">
        <v>0.0</v>
      </c>
      <c r="V23" s="242">
        <v>0.0</v>
      </c>
    </row>
    <row r="24" ht="14.25" customHeight="1">
      <c r="A24" s="238" t="s">
        <v>29</v>
      </c>
      <c r="B24" s="238" t="s">
        <v>30</v>
      </c>
      <c r="C24" s="239" t="s">
        <v>685</v>
      </c>
      <c r="D24" s="240" t="s">
        <v>686</v>
      </c>
      <c r="E24" s="241" t="s">
        <v>664</v>
      </c>
      <c r="F24" s="242">
        <v>7.0</v>
      </c>
      <c r="G24" s="243">
        <v>0.0</v>
      </c>
      <c r="H24" s="243">
        <v>0.0</v>
      </c>
      <c r="I24" s="243">
        <v>0.0</v>
      </c>
      <c r="J24" s="242">
        <v>0.0</v>
      </c>
      <c r="K24" s="243">
        <v>0.0</v>
      </c>
      <c r="L24" s="243">
        <v>0.0</v>
      </c>
      <c r="M24" s="243">
        <v>0.0</v>
      </c>
      <c r="N24" s="243">
        <v>0.0</v>
      </c>
      <c r="O24" s="243">
        <v>0.0</v>
      </c>
      <c r="P24" s="243">
        <v>0.0</v>
      </c>
      <c r="Q24" s="243">
        <v>0.0</v>
      </c>
      <c r="R24" s="246">
        <v>0.0</v>
      </c>
      <c r="S24" s="243">
        <v>0.0</v>
      </c>
      <c r="T24" s="243">
        <v>0.0</v>
      </c>
      <c r="U24" s="243">
        <v>0.0</v>
      </c>
      <c r="V24" s="242">
        <v>0.0</v>
      </c>
    </row>
    <row r="25" ht="14.25" customHeight="1">
      <c r="A25" s="238" t="s">
        <v>29</v>
      </c>
      <c r="B25" s="238" t="s">
        <v>78</v>
      </c>
      <c r="C25" s="239" t="s">
        <v>673</v>
      </c>
      <c r="D25" s="247" t="s">
        <v>674</v>
      </c>
      <c r="E25" s="248" t="s">
        <v>664</v>
      </c>
      <c r="F25" s="249">
        <v>3.0</v>
      </c>
      <c r="G25" s="243">
        <v>0.0</v>
      </c>
      <c r="H25" s="243">
        <v>0.0</v>
      </c>
      <c r="I25" s="243">
        <v>0.0</v>
      </c>
      <c r="J25" s="249">
        <v>0.0</v>
      </c>
      <c r="K25" s="243">
        <v>0.0</v>
      </c>
      <c r="L25" s="243">
        <v>0.0</v>
      </c>
      <c r="M25" s="243">
        <v>0.0</v>
      </c>
      <c r="N25" s="243">
        <v>0.0</v>
      </c>
      <c r="O25" s="243">
        <v>0.0</v>
      </c>
      <c r="P25" s="243">
        <v>0.0</v>
      </c>
      <c r="Q25" s="243">
        <v>0.0</v>
      </c>
      <c r="R25" s="246">
        <v>0.0</v>
      </c>
      <c r="S25" s="243">
        <v>0.0</v>
      </c>
      <c r="T25" s="243">
        <v>0.0</v>
      </c>
      <c r="U25" s="243">
        <v>0.0</v>
      </c>
      <c r="V25" s="242">
        <v>0.0</v>
      </c>
    </row>
    <row r="26" ht="14.25" customHeight="1">
      <c r="A26" s="238" t="s">
        <v>29</v>
      </c>
      <c r="B26" s="238" t="s">
        <v>78</v>
      </c>
      <c r="C26" s="239" t="s">
        <v>675</v>
      </c>
      <c r="D26" s="247" t="s">
        <v>676</v>
      </c>
      <c r="E26" s="248" t="s">
        <v>664</v>
      </c>
      <c r="F26" s="249">
        <v>0.0</v>
      </c>
      <c r="G26" s="243">
        <v>0.0</v>
      </c>
      <c r="H26" s="243">
        <v>0.0</v>
      </c>
      <c r="I26" s="243">
        <v>0.0</v>
      </c>
      <c r="J26" s="249">
        <v>0.0</v>
      </c>
      <c r="K26" s="243">
        <v>0.0</v>
      </c>
      <c r="L26" s="243">
        <v>0.0</v>
      </c>
      <c r="M26" s="243">
        <v>0.0</v>
      </c>
      <c r="N26" s="243">
        <v>0.0</v>
      </c>
      <c r="O26" s="243">
        <v>0.0</v>
      </c>
      <c r="P26" s="243">
        <v>0.0</v>
      </c>
      <c r="Q26" s="243">
        <v>0.0</v>
      </c>
      <c r="R26" s="246">
        <v>0.0</v>
      </c>
      <c r="S26" s="243">
        <v>0.0</v>
      </c>
      <c r="T26" s="243">
        <v>0.0</v>
      </c>
      <c r="U26" s="243">
        <v>0.0</v>
      </c>
      <c r="V26" s="242">
        <v>0.0</v>
      </c>
    </row>
    <row r="27" ht="14.25" customHeight="1">
      <c r="A27" s="238" t="s">
        <v>29</v>
      </c>
      <c r="B27" s="238" t="s">
        <v>78</v>
      </c>
      <c r="C27" s="239" t="s">
        <v>662</v>
      </c>
      <c r="D27" s="244" t="s">
        <v>663</v>
      </c>
      <c r="E27" s="245" t="s">
        <v>664</v>
      </c>
      <c r="F27" s="243">
        <v>14.0</v>
      </c>
      <c r="G27" s="243">
        <v>0.0</v>
      </c>
      <c r="H27" s="243">
        <v>0.0</v>
      </c>
      <c r="I27" s="243">
        <v>0.0</v>
      </c>
      <c r="J27" s="243">
        <v>10.0</v>
      </c>
      <c r="K27" s="243">
        <v>0.0</v>
      </c>
      <c r="L27" s="243">
        <v>0.0</v>
      </c>
      <c r="M27" s="243">
        <v>0.0</v>
      </c>
      <c r="N27" s="243">
        <v>0.0</v>
      </c>
      <c r="O27" s="243">
        <v>0.0</v>
      </c>
      <c r="P27" s="243">
        <v>0.0</v>
      </c>
      <c r="Q27" s="243">
        <v>0.0</v>
      </c>
      <c r="R27" s="246">
        <v>0.0</v>
      </c>
      <c r="S27" s="243">
        <v>0.0</v>
      </c>
      <c r="T27" s="243">
        <v>0.0</v>
      </c>
      <c r="U27" s="243">
        <v>0.0</v>
      </c>
      <c r="V27" s="242">
        <v>0.0</v>
      </c>
    </row>
    <row r="28" ht="14.25" customHeight="1">
      <c r="A28" s="238" t="s">
        <v>29</v>
      </c>
      <c r="B28" s="238" t="s">
        <v>78</v>
      </c>
      <c r="C28" s="239" t="s">
        <v>666</v>
      </c>
      <c r="D28" s="244" t="s">
        <v>667</v>
      </c>
      <c r="E28" s="245" t="s">
        <v>664</v>
      </c>
      <c r="F28" s="243">
        <v>31.0</v>
      </c>
      <c r="G28" s="243">
        <v>0.0</v>
      </c>
      <c r="H28" s="243">
        <v>0.0</v>
      </c>
      <c r="I28" s="243">
        <v>0.0</v>
      </c>
      <c r="J28" s="243">
        <v>10.0</v>
      </c>
      <c r="K28" s="243">
        <v>0.0</v>
      </c>
      <c r="L28" s="243">
        <v>0.0</v>
      </c>
      <c r="M28" s="243">
        <v>0.0</v>
      </c>
      <c r="N28" s="243">
        <v>0.0</v>
      </c>
      <c r="O28" s="243">
        <v>0.0</v>
      </c>
      <c r="P28" s="243">
        <v>0.0</v>
      </c>
      <c r="Q28" s="243">
        <v>0.0</v>
      </c>
      <c r="R28" s="246">
        <v>0.0</v>
      </c>
      <c r="S28" s="243">
        <v>0.0</v>
      </c>
      <c r="T28" s="243">
        <v>0.0</v>
      </c>
      <c r="U28" s="243">
        <v>0.0</v>
      </c>
      <c r="V28" s="242">
        <v>1.0</v>
      </c>
    </row>
    <row r="29" ht="14.25" customHeight="1">
      <c r="A29" s="238" t="s">
        <v>29</v>
      </c>
      <c r="B29" s="238" t="s">
        <v>78</v>
      </c>
      <c r="C29" s="239" t="s">
        <v>695</v>
      </c>
      <c r="D29" s="240" t="s">
        <v>696</v>
      </c>
      <c r="E29" s="241" t="s">
        <v>664</v>
      </c>
      <c r="F29" s="242">
        <v>3.0</v>
      </c>
      <c r="G29" s="243">
        <v>0.0</v>
      </c>
      <c r="H29" s="243">
        <v>0.0</v>
      </c>
      <c r="I29" s="243">
        <v>0.0</v>
      </c>
      <c r="J29" s="242">
        <v>0.0</v>
      </c>
      <c r="K29" s="242">
        <v>0.0</v>
      </c>
      <c r="L29" s="242">
        <v>0.0</v>
      </c>
      <c r="M29" s="242">
        <v>0.0</v>
      </c>
      <c r="N29" s="242">
        <v>0.0</v>
      </c>
      <c r="O29" s="242">
        <v>0.0</v>
      </c>
      <c r="P29" s="242">
        <v>0.0</v>
      </c>
      <c r="Q29" s="242">
        <v>0.0</v>
      </c>
      <c r="R29" s="242">
        <v>0.0</v>
      </c>
      <c r="S29" s="242">
        <v>0.0</v>
      </c>
      <c r="T29" s="242">
        <v>0.0</v>
      </c>
      <c r="U29" s="242">
        <v>0.0</v>
      </c>
      <c r="V29" s="242">
        <v>0.0</v>
      </c>
    </row>
    <row r="30" ht="14.25" customHeight="1">
      <c r="A30" s="250" t="s">
        <v>345</v>
      </c>
      <c r="B30" s="250" t="s">
        <v>126</v>
      </c>
      <c r="C30" s="252" t="s">
        <v>749</v>
      </c>
      <c r="D30" s="252" t="s">
        <v>140</v>
      </c>
      <c r="E30" s="241" t="s">
        <v>664</v>
      </c>
      <c r="F30" s="253">
        <v>1.0</v>
      </c>
      <c r="G30" s="253">
        <v>0.0</v>
      </c>
      <c r="H30" s="253">
        <v>0.0</v>
      </c>
      <c r="I30" s="253">
        <v>0.0</v>
      </c>
      <c r="J30" s="242">
        <v>0.0</v>
      </c>
      <c r="K30" s="253">
        <v>0.0</v>
      </c>
      <c r="L30" s="253">
        <v>0.0</v>
      </c>
      <c r="M30" s="253">
        <v>0.0</v>
      </c>
      <c r="N30" s="253">
        <v>0.0</v>
      </c>
      <c r="O30" s="253">
        <v>0.0</v>
      </c>
      <c r="P30" s="253">
        <v>0.0</v>
      </c>
      <c r="Q30" s="253">
        <v>0.0</v>
      </c>
      <c r="R30" s="253">
        <v>0.0</v>
      </c>
      <c r="S30" s="253">
        <v>0.0</v>
      </c>
      <c r="T30" s="253">
        <v>0.0</v>
      </c>
      <c r="U30" s="253">
        <v>0.0</v>
      </c>
      <c r="V30" s="253">
        <v>0.0</v>
      </c>
    </row>
    <row r="31" ht="14.25" customHeight="1">
      <c r="A31" s="250" t="s">
        <v>345</v>
      </c>
      <c r="B31" s="250" t="s">
        <v>126</v>
      </c>
      <c r="C31" s="250" t="s">
        <v>750</v>
      </c>
      <c r="D31" s="250" t="s">
        <v>136</v>
      </c>
      <c r="E31" s="241" t="s">
        <v>664</v>
      </c>
      <c r="F31" s="254">
        <v>8.0</v>
      </c>
      <c r="G31" s="253">
        <v>0.0</v>
      </c>
      <c r="H31" s="253">
        <v>0.0</v>
      </c>
      <c r="I31" s="253">
        <v>0.0</v>
      </c>
      <c r="J31" s="253">
        <v>6.0</v>
      </c>
      <c r="K31" s="253">
        <v>0.0</v>
      </c>
      <c r="L31" s="253">
        <v>0.0</v>
      </c>
      <c r="M31" s="253">
        <v>0.0</v>
      </c>
      <c r="N31" s="253">
        <v>0.0</v>
      </c>
      <c r="O31" s="253">
        <v>0.0</v>
      </c>
      <c r="P31" s="253">
        <v>0.0</v>
      </c>
      <c r="Q31" s="253">
        <v>0.0</v>
      </c>
      <c r="R31" s="253">
        <v>0.0</v>
      </c>
      <c r="S31" s="253">
        <v>0.0</v>
      </c>
      <c r="T31" s="253">
        <v>0.0</v>
      </c>
      <c r="U31" s="253">
        <v>0.0</v>
      </c>
      <c r="V31" s="253">
        <v>0.0</v>
      </c>
    </row>
    <row r="32" ht="14.25" customHeight="1">
      <c r="A32" s="250" t="s">
        <v>345</v>
      </c>
      <c r="B32" s="250" t="s">
        <v>126</v>
      </c>
      <c r="C32" s="250" t="s">
        <v>751</v>
      </c>
      <c r="D32" s="250" t="s">
        <v>126</v>
      </c>
      <c r="E32" s="255" t="s">
        <v>301</v>
      </c>
      <c r="F32" s="254">
        <v>13.0</v>
      </c>
      <c r="G32" s="254">
        <v>0.0</v>
      </c>
      <c r="H32" s="254">
        <v>0.0</v>
      </c>
      <c r="I32" s="254">
        <v>5.0</v>
      </c>
      <c r="J32" s="254">
        <v>11.0</v>
      </c>
      <c r="K32" s="254">
        <v>0.0</v>
      </c>
      <c r="L32" s="254">
        <v>9.0</v>
      </c>
      <c r="M32" s="254">
        <v>6.0</v>
      </c>
      <c r="N32" s="254">
        <v>2.0</v>
      </c>
      <c r="O32" s="254">
        <v>3.0</v>
      </c>
      <c r="P32" s="254">
        <v>0.0</v>
      </c>
      <c r="Q32" s="254">
        <v>0.0</v>
      </c>
      <c r="R32" s="254">
        <v>0.0</v>
      </c>
      <c r="S32" s="253">
        <v>0.0</v>
      </c>
      <c r="T32" s="253">
        <v>0.0</v>
      </c>
      <c r="U32" s="253">
        <v>0.0</v>
      </c>
      <c r="V32" s="253">
        <v>1.0</v>
      </c>
      <c r="W32" s="125"/>
    </row>
    <row r="33" ht="14.25" customHeight="1">
      <c r="A33" s="250" t="s">
        <v>345</v>
      </c>
      <c r="B33" s="250" t="s">
        <v>126</v>
      </c>
      <c r="C33" s="250" t="s">
        <v>752</v>
      </c>
      <c r="D33" s="250" t="s">
        <v>126</v>
      </c>
      <c r="E33" s="241" t="s">
        <v>301</v>
      </c>
      <c r="F33" s="254">
        <v>0.0</v>
      </c>
      <c r="G33" s="253">
        <v>0.0</v>
      </c>
      <c r="H33" s="253">
        <v>0.0</v>
      </c>
      <c r="I33" s="253">
        <v>0.0</v>
      </c>
      <c r="J33" s="253">
        <v>10.0</v>
      </c>
      <c r="K33" s="253">
        <v>0.0</v>
      </c>
      <c r="L33" s="253">
        <v>0.0</v>
      </c>
      <c r="M33" s="253">
        <v>0.0</v>
      </c>
      <c r="N33" s="253">
        <v>0.0</v>
      </c>
      <c r="O33" s="253">
        <v>0.0</v>
      </c>
      <c r="P33" s="253">
        <v>0.0</v>
      </c>
      <c r="Q33" s="253">
        <v>0.0</v>
      </c>
      <c r="R33" s="253">
        <v>0.0</v>
      </c>
      <c r="S33" s="253">
        <v>0.0</v>
      </c>
      <c r="T33" s="253">
        <v>0.0</v>
      </c>
      <c r="U33" s="253">
        <v>0.0</v>
      </c>
      <c r="V33" s="253">
        <v>0.0</v>
      </c>
    </row>
    <row r="34" ht="14.25" customHeight="1">
      <c r="A34" s="250" t="s">
        <v>345</v>
      </c>
      <c r="B34" s="250" t="s">
        <v>358</v>
      </c>
      <c r="C34" s="250" t="s">
        <v>753</v>
      </c>
      <c r="D34" s="250" t="s">
        <v>145</v>
      </c>
      <c r="E34" s="241" t="s">
        <v>664</v>
      </c>
      <c r="F34" s="254">
        <v>10.0</v>
      </c>
      <c r="G34" s="253">
        <v>0.0</v>
      </c>
      <c r="H34" s="253">
        <v>0.0</v>
      </c>
      <c r="I34" s="253">
        <v>0.0</v>
      </c>
      <c r="J34" s="253">
        <v>9.0</v>
      </c>
      <c r="K34" s="253">
        <v>0.0</v>
      </c>
      <c r="L34" s="253">
        <v>0.0</v>
      </c>
      <c r="M34" s="253">
        <v>0.0</v>
      </c>
      <c r="N34" s="253">
        <v>0.0</v>
      </c>
      <c r="O34" s="253">
        <v>0.0</v>
      </c>
      <c r="P34" s="253">
        <v>0.0</v>
      </c>
      <c r="Q34" s="253">
        <v>0.0</v>
      </c>
      <c r="R34" s="253">
        <v>0.0</v>
      </c>
      <c r="S34" s="253">
        <v>0.0</v>
      </c>
      <c r="T34" s="253">
        <v>0.0</v>
      </c>
      <c r="U34" s="253">
        <v>0.0</v>
      </c>
      <c r="V34" s="253">
        <v>0.0</v>
      </c>
    </row>
    <row r="35" ht="14.25" customHeight="1">
      <c r="A35" s="250" t="s">
        <v>345</v>
      </c>
      <c r="B35" s="250" t="s">
        <v>151</v>
      </c>
      <c r="C35" s="252" t="s">
        <v>754</v>
      </c>
      <c r="D35" s="252" t="s">
        <v>151</v>
      </c>
      <c r="E35" s="241" t="s">
        <v>301</v>
      </c>
      <c r="F35" s="253">
        <v>9.0</v>
      </c>
      <c r="G35" s="253">
        <v>0.0</v>
      </c>
      <c r="H35" s="253">
        <v>0.0</v>
      </c>
      <c r="I35" s="253">
        <v>0.0</v>
      </c>
      <c r="J35" s="253">
        <v>9.0</v>
      </c>
      <c r="K35" s="253">
        <v>4.0</v>
      </c>
      <c r="L35" s="253">
        <v>0.0</v>
      </c>
      <c r="M35" s="253">
        <v>0.0</v>
      </c>
      <c r="N35" s="253">
        <v>0.0</v>
      </c>
      <c r="O35" s="253">
        <v>0.0</v>
      </c>
      <c r="P35" s="253">
        <v>0.0</v>
      </c>
      <c r="Q35" s="253">
        <v>0.0</v>
      </c>
      <c r="R35" s="253">
        <v>0.0</v>
      </c>
      <c r="S35" s="253">
        <v>0.0</v>
      </c>
      <c r="T35" s="253">
        <v>0.0</v>
      </c>
      <c r="U35" s="253">
        <v>0.0</v>
      </c>
      <c r="V35" s="253">
        <v>0.0</v>
      </c>
    </row>
    <row r="36" ht="14.25" customHeight="1">
      <c r="A36" s="250" t="s">
        <v>345</v>
      </c>
      <c r="B36" s="250" t="s">
        <v>151</v>
      </c>
      <c r="C36" s="250" t="s">
        <v>755</v>
      </c>
      <c r="D36" s="250" t="s">
        <v>151</v>
      </c>
      <c r="E36" s="241" t="s">
        <v>301</v>
      </c>
      <c r="F36" s="254">
        <v>0.0</v>
      </c>
      <c r="G36" s="253">
        <v>0.0</v>
      </c>
      <c r="H36" s="253">
        <v>0.0</v>
      </c>
      <c r="I36" s="253">
        <v>0.0</v>
      </c>
      <c r="J36" s="253">
        <v>10.0</v>
      </c>
      <c r="K36" s="253">
        <v>0.0</v>
      </c>
      <c r="L36" s="253">
        <v>0.0</v>
      </c>
      <c r="M36" s="253">
        <v>0.0</v>
      </c>
      <c r="N36" s="253">
        <v>0.0</v>
      </c>
      <c r="O36" s="253">
        <v>0.0</v>
      </c>
      <c r="P36" s="253">
        <v>0.0</v>
      </c>
      <c r="Q36" s="253">
        <v>0.0</v>
      </c>
      <c r="R36" s="253">
        <v>0.0</v>
      </c>
      <c r="S36" s="253">
        <v>0.0</v>
      </c>
      <c r="T36" s="253">
        <v>0.0</v>
      </c>
      <c r="U36" s="253">
        <v>0.0</v>
      </c>
      <c r="V36" s="253">
        <v>0.0</v>
      </c>
    </row>
    <row r="37" ht="14.25" customHeight="1">
      <c r="A37" s="250" t="s">
        <v>345</v>
      </c>
      <c r="B37" s="250" t="s">
        <v>392</v>
      </c>
      <c r="C37" s="252" t="s">
        <v>756</v>
      </c>
      <c r="D37" s="252" t="s">
        <v>757</v>
      </c>
      <c r="E37" s="241" t="s">
        <v>664</v>
      </c>
      <c r="F37" s="253">
        <v>1.0</v>
      </c>
      <c r="G37" s="253">
        <v>0.0</v>
      </c>
      <c r="H37" s="253">
        <v>0.0</v>
      </c>
      <c r="I37" s="253">
        <v>0.0</v>
      </c>
      <c r="J37" s="242">
        <v>0.0</v>
      </c>
      <c r="K37" s="253">
        <v>0.0</v>
      </c>
      <c r="L37" s="253">
        <v>0.0</v>
      </c>
      <c r="M37" s="253">
        <v>0.0</v>
      </c>
      <c r="N37" s="253">
        <v>0.0</v>
      </c>
      <c r="O37" s="253">
        <v>0.0</v>
      </c>
      <c r="P37" s="253">
        <v>0.0</v>
      </c>
      <c r="Q37" s="253">
        <v>0.0</v>
      </c>
      <c r="R37" s="253">
        <v>0.0</v>
      </c>
      <c r="S37" s="253">
        <v>0.0</v>
      </c>
      <c r="T37" s="253">
        <v>0.0</v>
      </c>
      <c r="U37" s="253">
        <v>0.0</v>
      </c>
      <c r="V37" s="253">
        <v>0.0</v>
      </c>
    </row>
    <row r="38" ht="14.25" customHeight="1">
      <c r="A38" s="250" t="s">
        <v>345</v>
      </c>
      <c r="B38" s="250" t="s">
        <v>392</v>
      </c>
      <c r="C38" s="250" t="s">
        <v>758</v>
      </c>
      <c r="D38" s="250" t="s">
        <v>392</v>
      </c>
      <c r="E38" s="255" t="s">
        <v>301</v>
      </c>
      <c r="F38" s="254">
        <v>7.0</v>
      </c>
      <c r="G38" s="253">
        <v>0.0</v>
      </c>
      <c r="H38" s="253">
        <v>0.0</v>
      </c>
      <c r="I38" s="253">
        <v>0.0</v>
      </c>
      <c r="J38" s="253">
        <v>9.0</v>
      </c>
      <c r="K38" s="253">
        <v>0.0</v>
      </c>
      <c r="L38" s="253">
        <v>0.0</v>
      </c>
      <c r="M38" s="253">
        <v>0.0</v>
      </c>
      <c r="N38" s="253">
        <v>0.0</v>
      </c>
      <c r="O38" s="253">
        <v>0.0</v>
      </c>
      <c r="P38" s="253">
        <v>0.0</v>
      </c>
      <c r="Q38" s="253">
        <v>0.0</v>
      </c>
      <c r="R38" s="253">
        <v>0.0</v>
      </c>
      <c r="S38" s="253">
        <v>0.0</v>
      </c>
      <c r="T38" s="253">
        <v>0.0</v>
      </c>
      <c r="U38" s="253">
        <v>0.0</v>
      </c>
      <c r="V38" s="253">
        <v>0.0</v>
      </c>
    </row>
    <row r="39" ht="14.25" customHeight="1">
      <c r="A39" s="250" t="s">
        <v>345</v>
      </c>
      <c r="B39" s="250" t="s">
        <v>392</v>
      </c>
      <c r="C39" s="252" t="s">
        <v>759</v>
      </c>
      <c r="D39" s="252" t="s">
        <v>174</v>
      </c>
      <c r="E39" s="241" t="s">
        <v>664</v>
      </c>
      <c r="F39" s="253">
        <v>3.0</v>
      </c>
      <c r="G39" s="253">
        <v>0.0</v>
      </c>
      <c r="H39" s="253">
        <v>0.0</v>
      </c>
      <c r="I39" s="253">
        <v>0.0</v>
      </c>
      <c r="J39" s="242">
        <v>0.0</v>
      </c>
      <c r="K39" s="253">
        <v>0.0</v>
      </c>
      <c r="L39" s="253">
        <v>0.0</v>
      </c>
      <c r="M39" s="253">
        <v>0.0</v>
      </c>
      <c r="N39" s="253">
        <v>0.0</v>
      </c>
      <c r="O39" s="253">
        <v>0.0</v>
      </c>
      <c r="P39" s="253">
        <v>0.0</v>
      </c>
      <c r="Q39" s="253">
        <v>0.0</v>
      </c>
      <c r="R39" s="253">
        <v>0.0</v>
      </c>
      <c r="S39" s="253">
        <v>0.0</v>
      </c>
      <c r="T39" s="253">
        <v>0.0</v>
      </c>
      <c r="U39" s="253">
        <v>0.0</v>
      </c>
      <c r="V39" s="253">
        <v>0.0</v>
      </c>
    </row>
    <row r="40" ht="14.25" customHeight="1">
      <c r="A40" s="250" t="s">
        <v>345</v>
      </c>
      <c r="B40" s="250" t="s">
        <v>345</v>
      </c>
      <c r="C40" s="250" t="s">
        <v>760</v>
      </c>
      <c r="D40" s="250" t="s">
        <v>180</v>
      </c>
      <c r="E40" s="255" t="s">
        <v>301</v>
      </c>
      <c r="F40" s="254">
        <v>35.0</v>
      </c>
      <c r="G40" s="254">
        <v>0.0</v>
      </c>
      <c r="H40" s="254">
        <v>12.0</v>
      </c>
      <c r="I40" s="254">
        <v>0.0</v>
      </c>
      <c r="J40" s="254">
        <v>128.0</v>
      </c>
      <c r="K40" s="254">
        <v>0.0</v>
      </c>
      <c r="L40" s="254">
        <v>16.0</v>
      </c>
      <c r="M40" s="254">
        <v>16.0</v>
      </c>
      <c r="N40" s="254">
        <v>8.0</v>
      </c>
      <c r="O40" s="254">
        <v>0.0</v>
      </c>
      <c r="P40" s="254">
        <v>5.0</v>
      </c>
      <c r="Q40" s="254">
        <v>0.0</v>
      </c>
      <c r="R40" s="254">
        <v>0.0</v>
      </c>
      <c r="S40" s="253">
        <v>0.0</v>
      </c>
      <c r="T40" s="253">
        <v>0.0</v>
      </c>
      <c r="U40" s="253">
        <v>0.0</v>
      </c>
      <c r="V40" s="253">
        <v>0.0</v>
      </c>
    </row>
    <row r="41" ht="14.25" customHeight="1">
      <c r="A41" s="250" t="s">
        <v>345</v>
      </c>
      <c r="B41" s="250" t="s">
        <v>345</v>
      </c>
      <c r="C41" s="252" t="s">
        <v>761</v>
      </c>
      <c r="D41" s="252" t="s">
        <v>762</v>
      </c>
      <c r="E41" s="241" t="s">
        <v>664</v>
      </c>
      <c r="F41" s="253">
        <v>2.0</v>
      </c>
      <c r="G41" s="253">
        <v>0.0</v>
      </c>
      <c r="H41" s="253">
        <v>0.0</v>
      </c>
      <c r="I41" s="253">
        <v>0.0</v>
      </c>
      <c r="J41" s="242">
        <v>0.0</v>
      </c>
      <c r="K41" s="253">
        <v>0.0</v>
      </c>
      <c r="L41" s="253">
        <v>0.0</v>
      </c>
      <c r="M41" s="253">
        <v>0.0</v>
      </c>
      <c r="N41" s="253">
        <v>0.0</v>
      </c>
      <c r="O41" s="253">
        <v>0.0</v>
      </c>
      <c r="P41" s="253">
        <v>0.0</v>
      </c>
      <c r="Q41" s="253">
        <v>0.0</v>
      </c>
      <c r="R41" s="253">
        <v>0.0</v>
      </c>
      <c r="S41" s="253">
        <v>0.0</v>
      </c>
      <c r="T41" s="253">
        <v>0.0</v>
      </c>
      <c r="U41" s="253">
        <v>0.0</v>
      </c>
      <c r="V41" s="253">
        <v>0.0</v>
      </c>
    </row>
    <row r="42" ht="14.25" customHeight="1">
      <c r="A42" s="250" t="s">
        <v>345</v>
      </c>
      <c r="B42" s="250" t="s">
        <v>345</v>
      </c>
      <c r="C42" s="252" t="s">
        <v>763</v>
      </c>
      <c r="D42" s="252" t="s">
        <v>592</v>
      </c>
      <c r="E42" s="241" t="s">
        <v>664</v>
      </c>
      <c r="F42" s="253">
        <v>1.0</v>
      </c>
      <c r="G42" s="253">
        <v>0.0</v>
      </c>
      <c r="H42" s="253">
        <v>0.0</v>
      </c>
      <c r="I42" s="253">
        <v>0.0</v>
      </c>
      <c r="J42" s="242">
        <v>0.0</v>
      </c>
      <c r="K42" s="253">
        <v>0.0</v>
      </c>
      <c r="L42" s="253">
        <v>0.0</v>
      </c>
      <c r="M42" s="253">
        <v>0.0</v>
      </c>
      <c r="N42" s="253">
        <v>0.0</v>
      </c>
      <c r="O42" s="253">
        <v>0.0</v>
      </c>
      <c r="P42" s="253">
        <v>0.0</v>
      </c>
      <c r="Q42" s="253">
        <v>0.0</v>
      </c>
      <c r="R42" s="253">
        <v>0.0</v>
      </c>
      <c r="S42" s="253">
        <v>0.0</v>
      </c>
      <c r="T42" s="253">
        <v>0.0</v>
      </c>
      <c r="U42" s="253">
        <v>0.0</v>
      </c>
      <c r="V42" s="253">
        <v>0.0</v>
      </c>
    </row>
    <row r="43" ht="14.25" customHeight="1">
      <c r="A43" s="250" t="s">
        <v>345</v>
      </c>
      <c r="B43" s="250" t="s">
        <v>345</v>
      </c>
      <c r="C43" s="250" t="s">
        <v>764</v>
      </c>
      <c r="D43" s="250" t="s">
        <v>180</v>
      </c>
      <c r="E43" s="241" t="s">
        <v>664</v>
      </c>
      <c r="F43" s="254">
        <v>0.0</v>
      </c>
      <c r="G43" s="253">
        <v>0.0</v>
      </c>
      <c r="H43" s="253">
        <v>0.0</v>
      </c>
      <c r="I43" s="253">
        <v>0.0</v>
      </c>
      <c r="J43" s="253">
        <v>21.0</v>
      </c>
      <c r="K43" s="253">
        <v>0.0</v>
      </c>
      <c r="L43" s="253">
        <v>0.0</v>
      </c>
      <c r="M43" s="253">
        <v>0.0</v>
      </c>
      <c r="N43" s="253">
        <v>0.0</v>
      </c>
      <c r="O43" s="253">
        <v>0.0</v>
      </c>
      <c r="P43" s="253">
        <v>0.0</v>
      </c>
      <c r="Q43" s="253">
        <v>0.0</v>
      </c>
      <c r="R43" s="253">
        <v>0.0</v>
      </c>
      <c r="S43" s="253">
        <v>0.0</v>
      </c>
      <c r="T43" s="253">
        <v>0.0</v>
      </c>
      <c r="U43" s="253">
        <v>0.0</v>
      </c>
      <c r="V43" s="253">
        <v>0.0</v>
      </c>
    </row>
    <row r="44" ht="14.25" customHeight="1">
      <c r="A44" s="250" t="s">
        <v>345</v>
      </c>
      <c r="B44" s="250" t="s">
        <v>345</v>
      </c>
      <c r="C44" s="252" t="s">
        <v>765</v>
      </c>
      <c r="D44" s="252" t="s">
        <v>766</v>
      </c>
      <c r="E44" s="241" t="s">
        <v>664</v>
      </c>
      <c r="F44" s="253">
        <v>6.0</v>
      </c>
      <c r="G44" s="254">
        <v>0.0</v>
      </c>
      <c r="H44" s="254">
        <v>0.0</v>
      </c>
      <c r="I44" s="254">
        <v>0.0</v>
      </c>
      <c r="J44" s="256">
        <v>0.0</v>
      </c>
      <c r="K44" s="254">
        <v>0.0</v>
      </c>
      <c r="L44" s="254">
        <v>0.0</v>
      </c>
      <c r="M44" s="254">
        <v>0.0</v>
      </c>
      <c r="N44" s="254">
        <v>0.0</v>
      </c>
      <c r="O44" s="254">
        <v>0.0</v>
      </c>
      <c r="P44" s="254">
        <v>0.0</v>
      </c>
      <c r="Q44" s="254">
        <v>0.0</v>
      </c>
      <c r="R44" s="254">
        <v>0.0</v>
      </c>
      <c r="S44" s="253">
        <v>0.0</v>
      </c>
      <c r="T44" s="253">
        <v>0.0</v>
      </c>
      <c r="U44" s="253">
        <v>0.0</v>
      </c>
      <c r="V44" s="253">
        <v>0.0</v>
      </c>
    </row>
    <row r="45" ht="14.25" customHeight="1">
      <c r="A45" s="250" t="s">
        <v>345</v>
      </c>
      <c r="B45" s="250" t="s">
        <v>345</v>
      </c>
      <c r="C45" s="250" t="s">
        <v>767</v>
      </c>
      <c r="D45" s="250" t="s">
        <v>180</v>
      </c>
      <c r="E45" s="255" t="s">
        <v>664</v>
      </c>
      <c r="F45" s="254">
        <v>21.0</v>
      </c>
      <c r="G45" s="254">
        <v>0.0</v>
      </c>
      <c r="H45" s="254">
        <v>0.0</v>
      </c>
      <c r="I45" s="254">
        <v>0.0</v>
      </c>
      <c r="J45" s="254">
        <v>26.0</v>
      </c>
      <c r="K45" s="254">
        <v>9.0</v>
      </c>
      <c r="L45" s="254">
        <v>0.0</v>
      </c>
      <c r="M45" s="254">
        <v>0.0</v>
      </c>
      <c r="N45" s="254">
        <v>0.0</v>
      </c>
      <c r="O45" s="254">
        <v>0.0</v>
      </c>
      <c r="P45" s="254">
        <v>0.0</v>
      </c>
      <c r="Q45" s="254">
        <v>0.0</v>
      </c>
      <c r="R45" s="254">
        <v>0.0</v>
      </c>
      <c r="S45" s="253">
        <v>0.0</v>
      </c>
      <c r="T45" s="253">
        <v>0.0</v>
      </c>
      <c r="U45" s="253">
        <v>0.0</v>
      </c>
      <c r="V45" s="253">
        <v>0.0</v>
      </c>
    </row>
    <row r="46" ht="14.25" customHeight="1">
      <c r="A46" s="250" t="s">
        <v>345</v>
      </c>
      <c r="B46" s="250" t="s">
        <v>345</v>
      </c>
      <c r="C46" s="250" t="s">
        <v>768</v>
      </c>
      <c r="D46" s="250" t="s">
        <v>180</v>
      </c>
      <c r="E46" s="241" t="s">
        <v>301</v>
      </c>
      <c r="F46" s="254">
        <v>0.0</v>
      </c>
      <c r="G46" s="253">
        <v>0.0</v>
      </c>
      <c r="H46" s="253">
        <v>0.0</v>
      </c>
      <c r="I46" s="253">
        <v>0.0</v>
      </c>
      <c r="J46" s="253">
        <v>8.0</v>
      </c>
      <c r="K46" s="253">
        <v>0.0</v>
      </c>
      <c r="L46" s="253">
        <v>0.0</v>
      </c>
      <c r="M46" s="253">
        <v>0.0</v>
      </c>
      <c r="N46" s="253">
        <v>0.0</v>
      </c>
      <c r="O46" s="253">
        <v>0.0</v>
      </c>
      <c r="P46" s="253">
        <v>0.0</v>
      </c>
      <c r="Q46" s="253">
        <v>0.0</v>
      </c>
      <c r="R46" s="253">
        <v>0.0</v>
      </c>
      <c r="S46" s="253">
        <v>0.0</v>
      </c>
      <c r="T46" s="253">
        <v>0.0</v>
      </c>
      <c r="U46" s="253">
        <v>0.0</v>
      </c>
      <c r="V46" s="253">
        <v>0.0</v>
      </c>
    </row>
    <row r="47" ht="14.25" customHeight="1">
      <c r="A47" s="250" t="s">
        <v>345</v>
      </c>
      <c r="B47" s="250" t="s">
        <v>345</v>
      </c>
      <c r="C47" s="252" t="s">
        <v>769</v>
      </c>
      <c r="D47" s="252" t="s">
        <v>180</v>
      </c>
      <c r="E47" s="241" t="s">
        <v>664</v>
      </c>
      <c r="F47" s="253">
        <v>0.0</v>
      </c>
      <c r="G47" s="253">
        <v>0.0</v>
      </c>
      <c r="H47" s="253">
        <v>0.0</v>
      </c>
      <c r="I47" s="253">
        <v>0.0</v>
      </c>
      <c r="J47" s="253">
        <v>0.0</v>
      </c>
      <c r="K47" s="253">
        <v>0.0</v>
      </c>
      <c r="L47" s="253">
        <v>0.0</v>
      </c>
      <c r="M47" s="253">
        <v>0.0</v>
      </c>
      <c r="N47" s="253">
        <v>0.0</v>
      </c>
      <c r="O47" s="253">
        <v>0.0</v>
      </c>
      <c r="P47" s="253">
        <v>0.0</v>
      </c>
      <c r="Q47" s="253">
        <v>0.0</v>
      </c>
      <c r="R47" s="253">
        <v>0.0</v>
      </c>
      <c r="S47" s="253">
        <v>0.0</v>
      </c>
      <c r="T47" s="253">
        <v>0.0</v>
      </c>
      <c r="U47" s="253">
        <v>0.0</v>
      </c>
      <c r="V47" s="253">
        <v>1.0</v>
      </c>
    </row>
    <row r="48" ht="14.25" customHeight="1">
      <c r="A48" s="250" t="s">
        <v>345</v>
      </c>
      <c r="B48" s="250" t="s">
        <v>213</v>
      </c>
      <c r="C48" s="252" t="s">
        <v>770</v>
      </c>
      <c r="D48" s="252" t="s">
        <v>213</v>
      </c>
      <c r="E48" s="241" t="s">
        <v>301</v>
      </c>
      <c r="F48" s="253">
        <v>14.0</v>
      </c>
      <c r="G48" s="253">
        <v>0.0</v>
      </c>
      <c r="H48" s="253">
        <v>0.0</v>
      </c>
      <c r="I48" s="253">
        <v>0.0</v>
      </c>
      <c r="J48" s="253">
        <v>10.0</v>
      </c>
      <c r="K48" s="253">
        <v>7.0</v>
      </c>
      <c r="L48" s="253">
        <v>0.0</v>
      </c>
      <c r="M48" s="253">
        <v>3.0</v>
      </c>
      <c r="N48" s="253">
        <v>2.0</v>
      </c>
      <c r="O48" s="253">
        <v>0.0</v>
      </c>
      <c r="P48" s="253">
        <v>0.0</v>
      </c>
      <c r="Q48" s="253">
        <v>0.0</v>
      </c>
      <c r="R48" s="253">
        <v>0.0</v>
      </c>
      <c r="S48" s="253">
        <v>0.0</v>
      </c>
      <c r="T48" s="253">
        <v>0.0</v>
      </c>
      <c r="U48" s="253">
        <v>0.0</v>
      </c>
      <c r="V48" s="253">
        <v>0.0</v>
      </c>
    </row>
    <row r="49" ht="14.25" customHeight="1">
      <c r="A49" s="250" t="s">
        <v>345</v>
      </c>
      <c r="B49" s="250" t="s">
        <v>213</v>
      </c>
      <c r="C49" s="252" t="s">
        <v>718</v>
      </c>
      <c r="D49" s="252" t="s">
        <v>213</v>
      </c>
      <c r="E49" s="241" t="s">
        <v>664</v>
      </c>
      <c r="F49" s="253">
        <v>0.0</v>
      </c>
      <c r="G49" s="253">
        <v>0.0</v>
      </c>
      <c r="H49" s="253">
        <v>0.0</v>
      </c>
      <c r="I49" s="253">
        <v>0.0</v>
      </c>
      <c r="J49" s="242">
        <v>0.0</v>
      </c>
      <c r="K49" s="253">
        <v>0.0</v>
      </c>
      <c r="L49" s="253">
        <v>0.0</v>
      </c>
      <c r="M49" s="253">
        <v>0.0</v>
      </c>
      <c r="N49" s="253">
        <v>0.0</v>
      </c>
      <c r="O49" s="253">
        <v>0.0</v>
      </c>
      <c r="P49" s="253">
        <v>0.0</v>
      </c>
      <c r="Q49" s="253">
        <v>0.0</v>
      </c>
      <c r="R49" s="253">
        <v>0.0</v>
      </c>
      <c r="S49" s="253">
        <v>0.0</v>
      </c>
      <c r="T49" s="253">
        <v>0.0</v>
      </c>
      <c r="U49" s="253">
        <v>0.0</v>
      </c>
      <c r="V49" s="253">
        <v>1.0</v>
      </c>
    </row>
    <row r="50" ht="14.25" customHeight="1">
      <c r="A50" s="250" t="s">
        <v>345</v>
      </c>
      <c r="B50" s="250" t="s">
        <v>213</v>
      </c>
      <c r="C50" s="252" t="s">
        <v>771</v>
      </c>
      <c r="D50" s="252" t="s">
        <v>772</v>
      </c>
      <c r="E50" s="241" t="s">
        <v>664</v>
      </c>
      <c r="F50" s="253">
        <v>5.0</v>
      </c>
      <c r="G50" s="253">
        <v>0.0</v>
      </c>
      <c r="H50" s="253">
        <v>0.0</v>
      </c>
      <c r="I50" s="253">
        <v>0.0</v>
      </c>
      <c r="J50" s="242">
        <v>0.0</v>
      </c>
      <c r="K50" s="253">
        <v>0.0</v>
      </c>
      <c r="L50" s="253">
        <v>0.0</v>
      </c>
      <c r="M50" s="253">
        <v>0.0</v>
      </c>
      <c r="N50" s="253">
        <v>0.0</v>
      </c>
      <c r="O50" s="253">
        <v>0.0</v>
      </c>
      <c r="P50" s="253">
        <v>0.0</v>
      </c>
      <c r="Q50" s="253">
        <v>0.0</v>
      </c>
      <c r="R50" s="253">
        <v>0.0</v>
      </c>
      <c r="S50" s="253">
        <v>0.0</v>
      </c>
      <c r="T50" s="253">
        <v>0.0</v>
      </c>
      <c r="U50" s="253">
        <v>0.0</v>
      </c>
      <c r="V50" s="253">
        <v>0.0</v>
      </c>
    </row>
    <row r="51" ht="14.25" customHeight="1">
      <c r="A51" s="257"/>
      <c r="B51" s="257"/>
      <c r="C51" s="257"/>
      <c r="D51" s="257"/>
      <c r="E51" s="258"/>
      <c r="F51" s="259">
        <f>SUBTOTAL(109,'tabela 4  leitos existentes'!$F$13:$F$50)</f>
        <v>262</v>
      </c>
      <c r="G51" s="259"/>
      <c r="H51" s="259">
        <f>SUBTOTAL(109,'tabela 4  leitos existentes'!$H$13:$H$50)</f>
        <v>15</v>
      </c>
      <c r="I51" s="259">
        <v>5.0</v>
      </c>
      <c r="J51" s="260">
        <f>SUBTOTAL(109,'tabela 4  leitos existentes'!$J$13:$J$50)</f>
        <v>345</v>
      </c>
      <c r="K51" s="259">
        <f>SUBTOTAL(109,'tabela 4  leitos existentes'!$K$13:$K$50)</f>
        <v>37</v>
      </c>
      <c r="L51" s="259">
        <f>SUBTOTAL(109,'tabela 4  leitos existentes'!$L$13:$L$50)</f>
        <v>25</v>
      </c>
      <c r="M51" s="259">
        <f>SUBTOTAL(109,'tabela 4  leitos existentes'!$M$13:$M$50)</f>
        <v>35</v>
      </c>
      <c r="N51" s="259">
        <f t="shared" ref="N51:V51" si="1">SUM(N13:N50)</f>
        <v>16</v>
      </c>
      <c r="O51" s="259">
        <f t="shared" si="1"/>
        <v>3</v>
      </c>
      <c r="P51" s="259">
        <f t="shared" si="1"/>
        <v>5</v>
      </c>
      <c r="Q51" s="259">
        <f t="shared" si="1"/>
        <v>0</v>
      </c>
      <c r="R51" s="259">
        <f t="shared" si="1"/>
        <v>0</v>
      </c>
      <c r="S51" s="259">
        <f t="shared" si="1"/>
        <v>1</v>
      </c>
      <c r="T51" s="259">
        <f t="shared" si="1"/>
        <v>0</v>
      </c>
      <c r="U51" s="259">
        <f t="shared" si="1"/>
        <v>0</v>
      </c>
      <c r="V51" s="259">
        <f t="shared" si="1"/>
        <v>5</v>
      </c>
      <c r="W51" s="261"/>
      <c r="X51" s="261"/>
      <c r="Y51" s="261"/>
      <c r="Z51" s="261"/>
    </row>
    <row r="52" ht="14.25" customHeight="1">
      <c r="A52" s="6"/>
      <c r="B52" s="6"/>
      <c r="C52" s="6"/>
      <c r="D52" s="6"/>
      <c r="F52" s="78"/>
      <c r="G52" s="78"/>
      <c r="H52" s="78"/>
      <c r="I52" s="78"/>
      <c r="K52" s="78"/>
      <c r="L52" s="78"/>
      <c r="M52" s="78"/>
      <c r="N52" s="78"/>
      <c r="O52" s="78"/>
      <c r="P52" s="78"/>
      <c r="Q52" s="78"/>
      <c r="R52" s="78"/>
      <c r="S52" s="78"/>
      <c r="T52" s="78"/>
      <c r="U52" s="78"/>
      <c r="V52" s="78"/>
    </row>
    <row r="53" ht="14.25" customHeight="1">
      <c r="A53" s="6"/>
      <c r="B53" s="6"/>
      <c r="C53" s="135"/>
      <c r="D53" s="6"/>
      <c r="F53" s="78"/>
      <c r="G53" s="136"/>
      <c r="H53" s="78"/>
      <c r="I53" s="78"/>
      <c r="K53" s="78"/>
      <c r="L53" s="78"/>
      <c r="M53" s="78"/>
      <c r="N53" s="78"/>
      <c r="O53" s="78"/>
      <c r="P53" s="78"/>
      <c r="Q53" s="78"/>
      <c r="R53" s="78"/>
      <c r="S53" s="78"/>
      <c r="T53" s="78"/>
      <c r="U53" s="78"/>
      <c r="V53" s="78"/>
    </row>
    <row r="54" ht="14.25" customHeight="1">
      <c r="A54" s="6"/>
      <c r="B54" s="6"/>
      <c r="C54" s="6"/>
      <c r="D54" s="6"/>
      <c r="F54" s="78"/>
      <c r="G54" s="78"/>
      <c r="H54" s="78"/>
      <c r="I54" s="78"/>
      <c r="K54" s="78"/>
      <c r="L54" s="78"/>
      <c r="M54" s="78"/>
      <c r="N54" s="78"/>
      <c r="O54" s="78"/>
      <c r="P54" s="78"/>
      <c r="Q54" s="78"/>
      <c r="R54" s="78"/>
      <c r="S54" s="78"/>
      <c r="T54" s="78"/>
      <c r="U54" s="78"/>
      <c r="V54" s="78"/>
    </row>
    <row r="55" ht="14.25" customHeight="1">
      <c r="A55" s="6"/>
      <c r="B55" s="6"/>
      <c r="C55" s="6"/>
      <c r="D55" s="6"/>
      <c r="F55" s="78"/>
      <c r="G55" s="78"/>
      <c r="H55" s="78"/>
      <c r="I55" s="78"/>
      <c r="K55" s="78"/>
      <c r="L55" s="78"/>
      <c r="M55" s="78"/>
      <c r="N55" s="78"/>
      <c r="O55" s="78"/>
      <c r="P55" s="78"/>
      <c r="Q55" s="78"/>
      <c r="R55" s="78"/>
      <c r="S55" s="78"/>
      <c r="T55" s="78"/>
      <c r="U55" s="78"/>
      <c r="V55" s="78"/>
    </row>
    <row r="56" ht="14.25" customHeight="1">
      <c r="A56" s="6"/>
      <c r="B56" s="6"/>
      <c r="C56" s="6"/>
      <c r="D56" s="6"/>
      <c r="F56" s="78"/>
      <c r="G56" s="78"/>
      <c r="H56" s="78"/>
      <c r="I56" s="78"/>
      <c r="K56" s="78"/>
      <c r="L56" s="78"/>
      <c r="M56" s="78"/>
      <c r="N56" s="78"/>
      <c r="O56" s="78"/>
      <c r="P56" s="78"/>
      <c r="Q56" s="78"/>
      <c r="R56" s="78"/>
      <c r="S56" s="78"/>
      <c r="T56" s="78"/>
      <c r="U56" s="78"/>
      <c r="V56" s="78"/>
    </row>
    <row r="57" ht="14.25" customHeight="1">
      <c r="A57" s="6"/>
      <c r="B57" s="6"/>
      <c r="C57" s="6"/>
      <c r="D57" s="135"/>
      <c r="F57" s="78"/>
      <c r="G57" s="78"/>
      <c r="H57" s="78"/>
      <c r="I57" s="136"/>
      <c r="K57" s="78"/>
      <c r="L57" s="78"/>
      <c r="M57" s="78"/>
      <c r="N57" s="78"/>
      <c r="O57" s="78"/>
      <c r="P57" s="78"/>
      <c r="Q57" s="78"/>
      <c r="R57" s="78"/>
      <c r="S57" s="78"/>
      <c r="T57" s="78"/>
      <c r="U57" s="78"/>
      <c r="V57" s="78"/>
    </row>
    <row r="58" ht="14.25" customHeight="1">
      <c r="A58" s="6"/>
      <c r="B58" s="6"/>
      <c r="C58" s="6"/>
      <c r="D58" s="6"/>
      <c r="F58" s="78"/>
      <c r="G58" s="78"/>
      <c r="H58" s="78"/>
      <c r="I58" s="78"/>
      <c r="K58" s="78"/>
      <c r="L58" s="78"/>
      <c r="M58" s="78"/>
      <c r="N58" s="78"/>
      <c r="O58" s="78"/>
      <c r="P58" s="78"/>
      <c r="Q58" s="78"/>
      <c r="R58" s="78"/>
      <c r="S58" s="78"/>
      <c r="T58" s="78"/>
      <c r="U58" s="78"/>
      <c r="V58" s="78"/>
      <c r="Y58" s="125"/>
    </row>
    <row r="59" ht="14.25" customHeight="1">
      <c r="A59" s="6"/>
      <c r="B59" s="6"/>
      <c r="C59" s="6"/>
      <c r="D59" s="6"/>
      <c r="F59" s="78"/>
      <c r="G59" s="78"/>
      <c r="H59" s="78"/>
      <c r="I59" s="78"/>
      <c r="K59" s="78"/>
      <c r="L59" s="78"/>
      <c r="M59" s="78"/>
      <c r="N59" s="78"/>
      <c r="O59" s="78"/>
      <c r="P59" s="78"/>
      <c r="Q59" s="78"/>
      <c r="R59" s="78"/>
      <c r="S59" s="78"/>
      <c r="T59" s="78"/>
      <c r="U59" s="78"/>
      <c r="V59" s="78"/>
    </row>
    <row r="60" ht="14.25" customHeight="1">
      <c r="A60" s="6"/>
      <c r="B60" s="6"/>
      <c r="C60" s="6"/>
      <c r="D60" s="6"/>
      <c r="F60" s="78"/>
      <c r="G60" s="78"/>
      <c r="H60" s="78"/>
      <c r="I60" s="78"/>
      <c r="K60" s="78"/>
      <c r="L60" s="78"/>
      <c r="M60" s="78"/>
      <c r="N60" s="78"/>
      <c r="O60" s="78"/>
      <c r="P60" s="78"/>
      <c r="Q60" s="78"/>
      <c r="R60" s="78"/>
      <c r="S60" s="78"/>
      <c r="T60" s="78"/>
      <c r="U60" s="78"/>
      <c r="V60" s="78"/>
    </row>
    <row r="61" ht="14.25" customHeight="1">
      <c r="A61" s="6"/>
      <c r="B61" s="6"/>
      <c r="C61" s="6"/>
      <c r="D61" s="6"/>
      <c r="F61" s="78"/>
      <c r="G61" s="78"/>
      <c r="H61" s="78"/>
      <c r="I61" s="78"/>
      <c r="K61" s="78"/>
      <c r="L61" s="78"/>
      <c r="M61" s="78"/>
      <c r="N61" s="78"/>
      <c r="O61" s="78"/>
      <c r="P61" s="78"/>
      <c r="Q61" s="78"/>
      <c r="R61" s="78"/>
      <c r="S61" s="78"/>
      <c r="T61" s="78"/>
      <c r="U61" s="78"/>
      <c r="V61" s="78"/>
    </row>
    <row r="62" ht="14.25" customHeight="1">
      <c r="A62" s="6"/>
      <c r="B62" s="6"/>
      <c r="C62" s="6"/>
      <c r="D62" s="6"/>
      <c r="F62" s="78"/>
      <c r="G62" s="78"/>
      <c r="H62" s="78"/>
      <c r="I62" s="78"/>
      <c r="K62" s="78"/>
      <c r="L62" s="78"/>
      <c r="M62" s="78"/>
      <c r="N62" s="78"/>
      <c r="O62" s="78"/>
      <c r="P62" s="78"/>
      <c r="Q62" s="78"/>
      <c r="R62" s="78"/>
      <c r="S62" s="78"/>
      <c r="T62" s="78"/>
      <c r="U62" s="78"/>
      <c r="V62" s="78"/>
    </row>
    <row r="63" ht="14.25" customHeight="1">
      <c r="A63" s="6"/>
      <c r="B63" s="6"/>
      <c r="C63" s="6"/>
      <c r="D63" s="6"/>
      <c r="F63" s="78"/>
      <c r="G63" s="78"/>
      <c r="H63" s="78"/>
      <c r="I63" s="78"/>
      <c r="K63" s="78"/>
      <c r="L63" s="78"/>
      <c r="M63" s="78"/>
      <c r="N63" s="78"/>
      <c r="O63" s="78"/>
      <c r="P63" s="78"/>
      <c r="Q63" s="78"/>
      <c r="R63" s="78"/>
      <c r="S63" s="78"/>
      <c r="T63" s="78"/>
      <c r="U63" s="78"/>
      <c r="V63" s="78"/>
    </row>
    <row r="64" ht="14.25" customHeight="1">
      <c r="A64" s="6"/>
      <c r="B64" s="6"/>
      <c r="C64" s="6"/>
      <c r="D64" s="6"/>
      <c r="F64" s="78"/>
      <c r="G64" s="78"/>
      <c r="H64" s="78"/>
      <c r="I64" s="78"/>
      <c r="K64" s="78"/>
      <c r="L64" s="78"/>
      <c r="M64" s="78"/>
      <c r="N64" s="78"/>
      <c r="O64" s="78"/>
      <c r="P64" s="78"/>
      <c r="Q64" s="78"/>
      <c r="R64" s="78"/>
      <c r="S64" s="78"/>
      <c r="T64" s="78"/>
      <c r="U64" s="78"/>
      <c r="V64" s="78"/>
    </row>
    <row r="65" ht="14.25" customHeight="1">
      <c r="A65" s="6"/>
      <c r="B65" s="6"/>
      <c r="C65" s="6"/>
      <c r="D65" s="6"/>
      <c r="F65" s="78"/>
      <c r="G65" s="78"/>
      <c r="H65" s="78"/>
      <c r="I65" s="78"/>
      <c r="K65" s="78"/>
      <c r="L65" s="78"/>
      <c r="M65" s="78"/>
      <c r="N65" s="78"/>
      <c r="O65" s="78"/>
      <c r="P65" s="78"/>
      <c r="Q65" s="78"/>
      <c r="R65" s="78"/>
      <c r="S65" s="78"/>
      <c r="T65" s="78"/>
      <c r="U65" s="78"/>
      <c r="V65" s="78"/>
    </row>
    <row r="66" ht="14.25" customHeight="1">
      <c r="A66" s="6"/>
      <c r="B66" s="6"/>
      <c r="C66" s="6"/>
      <c r="D66" s="6"/>
      <c r="F66" s="78"/>
      <c r="G66" s="78"/>
      <c r="H66" s="78"/>
      <c r="I66" s="78"/>
      <c r="K66" s="78"/>
      <c r="L66" s="78"/>
      <c r="M66" s="78"/>
      <c r="N66" s="78"/>
      <c r="O66" s="78"/>
      <c r="P66" s="78"/>
      <c r="Q66" s="78"/>
      <c r="R66" s="78"/>
      <c r="S66" s="78"/>
      <c r="T66" s="78"/>
      <c r="U66" s="78"/>
      <c r="V66" s="78"/>
    </row>
    <row r="67" ht="14.25" customHeight="1">
      <c r="A67" s="6"/>
      <c r="B67" s="6"/>
      <c r="C67" s="6"/>
      <c r="D67" s="6"/>
      <c r="F67" s="78"/>
      <c r="G67" s="78"/>
      <c r="H67" s="78"/>
      <c r="I67" s="78"/>
      <c r="K67" s="78"/>
      <c r="L67" s="78"/>
      <c r="M67" s="78"/>
      <c r="N67" s="78"/>
      <c r="O67" s="78"/>
      <c r="P67" s="78"/>
      <c r="Q67" s="78"/>
      <c r="R67" s="78"/>
      <c r="S67" s="78"/>
      <c r="T67" s="78"/>
      <c r="U67" s="78"/>
      <c r="V67" s="78"/>
    </row>
    <row r="68" ht="14.25" customHeight="1">
      <c r="A68" s="6"/>
      <c r="B68" s="6"/>
      <c r="C68" s="6"/>
      <c r="D68" s="6"/>
      <c r="F68" s="78"/>
      <c r="G68" s="78"/>
      <c r="H68" s="78"/>
      <c r="I68" s="78"/>
      <c r="K68" s="78"/>
      <c r="L68" s="78"/>
      <c r="M68" s="78"/>
      <c r="N68" s="78"/>
      <c r="O68" s="78"/>
      <c r="P68" s="78"/>
      <c r="Q68" s="78"/>
      <c r="R68" s="78"/>
      <c r="S68" s="78"/>
      <c r="T68" s="78"/>
      <c r="U68" s="78"/>
      <c r="V68" s="78"/>
    </row>
    <row r="69" ht="14.25" customHeight="1">
      <c r="A69" s="6"/>
      <c r="B69" s="6"/>
      <c r="C69" s="6"/>
      <c r="D69" s="6"/>
      <c r="F69" s="78"/>
      <c r="G69" s="78"/>
      <c r="H69" s="78"/>
      <c r="I69" s="78"/>
      <c r="K69" s="78"/>
      <c r="L69" s="78"/>
      <c r="M69" s="78"/>
      <c r="N69" s="78"/>
      <c r="O69" s="78"/>
      <c r="P69" s="78"/>
      <c r="Q69" s="78"/>
      <c r="R69" s="78"/>
      <c r="S69" s="78"/>
      <c r="T69" s="78"/>
      <c r="U69" s="78"/>
      <c r="V69" s="78"/>
    </row>
    <row r="70" ht="14.25" customHeight="1">
      <c r="A70" s="6"/>
      <c r="B70" s="6"/>
      <c r="C70" s="6"/>
      <c r="D70" s="6"/>
      <c r="F70" s="78"/>
      <c r="G70" s="78"/>
      <c r="H70" s="78"/>
      <c r="I70" s="78"/>
      <c r="K70" s="78"/>
      <c r="L70" s="78"/>
      <c r="M70" s="78"/>
      <c r="N70" s="78"/>
      <c r="O70" s="78"/>
      <c r="P70" s="78"/>
      <c r="Q70" s="78"/>
      <c r="R70" s="78"/>
      <c r="S70" s="78"/>
      <c r="T70" s="78"/>
      <c r="U70" s="78"/>
      <c r="V70" s="78"/>
    </row>
    <row r="71" ht="14.25" customHeight="1">
      <c r="A71" s="6"/>
      <c r="B71" s="6"/>
      <c r="C71" s="6"/>
      <c r="D71" s="6"/>
      <c r="F71" s="78"/>
      <c r="G71" s="78"/>
      <c r="H71" s="78"/>
      <c r="I71" s="78"/>
      <c r="K71" s="78"/>
      <c r="L71" s="78"/>
      <c r="M71" s="78"/>
      <c r="N71" s="78"/>
      <c r="O71" s="78"/>
      <c r="P71" s="78"/>
      <c r="Q71" s="78"/>
      <c r="R71" s="78"/>
      <c r="S71" s="78"/>
      <c r="T71" s="78"/>
      <c r="U71" s="78"/>
      <c r="V71" s="78"/>
    </row>
    <row r="72" ht="14.25" customHeight="1">
      <c r="A72" s="6"/>
      <c r="B72" s="6"/>
      <c r="C72" s="6"/>
      <c r="D72" s="6"/>
      <c r="F72" s="78"/>
      <c r="G72" s="78"/>
      <c r="H72" s="78"/>
      <c r="I72" s="78"/>
      <c r="K72" s="78"/>
      <c r="L72" s="78"/>
      <c r="M72" s="78"/>
      <c r="N72" s="78"/>
      <c r="O72" s="78"/>
      <c r="P72" s="78"/>
      <c r="Q72" s="78"/>
      <c r="R72" s="78"/>
      <c r="S72" s="78"/>
      <c r="T72" s="78"/>
      <c r="U72" s="78"/>
      <c r="V72" s="78"/>
    </row>
    <row r="73" ht="14.25" customHeight="1">
      <c r="A73" s="6"/>
      <c r="B73" s="6"/>
      <c r="C73" s="6"/>
      <c r="D73" s="6"/>
      <c r="F73" s="78"/>
      <c r="G73" s="78"/>
      <c r="H73" s="78"/>
      <c r="I73" s="78"/>
      <c r="K73" s="78"/>
      <c r="L73" s="78"/>
      <c r="M73" s="78"/>
      <c r="N73" s="78"/>
      <c r="O73" s="78"/>
      <c r="P73" s="78"/>
      <c r="Q73" s="78"/>
      <c r="R73" s="78"/>
      <c r="S73" s="78"/>
      <c r="T73" s="78"/>
      <c r="U73" s="78"/>
      <c r="V73" s="78"/>
    </row>
    <row r="74" ht="14.25" customHeight="1">
      <c r="A74" s="6"/>
      <c r="B74" s="6"/>
      <c r="C74" s="6"/>
      <c r="D74" s="6"/>
      <c r="F74" s="78"/>
      <c r="G74" s="78"/>
      <c r="H74" s="78"/>
      <c r="I74" s="78"/>
      <c r="K74" s="78"/>
      <c r="L74" s="78"/>
      <c r="M74" s="78"/>
      <c r="N74" s="78"/>
      <c r="O74" s="78"/>
      <c r="P74" s="78"/>
      <c r="Q74" s="78"/>
      <c r="R74" s="78"/>
      <c r="S74" s="78"/>
      <c r="T74" s="78"/>
      <c r="U74" s="78"/>
      <c r="V74" s="78"/>
    </row>
    <row r="75" ht="14.25" customHeight="1">
      <c r="A75" s="6"/>
      <c r="B75" s="6"/>
      <c r="C75" s="6"/>
      <c r="D75" s="6"/>
      <c r="F75" s="78"/>
      <c r="G75" s="78"/>
      <c r="H75" s="78"/>
      <c r="I75" s="78"/>
      <c r="K75" s="78"/>
      <c r="L75" s="78"/>
      <c r="M75" s="78"/>
      <c r="N75" s="78"/>
      <c r="O75" s="78"/>
      <c r="P75" s="78"/>
      <c r="Q75" s="78"/>
      <c r="R75" s="78"/>
      <c r="S75" s="78"/>
      <c r="T75" s="78"/>
      <c r="U75" s="78"/>
      <c r="V75" s="78"/>
    </row>
    <row r="76" ht="14.25" customHeight="1">
      <c r="A76" s="6"/>
      <c r="B76" s="6"/>
      <c r="C76" s="6"/>
      <c r="D76" s="6"/>
      <c r="F76" s="78"/>
      <c r="G76" s="78"/>
      <c r="H76" s="78"/>
      <c r="I76" s="78"/>
      <c r="K76" s="78"/>
      <c r="L76" s="78"/>
      <c r="M76" s="78"/>
      <c r="N76" s="78"/>
      <c r="O76" s="78"/>
      <c r="P76" s="78"/>
      <c r="Q76" s="78"/>
      <c r="R76" s="78"/>
      <c r="S76" s="78"/>
      <c r="T76" s="78"/>
      <c r="U76" s="78"/>
      <c r="V76" s="78"/>
    </row>
    <row r="77" ht="14.25" customHeight="1">
      <c r="A77" s="6"/>
      <c r="B77" s="6"/>
      <c r="C77" s="6"/>
      <c r="D77" s="6"/>
      <c r="F77" s="78"/>
      <c r="G77" s="78"/>
      <c r="H77" s="78"/>
      <c r="I77" s="78"/>
      <c r="K77" s="78"/>
      <c r="L77" s="78"/>
      <c r="M77" s="78"/>
      <c r="N77" s="78"/>
      <c r="O77" s="78"/>
      <c r="P77" s="78"/>
      <c r="Q77" s="78"/>
      <c r="R77" s="78"/>
      <c r="S77" s="78"/>
      <c r="T77" s="78"/>
      <c r="U77" s="78"/>
      <c r="V77" s="78"/>
    </row>
    <row r="78" ht="14.25" customHeight="1">
      <c r="A78" s="6"/>
      <c r="B78" s="6"/>
      <c r="C78" s="6"/>
      <c r="D78" s="6"/>
      <c r="F78" s="78"/>
      <c r="G78" s="78"/>
      <c r="H78" s="78"/>
      <c r="I78" s="78"/>
      <c r="K78" s="78"/>
      <c r="L78" s="78"/>
      <c r="M78" s="78"/>
      <c r="N78" s="78"/>
      <c r="O78" s="78"/>
      <c r="P78" s="78"/>
      <c r="Q78" s="78"/>
      <c r="R78" s="78"/>
      <c r="S78" s="78"/>
      <c r="T78" s="78"/>
      <c r="U78" s="78"/>
      <c r="V78" s="78"/>
    </row>
    <row r="79" ht="14.25" customHeight="1">
      <c r="A79" s="6"/>
      <c r="B79" s="6"/>
      <c r="C79" s="6"/>
      <c r="D79" s="6"/>
      <c r="F79" s="78"/>
      <c r="G79" s="78"/>
      <c r="H79" s="78"/>
      <c r="I79" s="78"/>
      <c r="K79" s="78"/>
      <c r="L79" s="78"/>
      <c r="M79" s="78"/>
      <c r="N79" s="78"/>
      <c r="O79" s="78"/>
      <c r="P79" s="78"/>
      <c r="Q79" s="78"/>
      <c r="R79" s="78"/>
      <c r="S79" s="78"/>
      <c r="T79" s="78"/>
      <c r="U79" s="78"/>
      <c r="V79" s="78"/>
    </row>
    <row r="80" ht="14.25" customHeight="1">
      <c r="A80" s="6"/>
      <c r="B80" s="6"/>
      <c r="C80" s="6"/>
      <c r="D80" s="6"/>
      <c r="F80" s="78"/>
      <c r="G80" s="78"/>
      <c r="H80" s="78"/>
      <c r="I80" s="78"/>
      <c r="K80" s="78"/>
      <c r="L80" s="78"/>
      <c r="M80" s="78"/>
      <c r="N80" s="78"/>
      <c r="O80" s="78"/>
      <c r="P80" s="78"/>
      <c r="Q80" s="78"/>
      <c r="R80" s="78"/>
      <c r="S80" s="78"/>
      <c r="T80" s="78"/>
      <c r="U80" s="78"/>
      <c r="V80" s="78"/>
    </row>
    <row r="81" ht="14.25" customHeight="1">
      <c r="A81" s="6"/>
      <c r="B81" s="6"/>
      <c r="C81" s="6"/>
      <c r="D81" s="6"/>
      <c r="F81" s="78"/>
      <c r="G81" s="78"/>
      <c r="H81" s="78"/>
      <c r="I81" s="78"/>
      <c r="K81" s="78"/>
      <c r="L81" s="78"/>
      <c r="M81" s="78"/>
      <c r="N81" s="78"/>
      <c r="O81" s="78"/>
      <c r="P81" s="78"/>
      <c r="Q81" s="78"/>
      <c r="R81" s="78"/>
      <c r="S81" s="78"/>
      <c r="T81" s="78"/>
      <c r="U81" s="78"/>
      <c r="V81" s="78"/>
    </row>
    <row r="82" ht="14.25" customHeight="1">
      <c r="A82" s="6"/>
      <c r="B82" s="6"/>
      <c r="C82" s="6"/>
      <c r="D82" s="6"/>
      <c r="F82" s="78"/>
      <c r="G82" s="78"/>
      <c r="H82" s="78"/>
      <c r="I82" s="78"/>
      <c r="K82" s="78"/>
      <c r="L82" s="78"/>
      <c r="M82" s="78"/>
      <c r="N82" s="78"/>
      <c r="O82" s="78"/>
      <c r="P82" s="78"/>
      <c r="Q82" s="78"/>
      <c r="R82" s="78"/>
      <c r="S82" s="78"/>
      <c r="T82" s="78"/>
      <c r="U82" s="78"/>
      <c r="V82" s="78"/>
    </row>
    <row r="83" ht="14.25" customHeight="1">
      <c r="A83" s="6"/>
      <c r="B83" s="6"/>
      <c r="C83" s="6"/>
      <c r="D83" s="6"/>
      <c r="F83" s="78"/>
      <c r="G83" s="78"/>
      <c r="H83" s="78"/>
      <c r="I83" s="78"/>
      <c r="K83" s="78"/>
      <c r="L83" s="78"/>
      <c r="M83" s="78"/>
      <c r="N83" s="78"/>
      <c r="O83" s="78"/>
      <c r="P83" s="78"/>
      <c r="Q83" s="78"/>
      <c r="R83" s="78"/>
      <c r="S83" s="78"/>
      <c r="T83" s="78"/>
      <c r="U83" s="78"/>
      <c r="V83" s="78"/>
    </row>
    <row r="84" ht="14.25" customHeight="1">
      <c r="A84" s="6"/>
      <c r="B84" s="6"/>
      <c r="C84" s="6"/>
      <c r="D84" s="6"/>
      <c r="F84" s="78"/>
      <c r="G84" s="78"/>
      <c r="H84" s="78"/>
      <c r="I84" s="78"/>
      <c r="K84" s="78"/>
      <c r="L84" s="78"/>
      <c r="M84" s="78"/>
      <c r="N84" s="78"/>
      <c r="O84" s="78"/>
      <c r="P84" s="78"/>
      <c r="Q84" s="78"/>
      <c r="R84" s="78"/>
      <c r="S84" s="78"/>
      <c r="T84" s="78"/>
      <c r="U84" s="78"/>
      <c r="V84" s="78"/>
    </row>
    <row r="85" ht="14.25" customHeight="1">
      <c r="A85" s="6"/>
      <c r="B85" s="6"/>
      <c r="C85" s="6"/>
      <c r="D85" s="6"/>
      <c r="F85" s="78"/>
      <c r="G85" s="78"/>
      <c r="H85" s="78"/>
      <c r="I85" s="78"/>
      <c r="K85" s="78"/>
      <c r="L85" s="78"/>
      <c r="M85" s="78"/>
      <c r="N85" s="78"/>
      <c r="O85" s="78"/>
      <c r="P85" s="78"/>
      <c r="Q85" s="78"/>
      <c r="R85" s="78"/>
      <c r="S85" s="78"/>
      <c r="T85" s="78"/>
      <c r="U85" s="78"/>
      <c r="V85" s="78"/>
    </row>
    <row r="86" ht="14.25" customHeight="1">
      <c r="A86" s="6"/>
      <c r="B86" s="6"/>
      <c r="C86" s="6"/>
      <c r="D86" s="6"/>
      <c r="F86" s="78"/>
      <c r="G86" s="78"/>
      <c r="H86" s="78"/>
      <c r="I86" s="78"/>
      <c r="K86" s="78"/>
      <c r="L86" s="78"/>
      <c r="M86" s="78"/>
      <c r="N86" s="78"/>
      <c r="O86" s="78"/>
      <c r="P86" s="78"/>
      <c r="Q86" s="78"/>
      <c r="R86" s="78"/>
      <c r="S86" s="78"/>
      <c r="T86" s="78"/>
      <c r="U86" s="78"/>
      <c r="V86" s="78"/>
    </row>
    <row r="87" ht="14.25" customHeight="1">
      <c r="A87" s="6"/>
      <c r="B87" s="6"/>
      <c r="C87" s="6"/>
      <c r="D87" s="6"/>
      <c r="F87" s="78"/>
      <c r="G87" s="78"/>
      <c r="H87" s="78"/>
      <c r="I87" s="78"/>
      <c r="K87" s="78"/>
      <c r="L87" s="78"/>
      <c r="M87" s="78"/>
      <c r="N87" s="78"/>
      <c r="O87" s="78"/>
      <c r="P87" s="78"/>
      <c r="Q87" s="78"/>
      <c r="R87" s="78"/>
      <c r="S87" s="78"/>
      <c r="T87" s="78"/>
      <c r="U87" s="78"/>
      <c r="V87" s="78"/>
    </row>
    <row r="88" ht="14.25" customHeight="1">
      <c r="A88" s="6"/>
      <c r="B88" s="6"/>
      <c r="C88" s="6"/>
      <c r="D88" s="6"/>
      <c r="F88" s="78"/>
      <c r="G88" s="78"/>
      <c r="H88" s="78"/>
      <c r="I88" s="78"/>
      <c r="K88" s="78"/>
      <c r="L88" s="78"/>
      <c r="M88" s="78"/>
      <c r="N88" s="78"/>
      <c r="O88" s="78"/>
      <c r="P88" s="78"/>
      <c r="Q88" s="78"/>
      <c r="R88" s="78"/>
      <c r="S88" s="78"/>
      <c r="T88" s="78"/>
      <c r="U88" s="78"/>
      <c r="V88" s="78"/>
    </row>
    <row r="89" ht="14.25" customHeight="1">
      <c r="A89" s="6"/>
      <c r="B89" s="6"/>
      <c r="C89" s="6"/>
      <c r="D89" s="6"/>
      <c r="F89" s="78"/>
      <c r="G89" s="78"/>
      <c r="H89" s="78"/>
      <c r="I89" s="78"/>
      <c r="K89" s="78"/>
      <c r="L89" s="78"/>
      <c r="M89" s="78"/>
      <c r="N89" s="78"/>
      <c r="O89" s="78"/>
      <c r="P89" s="78"/>
      <c r="Q89" s="78"/>
      <c r="R89" s="78"/>
      <c r="S89" s="78"/>
      <c r="T89" s="78"/>
      <c r="U89" s="78"/>
      <c r="V89" s="78"/>
    </row>
    <row r="90" ht="14.25" customHeight="1">
      <c r="A90" s="6"/>
      <c r="B90" s="6"/>
      <c r="C90" s="6"/>
      <c r="D90" s="6"/>
      <c r="F90" s="78"/>
      <c r="G90" s="78"/>
      <c r="H90" s="78"/>
      <c r="I90" s="78"/>
      <c r="K90" s="78"/>
      <c r="L90" s="78"/>
      <c r="M90" s="78"/>
      <c r="N90" s="78"/>
      <c r="O90" s="78"/>
      <c r="P90" s="78"/>
      <c r="Q90" s="78"/>
      <c r="R90" s="78"/>
      <c r="S90" s="78"/>
      <c r="T90" s="78"/>
      <c r="U90" s="78"/>
      <c r="V90" s="78"/>
    </row>
    <row r="91" ht="14.25" customHeight="1">
      <c r="A91" s="6"/>
      <c r="B91" s="6"/>
      <c r="C91" s="6"/>
      <c r="D91" s="6"/>
      <c r="F91" s="78"/>
      <c r="G91" s="78"/>
      <c r="H91" s="78"/>
      <c r="I91" s="78"/>
      <c r="K91" s="78"/>
      <c r="L91" s="78"/>
      <c r="M91" s="78"/>
      <c r="N91" s="78"/>
      <c r="O91" s="78"/>
      <c r="P91" s="78"/>
      <c r="Q91" s="78"/>
      <c r="R91" s="78"/>
      <c r="S91" s="78"/>
      <c r="T91" s="78"/>
      <c r="U91" s="78"/>
      <c r="V91" s="78"/>
    </row>
    <row r="92" ht="14.25" customHeight="1">
      <c r="A92" s="6"/>
      <c r="B92" s="6"/>
      <c r="C92" s="6"/>
      <c r="D92" s="6"/>
      <c r="F92" s="78"/>
      <c r="G92" s="78"/>
      <c r="H92" s="78"/>
      <c r="I92" s="78"/>
      <c r="K92" s="78"/>
      <c r="L92" s="78"/>
      <c r="M92" s="78"/>
      <c r="N92" s="78"/>
      <c r="O92" s="78"/>
      <c r="P92" s="78"/>
      <c r="Q92" s="78"/>
      <c r="R92" s="78"/>
      <c r="S92" s="78"/>
      <c r="T92" s="78"/>
      <c r="U92" s="78"/>
      <c r="V92" s="78"/>
    </row>
    <row r="93" ht="14.25" customHeight="1">
      <c r="A93" s="6"/>
      <c r="B93" s="6"/>
      <c r="C93" s="6"/>
      <c r="D93" s="6"/>
      <c r="F93" s="78"/>
      <c r="G93" s="78"/>
      <c r="H93" s="78"/>
      <c r="I93" s="78"/>
      <c r="K93" s="78"/>
      <c r="L93" s="78"/>
      <c r="M93" s="78"/>
      <c r="N93" s="78"/>
      <c r="O93" s="78"/>
      <c r="P93" s="78"/>
      <c r="Q93" s="78"/>
      <c r="R93" s="78"/>
      <c r="S93" s="78"/>
      <c r="T93" s="78"/>
      <c r="U93" s="78"/>
      <c r="V93" s="78"/>
    </row>
    <row r="94" ht="14.25" customHeight="1">
      <c r="A94" s="6"/>
      <c r="B94" s="6"/>
      <c r="C94" s="6"/>
      <c r="D94" s="6"/>
      <c r="F94" s="78"/>
      <c r="G94" s="78"/>
      <c r="H94" s="78"/>
      <c r="I94" s="78"/>
      <c r="K94" s="78"/>
      <c r="L94" s="78"/>
      <c r="M94" s="78"/>
      <c r="N94" s="78"/>
      <c r="O94" s="78"/>
      <c r="P94" s="78"/>
      <c r="Q94" s="78"/>
      <c r="R94" s="78"/>
      <c r="S94" s="78"/>
      <c r="T94" s="78"/>
      <c r="U94" s="78"/>
      <c r="V94" s="78"/>
    </row>
    <row r="95" ht="14.25" customHeight="1">
      <c r="A95" s="6"/>
      <c r="B95" s="6"/>
      <c r="C95" s="6"/>
      <c r="D95" s="6"/>
      <c r="F95" s="78"/>
      <c r="G95" s="78"/>
      <c r="H95" s="78"/>
      <c r="I95" s="78"/>
      <c r="K95" s="78"/>
      <c r="L95" s="78"/>
      <c r="M95" s="78"/>
      <c r="N95" s="78"/>
      <c r="O95" s="78"/>
      <c r="P95" s="78"/>
      <c r="Q95" s="78"/>
      <c r="R95" s="78"/>
      <c r="S95" s="78"/>
      <c r="T95" s="78"/>
      <c r="U95" s="78"/>
      <c r="V95" s="78"/>
    </row>
    <row r="96" ht="14.25" customHeight="1">
      <c r="A96" s="6"/>
      <c r="B96" s="6"/>
      <c r="C96" s="6"/>
      <c r="D96" s="6"/>
      <c r="F96" s="78"/>
      <c r="G96" s="78"/>
      <c r="H96" s="78"/>
      <c r="I96" s="78"/>
      <c r="K96" s="78"/>
      <c r="L96" s="78"/>
      <c r="M96" s="78"/>
      <c r="N96" s="78"/>
      <c r="O96" s="78"/>
      <c r="P96" s="78"/>
      <c r="Q96" s="78"/>
      <c r="R96" s="78"/>
      <c r="S96" s="78"/>
      <c r="T96" s="78"/>
      <c r="U96" s="78"/>
      <c r="V96" s="78"/>
    </row>
    <row r="97" ht="14.25" customHeight="1">
      <c r="A97" s="6"/>
      <c r="B97" s="6"/>
      <c r="C97" s="6"/>
      <c r="D97" s="6"/>
      <c r="F97" s="78"/>
      <c r="G97" s="78"/>
      <c r="H97" s="78"/>
      <c r="I97" s="78"/>
      <c r="K97" s="78"/>
      <c r="L97" s="78"/>
      <c r="M97" s="78"/>
      <c r="N97" s="78"/>
      <c r="O97" s="78"/>
      <c r="P97" s="78"/>
      <c r="Q97" s="78"/>
      <c r="R97" s="78"/>
      <c r="S97" s="78"/>
      <c r="T97" s="78"/>
      <c r="U97" s="78"/>
      <c r="V97" s="78"/>
    </row>
    <row r="98" ht="14.25" customHeight="1">
      <c r="A98" s="6"/>
      <c r="B98" s="6"/>
      <c r="C98" s="6"/>
      <c r="D98" s="6"/>
      <c r="F98" s="78"/>
      <c r="G98" s="78"/>
      <c r="H98" s="78"/>
      <c r="I98" s="78"/>
      <c r="K98" s="78"/>
      <c r="L98" s="78"/>
      <c r="M98" s="78"/>
      <c r="N98" s="78"/>
      <c r="O98" s="78"/>
      <c r="P98" s="78"/>
      <c r="Q98" s="78"/>
      <c r="R98" s="78"/>
      <c r="S98" s="78"/>
      <c r="T98" s="78"/>
      <c r="U98" s="78"/>
      <c r="V98" s="78"/>
    </row>
    <row r="99" ht="14.25" customHeight="1">
      <c r="A99" s="6"/>
      <c r="B99" s="6"/>
      <c r="C99" s="6"/>
      <c r="D99" s="6"/>
      <c r="F99" s="78"/>
      <c r="G99" s="78"/>
      <c r="H99" s="78"/>
      <c r="I99" s="78"/>
      <c r="K99" s="78"/>
      <c r="L99" s="78"/>
      <c r="M99" s="78"/>
      <c r="N99" s="78"/>
      <c r="O99" s="78"/>
      <c r="P99" s="78"/>
      <c r="Q99" s="78"/>
      <c r="R99" s="78"/>
      <c r="S99" s="78"/>
      <c r="T99" s="78"/>
      <c r="U99" s="78"/>
      <c r="V99" s="78"/>
    </row>
    <row r="100" ht="14.25" customHeight="1">
      <c r="A100" s="6"/>
      <c r="B100" s="6"/>
      <c r="C100" s="6"/>
      <c r="D100" s="6"/>
      <c r="F100" s="78"/>
      <c r="G100" s="78"/>
      <c r="H100" s="78"/>
      <c r="I100" s="78"/>
      <c r="K100" s="78"/>
      <c r="L100" s="78"/>
      <c r="M100" s="78"/>
      <c r="N100" s="78"/>
      <c r="O100" s="78"/>
      <c r="P100" s="78"/>
      <c r="Q100" s="78"/>
      <c r="R100" s="78"/>
      <c r="S100" s="78"/>
      <c r="T100" s="78"/>
      <c r="U100" s="78"/>
      <c r="V100" s="78"/>
    </row>
    <row r="101" ht="14.25" customHeight="1">
      <c r="A101" s="6"/>
      <c r="B101" s="6"/>
      <c r="C101" s="6"/>
      <c r="D101" s="6"/>
      <c r="F101" s="78"/>
      <c r="G101" s="78"/>
      <c r="H101" s="78"/>
      <c r="I101" s="78"/>
      <c r="K101" s="78"/>
      <c r="L101" s="78"/>
      <c r="M101" s="78"/>
      <c r="N101" s="78"/>
      <c r="O101" s="78"/>
      <c r="P101" s="78"/>
      <c r="Q101" s="78"/>
      <c r="R101" s="78"/>
      <c r="S101" s="78"/>
      <c r="T101" s="78"/>
      <c r="U101" s="78"/>
      <c r="V101" s="78"/>
    </row>
    <row r="102" ht="14.25" customHeight="1">
      <c r="A102" s="6"/>
      <c r="B102" s="6"/>
      <c r="C102" s="6"/>
      <c r="D102" s="6"/>
      <c r="F102" s="78"/>
      <c r="G102" s="78"/>
      <c r="H102" s="78"/>
      <c r="I102" s="78"/>
      <c r="K102" s="78"/>
      <c r="L102" s="78"/>
      <c r="M102" s="78"/>
      <c r="N102" s="78"/>
      <c r="O102" s="78"/>
      <c r="P102" s="78"/>
      <c r="Q102" s="78"/>
      <c r="R102" s="78"/>
      <c r="S102" s="78"/>
      <c r="T102" s="78"/>
      <c r="U102" s="78"/>
      <c r="V102" s="78"/>
    </row>
    <row r="103" ht="14.25" customHeight="1">
      <c r="A103" s="6"/>
      <c r="B103" s="6"/>
      <c r="C103" s="6"/>
      <c r="D103" s="6"/>
      <c r="F103" s="78"/>
      <c r="G103" s="78"/>
      <c r="H103" s="78"/>
      <c r="I103" s="78"/>
      <c r="K103" s="78"/>
      <c r="L103" s="78"/>
      <c r="M103" s="78"/>
      <c r="N103" s="78"/>
      <c r="O103" s="78"/>
      <c r="P103" s="78"/>
      <c r="Q103" s="78"/>
      <c r="R103" s="78"/>
      <c r="S103" s="78"/>
      <c r="T103" s="78"/>
      <c r="U103" s="78"/>
      <c r="V103" s="78"/>
    </row>
    <row r="104" ht="14.25" customHeight="1">
      <c r="A104" s="6"/>
      <c r="B104" s="6"/>
      <c r="C104" s="6"/>
      <c r="D104" s="6"/>
      <c r="F104" s="78"/>
      <c r="G104" s="78"/>
      <c r="H104" s="78"/>
      <c r="I104" s="78"/>
      <c r="K104" s="78"/>
      <c r="L104" s="78"/>
      <c r="M104" s="78"/>
      <c r="N104" s="78"/>
      <c r="O104" s="78"/>
      <c r="P104" s="78"/>
      <c r="Q104" s="78"/>
      <c r="R104" s="78"/>
      <c r="S104" s="78"/>
      <c r="T104" s="78"/>
      <c r="U104" s="78"/>
      <c r="V104" s="78"/>
    </row>
    <row r="105" ht="14.25" customHeight="1">
      <c r="A105" s="6"/>
      <c r="B105" s="6"/>
      <c r="C105" s="6"/>
      <c r="D105" s="6"/>
      <c r="F105" s="78"/>
      <c r="G105" s="78"/>
      <c r="H105" s="78"/>
      <c r="I105" s="78"/>
      <c r="K105" s="78"/>
      <c r="L105" s="78"/>
      <c r="M105" s="78"/>
      <c r="N105" s="78"/>
      <c r="O105" s="78"/>
      <c r="P105" s="78"/>
      <c r="Q105" s="78"/>
      <c r="R105" s="78"/>
      <c r="S105" s="78"/>
      <c r="T105" s="78"/>
      <c r="U105" s="78"/>
      <c r="V105" s="78"/>
    </row>
    <row r="106" ht="14.25" customHeight="1">
      <c r="A106" s="6"/>
      <c r="B106" s="6"/>
      <c r="C106" s="6"/>
      <c r="D106" s="6"/>
      <c r="F106" s="78"/>
      <c r="G106" s="78"/>
      <c r="H106" s="78"/>
      <c r="I106" s="78"/>
      <c r="K106" s="78"/>
      <c r="L106" s="78"/>
      <c r="M106" s="78"/>
      <c r="N106" s="78"/>
      <c r="O106" s="78"/>
      <c r="P106" s="78"/>
      <c r="Q106" s="78"/>
      <c r="R106" s="78"/>
      <c r="S106" s="78"/>
      <c r="T106" s="78"/>
      <c r="U106" s="78"/>
      <c r="V106" s="78"/>
    </row>
    <row r="107" ht="14.25" customHeight="1">
      <c r="A107" s="6"/>
      <c r="B107" s="6"/>
      <c r="C107" s="6"/>
      <c r="D107" s="6"/>
      <c r="F107" s="78"/>
      <c r="G107" s="78"/>
      <c r="H107" s="78"/>
      <c r="I107" s="78"/>
      <c r="K107" s="78"/>
      <c r="L107" s="78"/>
      <c r="M107" s="78"/>
      <c r="N107" s="78"/>
      <c r="O107" s="78"/>
      <c r="P107" s="78"/>
      <c r="Q107" s="78"/>
      <c r="R107" s="78"/>
      <c r="S107" s="78"/>
      <c r="T107" s="78"/>
      <c r="U107" s="78"/>
      <c r="V107" s="78"/>
    </row>
    <row r="108" ht="14.25" customHeight="1">
      <c r="A108" s="6"/>
      <c r="B108" s="6"/>
      <c r="C108" s="6"/>
      <c r="D108" s="6"/>
      <c r="F108" s="78"/>
      <c r="G108" s="78"/>
      <c r="H108" s="78"/>
      <c r="I108" s="78"/>
      <c r="K108" s="78"/>
      <c r="L108" s="78"/>
      <c r="M108" s="78"/>
      <c r="N108" s="78"/>
      <c r="O108" s="78"/>
      <c r="P108" s="78"/>
      <c r="Q108" s="78"/>
      <c r="R108" s="78"/>
      <c r="S108" s="78"/>
      <c r="T108" s="78"/>
      <c r="U108" s="78"/>
      <c r="V108" s="78"/>
    </row>
    <row r="109" ht="14.25" customHeight="1">
      <c r="A109" s="6"/>
      <c r="B109" s="6"/>
      <c r="C109" s="6"/>
      <c r="D109" s="6"/>
      <c r="F109" s="78"/>
      <c r="G109" s="78"/>
      <c r="H109" s="78"/>
      <c r="I109" s="78"/>
      <c r="K109" s="78"/>
      <c r="L109" s="78"/>
      <c r="M109" s="78"/>
      <c r="N109" s="78"/>
      <c r="O109" s="78"/>
      <c r="P109" s="78"/>
      <c r="Q109" s="78"/>
      <c r="R109" s="78"/>
      <c r="S109" s="78"/>
      <c r="T109" s="78"/>
      <c r="U109" s="78"/>
      <c r="V109" s="78"/>
    </row>
    <row r="110" ht="14.25" customHeight="1">
      <c r="A110" s="6"/>
      <c r="B110" s="6"/>
      <c r="C110" s="6"/>
      <c r="D110" s="6"/>
      <c r="F110" s="78"/>
      <c r="G110" s="78"/>
      <c r="H110" s="78"/>
      <c r="I110" s="78"/>
      <c r="K110" s="78"/>
      <c r="L110" s="78"/>
      <c r="M110" s="78"/>
      <c r="N110" s="78"/>
      <c r="O110" s="78"/>
      <c r="P110" s="78"/>
      <c r="Q110" s="78"/>
      <c r="R110" s="78"/>
      <c r="S110" s="78"/>
      <c r="T110" s="78"/>
      <c r="U110" s="78"/>
      <c r="V110" s="78"/>
    </row>
    <row r="111" ht="14.25" customHeight="1">
      <c r="A111" s="6"/>
      <c r="B111" s="6"/>
      <c r="C111" s="6"/>
      <c r="D111" s="6"/>
      <c r="F111" s="78"/>
      <c r="G111" s="78"/>
      <c r="H111" s="78"/>
      <c r="I111" s="78"/>
      <c r="K111" s="78"/>
      <c r="L111" s="78"/>
      <c r="M111" s="78"/>
      <c r="N111" s="78"/>
      <c r="O111" s="78"/>
      <c r="P111" s="78"/>
      <c r="Q111" s="78"/>
      <c r="R111" s="78"/>
      <c r="S111" s="78"/>
      <c r="T111" s="78"/>
      <c r="U111" s="78"/>
      <c r="V111" s="78"/>
    </row>
    <row r="112" ht="14.25" customHeight="1">
      <c r="A112" s="6"/>
      <c r="B112" s="6"/>
      <c r="C112" s="6"/>
      <c r="D112" s="6"/>
      <c r="F112" s="78"/>
      <c r="G112" s="78"/>
      <c r="H112" s="78"/>
      <c r="I112" s="78"/>
      <c r="K112" s="78"/>
      <c r="L112" s="78"/>
      <c r="M112" s="78"/>
      <c r="N112" s="78"/>
      <c r="O112" s="78"/>
      <c r="P112" s="78"/>
      <c r="Q112" s="78"/>
      <c r="R112" s="78"/>
      <c r="S112" s="78"/>
      <c r="T112" s="78"/>
      <c r="U112" s="78"/>
      <c r="V112" s="78"/>
    </row>
    <row r="113" ht="14.25" customHeight="1">
      <c r="A113" s="6"/>
      <c r="B113" s="6"/>
      <c r="C113" s="6"/>
      <c r="D113" s="6"/>
      <c r="F113" s="78"/>
      <c r="G113" s="78"/>
      <c r="H113" s="78"/>
      <c r="I113" s="78"/>
      <c r="K113" s="78"/>
      <c r="L113" s="78"/>
      <c r="M113" s="78"/>
      <c r="N113" s="78"/>
      <c r="O113" s="78"/>
      <c r="P113" s="78"/>
      <c r="Q113" s="78"/>
      <c r="R113" s="78"/>
      <c r="S113" s="78"/>
      <c r="T113" s="78"/>
      <c r="U113" s="78"/>
      <c r="V113" s="78"/>
    </row>
    <row r="114" ht="14.25" customHeight="1">
      <c r="A114" s="6"/>
      <c r="B114" s="6"/>
      <c r="C114" s="6"/>
      <c r="D114" s="6"/>
      <c r="F114" s="78"/>
      <c r="G114" s="78"/>
      <c r="H114" s="78"/>
      <c r="I114" s="78"/>
      <c r="K114" s="78"/>
      <c r="L114" s="78"/>
      <c r="M114" s="78"/>
      <c r="N114" s="78"/>
      <c r="O114" s="78"/>
      <c r="P114" s="78"/>
      <c r="Q114" s="78"/>
      <c r="R114" s="78"/>
      <c r="S114" s="78"/>
      <c r="T114" s="78"/>
      <c r="U114" s="78"/>
      <c r="V114" s="78"/>
    </row>
    <row r="115" ht="14.25" customHeight="1">
      <c r="A115" s="6"/>
      <c r="B115" s="6"/>
      <c r="C115" s="6"/>
      <c r="D115" s="6"/>
      <c r="F115" s="78"/>
      <c r="G115" s="78"/>
      <c r="H115" s="78"/>
      <c r="I115" s="78"/>
      <c r="K115" s="78"/>
      <c r="L115" s="78"/>
      <c r="M115" s="78"/>
      <c r="N115" s="78"/>
      <c r="O115" s="78"/>
      <c r="P115" s="78"/>
      <c r="Q115" s="78"/>
      <c r="R115" s="78"/>
      <c r="S115" s="78"/>
      <c r="T115" s="78"/>
      <c r="U115" s="78"/>
      <c r="V115" s="78"/>
    </row>
    <row r="116" ht="14.25" customHeight="1">
      <c r="A116" s="6"/>
      <c r="B116" s="6"/>
      <c r="C116" s="6"/>
      <c r="D116" s="6"/>
      <c r="F116" s="78"/>
      <c r="G116" s="78"/>
      <c r="H116" s="78"/>
      <c r="I116" s="78"/>
      <c r="K116" s="78"/>
      <c r="L116" s="78"/>
      <c r="M116" s="78"/>
      <c r="N116" s="78"/>
      <c r="O116" s="78"/>
      <c r="P116" s="78"/>
      <c r="Q116" s="78"/>
      <c r="R116" s="78"/>
      <c r="S116" s="78"/>
      <c r="T116" s="78"/>
      <c r="U116" s="78"/>
      <c r="V116" s="78"/>
    </row>
    <row r="117" ht="14.25" customHeight="1">
      <c r="A117" s="6"/>
      <c r="B117" s="6"/>
      <c r="C117" s="6"/>
      <c r="D117" s="6"/>
      <c r="F117" s="78"/>
      <c r="G117" s="78"/>
      <c r="H117" s="78"/>
      <c r="I117" s="78"/>
      <c r="K117" s="78"/>
      <c r="L117" s="78"/>
      <c r="M117" s="78"/>
      <c r="N117" s="78"/>
      <c r="O117" s="78"/>
      <c r="P117" s="78"/>
      <c r="Q117" s="78"/>
      <c r="R117" s="78"/>
      <c r="S117" s="78"/>
      <c r="T117" s="78"/>
      <c r="U117" s="78"/>
      <c r="V117" s="78"/>
    </row>
    <row r="118" ht="14.25" customHeight="1">
      <c r="A118" s="6"/>
      <c r="B118" s="6"/>
      <c r="C118" s="6"/>
      <c r="D118" s="6"/>
      <c r="F118" s="78"/>
      <c r="G118" s="78"/>
      <c r="H118" s="78"/>
      <c r="I118" s="78"/>
      <c r="K118" s="78"/>
      <c r="L118" s="78"/>
      <c r="M118" s="78"/>
      <c r="N118" s="78"/>
      <c r="O118" s="78"/>
      <c r="P118" s="78"/>
      <c r="Q118" s="78"/>
      <c r="R118" s="78"/>
      <c r="S118" s="78"/>
      <c r="T118" s="78"/>
      <c r="U118" s="78"/>
      <c r="V118" s="78"/>
    </row>
    <row r="119" ht="14.25" customHeight="1">
      <c r="A119" s="6"/>
      <c r="B119" s="6"/>
      <c r="C119" s="6"/>
      <c r="D119" s="6"/>
      <c r="F119" s="78"/>
      <c r="G119" s="78"/>
      <c r="H119" s="78"/>
      <c r="I119" s="78"/>
      <c r="K119" s="78"/>
      <c r="L119" s="78"/>
      <c r="M119" s="78"/>
      <c r="N119" s="78"/>
      <c r="O119" s="78"/>
      <c r="P119" s="78"/>
      <c r="Q119" s="78"/>
      <c r="R119" s="78"/>
      <c r="S119" s="78"/>
      <c r="T119" s="78"/>
      <c r="U119" s="78"/>
      <c r="V119" s="78"/>
    </row>
    <row r="120" ht="14.25" customHeight="1">
      <c r="A120" s="6"/>
      <c r="B120" s="6"/>
      <c r="C120" s="6"/>
      <c r="D120" s="6"/>
      <c r="F120" s="78"/>
      <c r="G120" s="78"/>
      <c r="H120" s="78"/>
      <c r="I120" s="78"/>
      <c r="K120" s="78"/>
      <c r="L120" s="78"/>
      <c r="M120" s="78"/>
      <c r="N120" s="78"/>
      <c r="O120" s="78"/>
      <c r="P120" s="78"/>
      <c r="Q120" s="78"/>
      <c r="R120" s="78"/>
      <c r="S120" s="78"/>
      <c r="T120" s="78"/>
      <c r="U120" s="78"/>
      <c r="V120" s="78"/>
    </row>
    <row r="121" ht="14.25" customHeight="1">
      <c r="A121" s="6"/>
      <c r="B121" s="6"/>
      <c r="C121" s="6"/>
      <c r="D121" s="6"/>
      <c r="F121" s="78"/>
      <c r="G121" s="78"/>
      <c r="H121" s="78"/>
      <c r="I121" s="78"/>
      <c r="K121" s="78"/>
      <c r="L121" s="78"/>
      <c r="M121" s="78"/>
      <c r="N121" s="78"/>
      <c r="O121" s="78"/>
      <c r="P121" s="78"/>
      <c r="Q121" s="78"/>
      <c r="R121" s="78"/>
      <c r="S121" s="78"/>
      <c r="T121" s="78"/>
      <c r="U121" s="78"/>
      <c r="V121" s="78"/>
    </row>
    <row r="122" ht="14.25" customHeight="1">
      <c r="A122" s="6"/>
      <c r="B122" s="6"/>
      <c r="C122" s="6"/>
      <c r="D122" s="6"/>
      <c r="F122" s="78"/>
      <c r="G122" s="78"/>
      <c r="H122" s="78"/>
      <c r="I122" s="78"/>
      <c r="K122" s="78"/>
      <c r="L122" s="78"/>
      <c r="M122" s="78"/>
      <c r="N122" s="78"/>
      <c r="O122" s="78"/>
      <c r="P122" s="78"/>
      <c r="Q122" s="78"/>
      <c r="R122" s="78"/>
      <c r="S122" s="78"/>
      <c r="T122" s="78"/>
      <c r="U122" s="78"/>
      <c r="V122" s="78"/>
    </row>
    <row r="123" ht="14.25" customHeight="1">
      <c r="A123" s="6"/>
      <c r="B123" s="6"/>
      <c r="C123" s="6"/>
      <c r="D123" s="6"/>
      <c r="F123" s="78"/>
      <c r="G123" s="78"/>
      <c r="H123" s="78"/>
      <c r="I123" s="78"/>
      <c r="K123" s="78"/>
      <c r="L123" s="78"/>
      <c r="M123" s="78"/>
      <c r="N123" s="78"/>
      <c r="O123" s="78"/>
      <c r="P123" s="78"/>
      <c r="Q123" s="78"/>
      <c r="R123" s="78"/>
      <c r="S123" s="78"/>
      <c r="T123" s="78"/>
      <c r="U123" s="78"/>
      <c r="V123" s="78"/>
    </row>
    <row r="124" ht="14.25" customHeight="1">
      <c r="A124" s="6"/>
      <c r="B124" s="6"/>
      <c r="C124" s="6"/>
      <c r="D124" s="6"/>
      <c r="F124" s="78"/>
      <c r="G124" s="78"/>
      <c r="H124" s="78"/>
      <c r="I124" s="78"/>
      <c r="K124" s="78"/>
      <c r="L124" s="78"/>
      <c r="M124" s="78"/>
      <c r="N124" s="78"/>
      <c r="O124" s="78"/>
      <c r="P124" s="78"/>
      <c r="Q124" s="78"/>
      <c r="R124" s="78"/>
      <c r="S124" s="78"/>
      <c r="T124" s="78"/>
      <c r="U124" s="78"/>
      <c r="V124" s="78"/>
    </row>
    <row r="125" ht="14.25" customHeight="1">
      <c r="A125" s="6"/>
      <c r="B125" s="6"/>
      <c r="C125" s="6"/>
      <c r="D125" s="6"/>
      <c r="F125" s="78"/>
      <c r="G125" s="78"/>
      <c r="H125" s="78"/>
      <c r="I125" s="78"/>
      <c r="K125" s="78"/>
      <c r="L125" s="78"/>
      <c r="M125" s="78"/>
      <c r="N125" s="78"/>
      <c r="O125" s="78"/>
      <c r="P125" s="78"/>
      <c r="Q125" s="78"/>
      <c r="R125" s="78"/>
      <c r="S125" s="78"/>
      <c r="T125" s="78"/>
      <c r="U125" s="78"/>
      <c r="V125" s="78"/>
    </row>
    <row r="126" ht="14.25" customHeight="1">
      <c r="A126" s="6"/>
      <c r="B126" s="6"/>
      <c r="C126" s="6"/>
      <c r="D126" s="6"/>
      <c r="F126" s="78"/>
      <c r="G126" s="78"/>
      <c r="H126" s="78"/>
      <c r="I126" s="78"/>
      <c r="K126" s="78"/>
      <c r="L126" s="78"/>
      <c r="M126" s="78"/>
      <c r="N126" s="78"/>
      <c r="O126" s="78"/>
      <c r="P126" s="78"/>
      <c r="Q126" s="78"/>
      <c r="R126" s="78"/>
      <c r="S126" s="78"/>
      <c r="T126" s="78"/>
      <c r="U126" s="78"/>
      <c r="V126" s="78"/>
    </row>
    <row r="127" ht="14.25" customHeight="1">
      <c r="A127" s="6"/>
      <c r="B127" s="6"/>
      <c r="C127" s="6"/>
      <c r="D127" s="6"/>
      <c r="F127" s="78"/>
      <c r="G127" s="78"/>
      <c r="H127" s="78"/>
      <c r="I127" s="78"/>
      <c r="K127" s="78"/>
      <c r="L127" s="78"/>
      <c r="M127" s="78"/>
      <c r="N127" s="78"/>
      <c r="O127" s="78"/>
      <c r="P127" s="78"/>
      <c r="Q127" s="78"/>
      <c r="R127" s="78"/>
      <c r="S127" s="78"/>
      <c r="T127" s="78"/>
      <c r="U127" s="78"/>
      <c r="V127" s="78"/>
    </row>
    <row r="128" ht="14.25" customHeight="1">
      <c r="A128" s="6"/>
      <c r="B128" s="6"/>
      <c r="C128" s="6"/>
      <c r="D128" s="6"/>
      <c r="F128" s="78"/>
      <c r="G128" s="78"/>
      <c r="H128" s="78"/>
      <c r="I128" s="78"/>
      <c r="K128" s="78"/>
      <c r="L128" s="78"/>
      <c r="M128" s="78"/>
      <c r="N128" s="78"/>
      <c r="O128" s="78"/>
      <c r="P128" s="78"/>
      <c r="Q128" s="78"/>
      <c r="R128" s="78"/>
      <c r="S128" s="78"/>
      <c r="T128" s="78"/>
      <c r="U128" s="78"/>
      <c r="V128" s="78"/>
    </row>
    <row r="129" ht="14.25" customHeight="1">
      <c r="A129" s="6"/>
      <c r="B129" s="6"/>
      <c r="C129" s="6"/>
      <c r="D129" s="6"/>
      <c r="F129" s="78"/>
      <c r="G129" s="78"/>
      <c r="H129" s="78"/>
      <c r="I129" s="78"/>
      <c r="K129" s="78"/>
      <c r="L129" s="78"/>
      <c r="M129" s="78"/>
      <c r="N129" s="78"/>
      <c r="O129" s="78"/>
      <c r="P129" s="78"/>
      <c r="Q129" s="78"/>
      <c r="R129" s="78"/>
      <c r="S129" s="78"/>
      <c r="T129" s="78"/>
      <c r="U129" s="78"/>
      <c r="V129" s="78"/>
    </row>
    <row r="130" ht="14.25" customHeight="1">
      <c r="A130" s="6"/>
      <c r="B130" s="6"/>
      <c r="C130" s="6"/>
      <c r="D130" s="6"/>
      <c r="F130" s="78"/>
      <c r="G130" s="78"/>
      <c r="H130" s="78"/>
      <c r="I130" s="78"/>
      <c r="K130" s="78"/>
      <c r="L130" s="78"/>
      <c r="M130" s="78"/>
      <c r="N130" s="78"/>
      <c r="O130" s="78"/>
      <c r="P130" s="78"/>
      <c r="Q130" s="78"/>
      <c r="R130" s="78"/>
      <c r="S130" s="78"/>
      <c r="T130" s="78"/>
      <c r="U130" s="78"/>
      <c r="V130" s="78"/>
    </row>
    <row r="131" ht="14.25" customHeight="1">
      <c r="A131" s="6"/>
      <c r="B131" s="6"/>
      <c r="C131" s="6"/>
      <c r="D131" s="6"/>
      <c r="F131" s="78"/>
      <c r="G131" s="78"/>
      <c r="H131" s="78"/>
      <c r="I131" s="78"/>
      <c r="K131" s="78"/>
      <c r="L131" s="78"/>
      <c r="M131" s="78"/>
      <c r="N131" s="78"/>
      <c r="O131" s="78"/>
      <c r="P131" s="78"/>
      <c r="Q131" s="78"/>
      <c r="R131" s="78"/>
      <c r="S131" s="78"/>
      <c r="T131" s="78"/>
      <c r="U131" s="78"/>
      <c r="V131" s="78"/>
    </row>
    <row r="132" ht="14.25" customHeight="1">
      <c r="A132" s="6"/>
      <c r="B132" s="6"/>
      <c r="C132" s="6"/>
      <c r="D132" s="6"/>
      <c r="F132" s="78"/>
      <c r="G132" s="78"/>
      <c r="H132" s="78"/>
      <c r="I132" s="78"/>
      <c r="K132" s="78"/>
      <c r="L132" s="78"/>
      <c r="M132" s="78"/>
      <c r="N132" s="78"/>
      <c r="O132" s="78"/>
      <c r="P132" s="78"/>
      <c r="Q132" s="78"/>
      <c r="R132" s="78"/>
      <c r="S132" s="78"/>
      <c r="T132" s="78"/>
      <c r="U132" s="78"/>
      <c r="V132" s="78"/>
    </row>
    <row r="133" ht="14.25" customHeight="1">
      <c r="A133" s="6"/>
      <c r="B133" s="6"/>
      <c r="C133" s="6"/>
      <c r="D133" s="6"/>
      <c r="F133" s="78"/>
      <c r="G133" s="78"/>
      <c r="H133" s="78"/>
      <c r="I133" s="78"/>
      <c r="K133" s="78"/>
      <c r="L133" s="78"/>
      <c r="M133" s="78"/>
      <c r="N133" s="78"/>
      <c r="O133" s="78"/>
      <c r="P133" s="78"/>
      <c r="Q133" s="78"/>
      <c r="R133" s="78"/>
      <c r="S133" s="78"/>
      <c r="T133" s="78"/>
      <c r="U133" s="78"/>
      <c r="V133" s="78"/>
    </row>
    <row r="134" ht="14.25" customHeight="1">
      <c r="A134" s="6"/>
      <c r="B134" s="6"/>
      <c r="C134" s="6"/>
      <c r="D134" s="6"/>
      <c r="F134" s="78"/>
      <c r="G134" s="78"/>
      <c r="H134" s="78"/>
      <c r="I134" s="78"/>
      <c r="K134" s="78"/>
      <c r="L134" s="78"/>
      <c r="M134" s="78"/>
      <c r="N134" s="78"/>
      <c r="O134" s="78"/>
      <c r="P134" s="78"/>
      <c r="Q134" s="78"/>
      <c r="R134" s="78"/>
      <c r="S134" s="78"/>
      <c r="T134" s="78"/>
      <c r="U134" s="78"/>
      <c r="V134" s="78"/>
    </row>
    <row r="135" ht="14.25" customHeight="1">
      <c r="A135" s="6"/>
      <c r="B135" s="6"/>
      <c r="C135" s="6"/>
      <c r="D135" s="6"/>
      <c r="F135" s="78"/>
      <c r="G135" s="78"/>
      <c r="H135" s="78"/>
      <c r="I135" s="78"/>
      <c r="K135" s="78"/>
      <c r="L135" s="78"/>
      <c r="M135" s="78"/>
      <c r="N135" s="78"/>
      <c r="O135" s="78"/>
      <c r="P135" s="78"/>
      <c r="Q135" s="78"/>
      <c r="R135" s="78"/>
      <c r="S135" s="78"/>
      <c r="T135" s="78"/>
      <c r="U135" s="78"/>
      <c r="V135" s="78"/>
    </row>
    <row r="136" ht="14.25" customHeight="1">
      <c r="A136" s="6"/>
      <c r="B136" s="6"/>
      <c r="C136" s="6"/>
      <c r="D136" s="6"/>
      <c r="F136" s="78"/>
      <c r="G136" s="78"/>
      <c r="H136" s="78"/>
      <c r="I136" s="78"/>
      <c r="K136" s="78"/>
      <c r="L136" s="78"/>
      <c r="M136" s="78"/>
      <c r="N136" s="78"/>
      <c r="O136" s="78"/>
      <c r="P136" s="78"/>
      <c r="Q136" s="78"/>
      <c r="R136" s="78"/>
      <c r="S136" s="78"/>
      <c r="T136" s="78"/>
      <c r="U136" s="78"/>
      <c r="V136" s="78"/>
    </row>
    <row r="137" ht="14.25" customHeight="1">
      <c r="A137" s="6"/>
      <c r="B137" s="6"/>
      <c r="C137" s="6"/>
      <c r="D137" s="6"/>
      <c r="F137" s="78"/>
      <c r="G137" s="78"/>
      <c r="H137" s="78"/>
      <c r="I137" s="78"/>
      <c r="K137" s="78"/>
      <c r="L137" s="78"/>
      <c r="M137" s="78"/>
      <c r="N137" s="78"/>
      <c r="O137" s="78"/>
      <c r="P137" s="78"/>
      <c r="Q137" s="78"/>
      <c r="R137" s="78"/>
      <c r="S137" s="78"/>
      <c r="T137" s="78"/>
      <c r="U137" s="78"/>
      <c r="V137" s="78"/>
    </row>
    <row r="138" ht="14.25" customHeight="1">
      <c r="A138" s="6"/>
      <c r="B138" s="6"/>
      <c r="C138" s="6"/>
      <c r="D138" s="6"/>
      <c r="F138" s="78"/>
      <c r="G138" s="78"/>
      <c r="H138" s="78"/>
      <c r="I138" s="78"/>
      <c r="K138" s="78"/>
      <c r="L138" s="78"/>
      <c r="M138" s="78"/>
      <c r="N138" s="78"/>
      <c r="O138" s="78"/>
      <c r="P138" s="78"/>
      <c r="Q138" s="78"/>
      <c r="R138" s="78"/>
      <c r="S138" s="78"/>
      <c r="T138" s="78"/>
      <c r="U138" s="78"/>
      <c r="V138" s="78"/>
    </row>
    <row r="139" ht="14.25" customHeight="1">
      <c r="A139" s="6"/>
      <c r="B139" s="6"/>
      <c r="C139" s="6"/>
      <c r="D139" s="6"/>
      <c r="F139" s="78"/>
      <c r="G139" s="78"/>
      <c r="H139" s="78"/>
      <c r="I139" s="78"/>
      <c r="K139" s="78"/>
      <c r="L139" s="78"/>
      <c r="M139" s="78"/>
      <c r="N139" s="78"/>
      <c r="O139" s="78"/>
      <c r="P139" s="78"/>
      <c r="Q139" s="78"/>
      <c r="R139" s="78"/>
      <c r="S139" s="78"/>
      <c r="T139" s="78"/>
      <c r="U139" s="78"/>
      <c r="V139" s="78"/>
    </row>
    <row r="140" ht="14.25" customHeight="1">
      <c r="A140" s="6"/>
      <c r="B140" s="6"/>
      <c r="C140" s="6"/>
      <c r="D140" s="6"/>
      <c r="F140" s="78"/>
      <c r="G140" s="78"/>
      <c r="H140" s="78"/>
      <c r="I140" s="78"/>
      <c r="K140" s="78"/>
      <c r="L140" s="78"/>
      <c r="M140" s="78"/>
      <c r="N140" s="78"/>
      <c r="O140" s="78"/>
      <c r="P140" s="78"/>
      <c r="Q140" s="78"/>
      <c r="R140" s="78"/>
      <c r="S140" s="78"/>
      <c r="T140" s="78"/>
      <c r="U140" s="78"/>
      <c r="V140" s="78"/>
    </row>
    <row r="141" ht="14.25" customHeight="1">
      <c r="A141" s="6"/>
      <c r="B141" s="6"/>
      <c r="C141" s="6"/>
      <c r="D141" s="6"/>
      <c r="F141" s="78"/>
      <c r="G141" s="78"/>
      <c r="H141" s="78"/>
      <c r="I141" s="78"/>
      <c r="K141" s="78"/>
      <c r="L141" s="78"/>
      <c r="M141" s="78"/>
      <c r="N141" s="78"/>
      <c r="O141" s="78"/>
      <c r="P141" s="78"/>
      <c r="Q141" s="78"/>
      <c r="R141" s="78"/>
      <c r="S141" s="78"/>
      <c r="T141" s="78"/>
      <c r="U141" s="78"/>
      <c r="V141" s="78"/>
    </row>
    <row r="142" ht="14.25" customHeight="1">
      <c r="A142" s="6"/>
      <c r="B142" s="6"/>
      <c r="C142" s="6"/>
      <c r="D142" s="6"/>
      <c r="F142" s="78"/>
      <c r="G142" s="78"/>
      <c r="H142" s="78"/>
      <c r="I142" s="78"/>
      <c r="K142" s="78"/>
      <c r="L142" s="78"/>
      <c r="M142" s="78"/>
      <c r="N142" s="78"/>
      <c r="O142" s="78"/>
      <c r="P142" s="78"/>
      <c r="Q142" s="78"/>
      <c r="R142" s="78"/>
      <c r="S142" s="78"/>
      <c r="T142" s="78"/>
      <c r="U142" s="78"/>
      <c r="V142" s="78"/>
    </row>
    <row r="143" ht="14.25" customHeight="1">
      <c r="A143" s="6"/>
      <c r="B143" s="6"/>
      <c r="C143" s="6"/>
      <c r="D143" s="6"/>
      <c r="F143" s="78"/>
      <c r="G143" s="78"/>
      <c r="H143" s="78"/>
      <c r="I143" s="78"/>
      <c r="K143" s="78"/>
      <c r="L143" s="78"/>
      <c r="M143" s="78"/>
      <c r="N143" s="78"/>
      <c r="O143" s="78"/>
      <c r="P143" s="78"/>
      <c r="Q143" s="78"/>
      <c r="R143" s="78"/>
      <c r="S143" s="78"/>
      <c r="T143" s="78"/>
      <c r="U143" s="78"/>
      <c r="V143" s="78"/>
    </row>
    <row r="144" ht="14.25" customHeight="1">
      <c r="A144" s="6"/>
      <c r="B144" s="6"/>
      <c r="C144" s="6"/>
      <c r="D144" s="6"/>
      <c r="F144" s="78"/>
      <c r="G144" s="78"/>
      <c r="H144" s="78"/>
      <c r="I144" s="78"/>
      <c r="K144" s="78"/>
      <c r="L144" s="78"/>
      <c r="M144" s="78"/>
      <c r="N144" s="78"/>
      <c r="O144" s="78"/>
      <c r="P144" s="78"/>
      <c r="Q144" s="78"/>
      <c r="R144" s="78"/>
      <c r="S144" s="78"/>
      <c r="T144" s="78"/>
      <c r="U144" s="78"/>
      <c r="V144" s="78"/>
    </row>
    <row r="145" ht="14.25" customHeight="1">
      <c r="A145" s="6"/>
      <c r="B145" s="6"/>
      <c r="C145" s="6"/>
      <c r="D145" s="6"/>
      <c r="F145" s="78"/>
      <c r="G145" s="78"/>
      <c r="H145" s="78"/>
      <c r="I145" s="78"/>
      <c r="K145" s="78"/>
      <c r="L145" s="78"/>
      <c r="M145" s="78"/>
      <c r="N145" s="78"/>
      <c r="O145" s="78"/>
      <c r="P145" s="78"/>
      <c r="Q145" s="78"/>
      <c r="R145" s="78"/>
      <c r="S145" s="78"/>
      <c r="T145" s="78"/>
      <c r="U145" s="78"/>
      <c r="V145" s="78"/>
    </row>
    <row r="146" ht="14.25" customHeight="1">
      <c r="A146" s="6"/>
      <c r="B146" s="6"/>
      <c r="C146" s="6"/>
      <c r="D146" s="6"/>
      <c r="F146" s="78"/>
      <c r="G146" s="78"/>
      <c r="H146" s="78"/>
      <c r="I146" s="78"/>
      <c r="K146" s="78"/>
      <c r="L146" s="78"/>
      <c r="M146" s="78"/>
      <c r="N146" s="78"/>
      <c r="O146" s="78"/>
      <c r="P146" s="78"/>
      <c r="Q146" s="78"/>
      <c r="R146" s="78"/>
      <c r="S146" s="78"/>
      <c r="T146" s="78"/>
      <c r="U146" s="78"/>
      <c r="V146" s="78"/>
    </row>
    <row r="147" ht="14.25" customHeight="1">
      <c r="A147" s="6"/>
      <c r="B147" s="6"/>
      <c r="C147" s="6"/>
      <c r="D147" s="6"/>
      <c r="F147" s="78"/>
      <c r="G147" s="78"/>
      <c r="H147" s="78"/>
      <c r="I147" s="78"/>
      <c r="K147" s="78"/>
      <c r="L147" s="78"/>
      <c r="M147" s="78"/>
      <c r="N147" s="78"/>
      <c r="O147" s="78"/>
      <c r="P147" s="78"/>
      <c r="Q147" s="78"/>
      <c r="R147" s="78"/>
      <c r="S147" s="78"/>
      <c r="T147" s="78"/>
      <c r="U147" s="78"/>
      <c r="V147" s="78"/>
    </row>
    <row r="148" ht="14.25" customHeight="1">
      <c r="A148" s="6"/>
      <c r="B148" s="6"/>
      <c r="C148" s="6"/>
      <c r="D148" s="6"/>
      <c r="F148" s="78"/>
      <c r="G148" s="78"/>
      <c r="H148" s="78"/>
      <c r="I148" s="78"/>
      <c r="K148" s="78"/>
      <c r="L148" s="78"/>
      <c r="M148" s="78"/>
      <c r="N148" s="78"/>
      <c r="O148" s="78"/>
      <c r="P148" s="78"/>
      <c r="Q148" s="78"/>
      <c r="R148" s="78"/>
      <c r="S148" s="78"/>
      <c r="T148" s="78"/>
      <c r="U148" s="78"/>
      <c r="V148" s="78"/>
    </row>
    <row r="149" ht="14.25" customHeight="1">
      <c r="A149" s="6"/>
      <c r="B149" s="6"/>
      <c r="C149" s="6"/>
      <c r="D149" s="6"/>
      <c r="F149" s="78"/>
      <c r="G149" s="78"/>
      <c r="H149" s="78"/>
      <c r="I149" s="78"/>
      <c r="K149" s="78"/>
      <c r="L149" s="78"/>
      <c r="M149" s="78"/>
      <c r="N149" s="78"/>
      <c r="O149" s="78"/>
      <c r="P149" s="78"/>
      <c r="Q149" s="78"/>
      <c r="R149" s="78"/>
      <c r="S149" s="78"/>
      <c r="T149" s="78"/>
      <c r="U149" s="78"/>
      <c r="V149" s="78"/>
    </row>
    <row r="150" ht="14.25" customHeight="1">
      <c r="A150" s="6"/>
      <c r="B150" s="6"/>
      <c r="C150" s="6"/>
      <c r="D150" s="6"/>
      <c r="F150" s="78"/>
      <c r="G150" s="78"/>
      <c r="H150" s="78"/>
      <c r="I150" s="78"/>
      <c r="K150" s="78"/>
      <c r="L150" s="78"/>
      <c r="M150" s="78"/>
      <c r="N150" s="78"/>
      <c r="O150" s="78"/>
      <c r="P150" s="78"/>
      <c r="Q150" s="78"/>
      <c r="R150" s="78"/>
      <c r="S150" s="78"/>
      <c r="T150" s="78"/>
      <c r="U150" s="78"/>
      <c r="V150" s="78"/>
    </row>
    <row r="151" ht="14.25" customHeight="1">
      <c r="A151" s="6"/>
      <c r="B151" s="6"/>
      <c r="C151" s="6"/>
      <c r="D151" s="6"/>
      <c r="F151" s="78"/>
      <c r="G151" s="78"/>
      <c r="H151" s="78"/>
      <c r="I151" s="78"/>
      <c r="K151" s="78"/>
      <c r="L151" s="78"/>
      <c r="M151" s="78"/>
      <c r="N151" s="78"/>
      <c r="O151" s="78"/>
      <c r="P151" s="78"/>
      <c r="Q151" s="78"/>
      <c r="R151" s="78"/>
      <c r="S151" s="78"/>
      <c r="T151" s="78"/>
      <c r="U151" s="78"/>
      <c r="V151" s="78"/>
    </row>
    <row r="152" ht="14.25" customHeight="1">
      <c r="A152" s="6"/>
      <c r="B152" s="6"/>
      <c r="C152" s="6"/>
      <c r="D152" s="6"/>
      <c r="F152" s="78"/>
      <c r="G152" s="78"/>
      <c r="H152" s="78"/>
      <c r="I152" s="78"/>
      <c r="K152" s="78"/>
      <c r="L152" s="78"/>
      <c r="M152" s="78"/>
      <c r="N152" s="78"/>
      <c r="O152" s="78"/>
      <c r="P152" s="78"/>
      <c r="Q152" s="78"/>
      <c r="R152" s="78"/>
      <c r="S152" s="78"/>
      <c r="T152" s="78"/>
      <c r="U152" s="78"/>
      <c r="V152" s="78"/>
    </row>
    <row r="153" ht="14.25" customHeight="1">
      <c r="A153" s="6"/>
      <c r="B153" s="6"/>
      <c r="C153" s="6"/>
      <c r="D153" s="6"/>
      <c r="F153" s="78"/>
      <c r="G153" s="78"/>
      <c r="H153" s="78"/>
      <c r="I153" s="78"/>
      <c r="K153" s="78"/>
      <c r="L153" s="78"/>
      <c r="M153" s="78"/>
      <c r="N153" s="78"/>
      <c r="O153" s="78"/>
      <c r="P153" s="78"/>
      <c r="Q153" s="78"/>
      <c r="R153" s="78"/>
      <c r="S153" s="78"/>
      <c r="T153" s="78"/>
      <c r="U153" s="78"/>
      <c r="V153" s="78"/>
    </row>
    <row r="154" ht="14.25" customHeight="1">
      <c r="A154" s="6"/>
      <c r="B154" s="6"/>
      <c r="C154" s="6"/>
      <c r="D154" s="6"/>
      <c r="F154" s="78"/>
      <c r="G154" s="78"/>
      <c r="H154" s="78"/>
      <c r="I154" s="78"/>
      <c r="K154" s="78"/>
      <c r="L154" s="78"/>
      <c r="M154" s="78"/>
      <c r="N154" s="78"/>
      <c r="O154" s="78"/>
      <c r="P154" s="78"/>
      <c r="Q154" s="78"/>
      <c r="R154" s="78"/>
      <c r="S154" s="78"/>
      <c r="T154" s="78"/>
      <c r="U154" s="78"/>
      <c r="V154" s="78"/>
    </row>
    <row r="155" ht="14.25" customHeight="1">
      <c r="A155" s="6"/>
      <c r="B155" s="6"/>
      <c r="C155" s="6"/>
      <c r="D155" s="6"/>
      <c r="F155" s="78"/>
      <c r="G155" s="78"/>
      <c r="H155" s="78"/>
      <c r="I155" s="78"/>
      <c r="K155" s="78"/>
      <c r="L155" s="78"/>
      <c r="M155" s="78"/>
      <c r="N155" s="78"/>
      <c r="O155" s="78"/>
      <c r="P155" s="78"/>
      <c r="Q155" s="78"/>
      <c r="R155" s="78"/>
      <c r="S155" s="78"/>
      <c r="T155" s="78"/>
      <c r="U155" s="78"/>
      <c r="V155" s="78"/>
    </row>
    <row r="156" ht="14.25" customHeight="1">
      <c r="A156" s="6"/>
      <c r="B156" s="6"/>
      <c r="C156" s="6"/>
      <c r="D156" s="6"/>
      <c r="F156" s="78"/>
      <c r="G156" s="78"/>
      <c r="H156" s="78"/>
      <c r="I156" s="78"/>
      <c r="K156" s="78"/>
      <c r="L156" s="78"/>
      <c r="M156" s="78"/>
      <c r="N156" s="78"/>
      <c r="O156" s="78"/>
      <c r="P156" s="78"/>
      <c r="Q156" s="78"/>
      <c r="R156" s="78"/>
      <c r="S156" s="78"/>
      <c r="T156" s="78"/>
      <c r="U156" s="78"/>
      <c r="V156" s="78"/>
    </row>
    <row r="157" ht="14.25" customHeight="1">
      <c r="A157" s="6"/>
      <c r="B157" s="6"/>
      <c r="C157" s="6"/>
      <c r="D157" s="6"/>
      <c r="F157" s="78"/>
      <c r="G157" s="78"/>
      <c r="H157" s="78"/>
      <c r="I157" s="78"/>
      <c r="K157" s="78"/>
      <c r="L157" s="78"/>
      <c r="M157" s="78"/>
      <c r="N157" s="78"/>
      <c r="O157" s="78"/>
      <c r="P157" s="78"/>
      <c r="Q157" s="78"/>
      <c r="R157" s="78"/>
      <c r="S157" s="78"/>
      <c r="T157" s="78"/>
      <c r="U157" s="78"/>
      <c r="V157" s="78"/>
    </row>
    <row r="158" ht="14.25" customHeight="1">
      <c r="A158" s="6"/>
      <c r="B158" s="6"/>
      <c r="C158" s="6"/>
      <c r="D158" s="6"/>
      <c r="F158" s="78"/>
      <c r="G158" s="78"/>
      <c r="H158" s="78"/>
      <c r="I158" s="78"/>
      <c r="K158" s="78"/>
      <c r="L158" s="78"/>
      <c r="M158" s="78"/>
      <c r="N158" s="78"/>
      <c r="O158" s="78"/>
      <c r="P158" s="78"/>
      <c r="Q158" s="78"/>
      <c r="R158" s="78"/>
      <c r="S158" s="78"/>
      <c r="T158" s="78"/>
      <c r="U158" s="78"/>
      <c r="V158" s="78"/>
    </row>
    <row r="159" ht="14.25" customHeight="1">
      <c r="A159" s="6"/>
      <c r="B159" s="6"/>
      <c r="C159" s="6"/>
      <c r="D159" s="6"/>
      <c r="F159" s="78"/>
      <c r="G159" s="78"/>
      <c r="H159" s="78"/>
      <c r="I159" s="78"/>
      <c r="K159" s="78"/>
      <c r="L159" s="78"/>
      <c r="M159" s="78"/>
      <c r="N159" s="78"/>
      <c r="O159" s="78"/>
      <c r="P159" s="78"/>
      <c r="Q159" s="78"/>
      <c r="R159" s="78"/>
      <c r="S159" s="78"/>
      <c r="T159" s="78"/>
      <c r="U159" s="78"/>
      <c r="V159" s="78"/>
    </row>
    <row r="160" ht="14.25" customHeight="1">
      <c r="A160" s="6"/>
      <c r="B160" s="6"/>
      <c r="C160" s="6"/>
      <c r="D160" s="6"/>
      <c r="F160" s="78"/>
      <c r="G160" s="78"/>
      <c r="H160" s="78"/>
      <c r="I160" s="78"/>
      <c r="K160" s="78"/>
      <c r="L160" s="78"/>
      <c r="M160" s="78"/>
      <c r="N160" s="78"/>
      <c r="O160" s="78"/>
      <c r="P160" s="78"/>
      <c r="Q160" s="78"/>
      <c r="R160" s="78"/>
      <c r="S160" s="78"/>
      <c r="T160" s="78"/>
      <c r="U160" s="78"/>
      <c r="V160" s="78"/>
    </row>
    <row r="161" ht="14.25" customHeight="1">
      <c r="A161" s="6"/>
      <c r="B161" s="6"/>
      <c r="C161" s="6"/>
      <c r="D161" s="6"/>
      <c r="F161" s="78"/>
      <c r="G161" s="78"/>
      <c r="H161" s="78"/>
      <c r="I161" s="78"/>
      <c r="K161" s="78"/>
      <c r="L161" s="78"/>
      <c r="M161" s="78"/>
      <c r="N161" s="78"/>
      <c r="O161" s="78"/>
      <c r="P161" s="78"/>
      <c r="Q161" s="78"/>
      <c r="R161" s="78"/>
      <c r="S161" s="78"/>
      <c r="T161" s="78"/>
      <c r="U161" s="78"/>
      <c r="V161" s="78"/>
    </row>
    <row r="162" ht="14.25" customHeight="1">
      <c r="A162" s="6"/>
      <c r="B162" s="6"/>
      <c r="C162" s="6"/>
      <c r="D162" s="6"/>
      <c r="F162" s="78"/>
      <c r="G162" s="78"/>
      <c r="H162" s="78"/>
      <c r="I162" s="78"/>
      <c r="K162" s="78"/>
      <c r="L162" s="78"/>
      <c r="M162" s="78"/>
      <c r="N162" s="78"/>
      <c r="O162" s="78"/>
      <c r="P162" s="78"/>
      <c r="Q162" s="78"/>
      <c r="R162" s="78"/>
      <c r="S162" s="78"/>
      <c r="T162" s="78"/>
      <c r="U162" s="78"/>
      <c r="V162" s="78"/>
    </row>
    <row r="163" ht="14.25" customHeight="1">
      <c r="A163" s="6"/>
      <c r="B163" s="6"/>
      <c r="C163" s="6"/>
      <c r="D163" s="6"/>
      <c r="F163" s="78"/>
      <c r="G163" s="78"/>
      <c r="H163" s="78"/>
      <c r="I163" s="78"/>
      <c r="K163" s="78"/>
      <c r="L163" s="78"/>
      <c r="M163" s="78"/>
      <c r="N163" s="78"/>
      <c r="O163" s="78"/>
      <c r="P163" s="78"/>
      <c r="Q163" s="78"/>
      <c r="R163" s="78"/>
      <c r="S163" s="78"/>
      <c r="T163" s="78"/>
      <c r="U163" s="78"/>
      <c r="V163" s="78"/>
    </row>
    <row r="164" ht="14.25" customHeight="1">
      <c r="A164" s="6"/>
      <c r="B164" s="6"/>
      <c r="C164" s="6"/>
      <c r="D164" s="6"/>
      <c r="F164" s="78"/>
      <c r="G164" s="78"/>
      <c r="H164" s="78"/>
      <c r="I164" s="78"/>
      <c r="K164" s="78"/>
      <c r="L164" s="78"/>
      <c r="M164" s="78"/>
      <c r="N164" s="78"/>
      <c r="O164" s="78"/>
      <c r="P164" s="78"/>
      <c r="Q164" s="78"/>
      <c r="R164" s="78"/>
      <c r="S164" s="78"/>
      <c r="T164" s="78"/>
      <c r="U164" s="78"/>
      <c r="V164" s="78"/>
    </row>
    <row r="165" ht="14.25" customHeight="1">
      <c r="A165" s="6"/>
      <c r="B165" s="6"/>
      <c r="C165" s="6"/>
      <c r="D165" s="6"/>
      <c r="F165" s="78"/>
      <c r="G165" s="78"/>
      <c r="H165" s="78"/>
      <c r="I165" s="78"/>
      <c r="K165" s="78"/>
      <c r="L165" s="78"/>
      <c r="M165" s="78"/>
      <c r="N165" s="78"/>
      <c r="O165" s="78"/>
      <c r="P165" s="78"/>
      <c r="Q165" s="78"/>
      <c r="R165" s="78"/>
      <c r="S165" s="78"/>
      <c r="T165" s="78"/>
      <c r="U165" s="78"/>
      <c r="V165" s="78"/>
    </row>
    <row r="166" ht="14.25" customHeight="1">
      <c r="A166" s="6"/>
      <c r="B166" s="6"/>
      <c r="C166" s="6"/>
      <c r="D166" s="6"/>
      <c r="F166" s="78"/>
      <c r="G166" s="78"/>
      <c r="H166" s="78"/>
      <c r="I166" s="78"/>
      <c r="K166" s="78"/>
      <c r="L166" s="78"/>
      <c r="M166" s="78"/>
      <c r="N166" s="78"/>
      <c r="O166" s="78"/>
      <c r="P166" s="78"/>
      <c r="Q166" s="78"/>
      <c r="R166" s="78"/>
      <c r="S166" s="78"/>
      <c r="T166" s="78"/>
      <c r="U166" s="78"/>
      <c r="V166" s="78"/>
    </row>
    <row r="167" ht="14.25" customHeight="1">
      <c r="A167" s="6"/>
      <c r="B167" s="6"/>
      <c r="C167" s="6"/>
      <c r="D167" s="6"/>
      <c r="F167" s="78"/>
      <c r="G167" s="78"/>
      <c r="H167" s="78"/>
      <c r="I167" s="78"/>
      <c r="K167" s="78"/>
      <c r="L167" s="78"/>
      <c r="M167" s="78"/>
      <c r="N167" s="78"/>
      <c r="O167" s="78"/>
      <c r="P167" s="78"/>
      <c r="Q167" s="78"/>
      <c r="R167" s="78"/>
      <c r="S167" s="78"/>
      <c r="T167" s="78"/>
      <c r="U167" s="78"/>
      <c r="V167" s="78"/>
    </row>
    <row r="168" ht="14.25" customHeight="1">
      <c r="A168" s="6"/>
      <c r="B168" s="6"/>
      <c r="C168" s="6"/>
      <c r="D168" s="6"/>
      <c r="F168" s="78"/>
      <c r="G168" s="78"/>
      <c r="H168" s="78"/>
      <c r="I168" s="78"/>
      <c r="K168" s="78"/>
      <c r="L168" s="78"/>
      <c r="M168" s="78"/>
      <c r="N168" s="78"/>
      <c r="O168" s="78"/>
      <c r="P168" s="78"/>
      <c r="Q168" s="78"/>
      <c r="R168" s="78"/>
      <c r="S168" s="78"/>
      <c r="T168" s="78"/>
      <c r="U168" s="78"/>
      <c r="V168" s="78"/>
    </row>
    <row r="169" ht="14.25" customHeight="1">
      <c r="A169" s="6"/>
      <c r="B169" s="6"/>
      <c r="C169" s="6"/>
      <c r="D169" s="6"/>
      <c r="F169" s="78"/>
      <c r="G169" s="78"/>
      <c r="H169" s="78"/>
      <c r="I169" s="78"/>
      <c r="K169" s="78"/>
      <c r="L169" s="78"/>
      <c r="M169" s="78"/>
      <c r="N169" s="78"/>
      <c r="O169" s="78"/>
      <c r="P169" s="78"/>
      <c r="Q169" s="78"/>
      <c r="R169" s="78"/>
      <c r="S169" s="78"/>
      <c r="T169" s="78"/>
      <c r="U169" s="78"/>
      <c r="V169" s="78"/>
    </row>
    <row r="170" ht="14.25" customHeight="1">
      <c r="A170" s="6"/>
      <c r="B170" s="6"/>
      <c r="C170" s="6"/>
      <c r="D170" s="6"/>
      <c r="F170" s="78"/>
      <c r="G170" s="78"/>
      <c r="H170" s="78"/>
      <c r="I170" s="78"/>
      <c r="K170" s="78"/>
      <c r="L170" s="78"/>
      <c r="M170" s="78"/>
      <c r="N170" s="78"/>
      <c r="O170" s="78"/>
      <c r="P170" s="78"/>
      <c r="Q170" s="78"/>
      <c r="R170" s="78"/>
      <c r="S170" s="78"/>
      <c r="T170" s="78"/>
      <c r="U170" s="78"/>
      <c r="V170" s="78"/>
    </row>
    <row r="171" ht="14.25" customHeight="1">
      <c r="A171" s="6"/>
      <c r="B171" s="6"/>
      <c r="C171" s="6"/>
      <c r="D171" s="6"/>
      <c r="F171" s="78"/>
      <c r="G171" s="78"/>
      <c r="H171" s="78"/>
      <c r="I171" s="78"/>
      <c r="K171" s="78"/>
      <c r="L171" s="78"/>
      <c r="M171" s="78"/>
      <c r="N171" s="78"/>
      <c r="O171" s="78"/>
      <c r="P171" s="78"/>
      <c r="Q171" s="78"/>
      <c r="R171" s="78"/>
      <c r="S171" s="78"/>
      <c r="T171" s="78"/>
      <c r="U171" s="78"/>
      <c r="V171" s="78"/>
    </row>
    <row r="172" ht="14.25" customHeight="1">
      <c r="A172" s="6"/>
      <c r="B172" s="6"/>
      <c r="C172" s="6"/>
      <c r="D172" s="6"/>
      <c r="F172" s="78"/>
      <c r="G172" s="78"/>
      <c r="H172" s="78"/>
      <c r="I172" s="78"/>
      <c r="K172" s="78"/>
      <c r="L172" s="78"/>
      <c r="M172" s="78"/>
      <c r="N172" s="78"/>
      <c r="O172" s="78"/>
      <c r="P172" s="78"/>
      <c r="Q172" s="78"/>
      <c r="R172" s="78"/>
      <c r="S172" s="78"/>
      <c r="T172" s="78"/>
      <c r="U172" s="78"/>
      <c r="V172" s="78"/>
    </row>
    <row r="173" ht="14.25" customHeight="1">
      <c r="A173" s="6"/>
      <c r="B173" s="6"/>
      <c r="C173" s="6"/>
      <c r="D173" s="6"/>
      <c r="F173" s="78"/>
      <c r="G173" s="78"/>
      <c r="H173" s="78"/>
      <c r="I173" s="78"/>
      <c r="K173" s="78"/>
      <c r="L173" s="78"/>
      <c r="M173" s="78"/>
      <c r="N173" s="78"/>
      <c r="O173" s="78"/>
      <c r="P173" s="78"/>
      <c r="Q173" s="78"/>
      <c r="R173" s="78"/>
      <c r="S173" s="78"/>
      <c r="T173" s="78"/>
      <c r="U173" s="78"/>
      <c r="V173" s="78"/>
    </row>
    <row r="174" ht="14.25" customHeight="1">
      <c r="A174" s="6"/>
      <c r="B174" s="6"/>
      <c r="C174" s="6"/>
      <c r="D174" s="6"/>
      <c r="F174" s="78"/>
      <c r="G174" s="78"/>
      <c r="H174" s="78"/>
      <c r="I174" s="78"/>
      <c r="K174" s="78"/>
      <c r="L174" s="78"/>
      <c r="M174" s="78"/>
      <c r="N174" s="78"/>
      <c r="O174" s="78"/>
      <c r="P174" s="78"/>
      <c r="Q174" s="78"/>
      <c r="R174" s="78"/>
      <c r="S174" s="78"/>
      <c r="T174" s="78"/>
      <c r="U174" s="78"/>
      <c r="V174" s="78"/>
    </row>
    <row r="175" ht="14.25" customHeight="1">
      <c r="A175" s="6"/>
      <c r="B175" s="6"/>
      <c r="C175" s="6"/>
      <c r="D175" s="6"/>
      <c r="F175" s="78"/>
      <c r="G175" s="78"/>
      <c r="H175" s="78"/>
      <c r="I175" s="78"/>
      <c r="K175" s="78"/>
      <c r="L175" s="78"/>
      <c r="M175" s="78"/>
      <c r="N175" s="78"/>
      <c r="O175" s="78"/>
      <c r="P175" s="78"/>
      <c r="Q175" s="78"/>
      <c r="R175" s="78"/>
      <c r="S175" s="78"/>
      <c r="T175" s="78"/>
      <c r="U175" s="78"/>
      <c r="V175" s="78"/>
    </row>
    <row r="176" ht="14.25" customHeight="1">
      <c r="A176" s="6"/>
      <c r="B176" s="6"/>
      <c r="C176" s="6"/>
      <c r="D176" s="6"/>
      <c r="F176" s="78"/>
      <c r="G176" s="78"/>
      <c r="H176" s="78"/>
      <c r="I176" s="78"/>
      <c r="K176" s="78"/>
      <c r="L176" s="78"/>
      <c r="M176" s="78"/>
      <c r="N176" s="78"/>
      <c r="O176" s="78"/>
      <c r="P176" s="78"/>
      <c r="Q176" s="78"/>
      <c r="R176" s="78"/>
      <c r="S176" s="78"/>
      <c r="T176" s="78"/>
      <c r="U176" s="78"/>
      <c r="V176" s="78"/>
    </row>
    <row r="177" ht="14.25" customHeight="1">
      <c r="A177" s="6"/>
      <c r="B177" s="6"/>
      <c r="C177" s="6"/>
      <c r="D177" s="6"/>
      <c r="F177" s="78"/>
      <c r="G177" s="78"/>
      <c r="H177" s="78"/>
      <c r="I177" s="78"/>
      <c r="K177" s="78"/>
      <c r="L177" s="78"/>
      <c r="M177" s="78"/>
      <c r="N177" s="78"/>
      <c r="O177" s="78"/>
      <c r="P177" s="78"/>
      <c r="Q177" s="78"/>
      <c r="R177" s="78"/>
      <c r="S177" s="78"/>
      <c r="T177" s="78"/>
      <c r="U177" s="78"/>
      <c r="V177" s="78"/>
    </row>
    <row r="178" ht="14.25" customHeight="1">
      <c r="A178" s="6"/>
      <c r="B178" s="6"/>
      <c r="C178" s="6"/>
      <c r="D178" s="6"/>
      <c r="F178" s="78"/>
      <c r="G178" s="78"/>
      <c r="H178" s="78"/>
      <c r="I178" s="78"/>
      <c r="K178" s="78"/>
      <c r="L178" s="78"/>
      <c r="M178" s="78"/>
      <c r="N178" s="78"/>
      <c r="O178" s="78"/>
      <c r="P178" s="78"/>
      <c r="Q178" s="78"/>
      <c r="R178" s="78"/>
      <c r="S178" s="78"/>
      <c r="T178" s="78"/>
      <c r="U178" s="78"/>
      <c r="V178" s="78"/>
    </row>
    <row r="179" ht="14.25" customHeight="1">
      <c r="A179" s="6"/>
      <c r="B179" s="6"/>
      <c r="C179" s="6"/>
      <c r="D179" s="6"/>
      <c r="F179" s="78"/>
      <c r="G179" s="78"/>
      <c r="H179" s="78"/>
      <c r="I179" s="78"/>
      <c r="K179" s="78"/>
      <c r="L179" s="78"/>
      <c r="M179" s="78"/>
      <c r="N179" s="78"/>
      <c r="O179" s="78"/>
      <c r="P179" s="78"/>
      <c r="Q179" s="78"/>
      <c r="R179" s="78"/>
      <c r="S179" s="78"/>
      <c r="T179" s="78"/>
      <c r="U179" s="78"/>
      <c r="V179" s="78"/>
    </row>
    <row r="180" ht="14.25" customHeight="1">
      <c r="A180" s="6"/>
      <c r="B180" s="6"/>
      <c r="C180" s="6"/>
      <c r="D180" s="6"/>
      <c r="F180" s="78"/>
      <c r="G180" s="78"/>
      <c r="H180" s="78"/>
      <c r="I180" s="78"/>
      <c r="K180" s="78"/>
      <c r="L180" s="78"/>
      <c r="M180" s="78"/>
      <c r="N180" s="78"/>
      <c r="O180" s="78"/>
      <c r="P180" s="78"/>
      <c r="Q180" s="78"/>
      <c r="R180" s="78"/>
      <c r="S180" s="78"/>
      <c r="T180" s="78"/>
      <c r="U180" s="78"/>
      <c r="V180" s="78"/>
    </row>
    <row r="181" ht="14.25" customHeight="1">
      <c r="A181" s="6"/>
      <c r="B181" s="6"/>
      <c r="C181" s="6"/>
      <c r="D181" s="6"/>
      <c r="F181" s="78"/>
      <c r="G181" s="78"/>
      <c r="H181" s="78"/>
      <c r="I181" s="78"/>
      <c r="K181" s="78"/>
      <c r="L181" s="78"/>
      <c r="M181" s="78"/>
      <c r="N181" s="78"/>
      <c r="O181" s="78"/>
      <c r="P181" s="78"/>
      <c r="Q181" s="78"/>
      <c r="R181" s="78"/>
      <c r="S181" s="78"/>
      <c r="T181" s="78"/>
      <c r="U181" s="78"/>
      <c r="V181" s="78"/>
    </row>
    <row r="182" ht="14.25" customHeight="1">
      <c r="A182" s="6"/>
      <c r="B182" s="6"/>
      <c r="C182" s="6"/>
      <c r="D182" s="6"/>
      <c r="F182" s="78"/>
      <c r="G182" s="78"/>
      <c r="H182" s="78"/>
      <c r="I182" s="78"/>
      <c r="K182" s="78"/>
      <c r="L182" s="78"/>
      <c r="M182" s="78"/>
      <c r="N182" s="78"/>
      <c r="O182" s="78"/>
      <c r="P182" s="78"/>
      <c r="Q182" s="78"/>
      <c r="R182" s="78"/>
      <c r="S182" s="78"/>
      <c r="T182" s="78"/>
      <c r="U182" s="78"/>
      <c r="V182" s="78"/>
    </row>
    <row r="183" ht="14.25" customHeight="1">
      <c r="A183" s="6"/>
      <c r="B183" s="6"/>
      <c r="C183" s="6"/>
      <c r="D183" s="6"/>
      <c r="F183" s="78"/>
      <c r="G183" s="78"/>
      <c r="H183" s="78"/>
      <c r="I183" s="78"/>
      <c r="K183" s="78"/>
      <c r="L183" s="78"/>
      <c r="M183" s="78"/>
      <c r="N183" s="78"/>
      <c r="O183" s="78"/>
      <c r="P183" s="78"/>
      <c r="Q183" s="78"/>
      <c r="R183" s="78"/>
      <c r="S183" s="78"/>
      <c r="T183" s="78"/>
      <c r="U183" s="78"/>
      <c r="V183" s="78"/>
    </row>
    <row r="184" ht="14.25" customHeight="1">
      <c r="A184" s="6"/>
      <c r="B184" s="6"/>
      <c r="C184" s="6"/>
      <c r="D184" s="6"/>
      <c r="F184" s="78"/>
      <c r="G184" s="78"/>
      <c r="H184" s="78"/>
      <c r="I184" s="78"/>
      <c r="K184" s="78"/>
      <c r="L184" s="78"/>
      <c r="M184" s="78"/>
      <c r="N184" s="78"/>
      <c r="O184" s="78"/>
      <c r="P184" s="78"/>
      <c r="Q184" s="78"/>
      <c r="R184" s="78"/>
      <c r="S184" s="78"/>
      <c r="T184" s="78"/>
      <c r="U184" s="78"/>
      <c r="V184" s="78"/>
    </row>
    <row r="185" ht="14.25" customHeight="1">
      <c r="A185" s="6"/>
      <c r="B185" s="6"/>
      <c r="C185" s="6"/>
      <c r="D185" s="6"/>
      <c r="F185" s="78"/>
      <c r="G185" s="78"/>
      <c r="H185" s="78"/>
      <c r="I185" s="78"/>
      <c r="K185" s="78"/>
      <c r="L185" s="78"/>
      <c r="M185" s="78"/>
      <c r="N185" s="78"/>
      <c r="O185" s="78"/>
      <c r="P185" s="78"/>
      <c r="Q185" s="78"/>
      <c r="R185" s="78"/>
      <c r="S185" s="78"/>
      <c r="T185" s="78"/>
      <c r="U185" s="78"/>
      <c r="V185" s="78"/>
    </row>
    <row r="186" ht="14.25" customHeight="1">
      <c r="A186" s="6"/>
      <c r="B186" s="6"/>
      <c r="C186" s="6"/>
      <c r="D186" s="6"/>
      <c r="F186" s="78"/>
      <c r="G186" s="78"/>
      <c r="H186" s="78"/>
      <c r="I186" s="78"/>
      <c r="K186" s="78"/>
      <c r="L186" s="78"/>
      <c r="M186" s="78"/>
      <c r="N186" s="78"/>
      <c r="O186" s="78"/>
      <c r="P186" s="78"/>
      <c r="Q186" s="78"/>
      <c r="R186" s="78"/>
      <c r="S186" s="78"/>
      <c r="T186" s="78"/>
      <c r="U186" s="78"/>
      <c r="V186" s="78"/>
    </row>
    <row r="187" ht="14.25" customHeight="1">
      <c r="A187" s="6"/>
      <c r="B187" s="6"/>
      <c r="C187" s="6"/>
      <c r="D187" s="6"/>
      <c r="F187" s="78"/>
      <c r="G187" s="78"/>
      <c r="H187" s="78"/>
      <c r="I187" s="78"/>
      <c r="K187" s="78"/>
      <c r="L187" s="78"/>
      <c r="M187" s="78"/>
      <c r="N187" s="78"/>
      <c r="O187" s="78"/>
      <c r="P187" s="78"/>
      <c r="Q187" s="78"/>
      <c r="R187" s="78"/>
      <c r="S187" s="78"/>
      <c r="T187" s="78"/>
      <c r="U187" s="78"/>
      <c r="V187" s="78"/>
    </row>
    <row r="188" ht="14.25" customHeight="1">
      <c r="A188" s="6"/>
      <c r="B188" s="6"/>
      <c r="C188" s="6"/>
      <c r="D188" s="6"/>
      <c r="F188" s="78"/>
      <c r="G188" s="78"/>
      <c r="H188" s="78"/>
      <c r="I188" s="78"/>
      <c r="K188" s="78"/>
      <c r="L188" s="78"/>
      <c r="M188" s="78"/>
      <c r="N188" s="78"/>
      <c r="O188" s="78"/>
      <c r="P188" s="78"/>
      <c r="Q188" s="78"/>
      <c r="R188" s="78"/>
      <c r="S188" s="78"/>
      <c r="T188" s="78"/>
      <c r="U188" s="78"/>
      <c r="V188" s="78"/>
    </row>
    <row r="189" ht="14.25" customHeight="1">
      <c r="A189" s="6"/>
      <c r="B189" s="6"/>
      <c r="C189" s="6"/>
      <c r="D189" s="6"/>
      <c r="F189" s="78"/>
      <c r="G189" s="78"/>
      <c r="H189" s="78"/>
      <c r="I189" s="78"/>
      <c r="K189" s="78"/>
      <c r="L189" s="78"/>
      <c r="M189" s="78"/>
      <c r="N189" s="78"/>
      <c r="O189" s="78"/>
      <c r="P189" s="78"/>
      <c r="Q189" s="78"/>
      <c r="R189" s="78"/>
      <c r="S189" s="78"/>
      <c r="T189" s="78"/>
      <c r="U189" s="78"/>
      <c r="V189" s="78"/>
    </row>
    <row r="190" ht="14.25" customHeight="1">
      <c r="A190" s="6"/>
      <c r="B190" s="6"/>
      <c r="C190" s="6"/>
      <c r="D190" s="6"/>
      <c r="F190" s="78"/>
      <c r="G190" s="78"/>
      <c r="H190" s="78"/>
      <c r="I190" s="78"/>
      <c r="K190" s="78"/>
      <c r="L190" s="78"/>
      <c r="M190" s="78"/>
      <c r="N190" s="78"/>
      <c r="O190" s="78"/>
      <c r="P190" s="78"/>
      <c r="Q190" s="78"/>
      <c r="R190" s="78"/>
      <c r="S190" s="78"/>
      <c r="T190" s="78"/>
      <c r="U190" s="78"/>
      <c r="V190" s="78"/>
    </row>
    <row r="191" ht="14.25" customHeight="1">
      <c r="A191" s="6"/>
      <c r="B191" s="6"/>
      <c r="C191" s="6"/>
      <c r="D191" s="6"/>
      <c r="F191" s="78"/>
      <c r="G191" s="78"/>
      <c r="H191" s="78"/>
      <c r="I191" s="78"/>
      <c r="K191" s="78"/>
      <c r="L191" s="78"/>
      <c r="M191" s="78"/>
      <c r="N191" s="78"/>
      <c r="O191" s="78"/>
      <c r="P191" s="78"/>
      <c r="Q191" s="78"/>
      <c r="R191" s="78"/>
      <c r="S191" s="78"/>
      <c r="T191" s="78"/>
      <c r="U191" s="78"/>
      <c r="V191" s="78"/>
    </row>
    <row r="192" ht="14.25" customHeight="1">
      <c r="A192" s="6"/>
      <c r="B192" s="6"/>
      <c r="C192" s="6"/>
      <c r="D192" s="6"/>
      <c r="F192" s="78"/>
      <c r="G192" s="78"/>
      <c r="H192" s="78"/>
      <c r="I192" s="78"/>
      <c r="K192" s="78"/>
      <c r="L192" s="78"/>
      <c r="M192" s="78"/>
      <c r="N192" s="78"/>
      <c r="O192" s="78"/>
      <c r="P192" s="78"/>
      <c r="Q192" s="78"/>
      <c r="R192" s="78"/>
      <c r="S192" s="78"/>
      <c r="T192" s="78"/>
      <c r="U192" s="78"/>
      <c r="V192" s="78"/>
    </row>
    <row r="193" ht="14.25" customHeight="1">
      <c r="A193" s="6"/>
      <c r="B193" s="6"/>
      <c r="C193" s="6"/>
      <c r="D193" s="6"/>
      <c r="F193" s="78"/>
      <c r="G193" s="78"/>
      <c r="H193" s="78"/>
      <c r="I193" s="78"/>
      <c r="K193" s="78"/>
      <c r="L193" s="78"/>
      <c r="M193" s="78"/>
      <c r="N193" s="78"/>
      <c r="O193" s="78"/>
      <c r="P193" s="78"/>
      <c r="Q193" s="78"/>
      <c r="R193" s="78"/>
      <c r="S193" s="78"/>
      <c r="T193" s="78"/>
      <c r="U193" s="78"/>
      <c r="V193" s="78"/>
    </row>
    <row r="194" ht="14.25" customHeight="1">
      <c r="A194" s="6"/>
      <c r="B194" s="6"/>
      <c r="C194" s="6"/>
      <c r="D194" s="6"/>
      <c r="F194" s="78"/>
      <c r="G194" s="78"/>
      <c r="H194" s="78"/>
      <c r="I194" s="78"/>
      <c r="K194" s="78"/>
      <c r="L194" s="78"/>
      <c r="M194" s="78"/>
      <c r="N194" s="78"/>
      <c r="O194" s="78"/>
      <c r="P194" s="78"/>
      <c r="Q194" s="78"/>
      <c r="R194" s="78"/>
      <c r="S194" s="78"/>
      <c r="T194" s="78"/>
      <c r="U194" s="78"/>
      <c r="V194" s="78"/>
    </row>
    <row r="195" ht="14.25" customHeight="1">
      <c r="A195" s="6"/>
      <c r="B195" s="6"/>
      <c r="C195" s="6"/>
      <c r="D195" s="6"/>
      <c r="F195" s="78"/>
      <c r="G195" s="78"/>
      <c r="H195" s="78"/>
      <c r="I195" s="78"/>
      <c r="K195" s="78"/>
      <c r="L195" s="78"/>
      <c r="M195" s="78"/>
      <c r="N195" s="78"/>
      <c r="O195" s="78"/>
      <c r="P195" s="78"/>
      <c r="Q195" s="78"/>
      <c r="R195" s="78"/>
      <c r="S195" s="78"/>
      <c r="T195" s="78"/>
      <c r="U195" s="78"/>
      <c r="V195" s="78"/>
    </row>
    <row r="196" ht="14.25" customHeight="1">
      <c r="A196" s="6"/>
      <c r="B196" s="6"/>
      <c r="C196" s="6"/>
      <c r="D196" s="6"/>
      <c r="F196" s="78"/>
      <c r="G196" s="78"/>
      <c r="H196" s="78"/>
      <c r="I196" s="78"/>
      <c r="K196" s="78"/>
      <c r="L196" s="78"/>
      <c r="M196" s="78"/>
      <c r="N196" s="78"/>
      <c r="O196" s="78"/>
      <c r="P196" s="78"/>
      <c r="Q196" s="78"/>
      <c r="R196" s="78"/>
      <c r="S196" s="78"/>
      <c r="T196" s="78"/>
      <c r="U196" s="78"/>
      <c r="V196" s="78"/>
    </row>
    <row r="197" ht="14.25" customHeight="1">
      <c r="A197" s="6"/>
      <c r="B197" s="6"/>
      <c r="C197" s="6"/>
      <c r="D197" s="6"/>
      <c r="F197" s="78"/>
      <c r="G197" s="78"/>
      <c r="H197" s="78"/>
      <c r="I197" s="78"/>
      <c r="K197" s="78"/>
      <c r="L197" s="78"/>
      <c r="M197" s="78"/>
      <c r="N197" s="78"/>
      <c r="O197" s="78"/>
      <c r="P197" s="78"/>
      <c r="Q197" s="78"/>
      <c r="R197" s="78"/>
      <c r="S197" s="78"/>
      <c r="T197" s="78"/>
      <c r="U197" s="78"/>
      <c r="V197" s="78"/>
    </row>
    <row r="198" ht="14.25" customHeight="1">
      <c r="A198" s="6"/>
      <c r="B198" s="6"/>
      <c r="C198" s="6"/>
      <c r="D198" s="6"/>
      <c r="F198" s="78"/>
      <c r="G198" s="78"/>
      <c r="H198" s="78"/>
      <c r="I198" s="78"/>
      <c r="K198" s="78"/>
      <c r="L198" s="78"/>
      <c r="M198" s="78"/>
      <c r="N198" s="78"/>
      <c r="O198" s="78"/>
      <c r="P198" s="78"/>
      <c r="Q198" s="78"/>
      <c r="R198" s="78"/>
      <c r="S198" s="78"/>
      <c r="T198" s="78"/>
      <c r="U198" s="78"/>
      <c r="V198" s="78"/>
    </row>
    <row r="199" ht="14.25" customHeight="1">
      <c r="A199" s="6"/>
      <c r="B199" s="6"/>
      <c r="C199" s="6"/>
      <c r="D199" s="6"/>
      <c r="F199" s="78"/>
      <c r="G199" s="78"/>
      <c r="H199" s="78"/>
      <c r="I199" s="78"/>
      <c r="K199" s="78"/>
      <c r="L199" s="78"/>
      <c r="M199" s="78"/>
      <c r="N199" s="78"/>
      <c r="O199" s="78"/>
      <c r="P199" s="78"/>
      <c r="Q199" s="78"/>
      <c r="R199" s="78"/>
      <c r="S199" s="78"/>
      <c r="T199" s="78"/>
      <c r="U199" s="78"/>
      <c r="V199" s="78"/>
    </row>
    <row r="200" ht="14.25" customHeight="1">
      <c r="A200" s="6"/>
      <c r="B200" s="6"/>
      <c r="C200" s="6"/>
      <c r="D200" s="6"/>
      <c r="F200" s="78"/>
      <c r="G200" s="78"/>
      <c r="H200" s="78"/>
      <c r="I200" s="78"/>
      <c r="K200" s="78"/>
      <c r="L200" s="78"/>
      <c r="M200" s="78"/>
      <c r="N200" s="78"/>
      <c r="O200" s="78"/>
      <c r="P200" s="78"/>
      <c r="Q200" s="78"/>
      <c r="R200" s="78"/>
      <c r="S200" s="78"/>
      <c r="T200" s="78"/>
      <c r="U200" s="78"/>
      <c r="V200" s="78"/>
    </row>
    <row r="201" ht="14.25" customHeight="1">
      <c r="A201" s="6"/>
      <c r="B201" s="6"/>
      <c r="C201" s="6"/>
      <c r="D201" s="6"/>
      <c r="F201" s="78"/>
      <c r="G201" s="78"/>
      <c r="H201" s="78"/>
      <c r="I201" s="78"/>
      <c r="K201" s="78"/>
      <c r="L201" s="78"/>
      <c r="M201" s="78"/>
      <c r="N201" s="78"/>
      <c r="O201" s="78"/>
      <c r="P201" s="78"/>
      <c r="Q201" s="78"/>
      <c r="R201" s="78"/>
      <c r="S201" s="78"/>
      <c r="T201" s="78"/>
      <c r="U201" s="78"/>
      <c r="V201" s="78"/>
    </row>
    <row r="202" ht="14.25" customHeight="1">
      <c r="A202" s="6"/>
      <c r="B202" s="6"/>
      <c r="C202" s="6"/>
      <c r="D202" s="6"/>
      <c r="F202" s="78"/>
      <c r="G202" s="78"/>
      <c r="H202" s="78"/>
      <c r="I202" s="78"/>
      <c r="K202" s="78"/>
      <c r="L202" s="78"/>
      <c r="M202" s="78"/>
      <c r="N202" s="78"/>
      <c r="O202" s="78"/>
      <c r="P202" s="78"/>
      <c r="Q202" s="78"/>
      <c r="R202" s="78"/>
      <c r="S202" s="78"/>
      <c r="T202" s="78"/>
      <c r="U202" s="78"/>
      <c r="V202" s="78"/>
    </row>
    <row r="203" ht="14.25" customHeight="1">
      <c r="A203" s="6"/>
      <c r="B203" s="6"/>
      <c r="C203" s="6"/>
      <c r="D203" s="6"/>
      <c r="F203" s="78"/>
      <c r="G203" s="78"/>
      <c r="H203" s="78"/>
      <c r="I203" s="78"/>
      <c r="K203" s="78"/>
      <c r="L203" s="78"/>
      <c r="M203" s="78"/>
      <c r="N203" s="78"/>
      <c r="O203" s="78"/>
      <c r="P203" s="78"/>
      <c r="Q203" s="78"/>
      <c r="R203" s="78"/>
      <c r="S203" s="78"/>
      <c r="T203" s="78"/>
      <c r="U203" s="78"/>
      <c r="V203" s="78"/>
    </row>
    <row r="204" ht="14.25" customHeight="1">
      <c r="A204" s="6"/>
      <c r="B204" s="6"/>
      <c r="C204" s="6"/>
      <c r="D204" s="6"/>
      <c r="F204" s="78"/>
      <c r="G204" s="78"/>
      <c r="H204" s="78"/>
      <c r="I204" s="78"/>
      <c r="K204" s="78"/>
      <c r="L204" s="78"/>
      <c r="M204" s="78"/>
      <c r="N204" s="78"/>
      <c r="O204" s="78"/>
      <c r="P204" s="78"/>
      <c r="Q204" s="78"/>
      <c r="R204" s="78"/>
      <c r="S204" s="78"/>
      <c r="T204" s="78"/>
      <c r="U204" s="78"/>
      <c r="V204" s="78"/>
    </row>
    <row r="205" ht="14.25" customHeight="1">
      <c r="A205" s="6"/>
      <c r="B205" s="6"/>
      <c r="C205" s="6"/>
      <c r="D205" s="6"/>
      <c r="F205" s="78"/>
      <c r="G205" s="78"/>
      <c r="H205" s="78"/>
      <c r="I205" s="78"/>
      <c r="K205" s="78"/>
      <c r="L205" s="78"/>
      <c r="M205" s="78"/>
      <c r="N205" s="78"/>
      <c r="O205" s="78"/>
      <c r="P205" s="78"/>
      <c r="Q205" s="78"/>
      <c r="R205" s="78"/>
      <c r="S205" s="78"/>
      <c r="T205" s="78"/>
      <c r="U205" s="78"/>
      <c r="V205" s="78"/>
    </row>
    <row r="206" ht="14.25" customHeight="1">
      <c r="A206" s="6"/>
      <c r="B206" s="6"/>
      <c r="C206" s="6"/>
      <c r="D206" s="6"/>
      <c r="F206" s="78"/>
      <c r="G206" s="78"/>
      <c r="H206" s="78"/>
      <c r="I206" s="78"/>
      <c r="K206" s="78"/>
      <c r="L206" s="78"/>
      <c r="M206" s="78"/>
      <c r="N206" s="78"/>
      <c r="O206" s="78"/>
      <c r="P206" s="78"/>
      <c r="Q206" s="78"/>
      <c r="R206" s="78"/>
      <c r="S206" s="78"/>
      <c r="T206" s="78"/>
      <c r="U206" s="78"/>
      <c r="V206" s="78"/>
    </row>
    <row r="207" ht="14.25" customHeight="1">
      <c r="A207" s="6"/>
      <c r="B207" s="6"/>
      <c r="C207" s="6"/>
      <c r="D207" s="6"/>
      <c r="F207" s="78"/>
      <c r="G207" s="78"/>
      <c r="H207" s="78"/>
      <c r="I207" s="78"/>
      <c r="K207" s="78"/>
      <c r="L207" s="78"/>
      <c r="M207" s="78"/>
      <c r="N207" s="78"/>
      <c r="O207" s="78"/>
      <c r="P207" s="78"/>
      <c r="Q207" s="78"/>
      <c r="R207" s="78"/>
      <c r="S207" s="78"/>
      <c r="T207" s="78"/>
      <c r="U207" s="78"/>
      <c r="V207" s="78"/>
    </row>
    <row r="208" ht="14.25" customHeight="1">
      <c r="A208" s="6"/>
      <c r="B208" s="6"/>
      <c r="C208" s="6"/>
      <c r="D208" s="6"/>
      <c r="F208" s="78"/>
      <c r="G208" s="78"/>
      <c r="H208" s="78"/>
      <c r="I208" s="78"/>
      <c r="K208" s="78"/>
      <c r="L208" s="78"/>
      <c r="M208" s="78"/>
      <c r="N208" s="78"/>
      <c r="O208" s="78"/>
      <c r="P208" s="78"/>
      <c r="Q208" s="78"/>
      <c r="R208" s="78"/>
      <c r="S208" s="78"/>
      <c r="T208" s="78"/>
      <c r="U208" s="78"/>
      <c r="V208" s="78"/>
    </row>
    <row r="209" ht="14.25" customHeight="1">
      <c r="A209" s="6"/>
      <c r="B209" s="6"/>
      <c r="C209" s="6"/>
      <c r="D209" s="6"/>
      <c r="F209" s="78"/>
      <c r="G209" s="78"/>
      <c r="H209" s="78"/>
      <c r="I209" s="78"/>
      <c r="K209" s="78"/>
      <c r="L209" s="78"/>
      <c r="M209" s="78"/>
      <c r="N209" s="78"/>
      <c r="O209" s="78"/>
      <c r="P209" s="78"/>
      <c r="Q209" s="78"/>
      <c r="R209" s="78"/>
      <c r="S209" s="78"/>
      <c r="T209" s="78"/>
      <c r="U209" s="78"/>
      <c r="V209" s="78"/>
    </row>
    <row r="210" ht="14.25" customHeight="1">
      <c r="A210" s="6"/>
      <c r="B210" s="6"/>
      <c r="C210" s="6"/>
      <c r="D210" s="6"/>
      <c r="F210" s="78"/>
      <c r="G210" s="78"/>
      <c r="H210" s="78"/>
      <c r="I210" s="78"/>
      <c r="K210" s="78"/>
      <c r="L210" s="78"/>
      <c r="M210" s="78"/>
      <c r="N210" s="78"/>
      <c r="O210" s="78"/>
      <c r="P210" s="78"/>
      <c r="Q210" s="78"/>
      <c r="R210" s="78"/>
      <c r="S210" s="78"/>
      <c r="T210" s="78"/>
      <c r="U210" s="78"/>
      <c r="V210" s="78"/>
    </row>
    <row r="211" ht="14.25" customHeight="1">
      <c r="A211" s="6"/>
      <c r="B211" s="6"/>
      <c r="C211" s="6"/>
      <c r="D211" s="6"/>
      <c r="F211" s="78"/>
      <c r="G211" s="78"/>
      <c r="H211" s="78"/>
      <c r="I211" s="78"/>
      <c r="K211" s="78"/>
      <c r="L211" s="78"/>
      <c r="M211" s="78"/>
      <c r="N211" s="78"/>
      <c r="O211" s="78"/>
      <c r="P211" s="78"/>
      <c r="Q211" s="78"/>
      <c r="R211" s="78"/>
      <c r="S211" s="78"/>
      <c r="T211" s="78"/>
      <c r="U211" s="78"/>
      <c r="V211" s="78"/>
    </row>
    <row r="212" ht="14.25" customHeight="1">
      <c r="A212" s="6"/>
      <c r="B212" s="6"/>
      <c r="C212" s="6"/>
      <c r="D212" s="6"/>
      <c r="F212" s="78"/>
      <c r="G212" s="78"/>
      <c r="H212" s="78"/>
      <c r="I212" s="78"/>
      <c r="K212" s="78"/>
      <c r="L212" s="78"/>
      <c r="M212" s="78"/>
      <c r="N212" s="78"/>
      <c r="O212" s="78"/>
      <c r="P212" s="78"/>
      <c r="Q212" s="78"/>
      <c r="R212" s="78"/>
      <c r="S212" s="78"/>
      <c r="T212" s="78"/>
      <c r="U212" s="78"/>
      <c r="V212" s="78"/>
    </row>
    <row r="213" ht="14.25" customHeight="1">
      <c r="A213" s="6"/>
      <c r="B213" s="6"/>
      <c r="C213" s="6"/>
      <c r="D213" s="6"/>
      <c r="F213" s="78"/>
      <c r="G213" s="78"/>
      <c r="H213" s="78"/>
      <c r="I213" s="78"/>
      <c r="K213" s="78"/>
      <c r="L213" s="78"/>
      <c r="M213" s="78"/>
      <c r="N213" s="78"/>
      <c r="O213" s="78"/>
      <c r="P213" s="78"/>
      <c r="Q213" s="78"/>
      <c r="R213" s="78"/>
      <c r="S213" s="78"/>
      <c r="T213" s="78"/>
      <c r="U213" s="78"/>
      <c r="V213" s="78"/>
    </row>
    <row r="214" ht="14.25" customHeight="1">
      <c r="A214" s="6"/>
      <c r="B214" s="6"/>
      <c r="C214" s="6"/>
      <c r="D214" s="6"/>
      <c r="F214" s="78"/>
      <c r="G214" s="78"/>
      <c r="H214" s="78"/>
      <c r="I214" s="78"/>
      <c r="K214" s="78"/>
      <c r="L214" s="78"/>
      <c r="M214" s="78"/>
      <c r="N214" s="78"/>
      <c r="O214" s="78"/>
      <c r="P214" s="78"/>
      <c r="Q214" s="78"/>
      <c r="R214" s="78"/>
      <c r="S214" s="78"/>
      <c r="T214" s="78"/>
      <c r="U214" s="78"/>
      <c r="V214" s="78"/>
    </row>
    <row r="215" ht="14.25" customHeight="1">
      <c r="A215" s="6"/>
      <c r="B215" s="6"/>
      <c r="C215" s="6"/>
      <c r="D215" s="6"/>
      <c r="F215" s="78"/>
      <c r="G215" s="78"/>
      <c r="H215" s="78"/>
      <c r="I215" s="78"/>
      <c r="K215" s="78"/>
      <c r="L215" s="78"/>
      <c r="M215" s="78"/>
      <c r="N215" s="78"/>
      <c r="O215" s="78"/>
      <c r="P215" s="78"/>
      <c r="Q215" s="78"/>
      <c r="R215" s="78"/>
      <c r="S215" s="78"/>
      <c r="T215" s="78"/>
      <c r="U215" s="78"/>
      <c r="V215" s="78"/>
    </row>
    <row r="216" ht="14.25" customHeight="1">
      <c r="A216" s="6"/>
      <c r="B216" s="6"/>
      <c r="C216" s="6"/>
      <c r="D216" s="6"/>
      <c r="F216" s="78"/>
      <c r="G216" s="78"/>
      <c r="H216" s="78"/>
      <c r="I216" s="78"/>
      <c r="K216" s="78"/>
      <c r="L216" s="78"/>
      <c r="M216" s="78"/>
      <c r="N216" s="78"/>
      <c r="O216" s="78"/>
      <c r="P216" s="78"/>
      <c r="Q216" s="78"/>
      <c r="R216" s="78"/>
      <c r="S216" s="78"/>
      <c r="T216" s="78"/>
      <c r="U216" s="78"/>
      <c r="V216" s="78"/>
    </row>
    <row r="217" ht="14.25" customHeight="1">
      <c r="A217" s="6"/>
      <c r="B217" s="6"/>
      <c r="C217" s="6"/>
      <c r="D217" s="6"/>
      <c r="F217" s="78"/>
      <c r="G217" s="78"/>
      <c r="H217" s="78"/>
      <c r="I217" s="78"/>
      <c r="K217" s="78"/>
      <c r="L217" s="78"/>
      <c r="M217" s="78"/>
      <c r="N217" s="78"/>
      <c r="O217" s="78"/>
      <c r="P217" s="78"/>
      <c r="Q217" s="78"/>
      <c r="R217" s="78"/>
      <c r="S217" s="78"/>
      <c r="T217" s="78"/>
      <c r="U217" s="78"/>
      <c r="V217" s="78"/>
    </row>
    <row r="218" ht="14.25" customHeight="1">
      <c r="A218" s="6"/>
      <c r="B218" s="6"/>
      <c r="C218" s="6"/>
      <c r="D218" s="6"/>
      <c r="F218" s="78"/>
      <c r="G218" s="78"/>
      <c r="H218" s="78"/>
      <c r="I218" s="78"/>
      <c r="K218" s="78"/>
      <c r="L218" s="78"/>
      <c r="M218" s="78"/>
      <c r="N218" s="78"/>
      <c r="O218" s="78"/>
      <c r="P218" s="78"/>
      <c r="Q218" s="78"/>
      <c r="R218" s="78"/>
      <c r="S218" s="78"/>
      <c r="T218" s="78"/>
      <c r="U218" s="78"/>
      <c r="V218" s="78"/>
    </row>
    <row r="219" ht="14.25" customHeight="1">
      <c r="A219" s="6"/>
      <c r="B219" s="6"/>
      <c r="C219" s="6"/>
      <c r="D219" s="6"/>
      <c r="F219" s="78"/>
      <c r="G219" s="78"/>
      <c r="H219" s="78"/>
      <c r="I219" s="78"/>
      <c r="K219" s="78"/>
      <c r="L219" s="78"/>
      <c r="M219" s="78"/>
      <c r="N219" s="78"/>
      <c r="O219" s="78"/>
      <c r="P219" s="78"/>
      <c r="Q219" s="78"/>
      <c r="R219" s="78"/>
      <c r="S219" s="78"/>
      <c r="T219" s="78"/>
      <c r="U219" s="78"/>
      <c r="V219" s="78"/>
    </row>
    <row r="220" ht="14.25" customHeight="1">
      <c r="A220" s="6"/>
      <c r="B220" s="6"/>
      <c r="C220" s="6"/>
      <c r="D220" s="6"/>
      <c r="F220" s="78"/>
      <c r="G220" s="78"/>
      <c r="H220" s="78"/>
      <c r="I220" s="78"/>
      <c r="K220" s="78"/>
      <c r="L220" s="78"/>
      <c r="M220" s="78"/>
      <c r="N220" s="78"/>
      <c r="O220" s="78"/>
      <c r="P220" s="78"/>
      <c r="Q220" s="78"/>
      <c r="R220" s="78"/>
      <c r="S220" s="78"/>
      <c r="T220" s="78"/>
      <c r="U220" s="78"/>
      <c r="V220" s="78"/>
    </row>
    <row r="221" ht="14.25" customHeight="1">
      <c r="A221" s="6"/>
      <c r="B221" s="6"/>
      <c r="C221" s="6"/>
      <c r="D221" s="6"/>
      <c r="F221" s="78"/>
      <c r="G221" s="78"/>
      <c r="H221" s="78"/>
      <c r="I221" s="78"/>
      <c r="K221" s="78"/>
      <c r="L221" s="78"/>
      <c r="M221" s="78"/>
      <c r="N221" s="78"/>
      <c r="O221" s="78"/>
      <c r="P221" s="78"/>
      <c r="Q221" s="78"/>
      <c r="R221" s="78"/>
      <c r="S221" s="78"/>
      <c r="T221" s="78"/>
      <c r="U221" s="78"/>
      <c r="V221" s="78"/>
    </row>
    <row r="222" ht="14.25" customHeight="1">
      <c r="A222" s="6"/>
      <c r="B222" s="6"/>
      <c r="C222" s="6"/>
      <c r="D222" s="6"/>
      <c r="F222" s="78"/>
      <c r="G222" s="78"/>
      <c r="H222" s="78"/>
      <c r="I222" s="78"/>
      <c r="K222" s="78"/>
      <c r="L222" s="78"/>
      <c r="M222" s="78"/>
      <c r="N222" s="78"/>
      <c r="O222" s="78"/>
      <c r="P222" s="78"/>
      <c r="Q222" s="78"/>
      <c r="R222" s="78"/>
      <c r="S222" s="78"/>
      <c r="T222" s="78"/>
      <c r="U222" s="78"/>
      <c r="V222" s="78"/>
    </row>
    <row r="223" ht="14.25" customHeight="1">
      <c r="A223" s="6"/>
      <c r="B223" s="6"/>
      <c r="C223" s="6"/>
      <c r="D223" s="6"/>
      <c r="F223" s="78"/>
      <c r="G223" s="78"/>
      <c r="H223" s="78"/>
      <c r="I223" s="78"/>
      <c r="K223" s="78"/>
      <c r="L223" s="78"/>
      <c r="M223" s="78"/>
      <c r="N223" s="78"/>
      <c r="O223" s="78"/>
      <c r="P223" s="78"/>
      <c r="Q223" s="78"/>
      <c r="R223" s="78"/>
      <c r="S223" s="78"/>
      <c r="T223" s="78"/>
      <c r="U223" s="78"/>
      <c r="V223" s="78"/>
    </row>
    <row r="224" ht="14.25" customHeight="1">
      <c r="A224" s="6"/>
      <c r="B224" s="6"/>
      <c r="C224" s="6"/>
      <c r="D224" s="6"/>
      <c r="F224" s="78"/>
      <c r="G224" s="78"/>
      <c r="H224" s="78"/>
      <c r="I224" s="78"/>
      <c r="K224" s="78"/>
      <c r="L224" s="78"/>
      <c r="M224" s="78"/>
      <c r="N224" s="78"/>
      <c r="O224" s="78"/>
      <c r="P224" s="78"/>
      <c r="Q224" s="78"/>
      <c r="R224" s="78"/>
      <c r="S224" s="78"/>
      <c r="T224" s="78"/>
      <c r="U224" s="78"/>
      <c r="V224" s="78"/>
    </row>
    <row r="225" ht="14.25" customHeight="1">
      <c r="A225" s="6"/>
      <c r="B225" s="6"/>
      <c r="C225" s="6"/>
      <c r="D225" s="6"/>
      <c r="F225" s="78"/>
      <c r="G225" s="78"/>
      <c r="H225" s="78"/>
      <c r="I225" s="78"/>
      <c r="K225" s="78"/>
      <c r="L225" s="78"/>
      <c r="M225" s="78"/>
      <c r="N225" s="78"/>
      <c r="O225" s="78"/>
      <c r="P225" s="78"/>
      <c r="Q225" s="78"/>
      <c r="R225" s="78"/>
      <c r="S225" s="78"/>
      <c r="T225" s="78"/>
      <c r="U225" s="78"/>
      <c r="V225" s="78"/>
    </row>
    <row r="226" ht="14.25" customHeight="1">
      <c r="A226" s="6"/>
      <c r="B226" s="6"/>
      <c r="C226" s="6"/>
      <c r="D226" s="6"/>
      <c r="F226" s="78"/>
      <c r="G226" s="78"/>
      <c r="H226" s="78"/>
      <c r="I226" s="78"/>
      <c r="K226" s="78"/>
      <c r="L226" s="78"/>
      <c r="M226" s="78"/>
      <c r="N226" s="78"/>
      <c r="O226" s="78"/>
      <c r="P226" s="78"/>
      <c r="Q226" s="78"/>
      <c r="R226" s="78"/>
      <c r="S226" s="78"/>
      <c r="T226" s="78"/>
      <c r="U226" s="78"/>
      <c r="V226" s="78"/>
    </row>
    <row r="227" ht="14.25" customHeight="1">
      <c r="A227" s="6"/>
      <c r="B227" s="6"/>
      <c r="C227" s="6"/>
      <c r="D227" s="6"/>
      <c r="F227" s="78"/>
      <c r="G227" s="78"/>
      <c r="H227" s="78"/>
      <c r="I227" s="78"/>
      <c r="K227" s="78"/>
      <c r="L227" s="78"/>
      <c r="M227" s="78"/>
      <c r="N227" s="78"/>
      <c r="O227" s="78"/>
      <c r="P227" s="78"/>
      <c r="Q227" s="78"/>
      <c r="R227" s="78"/>
      <c r="S227" s="78"/>
      <c r="T227" s="78"/>
      <c r="U227" s="78"/>
      <c r="V227" s="78"/>
    </row>
    <row r="228" ht="14.25" customHeight="1">
      <c r="A228" s="6"/>
      <c r="B228" s="6"/>
      <c r="C228" s="6"/>
      <c r="D228" s="6"/>
      <c r="F228" s="78"/>
      <c r="G228" s="78"/>
      <c r="H228" s="78"/>
      <c r="I228" s="78"/>
      <c r="K228" s="78"/>
      <c r="L228" s="78"/>
      <c r="M228" s="78"/>
      <c r="N228" s="78"/>
      <c r="O228" s="78"/>
      <c r="P228" s="78"/>
      <c r="Q228" s="78"/>
      <c r="R228" s="78"/>
      <c r="S228" s="78"/>
      <c r="T228" s="78"/>
      <c r="U228" s="78"/>
      <c r="V228" s="78"/>
    </row>
    <row r="229" ht="14.25" customHeight="1">
      <c r="A229" s="6"/>
      <c r="B229" s="6"/>
      <c r="C229" s="6"/>
      <c r="D229" s="6"/>
      <c r="F229" s="78"/>
      <c r="G229" s="78"/>
      <c r="H229" s="78"/>
      <c r="I229" s="78"/>
      <c r="K229" s="78"/>
      <c r="L229" s="78"/>
      <c r="M229" s="78"/>
      <c r="N229" s="78"/>
      <c r="O229" s="78"/>
      <c r="P229" s="78"/>
      <c r="Q229" s="78"/>
      <c r="R229" s="78"/>
      <c r="S229" s="78"/>
      <c r="T229" s="78"/>
      <c r="U229" s="78"/>
      <c r="V229" s="78"/>
    </row>
    <row r="230" ht="14.25" customHeight="1">
      <c r="A230" s="6"/>
      <c r="B230" s="6"/>
      <c r="C230" s="6"/>
      <c r="D230" s="6"/>
      <c r="F230" s="78"/>
      <c r="G230" s="78"/>
      <c r="H230" s="78"/>
      <c r="I230" s="78"/>
      <c r="K230" s="78"/>
      <c r="L230" s="78"/>
      <c r="M230" s="78"/>
      <c r="N230" s="78"/>
      <c r="O230" s="78"/>
      <c r="P230" s="78"/>
      <c r="Q230" s="78"/>
      <c r="R230" s="78"/>
      <c r="S230" s="78"/>
      <c r="T230" s="78"/>
      <c r="U230" s="78"/>
      <c r="V230" s="78"/>
    </row>
    <row r="231" ht="14.25" customHeight="1">
      <c r="A231" s="6"/>
      <c r="B231" s="6"/>
      <c r="C231" s="6"/>
      <c r="D231" s="6"/>
      <c r="F231" s="78"/>
      <c r="G231" s="78"/>
      <c r="H231" s="78"/>
      <c r="I231" s="78"/>
      <c r="K231" s="78"/>
      <c r="L231" s="78"/>
      <c r="M231" s="78"/>
      <c r="N231" s="78"/>
      <c r="O231" s="78"/>
      <c r="P231" s="78"/>
      <c r="Q231" s="78"/>
      <c r="R231" s="78"/>
      <c r="S231" s="78"/>
      <c r="T231" s="78"/>
      <c r="U231" s="78"/>
      <c r="V231" s="78"/>
    </row>
    <row r="232" ht="14.25" customHeight="1">
      <c r="A232" s="6"/>
      <c r="B232" s="6"/>
      <c r="C232" s="6"/>
      <c r="D232" s="6"/>
      <c r="F232" s="78"/>
      <c r="G232" s="78"/>
      <c r="H232" s="78"/>
      <c r="I232" s="78"/>
      <c r="K232" s="78"/>
      <c r="L232" s="78"/>
      <c r="M232" s="78"/>
      <c r="N232" s="78"/>
      <c r="O232" s="78"/>
      <c r="P232" s="78"/>
      <c r="Q232" s="78"/>
      <c r="R232" s="78"/>
      <c r="S232" s="78"/>
      <c r="T232" s="78"/>
      <c r="U232" s="78"/>
      <c r="V232" s="78"/>
    </row>
    <row r="233" ht="14.25" customHeight="1">
      <c r="A233" s="6"/>
      <c r="B233" s="6"/>
      <c r="C233" s="6"/>
      <c r="D233" s="6"/>
      <c r="F233" s="78"/>
      <c r="G233" s="78"/>
      <c r="H233" s="78"/>
      <c r="I233" s="78"/>
      <c r="K233" s="78"/>
      <c r="L233" s="78"/>
      <c r="M233" s="78"/>
      <c r="N233" s="78"/>
      <c r="O233" s="78"/>
      <c r="P233" s="78"/>
      <c r="Q233" s="78"/>
      <c r="R233" s="78"/>
      <c r="S233" s="78"/>
      <c r="T233" s="78"/>
      <c r="U233" s="78"/>
      <c r="V233" s="78"/>
    </row>
    <row r="234" ht="14.25" customHeight="1">
      <c r="A234" s="6"/>
      <c r="B234" s="6"/>
      <c r="C234" s="6"/>
      <c r="D234" s="6"/>
      <c r="F234" s="78"/>
      <c r="G234" s="78"/>
      <c r="H234" s="78"/>
      <c r="I234" s="78"/>
      <c r="K234" s="78"/>
      <c r="L234" s="78"/>
      <c r="M234" s="78"/>
      <c r="N234" s="78"/>
      <c r="O234" s="78"/>
      <c r="P234" s="78"/>
      <c r="Q234" s="78"/>
      <c r="R234" s="78"/>
      <c r="S234" s="78"/>
      <c r="T234" s="78"/>
      <c r="U234" s="78"/>
      <c r="V234" s="78"/>
    </row>
    <row r="235" ht="14.25" customHeight="1">
      <c r="A235" s="6"/>
      <c r="B235" s="6"/>
      <c r="C235" s="6"/>
      <c r="D235" s="6"/>
      <c r="F235" s="78"/>
      <c r="G235" s="78"/>
      <c r="H235" s="78"/>
      <c r="I235" s="78"/>
      <c r="K235" s="78"/>
      <c r="L235" s="78"/>
      <c r="M235" s="78"/>
      <c r="N235" s="78"/>
      <c r="O235" s="78"/>
      <c r="P235" s="78"/>
      <c r="Q235" s="78"/>
      <c r="R235" s="78"/>
      <c r="S235" s="78"/>
      <c r="T235" s="78"/>
      <c r="U235" s="78"/>
      <c r="V235" s="78"/>
    </row>
    <row r="236" ht="14.25" customHeight="1">
      <c r="A236" s="6"/>
      <c r="B236" s="6"/>
      <c r="C236" s="6"/>
      <c r="D236" s="6"/>
      <c r="F236" s="78"/>
      <c r="G236" s="78"/>
      <c r="H236" s="78"/>
      <c r="I236" s="78"/>
      <c r="K236" s="78"/>
      <c r="L236" s="78"/>
      <c r="M236" s="78"/>
      <c r="N236" s="78"/>
      <c r="O236" s="78"/>
      <c r="P236" s="78"/>
      <c r="Q236" s="78"/>
      <c r="R236" s="78"/>
      <c r="S236" s="78"/>
      <c r="T236" s="78"/>
      <c r="U236" s="78"/>
      <c r="V236" s="78"/>
    </row>
    <row r="237" ht="14.25" customHeight="1">
      <c r="A237" s="6"/>
      <c r="B237" s="6"/>
      <c r="C237" s="6"/>
      <c r="D237" s="6"/>
      <c r="F237" s="78"/>
      <c r="G237" s="78"/>
      <c r="H237" s="78"/>
      <c r="I237" s="78"/>
      <c r="K237" s="78"/>
      <c r="L237" s="78"/>
      <c r="M237" s="78"/>
      <c r="N237" s="78"/>
      <c r="O237" s="78"/>
      <c r="P237" s="78"/>
      <c r="Q237" s="78"/>
      <c r="R237" s="78"/>
      <c r="S237" s="78"/>
      <c r="T237" s="78"/>
      <c r="U237" s="78"/>
      <c r="V237" s="78"/>
    </row>
    <row r="238" ht="14.25" customHeight="1">
      <c r="A238" s="6"/>
      <c r="B238" s="6"/>
      <c r="C238" s="6"/>
      <c r="D238" s="6"/>
      <c r="F238" s="78"/>
      <c r="G238" s="78"/>
      <c r="H238" s="78"/>
      <c r="I238" s="78"/>
      <c r="K238" s="78"/>
      <c r="L238" s="78"/>
      <c r="M238" s="78"/>
      <c r="N238" s="78"/>
      <c r="O238" s="78"/>
      <c r="P238" s="78"/>
      <c r="Q238" s="78"/>
      <c r="R238" s="78"/>
      <c r="S238" s="78"/>
      <c r="T238" s="78"/>
      <c r="U238" s="78"/>
      <c r="V238" s="78"/>
    </row>
    <row r="239" ht="14.25" customHeight="1">
      <c r="A239" s="6"/>
      <c r="B239" s="6"/>
      <c r="C239" s="6"/>
      <c r="D239" s="6"/>
      <c r="F239" s="78"/>
      <c r="G239" s="78"/>
      <c r="H239" s="78"/>
      <c r="I239" s="78"/>
      <c r="K239" s="78"/>
      <c r="L239" s="78"/>
      <c r="M239" s="78"/>
      <c r="N239" s="78"/>
      <c r="O239" s="78"/>
      <c r="P239" s="78"/>
      <c r="Q239" s="78"/>
      <c r="R239" s="78"/>
      <c r="S239" s="78"/>
      <c r="T239" s="78"/>
      <c r="U239" s="78"/>
      <c r="V239" s="78"/>
    </row>
    <row r="240" ht="14.25" customHeight="1">
      <c r="A240" s="6"/>
      <c r="B240" s="6"/>
      <c r="C240" s="6"/>
      <c r="D240" s="6"/>
      <c r="F240" s="78"/>
      <c r="G240" s="78"/>
      <c r="H240" s="78"/>
      <c r="I240" s="78"/>
      <c r="K240" s="78"/>
      <c r="L240" s="78"/>
      <c r="M240" s="78"/>
      <c r="N240" s="78"/>
      <c r="O240" s="78"/>
      <c r="P240" s="78"/>
      <c r="Q240" s="78"/>
      <c r="R240" s="78"/>
      <c r="S240" s="78"/>
      <c r="T240" s="78"/>
      <c r="U240" s="78"/>
      <c r="V240" s="78"/>
    </row>
    <row r="241" ht="14.25" customHeight="1">
      <c r="A241" s="6"/>
      <c r="B241" s="6"/>
      <c r="C241" s="6"/>
      <c r="D241" s="6"/>
      <c r="F241" s="78"/>
      <c r="G241" s="78"/>
      <c r="H241" s="78"/>
      <c r="I241" s="78"/>
      <c r="K241" s="78"/>
      <c r="L241" s="78"/>
      <c r="M241" s="78"/>
      <c r="N241" s="78"/>
      <c r="O241" s="78"/>
      <c r="P241" s="78"/>
      <c r="Q241" s="78"/>
      <c r="R241" s="78"/>
      <c r="S241" s="78"/>
      <c r="T241" s="78"/>
      <c r="U241" s="78"/>
      <c r="V241" s="78"/>
    </row>
    <row r="242" ht="14.25" customHeight="1">
      <c r="A242" s="6"/>
      <c r="B242" s="6"/>
      <c r="C242" s="6"/>
      <c r="D242" s="6"/>
      <c r="F242" s="78"/>
      <c r="G242" s="78"/>
      <c r="H242" s="78"/>
      <c r="I242" s="78"/>
      <c r="K242" s="78"/>
      <c r="L242" s="78"/>
      <c r="M242" s="78"/>
      <c r="N242" s="78"/>
      <c r="O242" s="78"/>
      <c r="P242" s="78"/>
      <c r="Q242" s="78"/>
      <c r="R242" s="78"/>
      <c r="S242" s="78"/>
      <c r="T242" s="78"/>
      <c r="U242" s="78"/>
      <c r="V242" s="78"/>
    </row>
    <row r="243" ht="14.25" customHeight="1">
      <c r="A243" s="6"/>
      <c r="B243" s="6"/>
      <c r="C243" s="6"/>
      <c r="D243" s="6"/>
      <c r="F243" s="78"/>
      <c r="G243" s="78"/>
      <c r="H243" s="78"/>
      <c r="I243" s="78"/>
      <c r="K243" s="78"/>
      <c r="L243" s="78"/>
      <c r="M243" s="78"/>
      <c r="N243" s="78"/>
      <c r="O243" s="78"/>
      <c r="P243" s="78"/>
      <c r="Q243" s="78"/>
      <c r="R243" s="78"/>
      <c r="S243" s="78"/>
      <c r="T243" s="78"/>
      <c r="U243" s="78"/>
      <c r="V243" s="78"/>
    </row>
    <row r="244" ht="14.25" customHeight="1">
      <c r="A244" s="6"/>
      <c r="B244" s="6"/>
      <c r="C244" s="6"/>
      <c r="D244" s="6"/>
      <c r="F244" s="78"/>
      <c r="G244" s="78"/>
      <c r="H244" s="78"/>
      <c r="I244" s="78"/>
      <c r="K244" s="78"/>
      <c r="L244" s="78"/>
      <c r="M244" s="78"/>
      <c r="N244" s="78"/>
      <c r="O244" s="78"/>
      <c r="P244" s="78"/>
      <c r="Q244" s="78"/>
      <c r="R244" s="78"/>
      <c r="S244" s="78"/>
      <c r="T244" s="78"/>
      <c r="U244" s="78"/>
      <c r="V244" s="78"/>
    </row>
    <row r="245" ht="14.25" customHeight="1">
      <c r="A245" s="6"/>
      <c r="B245" s="6"/>
      <c r="C245" s="6"/>
      <c r="D245" s="6"/>
      <c r="F245" s="78"/>
      <c r="G245" s="78"/>
      <c r="H245" s="78"/>
      <c r="I245" s="78"/>
      <c r="K245" s="78"/>
      <c r="L245" s="78"/>
      <c r="M245" s="78"/>
      <c r="N245" s="78"/>
      <c r="O245" s="78"/>
      <c r="P245" s="78"/>
      <c r="Q245" s="78"/>
      <c r="R245" s="78"/>
      <c r="S245" s="78"/>
      <c r="T245" s="78"/>
      <c r="U245" s="78"/>
      <c r="V245" s="78"/>
    </row>
    <row r="246" ht="14.25" customHeight="1">
      <c r="A246" s="6"/>
      <c r="B246" s="6"/>
      <c r="C246" s="6"/>
      <c r="D246" s="6"/>
      <c r="F246" s="78"/>
      <c r="G246" s="78"/>
      <c r="H246" s="78"/>
      <c r="I246" s="78"/>
      <c r="K246" s="78"/>
      <c r="L246" s="78"/>
      <c r="M246" s="78"/>
      <c r="N246" s="78"/>
      <c r="O246" s="78"/>
      <c r="P246" s="78"/>
      <c r="Q246" s="78"/>
      <c r="R246" s="78"/>
      <c r="S246" s="78"/>
      <c r="T246" s="78"/>
      <c r="U246" s="78"/>
      <c r="V246" s="78"/>
    </row>
    <row r="247" ht="14.25" customHeight="1">
      <c r="A247" s="6"/>
      <c r="B247" s="6"/>
      <c r="C247" s="6"/>
      <c r="D247" s="6"/>
      <c r="F247" s="78"/>
      <c r="G247" s="78"/>
      <c r="H247" s="78"/>
      <c r="I247" s="78"/>
      <c r="K247" s="78"/>
      <c r="L247" s="78"/>
      <c r="M247" s="78"/>
      <c r="N247" s="78"/>
      <c r="O247" s="78"/>
      <c r="P247" s="78"/>
      <c r="Q247" s="78"/>
      <c r="R247" s="78"/>
      <c r="S247" s="78"/>
      <c r="T247" s="78"/>
      <c r="U247" s="78"/>
      <c r="V247" s="78"/>
    </row>
    <row r="248" ht="14.25" customHeight="1">
      <c r="A248" s="6"/>
      <c r="B248" s="6"/>
      <c r="C248" s="6"/>
      <c r="D248" s="6"/>
      <c r="F248" s="78"/>
      <c r="G248" s="78"/>
      <c r="H248" s="78"/>
      <c r="I248" s="78"/>
      <c r="K248" s="78"/>
      <c r="L248" s="78"/>
      <c r="M248" s="78"/>
      <c r="N248" s="78"/>
      <c r="O248" s="78"/>
      <c r="P248" s="78"/>
      <c r="Q248" s="78"/>
      <c r="R248" s="78"/>
      <c r="S248" s="78"/>
      <c r="T248" s="78"/>
      <c r="U248" s="78"/>
      <c r="V248" s="78"/>
    </row>
    <row r="249" ht="14.25" customHeight="1">
      <c r="A249" s="6"/>
      <c r="B249" s="6"/>
      <c r="C249" s="6"/>
      <c r="D249" s="6"/>
      <c r="F249" s="78"/>
      <c r="G249" s="78"/>
      <c r="H249" s="78"/>
      <c r="I249" s="78"/>
      <c r="K249" s="78"/>
      <c r="L249" s="78"/>
      <c r="M249" s="78"/>
      <c r="N249" s="78"/>
      <c r="O249" s="78"/>
      <c r="P249" s="78"/>
      <c r="Q249" s="78"/>
      <c r="R249" s="78"/>
      <c r="S249" s="78"/>
      <c r="T249" s="78"/>
      <c r="U249" s="78"/>
      <c r="V249" s="78"/>
    </row>
    <row r="250" ht="14.25" customHeight="1">
      <c r="A250" s="6"/>
      <c r="B250" s="6"/>
      <c r="C250" s="6"/>
      <c r="D250" s="6"/>
      <c r="F250" s="78"/>
      <c r="G250" s="78"/>
      <c r="H250" s="78"/>
      <c r="I250" s="78"/>
      <c r="K250" s="78"/>
      <c r="L250" s="78"/>
      <c r="M250" s="78"/>
      <c r="N250" s="78"/>
      <c r="O250" s="78"/>
      <c r="P250" s="78"/>
      <c r="Q250" s="78"/>
      <c r="R250" s="78"/>
      <c r="S250" s="78"/>
      <c r="T250" s="78"/>
      <c r="U250" s="78"/>
      <c r="V250" s="78"/>
    </row>
    <row r="251" ht="14.25" customHeight="1">
      <c r="A251" s="6"/>
      <c r="B251" s="6"/>
      <c r="C251" s="6"/>
      <c r="D251" s="6"/>
      <c r="F251" s="78"/>
      <c r="G251" s="78"/>
      <c r="H251" s="78"/>
      <c r="I251" s="78"/>
      <c r="K251" s="78"/>
      <c r="L251" s="78"/>
      <c r="M251" s="78"/>
      <c r="N251" s="78"/>
      <c r="O251" s="78"/>
      <c r="P251" s="78"/>
      <c r="Q251" s="78"/>
      <c r="R251" s="78"/>
      <c r="S251" s="78"/>
      <c r="T251" s="78"/>
      <c r="U251" s="78"/>
      <c r="V251" s="7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5:H5"/>
    <mergeCell ref="A6:H6"/>
    <mergeCell ref="A7:H7"/>
    <mergeCell ref="F10:V10"/>
  </mergeCells>
  <dataValidations>
    <dataValidation type="list" allowBlank="1" showErrorMessage="1" sqref="A13:B50">
      <formula1>#REF!</formula1>
    </dataValidation>
  </dataValidations>
  <printOptions/>
  <pageMargins bottom="0.787401575" footer="0.0" header="0.0" left="0.511811024" right="0.511811024" top="0.787401575"/>
  <pageSetup paperSize="9" orientation="portrait"/>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8D08D"/>
    <pageSetUpPr/>
  </sheetPr>
  <sheetViews>
    <sheetView workbookViewId="0"/>
  </sheetViews>
  <sheetFormatPr customHeight="1" defaultColWidth="14.43" defaultRowHeight="15.0"/>
  <cols>
    <col customWidth="1" min="1" max="1" width="22.71"/>
    <col customWidth="1" min="2" max="2" width="22.86"/>
    <col customWidth="1" min="3" max="3" width="12.86"/>
    <col customWidth="1" min="4" max="4" width="17.71"/>
    <col customWidth="1" min="5" max="5" width="16.29"/>
    <col customWidth="1" min="6" max="6" width="19.43"/>
    <col customWidth="1" min="7" max="7" width="12.0"/>
    <col customWidth="1" min="8" max="15" width="8.57"/>
    <col customWidth="1" min="16" max="18" width="9.29"/>
    <col customWidth="1" min="19" max="19" width="8.57"/>
    <col customWidth="1" min="20" max="20" width="12.29"/>
    <col customWidth="1" min="21" max="21" width="8.71"/>
  </cols>
  <sheetData>
    <row r="1" ht="14.25" customHeight="1"/>
    <row r="2" ht="14.25" customHeight="1"/>
    <row r="3" ht="14.25" customHeight="1">
      <c r="M3" s="263"/>
      <c r="N3" s="263"/>
      <c r="O3" s="263"/>
      <c r="P3" s="263"/>
      <c r="Q3" s="263"/>
      <c r="R3" s="263"/>
      <c r="S3" s="263"/>
      <c r="U3" s="263"/>
      <c r="V3" s="263"/>
      <c r="W3" s="263"/>
      <c r="X3" s="263"/>
      <c r="Y3" s="263"/>
      <c r="Z3" s="263"/>
    </row>
    <row r="4" ht="14.25" customHeight="1">
      <c r="M4" s="265"/>
      <c r="N4" s="265"/>
      <c r="O4" s="265"/>
      <c r="P4" s="265"/>
      <c r="Q4" s="265"/>
      <c r="R4" s="265"/>
      <c r="S4" s="265"/>
    </row>
    <row r="5" ht="14.25" customHeight="1">
      <c r="M5" s="265"/>
      <c r="N5" s="265"/>
      <c r="O5" s="265"/>
      <c r="P5" s="265"/>
      <c r="Q5" s="265"/>
      <c r="R5" s="265"/>
      <c r="S5" s="265"/>
    </row>
    <row r="6" ht="14.25" customHeight="1">
      <c r="M6" s="265"/>
      <c r="N6" s="265"/>
      <c r="O6" s="265"/>
      <c r="P6" s="265"/>
      <c r="Q6" s="265"/>
      <c r="R6" s="265"/>
      <c r="S6" s="265"/>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c r="A16" s="266"/>
      <c r="B16" s="267"/>
      <c r="C16" s="266"/>
      <c r="D16" s="268"/>
      <c r="E16" s="268"/>
      <c r="F16" s="268"/>
      <c r="G16" s="268"/>
      <c r="H16" s="268"/>
      <c r="I16" s="268"/>
      <c r="J16" s="268"/>
      <c r="K16" s="268"/>
      <c r="L16" s="269"/>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worksheet>
</file>