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<sst xmlns="http://schemas.openxmlformats.org/spreadsheetml/2006/main" count="2556" uniqueCount="554">
  <si>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</si>
  <si>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</si>
  <si>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</si>
  <si>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</si>
  <si>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</si>
  <si>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</si>
  <si>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</si>
  <si>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</si>
  <si>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</si>
  <si>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</si>
  <si>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</si>
  <si>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</si>
  <si>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</si>
  <si>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</si>
  <si>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</si>
  <si>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</si>
  <si>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</si>
  <si>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</si>
  <si>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</si>
  <si>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</si>
  <si>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</si>
  <si>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</si>
  <si>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</si>
  <si>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</si>
  <si>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</si>
  <si>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</si>
  <si>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</si>
  <si>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</si>
  <si>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</si>
  <si>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</si>
  <si>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</si>
  <si>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</si>
  <si>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</si>
  <si>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</si>
  <si>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</si>
  <si>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Paraiba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</si>
  <si>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</si>
  <si>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</si>
  <si>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</si>
  <si>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</si>
  <si>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</si>
  <si>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</si>
  <si>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</si>
  <si>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</si>
  <si>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</si>
  <si>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</si>
  <si>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</si>
  <si>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</si>
  <si>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</si>
  <si>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</si>
  <si>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</si>
  <si>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</si>
  <si>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</si>
  <si>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</si>
  <si>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Braganca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</si>
  <si>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</si>
  <si>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</si>
  <si>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</si>
  <si>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</si>
  <si>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</si>
  <si>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</si>
  <si>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</si>
  <si>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</si>
  <si>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</si>
  <si>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</si>
  <si>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</si>
  <si>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</si>
  <si>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</si>
  <si>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</si>
  <si>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</si>
  <si>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</si>
  <si>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</si>
  <si>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</si>
  <si>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</si>
  <si>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</si>
  <si>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</si>
  <si>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</si>
  <si>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</si>
  <si>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</si>
  <si>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</si>
  <si>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</si>
  <si>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</si>
  <si>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</si>
  <si>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</si>
  <si>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</si>
  <si>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</si>
  <si>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</si>
  <si>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</si>
  <si>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</si>
  <si>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</si>
  <si>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</si>
  <si>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</si>
  <si>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</si>
  <si>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</si>
  <si>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</si>
  <si>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</si>
  <si>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</si>
  <si>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</si>
  <si>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</si>
  <si>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</si>
  <si>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</si>
  <si>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</si>
  <si>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</si>
  <si>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</t>
  </si>
  <si>
    <r>
      <rPr>
        <rFont val="Calibri"/>
        <color theme="1"/>
        <sz val="11.0"/>
      </rPr>
      <t xml:space="preserve">A </t>
    </r>
    <r>
      <rPr>
        <rFont val="Calibri"/>
        <b/>
        <color theme="1"/>
        <sz val="11.0"/>
      </rPr>
      <t>tabela 1</t>
    </r>
    <r>
      <rPr>
        <rFont val="Calibri"/>
        <color theme="1"/>
        <sz val="11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</si>
  <si>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Calibri"/>
        <b/>
        <color theme="1"/>
        <sz val="11.0"/>
      </rPr>
      <t>NASCIDOS VIVOS:</t>
    </r>
    <r>
      <rPr>
        <rFont val="Calibri"/>
        <color theme="1"/>
        <sz val="11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</si>
  <si>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</si>
  <si>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</si>
  <si>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Calibri"/>
        <color rgb="FF0563C1"/>
        <sz val="11.0"/>
        <u/>
      </rPr>
      <t xml:space="preserve">Nº de UBS - Referência 2024. (Fonte: </t>
    </r>
    <r>
      <rPr>
        <rFont val="Calibri"/>
        <color rgb="FF1155CC"/>
        <sz val="11.0"/>
        <u/>
      </rPr>
      <t>https://cnes2.datasus.gov.br/Mod_Ind_Unidade.asp?VEstado=35&amp;VMun=351380&amp;VComp=00&amp;VUni=02)</t>
    </r>
  </si>
  <si>
    <r>
      <rPr>
        <rFont val="Calibri"/>
        <color rgb="FF0563C1"/>
        <sz val="11.0"/>
        <u/>
      </rPr>
      <t xml:space="preserve">COBERTURA DA ESF/MUNICÍPIO - Referência 2020 (Fonte: </t>
    </r>
    <r>
      <rPr>
        <rFont val="Calibri"/>
        <color rgb="FF1155CC"/>
        <sz val="11.0"/>
        <u/>
      </rPr>
      <t>https://tabnet.saude.sp.gov.br/tabcgi.exe?tabnet/ind33a_matriz.def)</t>
    </r>
  </si>
  <si>
    <r>
      <rPr>
        <rFont val="Calibri"/>
        <color rgb="FF0563C1"/>
        <sz val="11.0"/>
        <u/>
      </rPr>
      <t xml:space="preserve">COBERTURA DA AB/MUNICÍPIO - Referência 2020 (Fonte: </t>
    </r>
    <r>
      <rPr>
        <rFont val="Calibri"/>
        <color rgb="FF1155CC"/>
        <sz val="11.0"/>
        <u/>
      </rPr>
      <t>https://tabnet.saude.sp.gov.br/tabcgi.exe?tabnet/ind33a_matriz.def)</t>
    </r>
  </si>
  <si>
    <t>GLOSSÁRIO</t>
  </si>
  <si>
    <r>
      <rPr>
        <rFont val="Calibri"/>
        <b/>
        <color theme="1"/>
        <sz val="11.0"/>
      </rPr>
      <t>AAE</t>
    </r>
    <r>
      <rPr>
        <rFont val="Calibri"/>
        <color theme="1"/>
        <sz val="11.0"/>
      </rPr>
      <t xml:space="preserve"> -Atenção Ambulatorial Especializada</t>
    </r>
  </si>
  <si>
    <r>
      <rPr>
        <rFont val="Calibri"/>
        <b/>
        <color theme="1"/>
        <sz val="11.0"/>
      </rPr>
      <t>APS</t>
    </r>
    <r>
      <rPr>
        <rFont val="Calibri"/>
        <color theme="1"/>
        <sz val="11.0"/>
      </rPr>
      <t xml:space="preserve"> - ATENÇÃO PRIMÁRIA À SAÚDE</t>
    </r>
  </si>
  <si>
    <r>
      <rPr>
        <rFont val="Calibri"/>
        <b/>
        <color theme="1"/>
        <sz val="11.0"/>
      </rPr>
      <t>ESF</t>
    </r>
    <r>
      <rPr>
        <rFont val="Calibri"/>
        <color theme="1"/>
        <sz val="11.0"/>
      </rPr>
      <t xml:space="preserve"> - ESTRATÉGIA SAÚDE DA FAMILIA</t>
    </r>
  </si>
  <si>
    <r>
      <rPr>
        <rFont val="Calibri"/>
        <b/>
        <color theme="1"/>
        <sz val="11.0"/>
      </rPr>
      <t>UBS</t>
    </r>
    <r>
      <rPr>
        <rFont val="Calibri"/>
        <color theme="1"/>
        <sz val="11.0"/>
      </rPr>
      <t xml:space="preserve"> - UNIDADE BÁSICA DE SAÚDE</t>
    </r>
  </si>
  <si>
    <r>
      <rPr>
        <rFont val="Calibri"/>
        <b/>
        <color theme="1"/>
        <sz val="11.0"/>
      </rPr>
      <t>ANS</t>
    </r>
    <r>
      <rPr>
        <rFont val="Calibri"/>
        <color theme="1"/>
        <sz val="11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</si>
  <si>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</si>
  <si>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COORDENADORIA DE SAÚDE</t>
  </si>
  <si>
    <t>SUPERVISÃO DE SAUDE</t>
  </si>
  <si>
    <t>MUNICIPIO</t>
  </si>
  <si>
    <t>NASCIDOS VIVOS MUNICIPIO 2023</t>
  </si>
  <si>
    <t>COBERTURA ANS %</t>
  </si>
  <si>
    <t>Nº DE UBS</t>
  </si>
  <si>
    <t>COBERTURA DA ESF/MUNICÍPIO %</t>
  </si>
  <si>
    <t>COBERTURA DA APS/MUNICIPIO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</si>
  <si>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</si>
  <si>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</si>
  <si>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</si>
  <si>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</si>
  <si>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CRS NORTE</t>
  </si>
  <si>
    <t xml:space="preserve">  Casa Verde/Cachoeirinha</t>
  </si>
  <si>
    <t>São Paulo</t>
  </si>
  <si>
    <t>2077574 CONJUNTO HOSPITALAR DO MANDAQUI SAO PAULO/ 2079186 HOSP MUN MAT ESC DR MARIO DE MORAES A SILVA</t>
  </si>
  <si>
    <t xml:space="preserve">  Freguesia do Ó/Brasilândia</t>
  </si>
  <si>
    <t>2082225 HOSPITAL KATIA DE SOUZA RODRIGUES TAIPAS SAO PAULO/ 2079186 HOSP MUN MAT ESC DR MARIO DE MORAES A SILVA</t>
  </si>
  <si>
    <t xml:space="preserve">  Perus</t>
  </si>
  <si>
    <t>2082225 HOSPITAL KATIA DE SOUZA RODRIGUES TAIPAS SAO PAULO</t>
  </si>
  <si>
    <t xml:space="preserve">  Pirituba</t>
  </si>
  <si>
    <t xml:space="preserve">  Santana/Jaçanã</t>
  </si>
  <si>
    <t>2077574 CONJUNTO HOSPITALAR DO MANDAQUI SAO PAULO/ 2076896 HOSPITAL SAO LUIZ GONZAGA</t>
  </si>
  <si>
    <t xml:space="preserve">  Vila Maria/Vila Guilherme</t>
  </si>
  <si>
    <t>3212130 - HOSP MUN VER JOSE STOROPOLLI</t>
  </si>
  <si>
    <t>CRS SUL</t>
  </si>
  <si>
    <t>Capela do Socorro</t>
  </si>
  <si>
    <t>2065665 Hospital Maternidade Interlagos/ 2751887 UBS Jd Cliper</t>
  </si>
  <si>
    <t>SP</t>
  </si>
  <si>
    <t>9465464 Hosp Mun Josanias Castanha Braga/ 2065665 Hospital Maternidade Interlagos/ 2077671 Hospital Geral do Grajaú Prof John Alphonse Di Dio SP</t>
  </si>
  <si>
    <t>Parelheiros</t>
  </si>
  <si>
    <t>9465464 Hosp Mun Josanias Castanha Braga</t>
  </si>
  <si>
    <t>Santo Amaro/ Cidade Ademar</t>
  </si>
  <si>
    <t>7534817 AE Alto da Boa Vista/ 6415415 AMA E Vila Constância</t>
  </si>
  <si>
    <t>2066092 Hospital Geral de Pedreira/ 2065665 Hospital Maternidade Interlagos</t>
  </si>
  <si>
    <t>M Boi Mirim</t>
  </si>
  <si>
    <t>2091658 Unidade Hospitalar M Boi 1/ 7378394 Unidade hospitalar M Boi 2</t>
  </si>
  <si>
    <t>2786680 Hosp Mun Fernando Mauro Pires da Rocha/ 2077388 Amparo Maternal/ 5718368 Hospital M Boi Mirim</t>
  </si>
  <si>
    <t>Campo Limpo</t>
  </si>
  <si>
    <t>27866680 Hosp Mun Fernando Mauro Pires da Rocha/ 27877571 AE Jardim Marcelo/ 6218830 AMA Capão Redondo</t>
  </si>
  <si>
    <t>2786680 Hosp Mun Fernando Mauro Pires da Rocha/ 2077388 Amparo Maternal/ 5718368 Hospital M Boi Mirim/ 2065665 Hospital Maternidade Interlagos</t>
  </si>
  <si>
    <t>CRS LESTE</t>
  </si>
  <si>
    <t>CIDADE TIRADENTES</t>
  </si>
  <si>
    <t>SÃO PAULO</t>
  </si>
  <si>
    <t>70.3</t>
  </si>
  <si>
    <t>9618694 UBS NASCER DO SOL</t>
  </si>
  <si>
    <t>SAO PAULO</t>
  </si>
  <si>
    <t>HOSPITAL MUNICIPAL CIDADE TIRADENTES/ 5420938</t>
  </si>
  <si>
    <t>ERMELINO MATARAZZO</t>
  </si>
  <si>
    <t>62.5</t>
  </si>
  <si>
    <t>6393608 UBS BURGO PAULISTA</t>
  </si>
  <si>
    <t>HOSPITAL MUNICIPAL ALIPIO COORREA NETO/2082829</t>
  </si>
  <si>
    <t>GUAIANASES</t>
  </si>
  <si>
    <t>76.0</t>
  </si>
  <si>
    <t>AE SAO CARLOS / 4050312</t>
  </si>
  <si>
    <t>HOSPITAL GERAL GUAIANASES/2079240</t>
  </si>
  <si>
    <t>ITAIM PAULISTA</t>
  </si>
  <si>
    <t>70.9</t>
  </si>
  <si>
    <t>HD ITAIM PAULISTA/ 6136028</t>
  </si>
  <si>
    <t>HOSPITAL GERAL ITAIM DA ITAIM/ 2077620 , HOSPITAL MUNICIPAL TIDE SETUBAL DA CURUÇA/ 2080583</t>
  </si>
  <si>
    <t>ITAQUERA</t>
  </si>
  <si>
    <t>59.8</t>
  </si>
  <si>
    <t>AMAE ITAQUERA/ 6394558</t>
  </si>
  <si>
    <t>HOSPITAL WALDOMIRO DE PAULA / 2077639</t>
  </si>
  <si>
    <t>SÃO MATEUS</t>
  </si>
  <si>
    <t>HD SAO MATEUS/ 6391869</t>
  </si>
  <si>
    <t>HOSPITAL GERAL DE SAO MATEUS DA SAO RAFAEL/2077493, HOSPITAL ESTADUAL DE VILA ALPINA DA SAO MATEUS/2077426, HOSPITAL CIDADE TIRADENTES DA IGUATEMI/5420938</t>
  </si>
  <si>
    <t>SÃO MIGUEL</t>
  </si>
  <si>
    <t>68.4</t>
  </si>
  <si>
    <t>HD SAO MIGUEL/ 2751975</t>
  </si>
  <si>
    <t>HOSPITAL GERAL DO ITAIM PAULISTA DA JD HELENA/ 2077620, HOSPITAL MUNICIÁL TIDE SETUBAL DA SAO MIGUEL/2080583, DA JACUI HOSPITAL ALIPIO CORREA NETO/2082829</t>
  </si>
  <si>
    <t xml:space="preserve">CRS CENTRO </t>
  </si>
  <si>
    <t>SANTA CECÍLIA</t>
  </si>
  <si>
    <t>2688689/SANTA CASA DE SAO PAULO HOSPITAL CENTRAL SAO PAULO</t>
  </si>
  <si>
    <t>SÉ</t>
  </si>
  <si>
    <t>CRS OESTE</t>
  </si>
  <si>
    <t>LAPA/PINHEIROS</t>
  </si>
  <si>
    <t>2078015-HC da FMUSP Hospital Das Clínicas São Paulo(INTER RRAS) / 2075717-Hospital Municipal J. Sarah Mario Degni / 2688689-Santa Casa de São Paulo Hospital Central São Paulo</t>
  </si>
  <si>
    <t>2075717-Hospital Municipal J. Sarah Mario Degni / 2076926-Hospital Universitário da USP São Paulo / 2688689-Santa Casa de São Paulo Hospital Central São Paulo / 2077388-Hospital Amparo Maternal</t>
  </si>
  <si>
    <t>BUTANTÃ</t>
  </si>
  <si>
    <t>2078015-HC da FMUSP Hospital Das Clínicas São Paulo(INTER RRAS) / 2075717-Hospital Municipal J. Sarah Mario Degni</t>
  </si>
  <si>
    <t>2075717-Hospital Municipal J. Sarah Mario Degni / 2076926-Hospital Universitário da USP São Paulo</t>
  </si>
  <si>
    <t>CRS SUDESTE</t>
  </si>
  <si>
    <t>IPIRANGA</t>
  </si>
  <si>
    <t>2751860 HOSPITAL DIA IPIRANGA - FLAVIO GIANOTTI/ 2077523 HOSPITAL IPIRANGA</t>
  </si>
  <si>
    <t>2077523 HOSPITAL IPIRANGA</t>
  </si>
  <si>
    <t>MOOCA ARICANDUVA</t>
  </si>
  <si>
    <t>2077426 HOSPITAL ESTADUAL VILA ALPINA/ 6135749 HOSPITAL DIA MOOCA/ 2077701 HOSPITAL E MATERNIDADE LEONOR MENDES DE BARROS</t>
  </si>
  <si>
    <t>2077426 HOSPITAL ESTADUAL VILA ALPINA/ 2084473 HOSPITAL MUNICIPAL IGNACIO PROENCA DE GOUVEIA/ 2091585 HOSPITAL ESTADUAL SAPOPEMBA/ 2077701 HOSPITAL E MATERNIDADE LEONOR MENDES DE BARROS</t>
  </si>
  <si>
    <t>VILA MARIANA JABAQUARA</t>
  </si>
  <si>
    <t>7711980 HOSP MUN GILSON DE CASSIA MARQUES DE CARVALHO/ 2042991 UBS DR GERALDO DA SILVA FERREIRA</t>
  </si>
  <si>
    <t>7711980 HOSP MUN GILSON DE CASSIA MARQUES DE CARVALHO/ 2077388 AMPARO MATERNAL</t>
  </si>
  <si>
    <t>VILA PRUDENTE SAPOPEMBA</t>
  </si>
  <si>
    <t>2751968 AE SAPOPEMBA/ 2751852 HOSPITAL DIA VILA PRUDENTE</t>
  </si>
  <si>
    <t>2091585 HOSPITAL ESTADUAL SAPOPEMBA/ 2077426 HOSPITAL ESTADUAL VILA ALPINA</t>
  </si>
  <si>
    <t>PENHA</t>
  </si>
  <si>
    <t>2751933 /HOSPITAL DIA PENHA</t>
  </si>
  <si>
    <t>2084473 HOSPITAL MUNICIPAL IGNACIO PROENCA DE GOUVEIA/ 2077701 HOSPITAL E MATERNIDADE LEONOR MENDES DE BARROS</t>
  </si>
  <si>
    <t>SUPERVISÃO DE SAÚDE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</si>
  <si>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</si>
  <si>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</si>
  <si>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</si>
  <si>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</si>
  <si>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</si>
  <si>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</si>
  <si>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</si>
  <si>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</si>
  <si>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 xml:space="preserve">  Casa Verde / Cachoeirinha</t>
  </si>
  <si>
    <t>Grande São Paulo</t>
  </si>
  <si>
    <t xml:space="preserve">  Freguesia do Ó / Brasilândia</t>
  </si>
  <si>
    <t xml:space="preserve">  Santana / Jaçanã</t>
  </si>
  <si>
    <t xml:space="preserve">  Vila Maria / Vila Guilherme</t>
  </si>
  <si>
    <t>Santo Amaro / Cidade Ademar</t>
  </si>
  <si>
    <t>Cidade Tiradentes</t>
  </si>
  <si>
    <t>Ermelino Matarazzo</t>
  </si>
  <si>
    <t>Guaianases</t>
  </si>
  <si>
    <t>Itaim Paulista</t>
  </si>
  <si>
    <t>Itaquera</t>
  </si>
  <si>
    <t>São Mateus</t>
  </si>
  <si>
    <t>São Miguel</t>
  </si>
  <si>
    <t>Santa Cecília</t>
  </si>
  <si>
    <t>Sé</t>
  </si>
  <si>
    <t>Lapa / Pinheiros</t>
  </si>
  <si>
    <t>Butantã</t>
  </si>
  <si>
    <t>Ipiranga</t>
  </si>
  <si>
    <t>Mooca / Aricanduva</t>
  </si>
  <si>
    <t>Vila Mariana / Jabaquara</t>
  </si>
  <si>
    <t>Vila Prudente / Sapopemba</t>
  </si>
  <si>
    <t>Penha</t>
  </si>
  <si>
    <t>CNES</t>
  </si>
  <si>
    <t>NOME DO ESTABELECIMENTO</t>
  </si>
  <si>
    <t>MUNICÍPIO DO ESTABELECIMENTO</t>
  </si>
  <si>
    <t>Conjunto Hospitalar do Mandaqui São Paulo</t>
  </si>
  <si>
    <t xml:space="preserve"> Hospital Municipal Maternidade Esc. Dr. Mario de Moraes A. Silva</t>
  </si>
  <si>
    <t>Hospital Kátia de Souza Rodrigues Taipas São Paulo</t>
  </si>
  <si>
    <t>Santana / Jaçanã</t>
  </si>
  <si>
    <t>Hospital São Luiz Gonzaga</t>
  </si>
  <si>
    <t>Hospital Municipal Vereador José Storopolli</t>
  </si>
  <si>
    <t xml:space="preserve"> Hospital Maternidade Interlagos</t>
  </si>
  <si>
    <t>UBS Jd. Cliper</t>
  </si>
  <si>
    <t xml:space="preserve"> AE Alto da Boa Vista</t>
  </si>
  <si>
    <t xml:space="preserve"> AMA Esp. Vila Constância</t>
  </si>
  <si>
    <t>Hospital Dia M Boi Mirim I - Jd. Ibirapuera</t>
  </si>
  <si>
    <t>Hospital Dia M Boi Mirim II - Vera Cruz</t>
  </si>
  <si>
    <t xml:space="preserve"> Hospital Municipal Fernando Mauro Pires da Rocha</t>
  </si>
  <si>
    <t xml:space="preserve"> AE Jardim Marcelo</t>
  </si>
  <si>
    <t xml:space="preserve"> AMA Capão Redondo</t>
  </si>
  <si>
    <t xml:space="preserve"> UBS Nascer do Sol</t>
  </si>
  <si>
    <t>UBS Burgo Paulista</t>
  </si>
  <si>
    <t>AE São Carlos</t>
  </si>
  <si>
    <t>Hospital Dia Itaim Paulista</t>
  </si>
  <si>
    <t>AMA E Itaquera</t>
  </si>
  <si>
    <t>Hospital Dia São Mateus</t>
  </si>
  <si>
    <t>Hospital Dia São Miguel</t>
  </si>
  <si>
    <t>Santa Casa de São Paulo Hospital Central São Paulo</t>
  </si>
  <si>
    <t>HC da FMUSP Hospital Das Clínicas São Paulo</t>
  </si>
  <si>
    <t>Hospital Municipal Maternidade Prof. Mario Degni</t>
  </si>
  <si>
    <t>Hospital Dia Flávio Gianotti</t>
  </si>
  <si>
    <t>Hospital Ipiranga II</t>
  </si>
  <si>
    <t>Hospital Geral Henrique Altimeyer de Vila Alpina</t>
  </si>
  <si>
    <t>Hospital Dia Mooca</t>
  </si>
  <si>
    <t>Hospital e Maternidade Leonor Mendes de Barros</t>
  </si>
  <si>
    <t>Hospital Municipal Gilson de Cassia Marques de Carvalho</t>
  </si>
  <si>
    <t>AMA UBS Dr. Geraldo da Silva Ferreira</t>
  </si>
  <si>
    <t>AE Sapopemba</t>
  </si>
  <si>
    <t>Hospital Dia Vila Prudente</t>
  </si>
  <si>
    <t>Hospital Dia Penha Hatiro Shimomoto</t>
  </si>
  <si>
    <t xml:space="preserve">CNES </t>
  </si>
  <si>
    <t xml:space="preserve">Hospital Municipal Josanias Castanha Braga </t>
  </si>
  <si>
    <t>Hospital Geral do Grajaú Prof. John Alphonse Di Dio SP</t>
  </si>
  <si>
    <t>Hospital Geral de Pedreira</t>
  </si>
  <si>
    <t>Hospital Maternidade Interlagos</t>
  </si>
  <si>
    <t>Hospital Municipal Fernando Mauro Pires da Rocha</t>
  </si>
  <si>
    <t>Amparo Maternal</t>
  </si>
  <si>
    <t>Hospital Municipal M Boi Mirim</t>
  </si>
  <si>
    <t>Hospital Municipal Carmen Prudente</t>
  </si>
  <si>
    <t>Hospital Municipal Prof. Dr. Alipio Correa Neto</t>
  </si>
  <si>
    <t>Hospital Geral Jesus Teixeira da Costa</t>
  </si>
  <si>
    <t>Hospital Geral Santa Marcelina de Itaim Paulista</t>
  </si>
  <si>
    <t>Hospital Municipal Tide Setubal</t>
  </si>
  <si>
    <t>Hospital Municipal Prof. Dr. Waldomiro de Paula</t>
  </si>
  <si>
    <t>Hospital Geral de São Mateus</t>
  </si>
  <si>
    <t xml:space="preserve">Hospital Universitário da USP São Paulo </t>
  </si>
  <si>
    <t>Hospital Ipiranga</t>
  </si>
  <si>
    <t xml:space="preserve">Hospital Municipal Ignacio Proença de Gouveia </t>
  </si>
  <si>
    <t>Hospital Estadual Sapopemba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</si>
  <si>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</si>
  <si>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</si>
  <si>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</si>
  <si>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</si>
  <si>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</si>
  <si>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</si>
  <si>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</si>
  <si>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</si>
  <si>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COORDENADORIA DE SAUDE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</si>
  <si>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</si>
  <si>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</si>
  <si>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</si>
  <si>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</si>
  <si>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</si>
  <si>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</si>
  <si>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</si>
  <si>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</si>
  <si>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CRS Norte</t>
  </si>
  <si>
    <t xml:space="preserve">  Casa Verde/ Cachoeirinha/ Freguesia do Ó/Brasilândia</t>
  </si>
  <si>
    <t>2079186 HOSP MUN MAT ESC DR MARIO DE MORAES A SILVA</t>
  </si>
  <si>
    <t>MUNICIPAL</t>
  </si>
  <si>
    <t>S</t>
  </si>
  <si>
    <t xml:space="preserve">  Perus/ Pirituba</t>
  </si>
  <si>
    <t>ESTADUAL</t>
  </si>
  <si>
    <t>2077574 CONJUNTO HOSPITALAR DO MANDAQUI SAO PAULO</t>
  </si>
  <si>
    <t>2076896 HOSPITAL SAO LUIZ GONZAGA</t>
  </si>
  <si>
    <t>CRS Sul</t>
  </si>
  <si>
    <t>Capela do Socorro/ Parelheiros</t>
  </si>
  <si>
    <t>UBS Jd Cliper (CNES 2751887)</t>
  </si>
  <si>
    <t>TIPO I</t>
  </si>
  <si>
    <t>Hosp Mun Josanias Castanha Braga (CNES 9465464)/ Hospital Maternidade Interlagos (CNES 2065665)</t>
  </si>
  <si>
    <t>2065665 Hospital Maternidade Interlagos</t>
  </si>
  <si>
    <t>TIPO II</t>
  </si>
  <si>
    <t>AE Alto da Boa Vista (CNES 7534817)</t>
  </si>
  <si>
    <t>Hospital Geral de Pedreira (CNES 2066092)/ Hospital Maternidade Interlagos (CNES 2065665)</t>
  </si>
  <si>
    <t>Unidade Hospitalar M Boi 1 (CNES 2091658)</t>
  </si>
  <si>
    <t>Hospital M Boi Mirim (CNES 5718368) /Hospital Campo Limpo (CNES 2786680 )</t>
  </si>
  <si>
    <t>Unidade hospitalar M Boi 2 (CNES 7378394)</t>
  </si>
  <si>
    <t>Hospital M Boi Mirim (CNES 5718368)/ Hosp Mun Fernando Mauro Pires da Rocha (CNES 2786680)</t>
  </si>
  <si>
    <t>AMA E Vila Constância (CNES 6415415)</t>
  </si>
  <si>
    <t>Hospital Campo Limpo (CNES 2786680 )</t>
  </si>
  <si>
    <t>Hospital Municipal do Campo Limpo (CNES 2786680)/ Hospital Maternidade Interlagos (CNES 2065665)</t>
  </si>
  <si>
    <t>AE Jardim Marcelo (CNES 2787571)</t>
  </si>
  <si>
    <t>Hosp Mun Fernando Mauro Pires da Rocha (CNES 2786680)/ Hospital Maternidade Interlagos (CNES 2065665)</t>
  </si>
  <si>
    <t>AMA E Capão Redondo (CNES 6218830)</t>
  </si>
  <si>
    <t>UBS NASCER DO SOL/ 9618694</t>
  </si>
  <si>
    <t>N</t>
  </si>
  <si>
    <t>UBS BURGO PAULISTA/ 6393608</t>
  </si>
  <si>
    <t>2077477 HOSP STA MARCELINA SAO PAULO</t>
  </si>
  <si>
    <t>CENTRO</t>
  </si>
  <si>
    <t>SANTA CECÍLIA/ SÉ</t>
  </si>
  <si>
    <t>Lapa/Pinheiros</t>
  </si>
  <si>
    <t>2078015-HC da FMUSP Hospital Das Clínicas São Paulo (INTER RRAS)</t>
  </si>
  <si>
    <t>075717-Hospital Municipal J. Sarah Mario Degni</t>
  </si>
  <si>
    <t>CRS SUDESTE -0101</t>
  </si>
  <si>
    <t>2751860 /HOSPITAL DIA IPIRANGA - FLAVIO GIANOTTI</t>
  </si>
  <si>
    <t>2077523 / HOSPITAL IPIRANGA</t>
  </si>
  <si>
    <t>2077523 / Hospital Ipiranga – UGA II</t>
  </si>
  <si>
    <t>6135749/ HOSPITAL DIA MOOCA</t>
  </si>
  <si>
    <t>2077701 / HOSPITAL E MATERNIDADE LEONOR MENDES DE BARROS</t>
  </si>
  <si>
    <t>2077426 /HOSPITAL ESTADUAL VILA ALPINA</t>
  </si>
  <si>
    <t>7711980 /HOSP MUN GILSON DE CASSIA MARQUES DE CARVALHO</t>
  </si>
  <si>
    <t>2042991 /UBS DR GERALDO DA SILVA FERREIRA</t>
  </si>
  <si>
    <t>2751968 /AE SAPOPEMBA</t>
  </si>
  <si>
    <t>2091585 /HOSPITAL ESTADUAL SAPOPEMBA</t>
  </si>
  <si>
    <t>2751852/HOSPITAL DIA VILA PRUDENTE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</si>
  <si>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</si>
  <si>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</si>
  <si>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</si>
  <si>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</si>
  <si>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</si>
  <si>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</si>
  <si>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</si>
  <si>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</si>
  <si>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</si>
  <si>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</si>
  <si>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</si>
  <si>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</si>
  <si>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</si>
  <si>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</si>
  <si>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</si>
  <si>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</si>
  <si>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2077574 CONJUNTO HOSPITALAR DO MANDAQUI SAO PAULO/ 2079186 HOSP MUN MAT ESC DR MARIO DE MORAES A SILVA/ 2082225 HOSPITAL KATIA DE SOUZA RODRIGUES TAIPAS SAO PAULO</t>
  </si>
  <si>
    <t>2077671/ HOSPITAL GERAL DO GRAJAU PROF LIBER JOHN ALPHONSE DI DIO SP</t>
  </si>
  <si>
    <t>2065665/ HOSPITAL MATERNIDADE INTERLAGOS</t>
  </si>
  <si>
    <t>2066092/HOSPITAL GERAL DE PEDREIRA</t>
  </si>
  <si>
    <t>5718368/ HOSPITAL MUN DR MOYSES DEUTSCH M BOI MIRIM</t>
  </si>
  <si>
    <t>2786680/HOSP MUN CAMPO LIMPO FERNANDO MAURO P DA ROCHA</t>
  </si>
  <si>
    <t>HOSP MUN PLANALTO WALDOMIRO DE PAULA</t>
  </si>
  <si>
    <t>HOSPITAL GERAL DE SAO MATEUS SAO PAULO</t>
  </si>
  <si>
    <t>HOSPITAL GERAL S. MARCELINA DE ITAIM PAULISTA SP</t>
  </si>
  <si>
    <t>HOSPITAL GERAL JESUS TEIXEIRA DA C. GUAIANASES SP</t>
  </si>
  <si>
    <t>2080583 HOSP MUN TIDE SETUBAL</t>
  </si>
  <si>
    <t>2082829 HOSP MUN ERMELINO MATARAZZO ALIPIO CORREA NETTO</t>
  </si>
  <si>
    <t>5420938 HOSP MUN CIDADE TIRADENTES CARMEN PRUDENTE</t>
  </si>
  <si>
    <t>CRS CENTRO</t>
  </si>
  <si>
    <t>2078015-HC da FMUSP Hospital Das Clínicas São Paulo- (INTER RRAS)</t>
  </si>
  <si>
    <t>2078015 - HC da FMUSP Hospital das Clínicas São Paulo</t>
  </si>
  <si>
    <t>2076926-Hospital Universitário da USP São Paulo</t>
  </si>
  <si>
    <t>2075717-Hospital Municipal J. Sarah Mario Degni</t>
  </si>
  <si>
    <t>Vl Prudente/ Sapopemba</t>
  </si>
  <si>
    <t>2077426 Hospital Estadual De Vila Alpina Org Social Seconci</t>
  </si>
  <si>
    <t>2091585 Hospital Estadual De Sapopemba Sao Paulo</t>
  </si>
  <si>
    <t>Mooca/Aricanduva</t>
  </si>
  <si>
    <t>Vila Mariana/Jabaquara</t>
  </si>
  <si>
    <t>2077485 Hospital Sao Paulo Hospital De Ensino Da Unifesp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</si>
  <si>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</si>
  <si>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</si>
  <si>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</si>
  <si>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</si>
  <si>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</si>
  <si>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</si>
  <si>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</si>
  <si>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</si>
  <si>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</si>
  <si>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</si>
  <si>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 xml:space="preserve"> Total</t>
  </si>
  <si>
    <t>BUTANTÃ Total</t>
  </si>
  <si>
    <t>CAMPO LIMPO</t>
  </si>
  <si>
    <t>CAMPO LIMPO Total</t>
  </si>
  <si>
    <t>CAPELA DO SOCORRO</t>
  </si>
  <si>
    <t>CAPELA DO SOCORRO Total</t>
  </si>
  <si>
    <t>CASA VERDE/CACHOEIRINHA</t>
  </si>
  <si>
    <t>CASA VERDE/CACHOEIRINHA Total</t>
  </si>
  <si>
    <t>ERMELINO MATARAZZO Total</t>
  </si>
  <si>
    <t>GUAIANASES Total</t>
  </si>
  <si>
    <t>IPIRANGA Total</t>
  </si>
  <si>
    <t>ITAIM PAULISTA Total</t>
  </si>
  <si>
    <t>ITAQUERA Total</t>
  </si>
  <si>
    <t>LAPA/PINHEIROS Total</t>
  </si>
  <si>
    <t>M BOI MIRIM</t>
  </si>
  <si>
    <t>M BOI MIRIM Total</t>
  </si>
  <si>
    <t>MOOCA/ ARICANDUVA</t>
  </si>
  <si>
    <t>MOOCA/ ARICANDUVA Total</t>
  </si>
  <si>
    <t>PARELHEIROS</t>
  </si>
  <si>
    <t>PARELHEIROS Total</t>
  </si>
  <si>
    <t>PERUS-PIRITUBA</t>
  </si>
  <si>
    <t>PERUS-PIRITUBA Total</t>
  </si>
  <si>
    <t>SANTA CECÍLIA Total</t>
  </si>
  <si>
    <t>SANTANA/JAÇANÃ</t>
  </si>
  <si>
    <t>SANTANA/JAÇANÃ Total</t>
  </si>
  <si>
    <t>SANTO AMARO/CIDADE ADEMAR</t>
  </si>
  <si>
    <t>SANTO AMARO/CIDADE ADEMAR Total</t>
  </si>
  <si>
    <t>SÃO MATEUS Total</t>
  </si>
  <si>
    <t>SÃO MIGUEL Total</t>
  </si>
  <si>
    <t>TIRADENTES</t>
  </si>
  <si>
    <t>TIRADENTES Total</t>
  </si>
  <si>
    <t>VL. MARIA/ VL. GUILHERME</t>
  </si>
  <si>
    <t>VL. MARIA/ VL. GUILHERME Total</t>
  </si>
  <si>
    <t>VL. MARIANA/ JABAQUARA</t>
  </si>
  <si>
    <t>VL. MARIANA/ JABAQUARA Total</t>
  </si>
  <si>
    <t>VL. PRUDENTE/ SAPOPEMBA</t>
  </si>
  <si>
    <t>VL. PRUDENTE/ SAPOPEMBA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</si>
  <si>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</si>
  <si>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</si>
  <si>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</si>
  <si>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</si>
  <si>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</si>
  <si>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</si>
  <si>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</si>
  <si>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</si>
  <si>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</si>
  <si>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</si>
  <si>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</si>
  <si>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</si>
  <si>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</si>
  <si>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</si>
  <si>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</si>
  <si>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</si>
  <si>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</si>
  <si>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</si>
  <si>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</si>
  <si>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</si>
  <si>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</si>
  <si>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</si>
  <si>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</si>
  <si>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</si>
  <si>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3212130 HOSP MUN VER JOSE STOROPOLLI</t>
  </si>
  <si>
    <t>5718368/ HOSP MUN M BOI MIRIM</t>
  </si>
  <si>
    <t>6356184- Casa Angela (PERIHOSPITALAR)</t>
  </si>
  <si>
    <t>9465464/ HOSP MUN JOSANIAS CASTANHA BRAGA</t>
  </si>
  <si>
    <t>2786680/ HOSP MUN FERNANDO MAURO PIRES DA ROCHA</t>
  </si>
  <si>
    <t>2077477 - HOSPITAL SANTA MARCELINA SÃO PAULO</t>
  </si>
  <si>
    <t>2077639 - HOSPITAL MUNICIPAL PROF WALDOMIRO DE PAULA</t>
  </si>
  <si>
    <t>2077493 - HOSPITAL GERAL DE SÃO MATEUS SÃO PAULO</t>
  </si>
  <si>
    <t>2077620 - HOSPITAL GERAL SANTA MARCELINA DO ITAIM PAULISTA</t>
  </si>
  <si>
    <t>2079240 - HOSPITAL GERAL JESUS TEIXEIRA DA COSTA GUAIANASES</t>
  </si>
  <si>
    <t>2082829 - HOSPITAL MUNICIPAL PROF DR ALIPIO COORREA NETO</t>
  </si>
  <si>
    <t>5420938 - HOSPITAL MUNICIPAL CIDADE TIRADENTES CARMEM PRUDENTE</t>
  </si>
  <si>
    <t>2080583- HOSPITAL MUNICIPAL TIDE SETUBAL</t>
  </si>
  <si>
    <t xml:space="preserve">2075717-Hospital Municipal J. Sarah Mario Degni </t>
  </si>
  <si>
    <t>2076926-Hospital Universitário Da USP São Paulo</t>
  </si>
  <si>
    <t>2077485/ Hospital Sao Paulo Hospital De Ensino Da Unifesp</t>
  </si>
  <si>
    <t>2077701/Hospital e Maternidade Leonor Mendes de Barros</t>
  </si>
  <si>
    <t>2077523/Unidade de Gestão Assistêncial II Hospital Ipiranga SP</t>
  </si>
  <si>
    <t>2077426/ Hospital Estadual De Vila Alpina Org Social Seconci</t>
  </si>
  <si>
    <t>2091585/ Hospital Estadual De Sapopemba Sao Paulo</t>
  </si>
  <si>
    <t>7711980/HOSP MUN GILSON DE CASSIA MARQUES DE CARVALHO</t>
  </si>
  <si>
    <t xml:space="preserve">2084473/ HOSPITAL MUNICIPAL IGNACIO PROENCA DE GOUVEIA  </t>
  </si>
  <si>
    <t>2077388/HOSPITAL AMPARO MATERNAL</t>
  </si>
  <si>
    <t>3739503/ CASA DO PARTO DO SAPOPEMBA (PERIHOSPITALAR)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</si>
  <si>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</si>
  <si>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</si>
  <si>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</si>
  <si>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</si>
  <si>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</si>
  <si>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</si>
  <si>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</si>
  <si>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</si>
  <si>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</si>
  <si>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</si>
  <si>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</si>
  <si>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</si>
  <si>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2 NOVOS</t>
  </si>
  <si>
    <t>1 NOVO</t>
  </si>
  <si>
    <t>3 NOVOS</t>
  </si>
  <si>
    <t>1NOVO</t>
  </si>
  <si>
    <t>TOTAL DA RRAS</t>
  </si>
  <si>
    <t>NUMERO DE LEITOS  EXISTENTES NA  REDE MATERNA E INFANTIL (trazer da aba "totais TABELA 4")</t>
  </si>
  <si>
    <t xml:space="preserve">CPN I
</t>
  </si>
  <si>
    <t>1 EXIST.</t>
  </si>
  <si>
    <t>2 EXIST.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</si>
  <si>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</si>
  <si>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</si>
  <si>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</si>
  <si>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</si>
  <si>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</si>
  <si>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</si>
  <si>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</si>
  <si>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</si>
  <si>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</si>
  <si>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</si>
  <si>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</si>
  <si>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</si>
  <si>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</si>
  <si>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</si>
  <si>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</si>
  <si>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</si>
  <si>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</si>
  <si>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</si>
  <si>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</si>
  <si>
    <t>TOTAL</t>
  </si>
  <si>
    <t>EXISTENTE</t>
  </si>
  <si>
    <t>2078015-HC da FMUSP Hospital Das Clínicas São Paulo(INTER RRAS)</t>
  </si>
  <si>
    <t>2077485/
Hospital Sao Paulo Hospital De Ensino Da Unifesp</t>
  </si>
  <si>
    <t>2077426/Unidade Estadual de Vila Alpina- OSS /SECONCI</t>
  </si>
  <si>
    <t>2091585/Hospital Estadual de Sapopemba- OSS /SECONCI</t>
  </si>
  <si>
    <t>2084473/ HOSPITAL MUNICIPAL IGNACIO PROENCA DE GOUVEIA</t>
  </si>
  <si>
    <t>2077388 /AMPARO MATERNAL</t>
  </si>
  <si>
    <t>3739503/CASA DO PARTO SAPOPEMBA (PERIHOSPITALAR)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</si>
</sst>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"/>
    <numFmt numFmtId="165" formatCode="#,##0.0000"/>
    <numFmt numFmtId="166" formatCode="0.0000"/>
    <numFmt numFmtId="167" formatCode="0.0"/>
  </numFmts>
  <fonts count="19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6.0"/>
      <color theme="1"/>
      <name val="Calibri"/>
    </font>
    <font>
      <sz val="11.0"/>
      <color theme="1"/>
      <name val="Calibri"/>
    </font>
    <font/>
    <font>
      <u/>
      <sz val="11.0"/>
      <color rgb="FF0563C1"/>
      <name val="Calibri"/>
    </font>
    <font>
      <u/>
      <sz val="11.0"/>
      <color rgb="FF0563C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>
      <b/>
      <sz val="14.0"/>
      <color theme="1"/>
      <name val="Calibri"/>
    </font>
    <font>
      <sz val="9.0"/>
      <color theme="1"/>
      <name val="Calibri"/>
    </font>
    <font>
      <sz val="11.0"/>
      <color rgb="FFFF0000"/>
      <name val="Calibri"/>
    </font>
    <font>
      <sz val="10.0"/>
      <color theme="1"/>
      <name val="Arial"/>
    </font>
    <font>
      <color theme="1"/>
      <name val="Calibri"/>
      <scheme val="minor"/>
    </font>
    <font>
      <sz val="10.0"/>
      <color rgb="FF000000"/>
      <name val="Arial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54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3" fillId="2" fontId="3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left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horizontal="left" vertical="center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Alignment="1" applyFont="1" applyNumberFormat="1">
      <alignment horizontal="center" vertical="center"/>
    </xf>
    <xf borderId="12" fillId="3" fontId="6" numFmtId="0" xfId="0" applyAlignment="1" applyBorder="1" applyFont="1">
      <alignment horizontal="left" vertical="center"/>
    </xf>
    <xf borderId="13" fillId="3" fontId="4" numFmtId="0" xfId="0" applyAlignment="1" applyBorder="1" applyFont="1">
      <alignment horizontal="left" vertical="center"/>
    </xf>
    <xf borderId="14" fillId="3" fontId="4" numFmtId="0" xfId="0" applyAlignment="1" applyBorder="1" applyFont="1">
      <alignment horizontal="left" vertical="center"/>
    </xf>
    <xf borderId="7" fillId="3" fontId="7" numFmtId="0" xfId="0" applyAlignment="1" applyBorder="1" applyFont="1">
      <alignment horizontal="left" vertical="center"/>
    </xf>
    <xf borderId="7" fillId="3" fontId="4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left" vertical="center"/>
    </xf>
    <xf borderId="15" fillId="3" fontId="4" numFmtId="0" xfId="0" applyAlignment="1" applyBorder="1" applyFont="1">
      <alignment horizontal="left" vertical="center"/>
    </xf>
    <xf borderId="16" fillId="0" fontId="5" numFmtId="0" xfId="0" applyBorder="1" applyFont="1"/>
    <xf borderId="17" fillId="0" fontId="5" numFmtId="0" xfId="0" applyBorder="1" applyFont="1"/>
    <xf borderId="5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vertical="center" wrapText="1"/>
    </xf>
    <xf borderId="22" fillId="5" fontId="2" numFmtId="0" xfId="0" applyAlignment="1" applyBorder="1" applyFill="1" applyFont="1">
      <alignment horizontal="center" shrinkToFit="0" vertical="center" wrapText="1"/>
    </xf>
    <xf borderId="23" fillId="4" fontId="4" numFmtId="0" xfId="0" applyAlignment="1" applyBorder="1" applyFont="1">
      <alignment horizontal="center" shrinkToFit="0" vertical="center" wrapText="1"/>
    </xf>
    <xf borderId="24" fillId="4" fontId="4" numFmtId="0" xfId="0" applyAlignment="1" applyBorder="1" applyFont="1">
      <alignment horizontal="center" shrinkToFit="0" vertical="center" wrapText="1"/>
    </xf>
    <xf borderId="24" fillId="4" fontId="4" numFmtId="10" xfId="0" applyAlignment="1" applyBorder="1" applyFont="1" applyNumberFormat="1">
      <alignment horizontal="center" shrinkToFit="0" vertical="center" wrapText="1"/>
    </xf>
    <xf borderId="25" fillId="5" fontId="2" numFmtId="0" xfId="0" applyAlignment="1" applyBorder="1" applyFont="1">
      <alignment horizontal="center" shrinkToFit="0" vertical="center" wrapText="1"/>
    </xf>
    <xf borderId="26" fillId="5" fontId="2" numFmtId="0" xfId="0" applyAlignment="1" applyBorder="1" applyFont="1">
      <alignment horizontal="center" shrinkToFit="0" vertical="center" wrapText="1"/>
    </xf>
    <xf borderId="24" fillId="4" fontId="4" numFmtId="3" xfId="0" applyAlignment="1" applyBorder="1" applyFont="1" applyNumberFormat="1">
      <alignment horizontal="center" shrinkToFit="0" vertical="center" wrapText="1"/>
    </xf>
    <xf borderId="24" fillId="4" fontId="2" numFmtId="0" xfId="0" applyAlignment="1" applyBorder="1" applyFont="1">
      <alignment horizontal="center" shrinkToFit="0" vertical="center" wrapText="1"/>
    </xf>
    <xf borderId="24" fillId="4" fontId="4" numFmtId="1" xfId="0" applyAlignment="1" applyBorder="1" applyFont="1" applyNumberFormat="1">
      <alignment horizontal="center" shrinkToFit="0" vertical="center" wrapText="1"/>
    </xf>
    <xf borderId="26" fillId="4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4" fillId="0" fontId="10" numFmtId="0" xfId="0" applyAlignment="1" applyBorder="1" applyFont="1">
      <alignment horizontal="center" shrinkToFit="0" vertical="center" wrapText="1"/>
    </xf>
    <xf borderId="27" fillId="0" fontId="11" numFmtId="0" xfId="0" applyAlignment="1" applyBorder="1" applyFont="1">
      <alignment horizontal="center" shrinkToFit="0" vertical="center" wrapText="1"/>
    </xf>
    <xf borderId="24" fillId="0" fontId="11" numFmtId="0" xfId="0" applyAlignment="1" applyBorder="1" applyFont="1">
      <alignment horizontal="center" shrinkToFit="0" vertical="center" wrapText="1"/>
    </xf>
    <xf borderId="27" fillId="0" fontId="11" numFmtId="2" xfId="0" applyAlignment="1" applyBorder="1" applyFont="1" applyNumberFormat="1">
      <alignment horizontal="center" shrinkToFit="0" vertical="center" wrapText="1"/>
    </xf>
    <xf borderId="27" fillId="0" fontId="11" numFmtId="4" xfId="0" applyAlignment="1" applyBorder="1" applyFont="1" applyNumberFormat="1">
      <alignment horizontal="center" shrinkToFit="0" vertical="center" wrapText="1"/>
    </xf>
    <xf borderId="24" fillId="0" fontId="11" numFmtId="2" xfId="0" applyAlignment="1" applyBorder="1" applyFont="1" applyNumberFormat="1">
      <alignment horizontal="center" shrinkToFit="0" vertical="center" wrapText="1"/>
    </xf>
    <xf borderId="24" fillId="0" fontId="11" numFmtId="10" xfId="0" applyAlignment="1" applyBorder="1" applyFont="1" applyNumberFormat="1">
      <alignment horizontal="center" shrinkToFit="0" vertical="center" wrapText="1"/>
    </xf>
    <xf borderId="24" fillId="0" fontId="11" numFmtId="4" xfId="0" applyAlignment="1" applyBorder="1" applyFont="1" applyNumberFormat="1">
      <alignment horizontal="center" shrinkToFit="0" vertical="center" wrapText="1"/>
    </xf>
    <xf borderId="1" fillId="0" fontId="11" numFmtId="2" xfId="0" applyAlignment="1" applyBorder="1" applyFont="1" applyNumberFormat="1">
      <alignment horizontal="center" shrinkToFit="0" vertical="center" wrapText="1"/>
    </xf>
    <xf borderId="28" fillId="0" fontId="11" numFmtId="2" xfId="0" applyAlignment="1" applyBorder="1" applyFont="1" applyNumberFormat="1">
      <alignment horizontal="center"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24" fillId="0" fontId="10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vertical="center"/>
    </xf>
    <xf borderId="3" fillId="6" fontId="3" numFmtId="49" xfId="0" applyAlignment="1" applyBorder="1" applyFill="1" applyFont="1" applyNumberFormat="1">
      <alignment vertical="center"/>
    </xf>
    <xf borderId="0" fillId="0" fontId="1" numFmtId="0" xfId="0" applyAlignment="1" applyFont="1">
      <alignment vertical="center"/>
    </xf>
    <xf borderId="29" fillId="0" fontId="9" numFmtId="0" xfId="0" applyAlignment="1" applyBorder="1" applyFont="1">
      <alignment horizontal="center" vertical="center"/>
    </xf>
    <xf borderId="18" fillId="0" fontId="5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left" shrinkToFit="0" vertical="center" wrapText="1"/>
    </xf>
    <xf borderId="30" fillId="0" fontId="4" numFmtId="0" xfId="0" applyAlignment="1" applyBorder="1" applyFont="1">
      <alignment vertical="center"/>
    </xf>
    <xf borderId="31" fillId="0" fontId="4" numFmtId="0" xfId="0" applyAlignment="1" applyBorder="1" applyFont="1">
      <alignment vertical="center"/>
    </xf>
    <xf borderId="31" fillId="0" fontId="4" numFmtId="0" xfId="0" applyAlignment="1" applyBorder="1" applyFont="1">
      <alignment horizontal="center" vertical="center"/>
    </xf>
    <xf borderId="32" fillId="0" fontId="4" numFmtId="0" xfId="0" applyAlignment="1" applyBorder="1" applyFont="1">
      <alignment vertical="center"/>
    </xf>
    <xf borderId="4" fillId="0" fontId="12" numFmtId="0" xfId="0" applyAlignment="1" applyBorder="1" applyFont="1">
      <alignment horizontal="center" vertical="center"/>
    </xf>
    <xf borderId="30" fillId="0" fontId="5" numFmtId="0" xfId="0" applyBorder="1" applyFont="1"/>
    <xf borderId="31" fillId="0" fontId="5" numFmtId="0" xfId="0" applyBorder="1" applyFont="1"/>
    <xf borderId="32" fillId="0" fontId="5" numFmtId="0" xfId="0" applyBorder="1" applyFont="1"/>
    <xf borderId="33" fillId="0" fontId="4" numFmtId="0" xfId="0" applyAlignment="1" applyBorder="1" applyFont="1">
      <alignment horizontal="center" shrinkToFit="0" vertical="center" wrapText="1"/>
    </xf>
    <xf borderId="33" fillId="0" fontId="13" numFmtId="0" xfId="0" applyAlignment="1" applyBorder="1" applyFont="1">
      <alignment horizontal="center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33" fillId="0" fontId="4" numFmtId="0" xfId="0" applyAlignment="1" applyBorder="1" applyFont="1">
      <alignment horizontal="center" vertical="center"/>
    </xf>
    <xf borderId="24" fillId="4" fontId="4" numFmtId="164" xfId="0" applyAlignment="1" applyBorder="1" applyFont="1" applyNumberFormat="1">
      <alignment horizontal="center" vertical="center"/>
    </xf>
    <xf borderId="24" fillId="5" fontId="4" numFmtId="0" xfId="0" applyAlignment="1" applyBorder="1" applyFont="1">
      <alignment horizontal="center" vertical="center"/>
    </xf>
    <xf borderId="24" fillId="4" fontId="4" numFmtId="0" xfId="0" applyAlignment="1" applyBorder="1" applyFont="1">
      <alignment horizontal="right" shrinkToFit="0" vertical="center" wrapText="1"/>
    </xf>
    <xf borderId="24" fillId="4" fontId="4" numFmtId="0" xfId="0" applyAlignment="1" applyBorder="1" applyFont="1">
      <alignment horizontal="right" vertical="center"/>
    </xf>
    <xf borderId="24" fillId="4" fontId="4" numFmtId="0" xfId="0" applyAlignment="1" applyBorder="1" applyFont="1">
      <alignment horizontal="center" vertical="center"/>
    </xf>
    <xf borderId="24" fillId="4" fontId="4" numFmtId="0" xfId="0" applyAlignment="1" applyBorder="1" applyFont="1">
      <alignment vertical="center"/>
    </xf>
    <xf borderId="34" fillId="4" fontId="4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35" fillId="4" fontId="4" numFmtId="0" xfId="0" applyAlignment="1" applyBorder="1" applyFont="1">
      <alignment horizontal="center" shrinkToFit="0" vertical="center" wrapText="1"/>
    </xf>
    <xf borderId="22" fillId="5" fontId="4" numFmtId="0" xfId="0" applyAlignment="1" applyBorder="1" applyFont="1">
      <alignment horizontal="center" vertical="center"/>
    </xf>
    <xf borderId="24" fillId="4" fontId="4" numFmtId="164" xfId="0" applyAlignment="1" applyBorder="1" applyFont="1" applyNumberFormat="1">
      <alignment horizontal="center" shrinkToFit="0" vertical="center" wrapText="1"/>
    </xf>
    <xf borderId="24" fillId="4" fontId="4" numFmtId="0" xfId="0" applyAlignment="1" applyBorder="1" applyFont="1">
      <alignment shrinkToFit="0" vertical="center" wrapText="1"/>
    </xf>
    <xf borderId="36" fillId="5" fontId="4" numFmtId="0" xfId="0" applyAlignment="1" applyBorder="1" applyFont="1">
      <alignment horizontal="center" vertical="center"/>
    </xf>
    <xf borderId="37" fillId="5" fontId="4" numFmtId="0" xfId="0" applyAlignment="1" applyBorder="1" applyFont="1">
      <alignment horizontal="center" vertical="center"/>
    </xf>
    <xf borderId="33" fillId="0" fontId="5" numFmtId="0" xfId="0" applyBorder="1" applyFont="1"/>
    <xf borderId="38" fillId="4" fontId="4" numFmtId="0" xfId="0" applyAlignment="1" applyBorder="1" applyFont="1">
      <alignment shrinkToFit="0" vertical="center" wrapText="1"/>
    </xf>
    <xf borderId="35" fillId="4" fontId="4" numFmtId="164" xfId="0" applyAlignment="1" applyBorder="1" applyFont="1" applyNumberFormat="1">
      <alignment horizontal="center" shrinkToFit="0" vertical="center" wrapText="1"/>
    </xf>
    <xf borderId="35" fillId="4" fontId="14" numFmtId="0" xfId="0" applyAlignment="1" applyBorder="1" applyFont="1">
      <alignment horizontal="center" shrinkToFit="0" vertical="center" wrapText="1"/>
    </xf>
    <xf borderId="24" fillId="4" fontId="15" numFmtId="0" xfId="0" applyAlignment="1" applyBorder="1" applyFont="1">
      <alignment horizontal="right" shrinkToFit="0" vertical="center" wrapText="1"/>
    </xf>
    <xf borderId="38" fillId="4" fontId="4" numFmtId="0" xfId="0" applyAlignment="1" applyBorder="1" applyFont="1">
      <alignment horizontal="center" shrinkToFit="0" vertical="center" wrapText="1"/>
    </xf>
    <xf borderId="22" fillId="4" fontId="4" numFmtId="164" xfId="0" applyAlignment="1" applyBorder="1" applyFont="1" applyNumberFormat="1">
      <alignment horizontal="center" vertical="center"/>
    </xf>
    <xf borderId="38" fillId="4" fontId="4" numFmtId="0" xfId="0" applyAlignment="1" applyBorder="1" applyFont="1">
      <alignment horizontal="center" vertical="center"/>
    </xf>
    <xf borderId="36" fillId="4" fontId="4" numFmtId="164" xfId="0" applyAlignment="1" applyBorder="1" applyFont="1" applyNumberFormat="1">
      <alignment horizontal="center" vertical="center"/>
    </xf>
    <xf borderId="35" fillId="4" fontId="4" numFmtId="164" xfId="0" applyAlignment="1" applyBorder="1" applyFont="1" applyNumberFormat="1">
      <alignment horizontal="center" vertical="center"/>
    </xf>
    <xf borderId="38" fillId="4" fontId="4" numFmtId="164" xfId="0" applyAlignment="1" applyBorder="1" applyFont="1" applyNumberFormat="1">
      <alignment horizontal="center" vertical="center"/>
    </xf>
    <xf borderId="22" fillId="4" fontId="4" numFmtId="0" xfId="0" applyAlignment="1" applyBorder="1" applyFont="1">
      <alignment vertical="center"/>
    </xf>
    <xf borderId="22" fillId="4" fontId="4" numFmtId="0" xfId="0" applyAlignment="1" applyBorder="1" applyFont="1">
      <alignment horizontal="center" vertical="center"/>
    </xf>
    <xf borderId="2" fillId="0" fontId="3" numFmtId="0" xfId="0" applyBorder="1" applyFont="1"/>
    <xf borderId="3" fillId="6" fontId="3" numFmtId="0" xfId="0" applyBorder="1" applyFont="1"/>
    <xf borderId="29" fillId="0" fontId="9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0" fillId="0" fontId="9" numFmtId="0" xfId="0" applyAlignment="1" applyFont="1">
      <alignment horizontal="center"/>
    </xf>
    <xf borderId="7" fillId="0" fontId="4" numFmtId="0" xfId="0" applyBorder="1" applyFont="1"/>
    <xf borderId="0" fillId="0" fontId="4" numFmtId="0" xfId="0" applyFont="1"/>
    <xf borderId="8" fillId="0" fontId="4" numFmtId="0" xfId="0" applyBorder="1" applyFont="1"/>
    <xf borderId="7" fillId="0" fontId="4" numFmtId="0" xfId="0" applyAlignment="1" applyBorder="1" applyFont="1">
      <alignment horizontal="left"/>
    </xf>
    <xf borderId="0" fillId="0" fontId="4" numFmtId="0" xfId="0" applyAlignment="1" applyFont="1">
      <alignment shrinkToFit="0" vertical="center" wrapText="1"/>
    </xf>
    <xf borderId="8" fillId="0" fontId="4" numFmtId="0" xfId="0" applyAlignment="1" applyBorder="1" applyFont="1">
      <alignment shrinkToFit="0" vertical="center" wrapText="1"/>
    </xf>
    <xf borderId="30" fillId="0" fontId="4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27" fillId="0" fontId="4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horizontal="center" vertical="center"/>
    </xf>
    <xf borderId="27" fillId="0" fontId="4" numFmtId="0" xfId="0" applyBorder="1" applyFont="1"/>
    <xf borderId="24" fillId="0" fontId="4" numFmtId="0" xfId="0" applyAlignment="1" applyBorder="1" applyFont="1">
      <alignment horizontal="center" shrinkToFit="0" vertical="center" wrapText="1"/>
    </xf>
    <xf borderId="22" fillId="5" fontId="4" numFmtId="0" xfId="0" applyBorder="1" applyFont="1"/>
    <xf borderId="24" fillId="0" fontId="4" numFmtId="0" xfId="0" applyAlignment="1" applyBorder="1" applyFont="1">
      <alignment horizontal="center" vertical="center"/>
    </xf>
    <xf borderId="34" fillId="0" fontId="4" numFmtId="0" xfId="0" applyAlignment="1" applyBorder="1" applyFont="1">
      <alignment horizontal="center" shrinkToFit="0" vertical="center" wrapText="1"/>
    </xf>
    <xf borderId="33" fillId="0" fontId="4" numFmtId="0" xfId="0" applyBorder="1" applyFont="1"/>
    <xf borderId="24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horizontal="right" shrinkToFit="0" wrapText="1"/>
    </xf>
    <xf borderId="25" fillId="5" fontId="4" numFmtId="0" xfId="0" applyBorder="1" applyFont="1"/>
    <xf borderId="26" fillId="5" fontId="4" numFmtId="0" xfId="0" applyBorder="1" applyFont="1"/>
    <xf borderId="1" fillId="0" fontId="4" numFmtId="0" xfId="0" applyBorder="1" applyFont="1"/>
    <xf borderId="24" fillId="4" fontId="4" numFmtId="0" xfId="0" applyAlignment="1" applyBorder="1" applyFont="1">
      <alignment horizontal="center" shrinkToFit="0" wrapText="1"/>
    </xf>
    <xf borderId="34" fillId="0" fontId="4" numFmtId="0" xfId="0" applyBorder="1" applyFont="1"/>
    <xf borderId="39" fillId="0" fontId="4" numFmtId="0" xfId="0" applyBorder="1" applyFont="1"/>
    <xf borderId="24" fillId="3" fontId="4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horizontal="center" shrinkToFit="0" wrapText="1"/>
    </xf>
    <xf borderId="24" fillId="0" fontId="4" numFmtId="0" xfId="0" applyAlignment="1" applyBorder="1" applyFont="1">
      <alignment horizontal="right" shrinkToFit="0" vertical="center" wrapText="1"/>
    </xf>
    <xf borderId="24" fillId="0" fontId="4" numFmtId="0" xfId="0" applyAlignment="1" applyBorder="1" applyFont="1">
      <alignment shrinkToFit="0" vertical="center" wrapText="1"/>
    </xf>
    <xf borderId="37" fillId="4" fontId="4" numFmtId="0" xfId="0" applyAlignment="1" applyBorder="1" applyFont="1">
      <alignment horizontal="center" shrinkToFit="0" vertical="center" wrapText="1"/>
    </xf>
    <xf borderId="0" fillId="0" fontId="16" numFmtId="0" xfId="0" applyFont="1"/>
    <xf borderId="0" fillId="0" fontId="4" numFmtId="0" xfId="0" applyAlignment="1" applyFont="1">
      <alignment shrinkToFit="0" wrapText="1"/>
    </xf>
    <xf borderId="0" fillId="0" fontId="16" numFmtId="3" xfId="0" applyFont="1" applyNumberFormat="1"/>
    <xf borderId="0" fillId="0" fontId="9" numFmtId="0" xfId="0" applyFont="1"/>
    <xf borderId="40" fillId="7" fontId="4" numFmtId="0" xfId="0" applyAlignment="1" applyBorder="1" applyFill="1" applyFont="1">
      <alignment horizontal="left" shrinkToFit="0" vertical="top" wrapText="1"/>
    </xf>
    <xf borderId="41" fillId="0" fontId="5" numFmtId="0" xfId="0" applyBorder="1" applyFont="1"/>
    <xf borderId="42" fillId="0" fontId="5" numFmtId="0" xfId="0" applyBorder="1" applyFont="1"/>
    <xf borderId="9" fillId="7" fontId="4" numFmtId="0" xfId="0" applyAlignment="1" applyBorder="1" applyFont="1">
      <alignment horizontal="left"/>
    </xf>
    <xf borderId="15" fillId="7" fontId="4" numFmtId="0" xfId="0" applyAlignment="1" applyBorder="1" applyFont="1">
      <alignment horizontal="left"/>
    </xf>
    <xf borderId="29" fillId="0" fontId="3" numFmtId="0" xfId="0" applyAlignment="1" applyBorder="1" applyFont="1">
      <alignment horizontal="center" vertical="center"/>
    </xf>
    <xf borderId="43" fillId="0" fontId="5" numFmtId="0" xfId="0" applyBorder="1" applyFont="1"/>
    <xf borderId="44" fillId="0" fontId="4" numFmtId="0" xfId="0" applyAlignment="1" applyBorder="1" applyFont="1">
      <alignment horizontal="center" shrinkToFit="0" vertical="top" wrapText="1"/>
    </xf>
    <xf borderId="24" fillId="0" fontId="4" numFmtId="0" xfId="0" applyAlignment="1" applyBorder="1" applyFont="1">
      <alignment shrinkToFit="0" vertical="top" wrapText="1"/>
    </xf>
    <xf borderId="27" fillId="0" fontId="2" numFmtId="0" xfId="0" applyAlignment="1" applyBorder="1" applyFont="1">
      <alignment horizontal="center" shrinkToFit="0" vertical="top" wrapText="1"/>
    </xf>
    <xf borderId="27" fillId="0" fontId="4" numFmtId="0" xfId="0" applyAlignment="1" applyBorder="1" applyFont="1">
      <alignment horizontal="center" shrinkToFit="0" vertical="top" wrapText="1"/>
    </xf>
    <xf borderId="28" fillId="0" fontId="4" numFmtId="0" xfId="0" applyAlignment="1" applyBorder="1" applyFont="1">
      <alignment horizontal="center" shrinkToFit="0" vertical="top" wrapText="1"/>
    </xf>
    <xf borderId="45" fillId="0" fontId="4" numFmtId="0" xfId="0" applyAlignment="1" applyBorder="1" applyFont="1">
      <alignment horizontal="center" shrinkToFit="0" vertical="top" wrapText="1"/>
    </xf>
    <xf borderId="22" fillId="4" fontId="4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shrinkToFit="0" wrapText="1"/>
    </xf>
    <xf borderId="24" fillId="0" fontId="2" numFmtId="3" xfId="0" applyAlignment="1" applyBorder="1" applyFont="1" applyNumberFormat="1">
      <alignment horizontal="center" shrinkToFit="0" wrapText="1"/>
    </xf>
    <xf borderId="24" fillId="0" fontId="4" numFmtId="3" xfId="0" applyAlignment="1" applyBorder="1" applyFont="1" applyNumberFormat="1">
      <alignment horizontal="center" shrinkToFit="0" wrapText="1"/>
    </xf>
    <xf borderId="45" fillId="0" fontId="4" numFmtId="3" xfId="0" applyAlignment="1" applyBorder="1" applyFont="1" applyNumberFormat="1">
      <alignment horizontal="center" shrinkToFit="0" wrapText="1"/>
    </xf>
    <xf borderId="24" fillId="0" fontId="4" numFmtId="3" xfId="0" applyBorder="1" applyFont="1" applyNumberFormat="1"/>
    <xf borderId="45" fillId="0" fontId="4" numFmtId="3" xfId="0" applyBorder="1" applyFont="1" applyNumberFormat="1"/>
    <xf borderId="26" fillId="4" fontId="4" numFmtId="0" xfId="0" applyAlignment="1" applyBorder="1" applyFont="1">
      <alignment horizontal="center" shrinkToFit="0" vertical="center" wrapText="1"/>
    </xf>
    <xf borderId="34" fillId="0" fontId="4" numFmtId="0" xfId="0" applyAlignment="1" applyBorder="1" applyFont="1">
      <alignment shrinkToFit="0" wrapText="1"/>
    </xf>
    <xf borderId="34" fillId="0" fontId="2" numFmtId="3" xfId="0" applyAlignment="1" applyBorder="1" applyFont="1" applyNumberFormat="1">
      <alignment horizontal="center" shrinkToFit="0" wrapText="1"/>
    </xf>
    <xf borderId="34" fillId="0" fontId="4" numFmtId="3" xfId="0" applyAlignment="1" applyBorder="1" applyFont="1" applyNumberFormat="1">
      <alignment horizontal="center" shrinkToFit="0" wrapText="1"/>
    </xf>
    <xf borderId="46" fillId="0" fontId="4" numFmtId="3" xfId="0" applyAlignment="1" applyBorder="1" applyFont="1" applyNumberFormat="1">
      <alignment horizontal="center" shrinkToFit="0" wrapText="1"/>
    </xf>
    <xf borderId="34" fillId="0" fontId="14" numFmtId="3" xfId="0" applyAlignment="1" applyBorder="1" applyFont="1" applyNumberFormat="1">
      <alignment horizontal="center" shrinkToFit="0" wrapText="1"/>
    </xf>
    <xf borderId="24" fillId="0" fontId="14" numFmtId="3" xfId="0" applyBorder="1" applyFont="1" applyNumberFormat="1"/>
    <xf borderId="24" fillId="0" fontId="4" numFmtId="0" xfId="0" applyBorder="1" applyFont="1"/>
    <xf borderId="38" fillId="4" fontId="4" numFmtId="0" xfId="0" applyAlignment="1" applyBorder="1" applyFont="1">
      <alignment horizontal="center" shrinkToFit="0" vertical="center" wrapText="1"/>
    </xf>
    <xf borderId="24" fillId="4" fontId="4" numFmtId="0" xfId="0" applyAlignment="1" applyBorder="1" applyFont="1">
      <alignment horizontal="center" shrinkToFit="0" vertical="center" wrapText="1"/>
    </xf>
    <xf borderId="44" fillId="0" fontId="4" numFmtId="0" xfId="0" applyAlignment="1" applyBorder="1" applyFont="1">
      <alignment shrinkToFit="0" wrapText="1"/>
    </xf>
    <xf borderId="0" fillId="0" fontId="17" numFmtId="0" xfId="0" applyAlignment="1" applyFont="1">
      <alignment shrinkToFit="0" wrapText="1"/>
    </xf>
    <xf borderId="0" fillId="0" fontId="18" numFmtId="0" xfId="0" applyAlignment="1" applyFont="1">
      <alignment shrinkToFit="0" wrapText="1"/>
    </xf>
    <xf borderId="34" fillId="0" fontId="4" numFmtId="0" xfId="0" applyBorder="1" applyFont="1"/>
    <xf borderId="34" fillId="0" fontId="4" numFmtId="3" xfId="0" applyBorder="1" applyFont="1" applyNumberFormat="1"/>
    <xf borderId="46" fillId="0" fontId="4" numFmtId="3" xfId="0" applyBorder="1" applyFont="1" applyNumberFormat="1"/>
    <xf borderId="24" fillId="6" fontId="4" numFmtId="0" xfId="0" applyBorder="1" applyFont="1"/>
    <xf borderId="24" fillId="6" fontId="4" numFmtId="3" xfId="0" applyBorder="1" applyFont="1" applyNumberFormat="1"/>
    <xf borderId="13" fillId="6" fontId="4" numFmtId="0" xfId="0" applyBorder="1" applyFont="1"/>
    <xf borderId="47" fillId="0" fontId="4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48" fillId="0" fontId="2" numFmtId="0" xfId="0" applyAlignment="1" applyBorder="1" applyFont="1">
      <alignment horizontal="center" shrinkToFit="0" vertical="top" wrapText="1"/>
    </xf>
    <xf borderId="48" fillId="0" fontId="4" numFmtId="0" xfId="0" applyAlignment="1" applyBorder="1" applyFont="1">
      <alignment horizontal="center" shrinkToFit="0" vertical="top" wrapText="1"/>
    </xf>
    <xf borderId="28" fillId="0" fontId="4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9" fillId="0" fontId="5" numFmtId="0" xfId="0" applyBorder="1" applyFont="1"/>
    <xf borderId="24" fillId="0" fontId="4" numFmtId="0" xfId="0" applyAlignment="1" applyBorder="1" applyFont="1">
      <alignment horizontal="center" shrinkToFit="0" vertical="top" wrapText="1"/>
    </xf>
    <xf borderId="45" fillId="0" fontId="4" numFmtId="0" xfId="0" applyAlignment="1" applyBorder="1" applyFont="1">
      <alignment horizontal="center" shrinkToFit="0" vertical="top" wrapText="1"/>
    </xf>
    <xf borderId="24" fillId="4" fontId="4" numFmtId="2" xfId="0" applyAlignment="1" applyBorder="1" applyFont="1" applyNumberFormat="1">
      <alignment horizontal="right" shrinkToFit="0" wrapText="1"/>
    </xf>
    <xf borderId="24" fillId="6" fontId="2" numFmtId="1" xfId="0" applyAlignment="1" applyBorder="1" applyFont="1" applyNumberFormat="1">
      <alignment horizontal="center" shrinkToFit="0" vertical="top" wrapText="1"/>
    </xf>
    <xf borderId="24" fillId="6" fontId="4" numFmtId="1" xfId="0" applyAlignment="1" applyBorder="1" applyFont="1" applyNumberFormat="1">
      <alignment horizontal="center" shrinkToFit="0" vertical="top" wrapText="1"/>
    </xf>
    <xf borderId="24" fillId="4" fontId="4" numFmtId="0" xfId="0" applyBorder="1" applyFont="1"/>
    <xf borderId="24" fillId="4" fontId="4" numFmtId="4" xfId="0" applyAlignment="1" applyBorder="1" applyFont="1" applyNumberFormat="1">
      <alignment shrinkToFit="0" wrapText="1"/>
    </xf>
    <xf borderId="24" fillId="4" fontId="4" numFmtId="3" xfId="0" applyAlignment="1" applyBorder="1" applyFont="1" applyNumberFormat="1">
      <alignment shrinkToFit="0" wrapText="1"/>
    </xf>
    <xf borderId="24" fillId="4" fontId="4" numFmtId="3" xfId="0" applyBorder="1" applyFont="1" applyNumberFormat="1"/>
    <xf borderId="35" fillId="4" fontId="4" numFmtId="3" xfId="0" applyBorder="1" applyFont="1" applyNumberFormat="1"/>
    <xf borderId="35" fillId="6" fontId="2" numFmtId="1" xfId="0" applyAlignment="1" applyBorder="1" applyFont="1" applyNumberFormat="1">
      <alignment horizontal="center" shrinkToFit="0" vertical="top" wrapText="1"/>
    </xf>
    <xf borderId="35" fillId="6" fontId="4" numFmtId="1" xfId="0" applyAlignment="1" applyBorder="1" applyFont="1" applyNumberFormat="1">
      <alignment horizontal="center" shrinkToFit="0" vertical="top" wrapText="1"/>
    </xf>
    <xf borderId="35" fillId="4" fontId="4" numFmtId="0" xfId="0" applyBorder="1" applyFont="1"/>
    <xf borderId="29" fillId="8" fontId="9" numFmtId="0" xfId="0" applyAlignment="1" applyBorder="1" applyFill="1" applyFont="1">
      <alignment horizontal="center" shrinkToFit="0" wrapText="1"/>
    </xf>
    <xf borderId="21" fillId="8" fontId="4" numFmtId="1" xfId="0" applyAlignment="1" applyBorder="1" applyFont="1" applyNumberFormat="1">
      <alignment horizontal="center"/>
    </xf>
    <xf borderId="21" fillId="8" fontId="4" numFmtId="0" xfId="0" applyBorder="1" applyFont="1"/>
    <xf borderId="3" fillId="8" fontId="4" numFmtId="0" xfId="0" applyBorder="1" applyFont="1"/>
    <xf borderId="0" fillId="0" fontId="4" numFmtId="1" xfId="0" applyFont="1" applyNumberFormat="1"/>
    <xf borderId="34" fillId="0" fontId="4" numFmtId="0" xfId="0" applyAlignment="1" applyBorder="1" applyFont="1">
      <alignment horizontal="center" shrinkToFit="0" vertical="top" wrapText="1"/>
    </xf>
    <xf borderId="36" fillId="6" fontId="4" numFmtId="49" xfId="0" applyAlignment="1" applyBorder="1" applyFont="1" applyNumberFormat="1">
      <alignment shrinkToFit="0" wrapText="1"/>
    </xf>
    <xf borderId="24" fillId="6" fontId="4" numFmtId="49" xfId="0" applyAlignment="1" applyBorder="1" applyFont="1" applyNumberFormat="1">
      <alignment shrinkToFit="0" wrapText="1"/>
    </xf>
    <xf borderId="24" fillId="6" fontId="4" numFmtId="2" xfId="0" applyAlignment="1" applyBorder="1" applyFont="1" applyNumberFormat="1">
      <alignment shrinkToFit="0" wrapText="1"/>
    </xf>
    <xf borderId="24" fillId="4" fontId="2" numFmtId="1" xfId="0" applyAlignment="1" applyBorder="1" applyFont="1" applyNumberFormat="1">
      <alignment horizontal="center" shrinkToFit="0" vertical="top" wrapText="1"/>
    </xf>
    <xf borderId="24" fillId="4" fontId="4" numFmtId="1" xfId="0" applyAlignment="1" applyBorder="1" applyFont="1" applyNumberFormat="1">
      <alignment horizontal="center" shrinkToFit="0" vertical="top" wrapText="1"/>
    </xf>
    <xf borderId="24" fillId="4" fontId="4" numFmtId="0" xfId="0" applyAlignment="1" applyBorder="1" applyFont="1">
      <alignment horizontal="center" shrinkToFit="0" vertical="top" wrapText="1"/>
    </xf>
    <xf borderId="37" fillId="4" fontId="4" numFmtId="0" xfId="0" applyAlignment="1" applyBorder="1" applyFont="1">
      <alignment horizontal="center" shrinkToFit="0" wrapText="1"/>
    </xf>
    <xf borderId="35" fillId="4" fontId="4" numFmtId="0" xfId="0" applyAlignment="1" applyBorder="1" applyFont="1">
      <alignment horizontal="center" shrinkToFit="0" wrapText="1"/>
    </xf>
    <xf borderId="50" fillId="4" fontId="4" numFmtId="0" xfId="0" applyAlignment="1" applyBorder="1" applyFont="1">
      <alignment horizontal="center" shrinkToFit="0" wrapText="1"/>
    </xf>
    <xf borderId="24" fillId="6" fontId="4" numFmtId="165" xfId="0" applyAlignment="1" applyBorder="1" applyFont="1" applyNumberFormat="1">
      <alignment shrinkToFit="0" wrapText="1"/>
    </xf>
    <xf borderId="24" fillId="6" fontId="4" numFmtId="166" xfId="0" applyAlignment="1" applyBorder="1" applyFont="1" applyNumberFormat="1">
      <alignment shrinkToFit="0" wrapText="1"/>
    </xf>
    <xf borderId="24" fillId="6" fontId="4" numFmtId="4" xfId="0" applyAlignment="1" applyBorder="1" applyFont="1" applyNumberFormat="1">
      <alignment shrinkToFit="0" wrapText="1"/>
    </xf>
    <xf borderId="24" fillId="6" fontId="4" numFmtId="3" xfId="0" applyAlignment="1" applyBorder="1" applyFont="1" applyNumberFormat="1">
      <alignment shrinkToFit="0" wrapText="1"/>
    </xf>
    <xf borderId="35" fillId="4" fontId="2" numFmtId="1" xfId="0" applyAlignment="1" applyBorder="1" applyFont="1" applyNumberFormat="1">
      <alignment horizontal="center" shrinkToFit="0" vertical="top" wrapText="1"/>
    </xf>
    <xf borderId="35" fillId="4" fontId="4" numFmtId="1" xfId="0" applyAlignment="1" applyBorder="1" applyFont="1" applyNumberFormat="1">
      <alignment horizontal="center" shrinkToFit="0" vertical="top" wrapText="1"/>
    </xf>
    <xf borderId="35" fillId="4" fontId="4" numFmtId="0" xfId="0" applyAlignment="1" applyBorder="1" applyFont="1">
      <alignment horizontal="center" shrinkToFit="0" vertical="top" wrapText="1"/>
    </xf>
    <xf borderId="50" fillId="4" fontId="4" numFmtId="0" xfId="0" applyBorder="1" applyFont="1"/>
    <xf borderId="51" fillId="8" fontId="9" numFmtId="0" xfId="0" applyAlignment="1" applyBorder="1" applyFont="1">
      <alignment horizontal="center"/>
    </xf>
    <xf borderId="24" fillId="8" fontId="4" numFmtId="0" xfId="0" applyBorder="1" applyFont="1"/>
    <xf borderId="24" fillId="6" fontId="4" numFmtId="0" xfId="0" applyAlignment="1" applyBorder="1" applyFont="1">
      <alignment shrinkToFit="0" wrapText="1"/>
    </xf>
    <xf borderId="24" fillId="6" fontId="4" numFmtId="167" xfId="0" applyAlignment="1" applyBorder="1" applyFont="1" applyNumberFormat="1">
      <alignment shrinkToFit="0" wrapText="1"/>
    </xf>
    <xf borderId="35" fillId="6" fontId="4" numFmtId="0" xfId="0" applyAlignment="1" applyBorder="1" applyFont="1">
      <alignment shrinkToFit="0" wrapText="1"/>
    </xf>
    <xf borderId="35" fillId="6" fontId="4" numFmtId="3" xfId="0" applyAlignment="1" applyBorder="1" applyFont="1" applyNumberFormat="1">
      <alignment shrinkToFit="0" wrapText="1"/>
    </xf>
    <xf borderId="29" fillId="8" fontId="9" numFmtId="0" xfId="0" applyAlignment="1" applyBorder="1" applyFont="1">
      <alignment horizontal="center"/>
    </xf>
    <xf borderId="0" fillId="0" fontId="4" numFmtId="0" xfId="0" applyAlignment="1" applyFont="1">
      <alignment horizontal="center" shrinkToFit="0" wrapText="1"/>
    </xf>
    <xf borderId="24" fillId="0" fontId="4" numFmtId="0" xfId="0" applyBorder="1" applyFont="1"/>
    <xf borderId="24" fillId="0" fontId="4" numFmtId="0" xfId="0" applyAlignment="1" applyBorder="1" applyFont="1">
      <alignment horizontal="center"/>
    </xf>
    <xf borderId="52" fillId="0" fontId="4" numFmtId="0" xfId="0" applyAlignment="1" applyBorder="1" applyFont="1">
      <alignment horizontal="left" shrinkToFit="0" vertical="top" wrapText="1"/>
    </xf>
    <xf borderId="52" fillId="0" fontId="5" numFmtId="0" xfId="0" applyBorder="1" applyFont="1"/>
    <xf borderId="47" fillId="0" fontId="5" numFmtId="0" xfId="0" applyBorder="1" applyFont="1"/>
    <xf borderId="39" fillId="0" fontId="5" numFmtId="0" xfId="0" applyBorder="1" applyFont="1"/>
    <xf borderId="3" fillId="2" fontId="3" numFmtId="0" xfId="0" applyBorder="1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vertical="top" wrapText="1"/>
    </xf>
    <xf borderId="29" fillId="0" fontId="4" numFmtId="0" xfId="0" applyBorder="1" applyFont="1"/>
    <xf borderId="18" fillId="0" fontId="4" numFmtId="0" xfId="0" applyBorder="1" applyFont="1"/>
    <xf borderId="19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43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top" wrapText="1"/>
    </xf>
    <xf borderId="53" fillId="0" fontId="4" numFmtId="0" xfId="0" applyAlignment="1" applyBorder="1" applyFont="1">
      <alignment horizontal="center" shrinkToFit="0" vertical="top" wrapText="1"/>
    </xf>
    <xf borderId="27" fillId="0" fontId="4" numFmtId="0" xfId="0" applyAlignment="1" applyBorder="1" applyFont="1">
      <alignment horizontal="center" shrinkToFit="0" vertical="top" wrapText="1"/>
    </xf>
    <xf borderId="49" fillId="0" fontId="2" numFmtId="0" xfId="0" applyAlignment="1" applyBorder="1" applyFont="1">
      <alignment horizontal="center" shrinkToFit="0" vertical="top" wrapText="1"/>
    </xf>
    <xf borderId="28" fillId="0" fontId="5" numFmtId="0" xfId="0" applyBorder="1" applyFont="1"/>
    <xf borderId="44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top" wrapText="1"/>
    </xf>
    <xf borderId="24" fillId="2" fontId="4" numFmtId="0" xfId="0" applyAlignment="1" applyBorder="1" applyFont="1">
      <alignment horizontal="center" shrinkToFit="0" vertical="center" wrapText="1"/>
    </xf>
    <xf borderId="37" fillId="2" fontId="4" numFmtId="0" xfId="0" applyAlignment="1" applyBorder="1" applyFont="1">
      <alignment horizontal="center" shrinkToFit="0" vertical="center" wrapText="1"/>
    </xf>
    <xf borderId="36" fillId="2" fontId="2" numFmtId="0" xfId="0" applyAlignment="1" applyBorder="1" applyFont="1">
      <alignment horizontal="center" shrinkToFit="0" vertical="top" wrapText="1"/>
    </xf>
    <xf borderId="24" fillId="2" fontId="2" numFmtId="0" xfId="0" applyAlignment="1" applyBorder="1" applyFont="1">
      <alignment horizontal="center" shrinkToFit="0" vertical="top" wrapText="1"/>
    </xf>
    <xf borderId="24" fillId="2" fontId="4" numFmtId="0" xfId="0" applyAlignment="1" applyBorder="1" applyFont="1">
      <alignment horizontal="center" shrinkToFit="0" vertical="top" wrapText="1"/>
    </xf>
    <xf borderId="24" fillId="6" fontId="4" numFmtId="0" xfId="0" applyAlignment="1" applyBorder="1" applyFont="1">
      <alignment horizontal="center" shrinkToFit="0" vertical="top" wrapText="1"/>
    </xf>
    <xf borderId="24" fillId="2" fontId="2" numFmtId="0" xfId="0" applyAlignment="1" applyBorder="1" applyFont="1">
      <alignment horizontal="center" shrinkToFit="0" vertical="center" wrapText="1"/>
    </xf>
    <xf borderId="36" fillId="2" fontId="4" numFmtId="0" xfId="0" applyAlignment="1" applyBorder="1" applyFont="1">
      <alignment shrinkToFit="0" wrapText="1"/>
    </xf>
    <xf borderId="24" fillId="2" fontId="4" numFmtId="0" xfId="0" applyBorder="1" applyFont="1"/>
    <xf borderId="13" fillId="2" fontId="18" numFmtId="0" xfId="0" applyAlignment="1" applyBorder="1" applyFont="1">
      <alignment shrinkToFit="0" wrapText="1"/>
    </xf>
    <xf borderId="35" fillId="2" fontId="4" numFmtId="0" xfId="0" applyAlignment="1" applyBorder="1" applyFont="1">
      <alignment horizontal="center" shrinkToFit="0" vertical="center" wrapText="1"/>
    </xf>
    <xf borderId="50" fillId="2" fontId="4" numFmtId="0" xfId="0" applyAlignment="1" applyBorder="1" applyFont="1">
      <alignment horizontal="center" shrinkToFit="0" vertical="center" wrapText="1"/>
    </xf>
    <xf borderId="38" fillId="2" fontId="4" numFmtId="0" xfId="0" applyAlignment="1" applyBorder="1" applyFont="1">
      <alignment horizontal="center" shrinkToFit="0" vertical="center" wrapText="1"/>
    </xf>
    <xf borderId="26" fillId="2" fontId="4" numFmtId="0" xfId="0" applyAlignment="1" applyBorder="1" applyFont="1">
      <alignment horizontal="center" shrinkToFit="0" vertical="center" wrapText="1"/>
    </xf>
    <xf borderId="22" fillId="2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198" sheet="tabela 4  leitos existentes"/>
  </cacheSource>
  <cacheFields>
    <cacheField name="COORDENADORIA DE SAUDE" numFmtId="0">
      <sharedItems containsBlank="1">
        <s v="CRS Norte"/>
        <m/>
        <s v="CRS Sul"/>
        <s v="CRS LESTE"/>
        <s v="CRS CENTRO"/>
        <s v="CRS OESTE"/>
        <s v="CRS SUDESTE"/>
      </sharedItems>
    </cacheField>
    <cacheField name="SUPERVISÃO DE SAUDE" numFmtId="0">
      <sharedItems containsBlank="1">
        <s v="SANTANA/JAÇANÃ"/>
        <s v="PERUS-PIRITUBA"/>
        <s v="CASA VERDE/CACHOEIRINHA"/>
        <s v="VL. MARIA/ VL. GUILHERME"/>
        <m/>
        <s v="CAPELA DO SOCORRO"/>
        <s v="SANTO AMARO/CIDADE ADEMAR"/>
        <s v="M BOI MIRIM"/>
        <s v="PARELHEIROS"/>
        <s v="CAMPO LIMPO"/>
        <s v="ITAQUERA"/>
        <s v="SÃO MATEUS"/>
        <s v="ITAIM PAULISTA"/>
        <s v="GUAIANASES"/>
        <s v="ERMELINO MATARAZZO"/>
        <s v="TIRADENTES"/>
        <s v="SÃO MIGUEL"/>
        <s v="SANTA CECÍLIA"/>
        <s v="LAPA/PINHEIROS"/>
        <s v="BUTANTÃ"/>
        <s v="VL. MARIANA/ JABAQUARA"/>
        <s v="MOOCA/ ARICANDUVA"/>
        <s v="IPIRANGA"/>
        <s v="VL. PRUDENTE/ SAPOPEMBA"/>
      </sharedItems>
    </cacheField>
    <cacheField name="CNES/ESTABELECIMENTO" numFmtId="0">
      <sharedItems containsBlank="1">
        <s v="2077574 CONJUNTO HOSPITALAR DO MANDAQUI SAO PAULO"/>
        <s v="2082225 HOSPITAL KATIA DE SOUZA RODRIGUES TAIPAS SAO PAULO"/>
        <s v="2079186 HOSP MUN MAT ESC DR MARIO DE MORAES A SILVA"/>
        <s v="2076896 HOSPITAL SAO LUIZ GONZAGA"/>
        <s v="3212130 HOSP MUN VER JOSE STOROPOLLI"/>
        <m/>
        <s v="2077671/ HOSPITAL GERAL DO GRAJAU PROF LIBER JOHN ALPHONSE DI DIO SP"/>
        <s v="2065665/ HOSPITAL MATERNIDADE INTERLAGOS"/>
        <s v="2066092/HOSPITAL GERAL DE PEDREIRA"/>
        <s v="5718368/ HOSP MUN M BOI MIRIM"/>
        <s v="6356184- Casa Angela (PERIHOSPITALAR)"/>
        <s v="9465464/ HOSP MUN JOSANIAS CASTANHA BRAGA"/>
        <s v="2786680/ HOSP MUN FERNANDO MAURO PIRES DA ROCHA"/>
        <s v="2077477 - HOSPITAL SANTA MARCELINA SÃO PAULO"/>
        <s v="2077639 - HOSPITAL MUNICIPAL PROF WALDOMIRO DE PAULA"/>
        <s v="2077493 - HOSPITAL GERAL DE SÃO MATEUS SÃO PAULO"/>
        <s v="2077620 - HOSPITAL GERAL SANTA MARCELINA DO ITAIM PAULISTA"/>
        <s v="2079240 - HOSPITAL GERAL JESUS TEIXEIRA DA COSTA GUAIANASES"/>
        <s v="2082829 - HOSPITAL MUNICIPAL PROF DR ALIPIO COORREA NETO"/>
        <s v="5420938 - HOSPITAL MUNICIPAL CIDADE TIRADENTES CARMEM PRUDENTE"/>
        <s v="2080583- HOSPITAL MUNICIPAL TIDE SETUBAL"/>
        <s v="2688689/SANTA CASA DE SAO PAULO HOSPITAL CENTRAL SAO PAULO"/>
        <s v="2078015-HC da FMUSP Hospital Das Clínicas São Paulo (INTER RRAS)"/>
        <s v="2075717-Hospital Municipal J. Sarah Mario Degni "/>
        <s v="2076926-Hospital Universitário Da USP São Paulo"/>
        <s v="2077485/ Hospital Sao Paulo Hospital De Ensino Da Unifesp"/>
        <s v="2077701/Hospital e Maternidade Leonor Mendes de Barros"/>
        <s v="2077523/Unidade de Gestão Assistêncial II Hospital Ipiranga SP"/>
        <s v="2077426/ Hospital Estadual De Vila Alpina Org Social Seconci"/>
        <s v="2091585/ Hospital Estadual De Sapopemba Sao Paulo"/>
        <s v="7711980/HOSP MUN GILSON DE CASSIA MARQUES DE CARVALHO"/>
        <s v="2084473/ HOSPITAL MUNICIPAL IGNACIO PROENCA DE GOUVEIA  "/>
        <s v="2077388/HOSPITAL AMPARO MATERNAL"/>
        <s v="3739503/ CASA DO PARTO DO SAPOPEMBA (PERIHOSPITALAR)"/>
      </sharedItems>
    </cacheField>
    <cacheField name="MUNICIPIO" numFmtId="0">
      <sharedItems containsBlank="1">
        <s v="SÃO PAULO"/>
        <m/>
      </sharedItems>
    </cacheField>
    <cacheField name="GESTÃO" numFmtId="0">
      <sharedItems containsBlank="1">
        <s v="ESTADUAL"/>
        <s v="MUNICIPAL"/>
        <m/>
      </sharedItems>
    </cacheField>
    <cacheField name="OBSTETRICOS" numFmtId="3">
      <sharedItems containsString="0" containsBlank="1" containsNumber="1" containsInteger="1">
        <n v="29.0"/>
        <n v="40.0"/>
        <n v="86.0"/>
        <n v="35.0"/>
        <n v="18.0"/>
        <m/>
        <n v="28.0"/>
        <n v="34.0"/>
        <n v="38.0"/>
        <n v="48.0"/>
        <n v="6.0"/>
        <n v="47.0"/>
        <n v="241.0"/>
        <n v="25.0"/>
        <n v="51.0"/>
        <n v="32.0"/>
        <n v="24.0"/>
        <n v="46.0"/>
        <n v="23.0"/>
        <n v="27.0"/>
        <n v="66.0"/>
        <n v="33.0"/>
        <n v="30.0"/>
        <n v="57.0"/>
        <n v="5.0"/>
        <n v="333.0"/>
      </sharedItems>
    </cacheField>
    <cacheField name="GAR I" numFmtId="3">
      <sharedItems containsString="0" containsBlank="1" containsNumber="1" containsInteger="1">
        <n v="0.0"/>
        <m/>
        <n v="1.0"/>
        <n v="15.0"/>
      </sharedItems>
    </cacheField>
    <cacheField name="GAR II" numFmtId="3">
      <sharedItems containsString="0" containsBlank="1" containsNumber="1" containsInteger="1">
        <n v="0.0"/>
        <n v="20.0"/>
        <m/>
        <n v="19.0"/>
        <n v="8.0"/>
        <n v="35.0"/>
        <n v="6.0"/>
        <n v="10.0"/>
        <n v="7.0"/>
        <n v="15.0"/>
        <n v="1.0"/>
        <n v="23.0"/>
      </sharedItems>
    </cacheField>
    <cacheField name="SERVIÇO DE ATENDIMENTO SECUNDÁRIO OU TERCIÁRIO A GESTAÇÃO DE ALTO RISCO" numFmtId="3">
      <sharedItems containsString="0" containsBlank="1" containsNumber="1" containsInteger="1">
        <n v="1.0"/>
        <n v="0.0"/>
        <m/>
      </sharedItems>
    </cacheField>
    <cacheField name="UTI ADULTO" numFmtId="3">
      <sharedItems containsString="0" containsBlank="1" containsNumber="1" containsInteger="1">
        <n v="47.0"/>
        <n v="20.0"/>
        <n v="7.0"/>
        <n v="0.0"/>
        <n v="10.0"/>
        <m/>
        <n v="24.0"/>
        <n v="4.0"/>
        <n v="23.0"/>
        <n v="40.0"/>
        <n v="131.0"/>
        <n v="58.0"/>
        <n v="6.0"/>
        <n v="14.0"/>
        <n v="30.0"/>
        <n v="55.0"/>
        <n v="128.0"/>
        <n v="12.0"/>
        <n v="74.0"/>
        <n v="22.0"/>
        <n v="182.0"/>
      </sharedItems>
    </cacheField>
    <cacheField name="UTIN II" numFmtId="3">
      <sharedItems containsString="0" containsBlank="1" containsNumber="1" containsInteger="1">
        <n v="0.0"/>
        <n v="6.0"/>
        <n v="30.0"/>
        <n v="5.0"/>
        <m/>
        <n v="10.0"/>
        <n v="36.0"/>
        <n v="16.0"/>
        <n v="8.0"/>
        <n v="14.0"/>
        <n v="11.0"/>
        <n v="63.0"/>
      </sharedItems>
    </cacheField>
    <cacheField name="UTIN III" numFmtId="3">
      <sharedItems containsString="0" containsBlank="1" containsNumber="1" containsInteger="1">
        <n v="10.0"/>
        <n v="0.0"/>
        <m/>
        <n v="12.0"/>
        <n v="9.0"/>
        <n v="16.0"/>
        <n v="15.0"/>
        <n v="40.0"/>
        <n v="17.0"/>
      </sharedItems>
    </cacheField>
    <cacheField name="UCINCO" numFmtId="3">
      <sharedItems containsString="0" containsBlank="1" containsNumber="1" containsInteger="1">
        <n v="27.0"/>
        <n v="12.0"/>
        <n v="26.0"/>
        <n v="0.0"/>
        <n v="16.0"/>
        <m/>
        <n v="9.0"/>
        <n v="25.0"/>
        <n v="19.0"/>
        <n v="53.0"/>
        <n v="6.0"/>
        <n v="20.0"/>
        <n v="10.0"/>
        <n v="4.0"/>
        <n v="7.0"/>
        <n v="22.0"/>
        <n v="8.0"/>
        <n v="68.0"/>
      </sharedItems>
    </cacheField>
    <cacheField name="UCINCA" numFmtId="3">
      <sharedItems containsString="0" containsBlank="1" containsNumber="1" containsInteger="1">
        <n v="3.0"/>
        <n v="4.0"/>
        <n v="0.0"/>
        <m/>
        <n v="1.0"/>
        <n v="8.0"/>
        <n v="2.0"/>
        <n v="5.0"/>
        <n v="6.0"/>
        <n v="25.0"/>
      </sharedItems>
    </cacheField>
    <cacheField name="CPN I&#10;3 LEITOS" numFmtId="3">
      <sharedItems containsString="0" containsBlank="1" containsNumber="1" containsInteger="1">
        <n v="0.0"/>
        <n v="1.0"/>
        <m/>
      </sharedItems>
    </cacheField>
    <cacheField name="CPN I&#10;5 LEITOS" numFmtId="3">
      <sharedItems containsString="0" containsBlank="1" containsNumber="1" containsInteger="1">
        <n v="0.0"/>
        <m/>
        <n v="1.0"/>
      </sharedItems>
    </cacheField>
    <cacheField name="CPN II&#10;3 LEITOS" numFmtId="3">
      <sharedItems containsString="0" containsBlank="1" containsNumber="1" containsInteger="1">
        <n v="0.0"/>
        <m/>
        <n v="1.0"/>
      </sharedItems>
    </cacheField>
    <cacheField name="CPN II&#10;5 LEITOS" numFmtId="3">
      <sharedItems containsString="0" containsBlank="1" containsNumber="1" containsInteger="1">
        <n v="0.0"/>
        <m/>
        <n v="1.0"/>
      </sharedItems>
    </cacheField>
    <cacheField name="CGBP&#10;10 LEITOS" numFmtId="3">
      <sharedItems containsString="0" containsBlank="1" containsNumber="1" containsInteger="1">
        <n v="0.0"/>
        <m/>
      </sharedItems>
    </cacheField>
    <cacheField name="CGBP&#10;15 LEITOS" numFmtId="3">
      <sharedItems containsString="0" containsBlank="1" containsNumber="1" containsInteger="1">
        <n v="0.0"/>
        <m/>
      </sharedItems>
    </cacheField>
    <cacheField name="CGBP&#10;20 LEITOS" numFmtId="3">
      <sharedItems containsString="0" containsBlank="1" containsNumber="1" containsInteger="1">
        <n v="0.0"/>
        <n v="1.0"/>
        <m/>
      </sharedItems>
    </cacheField>
    <cacheField name="BLH" numFmtId="3">
      <sharedItems containsString="0" containsBlank="1" containsNumber="1" containsInteger="1">
        <n v="0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L52" firstHeaderRow="0" firstDataRow="3" firstDataCol="0"/>
  <pivotFields>
    <pivotField name="COORDENADORIA DE SAUDE" axis="axisRow" compact="0" outline="0" multipleItemSelectionAllowed="1" showAll="0" sortType="ascending">
      <items>
        <item x="1"/>
        <item x="4"/>
        <item x="3"/>
        <item x="0"/>
        <item x="5"/>
        <item x="6"/>
        <item x="2"/>
        <item t="default"/>
      </items>
    </pivotField>
    <pivotField name="SUPERVISÃO DE SAUDE" axis="axisRow" compact="0" outline="0" multipleItemSelectionAllowed="1" showAll="0" sortType="ascending">
      <items>
        <item x="4"/>
        <item x="19"/>
        <item x="9"/>
        <item x="5"/>
        <item x="2"/>
        <item x="14"/>
        <item x="13"/>
        <item x="22"/>
        <item x="12"/>
        <item x="10"/>
        <item x="18"/>
        <item x="7"/>
        <item x="21"/>
        <item x="8"/>
        <item x="1"/>
        <item x="17"/>
        <item x="0"/>
        <item x="6"/>
        <item x="11"/>
        <item x="16"/>
        <item x="15"/>
        <item x="3"/>
        <item x="20"/>
        <item x="23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MUNICIPIO" compact="0" outline="0" multipleItemSelectionAllowed="1" showAll="0">
      <items>
        <item x="0"/>
        <item x="1"/>
        <item t="default"/>
      </items>
    </pivotField>
    <pivotField name="GESTÃO" compact="0" outline="0" multipleItemSelectionAllowed="1" showAll="0">
      <items>
        <item x="0"/>
        <item x="1"/>
        <item x="2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GAR I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GAR II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ERVIÇO DE ATENDIMENTO SECUNDÁRIO OU TERCIÁRIO A GESTAÇÃO DE ALTO RISCO" dataField="1" compact="0" numFmtId="3" outline="0" multipleItemSelectionAllowed="1" showAll="0">
      <items>
        <item x="0"/>
        <item x="1"/>
        <item x="2"/>
        <item t="default"/>
      </items>
    </pivotField>
    <pivotField name="UTI ADULTO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UTIN III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PN I&#10;3 LEITOS" compact="0" numFmtId="3" outline="0" multipleItemSelectionAllowed="1" showAll="0">
      <items>
        <item x="0"/>
        <item x="1"/>
        <item x="2"/>
        <item t="default"/>
      </items>
    </pivotField>
    <pivotField name="CPN I&#10;5 LEITOS" compact="0" numFmtId="3" outline="0" multipleItemSelectionAllowed="1" showAll="0">
      <items>
        <item x="0"/>
        <item x="1"/>
        <item x="2"/>
        <item t="default"/>
      </items>
    </pivotField>
    <pivotField name="CPN II&#10;3 LEITOS" compact="0" numFmtId="3" outline="0" multipleItemSelectionAllowed="1" showAll="0">
      <items>
        <item x="0"/>
        <item x="1"/>
        <item x="2"/>
        <item t="default"/>
      </items>
    </pivotField>
    <pivotField name="CPN II&#10;5 LEITOS" compact="0" numFmtId="3" outline="0" multipleItemSelectionAllowed="1" showAll="0">
      <items>
        <item x="0"/>
        <item x="1"/>
        <item x="2"/>
        <item t="default"/>
      </items>
    </pivotField>
    <pivotField name="CGBP&#10;10 LEITOS" compact="0" numFmtId="3" outline="0" multipleItemSelectionAllowed="1" showAll="0">
      <items>
        <item x="0"/>
        <item x="1"/>
        <item t="default"/>
      </items>
    </pivotField>
    <pivotField name="CGBP&#10;15 LEITOS" compact="0" numFmtId="3" outline="0" multipleItemSelectionAllowed="1" showAll="0">
      <items>
        <item x="0"/>
        <item x="1"/>
        <item t="default"/>
      </items>
    </pivotField>
    <pivotField name="CGBP&#10;20 LEITOS" compact="0" numFmtId="3" outline="0" multipleItemSelectionAllowed="1" showAll="0">
      <items>
        <item x="0"/>
        <item x="1"/>
        <item x="2"/>
        <item t="default"/>
      </items>
    </pivotField>
    <pivotField name="BLH" dataField="1" compact="0" numFmtId="3" outline="0" multipleItemSelectionAllowed="1" showAll="0">
      <items>
        <item x="0"/>
        <item x="1"/>
        <item x="2"/>
        <item t="default"/>
      </items>
    </pivotField>
  </pivotFields>
  <rowFields>
    <field x="1"/>
    <field x="0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198" displayName="Table_6" name="Table_6" id="6">
  <tableColumns count="22">
    <tableColumn name="COORDENADORIA DE SAUDE" id="1"/>
    <tableColumn name="SUPERVISÃO DE SAUDE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35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107" t="s">
        <v>103</v>
      </c>
      <c r="B1" s="108" t="str">
        <f>'Tabela 1 APS - Descr.'!B1</f>
        <v>RRAS 06</v>
      </c>
    </row>
    <row r="2" ht="14.25" customHeight="1"/>
    <row r="3" ht="14.25" customHeight="1">
      <c r="E3" s="152" t="s">
        <v>505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153"/>
    </row>
    <row r="4" ht="54.0" customHeight="1">
      <c r="A4" s="186" t="s">
        <v>1</v>
      </c>
      <c r="B4" s="128" t="s">
        <v>312</v>
      </c>
      <c r="C4" s="187" t="s">
        <v>506</v>
      </c>
      <c r="D4" s="187" t="s">
        <v>313</v>
      </c>
      <c r="E4" s="188" t="s">
        <v>464</v>
      </c>
      <c r="F4" s="189" t="s">
        <v>507</v>
      </c>
      <c r="G4" s="189" t="s">
        <v>468</v>
      </c>
      <c r="H4" s="189" t="s">
        <v>508</v>
      </c>
      <c r="I4" s="189" t="s">
        <v>471</v>
      </c>
      <c r="J4" s="189" t="s">
        <v>472</v>
      </c>
      <c r="K4" s="190" t="s">
        <v>509</v>
      </c>
      <c r="L4" s="191"/>
      <c r="M4" s="190" t="s">
        <v>510</v>
      </c>
      <c r="N4" s="191"/>
      <c r="O4" s="190" t="s">
        <v>511</v>
      </c>
      <c r="P4" s="192"/>
      <c r="Q4" s="191"/>
      <c r="R4" s="189" t="s">
        <v>480</v>
      </c>
    </row>
    <row r="5" ht="18.0" customHeight="1">
      <c r="A5" s="191"/>
      <c r="B5" s="87"/>
      <c r="C5" s="87"/>
      <c r="D5" s="87"/>
      <c r="E5" s="87"/>
      <c r="F5" s="87"/>
      <c r="G5" s="87"/>
      <c r="H5" s="87"/>
      <c r="I5" s="87"/>
      <c r="J5" s="87"/>
      <c r="K5" s="193" t="s">
        <v>512</v>
      </c>
      <c r="L5" s="193" t="s">
        <v>513</v>
      </c>
      <c r="M5" s="193" t="s">
        <v>512</v>
      </c>
      <c r="N5" s="194" t="s">
        <v>513</v>
      </c>
      <c r="O5" s="193" t="s">
        <v>514</v>
      </c>
      <c r="P5" s="193" t="s">
        <v>515</v>
      </c>
      <c r="Q5" s="193" t="s">
        <v>516</v>
      </c>
      <c r="R5" s="87"/>
    </row>
    <row r="6" ht="14.25" customHeight="1">
      <c r="A6" s="32" t="s">
        <v>34</v>
      </c>
      <c r="B6" s="32" t="s">
        <v>130</v>
      </c>
      <c r="C6" s="195">
        <v>13636.375</v>
      </c>
      <c r="D6" s="195">
        <v>15000.0125</v>
      </c>
      <c r="E6" s="196">
        <f t="shared" ref="E6:E17" si="1">((D6*2.5)/(365*0.7))*1.21</f>
        <v>177.593103</v>
      </c>
      <c r="F6" s="197">
        <f t="shared" ref="F6:F17" si="2">E6*15/100</f>
        <v>26.63896545</v>
      </c>
      <c r="G6" s="197">
        <f t="shared" ref="G6:G17" si="3">(E6*6/100)</f>
        <v>10.65558618</v>
      </c>
      <c r="H6" s="197">
        <f t="shared" ref="H6:H17" si="4">C6*2/1000</f>
        <v>27.27275</v>
      </c>
      <c r="I6" s="197">
        <f t="shared" ref="I6:I17" si="5">C6*2/1000</f>
        <v>27.27275</v>
      </c>
      <c r="J6" s="197">
        <f t="shared" ref="J6:J17" si="6">C6*1/1000</f>
        <v>13.636375</v>
      </c>
      <c r="K6" s="135" t="s">
        <v>517</v>
      </c>
      <c r="L6" s="135"/>
      <c r="M6" s="135"/>
      <c r="N6" s="135"/>
      <c r="O6" s="198"/>
      <c r="P6" s="198"/>
      <c r="Q6" s="198"/>
      <c r="R6" s="198"/>
    </row>
    <row r="7" ht="14.25" customHeight="1">
      <c r="A7" s="32" t="s">
        <v>34</v>
      </c>
      <c r="B7" s="32" t="s">
        <v>143</v>
      </c>
      <c r="C7" s="195">
        <v>23874.558</v>
      </c>
      <c r="D7" s="195">
        <v>26262.0138</v>
      </c>
      <c r="E7" s="196">
        <f t="shared" si="1"/>
        <v>310.929909</v>
      </c>
      <c r="F7" s="197">
        <f t="shared" si="2"/>
        <v>46.63948635</v>
      </c>
      <c r="G7" s="197">
        <f t="shared" si="3"/>
        <v>18.65579454</v>
      </c>
      <c r="H7" s="197">
        <f t="shared" si="4"/>
        <v>47.749116</v>
      </c>
      <c r="I7" s="197">
        <f t="shared" si="5"/>
        <v>47.749116</v>
      </c>
      <c r="J7" s="197">
        <f t="shared" si="6"/>
        <v>23.874558</v>
      </c>
      <c r="K7" s="135"/>
      <c r="L7" s="135" t="s">
        <v>518</v>
      </c>
      <c r="M7" s="135" t="s">
        <v>518</v>
      </c>
      <c r="N7" s="135" t="s">
        <v>518</v>
      </c>
      <c r="O7" s="198"/>
      <c r="P7" s="198"/>
      <c r="Q7" s="198"/>
      <c r="R7" s="198"/>
    </row>
    <row r="8" ht="14.25" customHeight="1">
      <c r="A8" s="32" t="s">
        <v>34</v>
      </c>
      <c r="B8" s="32" t="s">
        <v>159</v>
      </c>
      <c r="C8" s="195">
        <v>17007.5076</v>
      </c>
      <c r="D8" s="195">
        <v>18708.25836</v>
      </c>
      <c r="E8" s="196">
        <f t="shared" si="1"/>
        <v>221.4969923</v>
      </c>
      <c r="F8" s="197">
        <f t="shared" si="2"/>
        <v>33.22454885</v>
      </c>
      <c r="G8" s="197">
        <f t="shared" si="3"/>
        <v>13.28981954</v>
      </c>
      <c r="H8" s="197">
        <f t="shared" si="4"/>
        <v>34.0150152</v>
      </c>
      <c r="I8" s="197">
        <f t="shared" si="5"/>
        <v>34.0150152</v>
      </c>
      <c r="J8" s="197">
        <f t="shared" si="6"/>
        <v>17.0075076</v>
      </c>
      <c r="K8" s="135"/>
      <c r="L8" s="135"/>
      <c r="M8" s="135"/>
      <c r="N8" s="135"/>
      <c r="O8" s="198"/>
      <c r="P8" s="198"/>
      <c r="Q8" s="198"/>
      <c r="R8" s="198"/>
    </row>
    <row r="9" ht="14.25" customHeight="1">
      <c r="A9" s="32" t="s">
        <v>34</v>
      </c>
      <c r="B9" s="32" t="s">
        <v>399</v>
      </c>
      <c r="C9" s="195">
        <v>407.3589</v>
      </c>
      <c r="D9" s="195">
        <v>448.09479</v>
      </c>
      <c r="E9" s="196">
        <f t="shared" si="1"/>
        <v>5.305231858</v>
      </c>
      <c r="F9" s="197">
        <f t="shared" si="2"/>
        <v>0.7957847787</v>
      </c>
      <c r="G9" s="197">
        <f t="shared" si="3"/>
        <v>0.3183139115</v>
      </c>
      <c r="H9" s="197">
        <f t="shared" si="4"/>
        <v>0.8147178</v>
      </c>
      <c r="I9" s="197">
        <f t="shared" si="5"/>
        <v>0.8147178</v>
      </c>
      <c r="J9" s="197">
        <f t="shared" si="6"/>
        <v>0.4073589</v>
      </c>
      <c r="K9" s="135"/>
      <c r="L9" s="135"/>
      <c r="M9" s="135" t="s">
        <v>518</v>
      </c>
      <c r="N9" s="135"/>
      <c r="O9" s="198"/>
      <c r="P9" s="198"/>
      <c r="Q9" s="198"/>
      <c r="R9" s="198"/>
    </row>
    <row r="10" ht="14.25" customHeight="1">
      <c r="A10" s="32" t="s">
        <v>34</v>
      </c>
      <c r="B10" s="32" t="s">
        <v>193</v>
      </c>
      <c r="C10" s="199">
        <v>5447.354</v>
      </c>
      <c r="D10" s="199">
        <v>4952.14</v>
      </c>
      <c r="E10" s="196">
        <f t="shared" si="1"/>
        <v>58.63101174</v>
      </c>
      <c r="F10" s="197">
        <f t="shared" si="2"/>
        <v>8.794651761</v>
      </c>
      <c r="G10" s="197">
        <f t="shared" si="3"/>
        <v>3.517860705</v>
      </c>
      <c r="H10" s="197">
        <f t="shared" si="4"/>
        <v>10.894708</v>
      </c>
      <c r="I10" s="197">
        <f t="shared" si="5"/>
        <v>10.894708</v>
      </c>
      <c r="J10" s="197">
        <f t="shared" si="6"/>
        <v>5.447354</v>
      </c>
      <c r="K10" s="135" t="s">
        <v>518</v>
      </c>
      <c r="L10" s="135"/>
      <c r="M10" s="135" t="s">
        <v>518</v>
      </c>
      <c r="N10" s="135" t="s">
        <v>518</v>
      </c>
      <c r="O10" s="198"/>
      <c r="P10" s="198"/>
      <c r="Q10" s="198"/>
      <c r="R10" s="198"/>
    </row>
    <row r="11" ht="14.25" customHeight="1">
      <c r="A11" s="32" t="s">
        <v>34</v>
      </c>
      <c r="B11" s="32" t="s">
        <v>200</v>
      </c>
      <c r="C11" s="199">
        <v>15179.1</v>
      </c>
      <c r="D11" s="199">
        <v>16697.01</v>
      </c>
      <c r="E11" s="196">
        <f t="shared" si="1"/>
        <v>197.6847564</v>
      </c>
      <c r="F11" s="197">
        <f t="shared" si="2"/>
        <v>29.65271345</v>
      </c>
      <c r="G11" s="197">
        <f t="shared" si="3"/>
        <v>11.86108538</v>
      </c>
      <c r="H11" s="197">
        <f t="shared" si="4"/>
        <v>30.3582</v>
      </c>
      <c r="I11" s="197">
        <f t="shared" si="5"/>
        <v>30.3582</v>
      </c>
      <c r="J11" s="197">
        <f t="shared" si="6"/>
        <v>15.1791</v>
      </c>
      <c r="K11" s="135" t="s">
        <v>519</v>
      </c>
      <c r="L11" s="135" t="s">
        <v>517</v>
      </c>
      <c r="M11" s="135"/>
      <c r="N11" s="135" t="s">
        <v>520</v>
      </c>
      <c r="O11" s="198"/>
      <c r="P11" s="198"/>
      <c r="Q11" s="198"/>
      <c r="R11" s="198"/>
    </row>
    <row r="12" ht="14.25" customHeight="1">
      <c r="A12" s="32"/>
      <c r="B12" s="32"/>
      <c r="C12" s="200"/>
      <c r="D12" s="200"/>
      <c r="E12" s="196">
        <f t="shared" si="1"/>
        <v>0</v>
      </c>
      <c r="F12" s="197">
        <f t="shared" si="2"/>
        <v>0</v>
      </c>
      <c r="G12" s="197">
        <f t="shared" si="3"/>
        <v>0</v>
      </c>
      <c r="H12" s="197">
        <f t="shared" si="4"/>
        <v>0</v>
      </c>
      <c r="I12" s="197">
        <f t="shared" si="5"/>
        <v>0</v>
      </c>
      <c r="J12" s="197">
        <f t="shared" si="6"/>
        <v>0</v>
      </c>
      <c r="K12" s="135"/>
      <c r="L12" s="135"/>
      <c r="M12" s="135"/>
      <c r="N12" s="135"/>
      <c r="O12" s="198"/>
      <c r="P12" s="198"/>
      <c r="Q12" s="198"/>
      <c r="R12" s="198"/>
    </row>
    <row r="13" ht="14.25" customHeight="1">
      <c r="A13" s="32"/>
      <c r="B13" s="32"/>
      <c r="C13" s="200"/>
      <c r="D13" s="200"/>
      <c r="E13" s="196">
        <f t="shared" si="1"/>
        <v>0</v>
      </c>
      <c r="F13" s="197">
        <f t="shared" si="2"/>
        <v>0</v>
      </c>
      <c r="G13" s="197">
        <f t="shared" si="3"/>
        <v>0</v>
      </c>
      <c r="H13" s="197">
        <f t="shared" si="4"/>
        <v>0</v>
      </c>
      <c r="I13" s="197">
        <f t="shared" si="5"/>
        <v>0</v>
      </c>
      <c r="J13" s="197">
        <f t="shared" si="6"/>
        <v>0</v>
      </c>
      <c r="K13" s="135"/>
      <c r="L13" s="135"/>
      <c r="M13" s="135"/>
      <c r="N13" s="135"/>
      <c r="O13" s="198"/>
      <c r="P13" s="198"/>
      <c r="Q13" s="198"/>
      <c r="R13" s="198"/>
    </row>
    <row r="14" ht="14.25" customHeight="1">
      <c r="A14" s="32"/>
      <c r="B14" s="32"/>
      <c r="C14" s="200"/>
      <c r="D14" s="200"/>
      <c r="E14" s="196">
        <f t="shared" si="1"/>
        <v>0</v>
      </c>
      <c r="F14" s="197">
        <f t="shared" si="2"/>
        <v>0</v>
      </c>
      <c r="G14" s="197">
        <f t="shared" si="3"/>
        <v>0</v>
      </c>
      <c r="H14" s="197">
        <f t="shared" si="4"/>
        <v>0</v>
      </c>
      <c r="I14" s="197">
        <f t="shared" si="5"/>
        <v>0</v>
      </c>
      <c r="J14" s="197">
        <f t="shared" si="6"/>
        <v>0</v>
      </c>
      <c r="K14" s="135"/>
      <c r="L14" s="135"/>
      <c r="M14" s="135"/>
      <c r="N14" s="135"/>
      <c r="O14" s="198"/>
      <c r="P14" s="198"/>
      <c r="Q14" s="198"/>
      <c r="R14" s="198"/>
    </row>
    <row r="15" ht="14.25" customHeight="1">
      <c r="A15" s="32"/>
      <c r="B15" s="32"/>
      <c r="C15" s="200"/>
      <c r="D15" s="200"/>
      <c r="E15" s="196">
        <f t="shared" si="1"/>
        <v>0</v>
      </c>
      <c r="F15" s="197">
        <f t="shared" si="2"/>
        <v>0</v>
      </c>
      <c r="G15" s="197">
        <f t="shared" si="3"/>
        <v>0</v>
      </c>
      <c r="H15" s="197">
        <f t="shared" si="4"/>
        <v>0</v>
      </c>
      <c r="I15" s="197">
        <f t="shared" si="5"/>
        <v>0</v>
      </c>
      <c r="J15" s="197">
        <f t="shared" si="6"/>
        <v>0</v>
      </c>
      <c r="K15" s="135"/>
      <c r="L15" s="135"/>
      <c r="M15" s="135"/>
      <c r="N15" s="135"/>
      <c r="O15" s="198"/>
      <c r="P15" s="198"/>
      <c r="Q15" s="198"/>
      <c r="R15" s="198"/>
    </row>
    <row r="16" ht="14.25" customHeight="1">
      <c r="A16" s="32"/>
      <c r="B16" s="32"/>
      <c r="C16" s="201"/>
      <c r="D16" s="201"/>
      <c r="E16" s="196">
        <f t="shared" si="1"/>
        <v>0</v>
      </c>
      <c r="F16" s="197">
        <f t="shared" si="2"/>
        <v>0</v>
      </c>
      <c r="G16" s="197">
        <f t="shared" si="3"/>
        <v>0</v>
      </c>
      <c r="H16" s="197">
        <f t="shared" si="4"/>
        <v>0</v>
      </c>
      <c r="I16" s="197">
        <f t="shared" si="5"/>
        <v>0</v>
      </c>
      <c r="J16" s="197">
        <f t="shared" si="6"/>
        <v>0</v>
      </c>
      <c r="K16" s="198"/>
      <c r="L16" s="198"/>
      <c r="M16" s="198"/>
      <c r="N16" s="198"/>
      <c r="O16" s="198"/>
      <c r="P16" s="198"/>
      <c r="Q16" s="198"/>
      <c r="R16" s="198"/>
    </row>
    <row r="17" ht="14.25" customHeight="1">
      <c r="A17" s="32"/>
      <c r="B17" s="32"/>
      <c r="C17" s="202"/>
      <c r="D17" s="202"/>
      <c r="E17" s="203">
        <f t="shared" si="1"/>
        <v>0</v>
      </c>
      <c r="F17" s="204">
        <f t="shared" si="2"/>
        <v>0</v>
      </c>
      <c r="G17" s="204">
        <f t="shared" si="3"/>
        <v>0</v>
      </c>
      <c r="H17" s="204">
        <f t="shared" si="4"/>
        <v>0</v>
      </c>
      <c r="I17" s="204">
        <f t="shared" si="5"/>
        <v>0</v>
      </c>
      <c r="J17" s="204">
        <f t="shared" si="6"/>
        <v>0</v>
      </c>
      <c r="K17" s="205"/>
      <c r="L17" s="205"/>
      <c r="M17" s="205"/>
      <c r="N17" s="205"/>
      <c r="O17" s="205"/>
      <c r="P17" s="205"/>
      <c r="Q17" s="205"/>
      <c r="R17" s="205"/>
    </row>
    <row r="18" ht="15.0" customHeight="1">
      <c r="A18" s="206" t="s">
        <v>521</v>
      </c>
      <c r="B18" s="61"/>
      <c r="C18" s="61"/>
      <c r="D18" s="61"/>
      <c r="E18" s="207">
        <f t="shared" ref="E18:J18" si="7">ROUNDUP(SUM(E6:E16),0)</f>
        <v>972</v>
      </c>
      <c r="F18" s="207">
        <f t="shared" si="7"/>
        <v>146</v>
      </c>
      <c r="G18" s="207">
        <f t="shared" si="7"/>
        <v>59</v>
      </c>
      <c r="H18" s="207">
        <f t="shared" si="7"/>
        <v>152</v>
      </c>
      <c r="I18" s="207">
        <f t="shared" si="7"/>
        <v>152</v>
      </c>
      <c r="J18" s="207">
        <f t="shared" si="7"/>
        <v>76</v>
      </c>
      <c r="K18" s="208"/>
      <c r="L18" s="208"/>
      <c r="M18" s="208"/>
      <c r="N18" s="208"/>
      <c r="O18" s="208"/>
      <c r="P18" s="208"/>
      <c r="Q18" s="208"/>
      <c r="R18" s="209"/>
    </row>
    <row r="19" ht="14.25" customHeight="1">
      <c r="A19" s="112"/>
      <c r="B19" s="112"/>
      <c r="C19" s="114"/>
      <c r="D19" s="114"/>
      <c r="E19" s="210"/>
      <c r="F19" s="210"/>
      <c r="G19" s="210"/>
      <c r="H19" s="210"/>
      <c r="I19" s="210"/>
      <c r="J19" s="210"/>
      <c r="K19" s="114"/>
      <c r="L19" s="114"/>
      <c r="M19" s="114"/>
      <c r="N19" s="114"/>
      <c r="O19" s="114"/>
      <c r="P19" s="114"/>
      <c r="Q19" s="114"/>
      <c r="R19" s="114"/>
    </row>
    <row r="20" ht="14.25" customHeight="1">
      <c r="A20" s="112"/>
      <c r="B20" s="112"/>
      <c r="C20" s="114"/>
      <c r="D20" s="114"/>
      <c r="E20" s="210"/>
      <c r="F20" s="210"/>
      <c r="G20" s="210"/>
      <c r="H20" s="210"/>
      <c r="I20" s="210"/>
      <c r="J20" s="210"/>
      <c r="K20" s="114"/>
      <c r="L20" s="114"/>
      <c r="M20" s="114"/>
      <c r="N20" s="114"/>
      <c r="O20" s="114"/>
      <c r="P20" s="114"/>
      <c r="Q20" s="114"/>
      <c r="R20" s="114"/>
    </row>
    <row r="21" ht="14.25" customHeight="1"/>
    <row r="22" ht="14.25" customHeight="1">
      <c r="E22" s="152" t="s">
        <v>522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153"/>
    </row>
    <row r="23" ht="55.5" customHeight="1">
      <c r="A23" s="211" t="s">
        <v>1</v>
      </c>
      <c r="B23" s="128" t="s">
        <v>312</v>
      </c>
      <c r="C23" s="187" t="s">
        <v>506</v>
      </c>
      <c r="D23" s="187" t="s">
        <v>313</v>
      </c>
      <c r="E23" s="188" t="s">
        <v>464</v>
      </c>
      <c r="F23" s="189" t="s">
        <v>507</v>
      </c>
      <c r="G23" s="189" t="s">
        <v>468</v>
      </c>
      <c r="H23" s="189" t="s">
        <v>508</v>
      </c>
      <c r="I23" s="189" t="s">
        <v>471</v>
      </c>
      <c r="J23" s="189" t="s">
        <v>472</v>
      </c>
      <c r="K23" s="190" t="s">
        <v>523</v>
      </c>
      <c r="L23" s="191"/>
      <c r="M23" s="190" t="s">
        <v>510</v>
      </c>
      <c r="N23" s="191"/>
      <c r="O23" s="190" t="s">
        <v>511</v>
      </c>
      <c r="P23" s="192"/>
      <c r="Q23" s="191"/>
      <c r="R23" s="189" t="s">
        <v>480</v>
      </c>
    </row>
    <row r="24" ht="17.25" customHeight="1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193" t="s">
        <v>512</v>
      </c>
      <c r="L24" s="193" t="s">
        <v>513</v>
      </c>
      <c r="M24" s="193" t="s">
        <v>512</v>
      </c>
      <c r="N24" s="194" t="s">
        <v>513</v>
      </c>
      <c r="O24" s="193" t="s">
        <v>514</v>
      </c>
      <c r="P24" s="193" t="s">
        <v>515</v>
      </c>
      <c r="Q24" s="193" t="s">
        <v>516</v>
      </c>
      <c r="R24" s="87"/>
    </row>
    <row r="25" ht="14.25" customHeight="1">
      <c r="A25" s="212" t="s">
        <v>226</v>
      </c>
      <c r="B25" s="213" t="str">
        <f t="shared" ref="B25:D25" si="8">B6</f>
        <v>CRS NORTE</v>
      </c>
      <c r="C25" s="214">
        <f t="shared" si="8"/>
        <v>13636.375</v>
      </c>
      <c r="D25" s="214">
        <f t="shared" si="8"/>
        <v>15000.0125</v>
      </c>
      <c r="E25" s="215">
        <v>208.0</v>
      </c>
      <c r="F25" s="216">
        <v>20.0</v>
      </c>
      <c r="G25" s="216">
        <v>84.0</v>
      </c>
      <c r="H25" s="217">
        <v>51.0</v>
      </c>
      <c r="I25" s="217">
        <v>81.0</v>
      </c>
      <c r="J25" s="217">
        <v>11.0</v>
      </c>
      <c r="K25" s="135"/>
      <c r="L25" s="135"/>
      <c r="M25" s="135"/>
      <c r="N25" s="218"/>
      <c r="O25" s="198"/>
      <c r="P25" s="198"/>
      <c r="Q25" s="198" t="s">
        <v>524</v>
      </c>
      <c r="R25" s="198">
        <v>1.0</v>
      </c>
    </row>
    <row r="26" ht="14.25" customHeight="1">
      <c r="A26" s="212" t="str">
        <f t="shared" ref="A26:D26" si="9">A7</f>
        <v>Grande Sao Paulo</v>
      </c>
      <c r="B26" s="213" t="str">
        <f t="shared" si="9"/>
        <v>CRS SUL</v>
      </c>
      <c r="C26" s="214">
        <f t="shared" si="9"/>
        <v>23874.558</v>
      </c>
      <c r="D26" s="214">
        <f t="shared" si="9"/>
        <v>26262.0138</v>
      </c>
      <c r="E26" s="215">
        <v>241.0</v>
      </c>
      <c r="F26" s="216">
        <v>35.0</v>
      </c>
      <c r="G26" s="216">
        <v>131.0</v>
      </c>
      <c r="H26" s="217">
        <v>55.0</v>
      </c>
      <c r="I26" s="217">
        <v>53.0</v>
      </c>
      <c r="J26" s="217">
        <v>8.0</v>
      </c>
      <c r="K26" s="219" t="s">
        <v>524</v>
      </c>
      <c r="L26" s="219"/>
      <c r="M26" s="219"/>
      <c r="N26" s="220"/>
      <c r="O26" s="198"/>
      <c r="P26" s="198"/>
      <c r="Q26" s="198"/>
      <c r="R26" s="198">
        <v>3.0</v>
      </c>
    </row>
    <row r="27" ht="14.25" customHeight="1">
      <c r="A27" s="212" t="str">
        <f t="shared" ref="A27:A36" si="11">A8</f>
        <v>Grande Sao Paulo</v>
      </c>
      <c r="B27" s="213" t="s">
        <v>159</v>
      </c>
      <c r="C27" s="221">
        <f t="shared" ref="C27:D27" si="10">C8</f>
        <v>17007.5076</v>
      </c>
      <c r="D27" s="222">
        <f t="shared" si="10"/>
        <v>18708.25836</v>
      </c>
      <c r="E27" s="215">
        <v>310.0</v>
      </c>
      <c r="F27" s="216">
        <v>9.0</v>
      </c>
      <c r="G27" s="216">
        <v>165.0</v>
      </c>
      <c r="H27" s="217">
        <v>61.0</v>
      </c>
      <c r="I27" s="217">
        <v>74.0</v>
      </c>
      <c r="J27" s="217">
        <v>13.0</v>
      </c>
      <c r="K27" s="219" t="s">
        <v>525</v>
      </c>
      <c r="L27" s="219"/>
      <c r="M27" s="219"/>
      <c r="N27" s="220"/>
      <c r="O27" s="198"/>
      <c r="P27" s="198"/>
      <c r="Q27" s="198"/>
      <c r="R27" s="198"/>
    </row>
    <row r="28" ht="14.25" customHeight="1">
      <c r="A28" s="212" t="str">
        <f t="shared" si="11"/>
        <v>Grande Sao Paulo</v>
      </c>
      <c r="B28" s="213" t="str">
        <f t="shared" ref="B28:D28" si="12">B9</f>
        <v>CRS CENTRO</v>
      </c>
      <c r="C28" s="214">
        <f t="shared" si="12"/>
        <v>407.3589</v>
      </c>
      <c r="D28" s="214">
        <f t="shared" si="12"/>
        <v>448.09479</v>
      </c>
      <c r="E28" s="215">
        <v>24.0</v>
      </c>
      <c r="F28" s="216">
        <v>6.0</v>
      </c>
      <c r="G28" s="216">
        <v>55.0</v>
      </c>
      <c r="H28" s="217">
        <v>15.0</v>
      </c>
      <c r="I28" s="217">
        <v>12.0</v>
      </c>
      <c r="J28" s="217">
        <v>0.0</v>
      </c>
      <c r="K28" s="219"/>
      <c r="L28" s="219"/>
      <c r="M28" s="219"/>
      <c r="N28" s="220"/>
      <c r="O28" s="198"/>
      <c r="P28" s="198"/>
      <c r="Q28" s="198"/>
      <c r="R28" s="198">
        <v>1.0</v>
      </c>
    </row>
    <row r="29" ht="14.25" customHeight="1">
      <c r="A29" s="212" t="str">
        <f t="shared" si="11"/>
        <v>Grande Sao Paulo</v>
      </c>
      <c r="B29" s="213" t="str">
        <f t="shared" ref="B29:D29" si="13">B10</f>
        <v>CRS OESTE</v>
      </c>
      <c r="C29" s="223">
        <f t="shared" si="13"/>
        <v>5447.354</v>
      </c>
      <c r="D29" s="223">
        <f t="shared" si="13"/>
        <v>4952.14</v>
      </c>
      <c r="E29" s="215">
        <v>107.0</v>
      </c>
      <c r="F29" s="216">
        <v>17.0</v>
      </c>
      <c r="G29" s="216">
        <v>150.0</v>
      </c>
      <c r="H29" s="217">
        <v>52.0</v>
      </c>
      <c r="I29" s="217">
        <v>27.0</v>
      </c>
      <c r="J29" s="217">
        <v>10.0</v>
      </c>
      <c r="K29" s="219"/>
      <c r="L29" s="219"/>
      <c r="M29" s="219"/>
      <c r="N29" s="220"/>
      <c r="O29" s="198"/>
      <c r="P29" s="198"/>
      <c r="Q29" s="198"/>
      <c r="R29" s="198">
        <v>2.0</v>
      </c>
    </row>
    <row r="30" ht="14.25" customHeight="1">
      <c r="A30" s="212" t="str">
        <f t="shared" si="11"/>
        <v>Grande Sao Paulo</v>
      </c>
      <c r="B30" s="213" t="s">
        <v>200</v>
      </c>
      <c r="C30" s="223">
        <f t="shared" ref="C30:D30" si="14">C11</f>
        <v>15179.1</v>
      </c>
      <c r="D30" s="223">
        <f t="shared" si="14"/>
        <v>16697.01</v>
      </c>
      <c r="E30" s="215">
        <v>333.0</v>
      </c>
      <c r="F30" s="216">
        <v>38.0</v>
      </c>
      <c r="G30" s="216">
        <v>182.0</v>
      </c>
      <c r="H30" s="217">
        <v>90.0</v>
      </c>
      <c r="I30" s="217">
        <v>68.0</v>
      </c>
      <c r="J30" s="217">
        <v>25.0</v>
      </c>
      <c r="K30" s="219"/>
      <c r="L30" s="219"/>
      <c r="M30" s="219" t="s">
        <v>524</v>
      </c>
      <c r="N30" s="220"/>
      <c r="O30" s="198"/>
      <c r="P30" s="198"/>
      <c r="Q30" s="198"/>
      <c r="R30" s="198">
        <v>3.0</v>
      </c>
    </row>
    <row r="31" ht="14.25" customHeight="1">
      <c r="A31" s="212" t="str">
        <f t="shared" si="11"/>
        <v/>
      </c>
      <c r="B31" s="213" t="str">
        <f t="shared" ref="B31:D31" si="15">B12</f>
        <v/>
      </c>
      <c r="C31" s="224" t="str">
        <f t="shared" si="15"/>
        <v/>
      </c>
      <c r="D31" s="224" t="str">
        <f t="shared" si="15"/>
        <v/>
      </c>
      <c r="E31" s="215"/>
      <c r="F31" s="216"/>
      <c r="G31" s="216"/>
      <c r="H31" s="217"/>
      <c r="I31" s="217"/>
      <c r="J31" s="217"/>
      <c r="K31" s="219"/>
      <c r="L31" s="219"/>
      <c r="M31" s="219"/>
      <c r="N31" s="220"/>
      <c r="O31" s="198"/>
      <c r="P31" s="198"/>
      <c r="Q31" s="198"/>
      <c r="R31" s="198"/>
    </row>
    <row r="32" ht="14.25" customHeight="1">
      <c r="A32" s="212" t="str">
        <f t="shared" si="11"/>
        <v/>
      </c>
      <c r="B32" s="213" t="str">
        <f t="shared" ref="B32:D32" si="16">B13</f>
        <v/>
      </c>
      <c r="C32" s="224" t="str">
        <f t="shared" si="16"/>
        <v/>
      </c>
      <c r="D32" s="224" t="str">
        <f t="shared" si="16"/>
        <v/>
      </c>
      <c r="E32" s="215"/>
      <c r="F32" s="216"/>
      <c r="G32" s="216"/>
      <c r="H32" s="217"/>
      <c r="I32" s="217"/>
      <c r="J32" s="217"/>
      <c r="K32" s="219"/>
      <c r="L32" s="219"/>
      <c r="M32" s="219"/>
      <c r="N32" s="220"/>
      <c r="O32" s="198"/>
      <c r="P32" s="198"/>
      <c r="Q32" s="198"/>
      <c r="R32" s="198"/>
    </row>
    <row r="33" ht="14.25" customHeight="1">
      <c r="A33" s="212" t="str">
        <f t="shared" si="11"/>
        <v/>
      </c>
      <c r="B33" s="213" t="str">
        <f t="shared" ref="B33:D33" si="17">B14</f>
        <v/>
      </c>
      <c r="C33" s="224" t="str">
        <f t="shared" si="17"/>
        <v/>
      </c>
      <c r="D33" s="224" t="str">
        <f t="shared" si="17"/>
        <v/>
      </c>
      <c r="E33" s="215"/>
      <c r="F33" s="216"/>
      <c r="G33" s="216"/>
      <c r="H33" s="217"/>
      <c r="I33" s="217"/>
      <c r="J33" s="217"/>
      <c r="K33" s="219"/>
      <c r="L33" s="219"/>
      <c r="M33" s="219"/>
      <c r="N33" s="220"/>
      <c r="O33" s="198"/>
      <c r="P33" s="198"/>
      <c r="Q33" s="198"/>
      <c r="R33" s="198"/>
    </row>
    <row r="34" ht="14.25" customHeight="1">
      <c r="A34" s="212" t="str">
        <f t="shared" si="11"/>
        <v/>
      </c>
      <c r="B34" s="213" t="str">
        <f t="shared" ref="B34:D34" si="18">B15</f>
        <v/>
      </c>
      <c r="C34" s="224" t="str">
        <f t="shared" si="18"/>
        <v/>
      </c>
      <c r="D34" s="224" t="str">
        <f t="shared" si="18"/>
        <v/>
      </c>
      <c r="E34" s="215"/>
      <c r="F34" s="216"/>
      <c r="G34" s="216"/>
      <c r="H34" s="217"/>
      <c r="I34" s="217"/>
      <c r="J34" s="217"/>
      <c r="K34" s="219"/>
      <c r="L34" s="219"/>
      <c r="M34" s="219"/>
      <c r="N34" s="220"/>
      <c r="O34" s="198"/>
      <c r="P34" s="198"/>
      <c r="Q34" s="198"/>
      <c r="R34" s="198"/>
    </row>
    <row r="35" ht="14.25" customHeight="1">
      <c r="A35" s="212" t="str">
        <f t="shared" si="11"/>
        <v/>
      </c>
      <c r="B35" s="213" t="str">
        <f t="shared" ref="B35:D35" si="19">B16</f>
        <v/>
      </c>
      <c r="C35" s="224" t="str">
        <f t="shared" si="19"/>
        <v/>
      </c>
      <c r="D35" s="224" t="str">
        <f t="shared" si="19"/>
        <v/>
      </c>
      <c r="E35" s="215"/>
      <c r="F35" s="216"/>
      <c r="G35" s="216"/>
      <c r="H35" s="217"/>
      <c r="I35" s="217"/>
      <c r="J35" s="217"/>
      <c r="K35" s="219"/>
      <c r="L35" s="219"/>
      <c r="M35" s="219"/>
      <c r="N35" s="220"/>
      <c r="O35" s="198"/>
      <c r="P35" s="198"/>
      <c r="Q35" s="198"/>
      <c r="R35" s="198"/>
    </row>
    <row r="36" ht="14.25" customHeight="1">
      <c r="A36" s="212" t="str">
        <f t="shared" si="11"/>
        <v/>
      </c>
      <c r="B36" s="213" t="str">
        <f t="shared" ref="B36:D36" si="20">B17</f>
        <v/>
      </c>
      <c r="C36" s="224" t="str">
        <f t="shared" si="20"/>
        <v/>
      </c>
      <c r="D36" s="224" t="str">
        <f t="shared" si="20"/>
        <v/>
      </c>
      <c r="E36" s="225"/>
      <c r="F36" s="226"/>
      <c r="G36" s="226"/>
      <c r="H36" s="227"/>
      <c r="I36" s="227"/>
      <c r="J36" s="227"/>
      <c r="K36" s="205"/>
      <c r="L36" s="205"/>
      <c r="M36" s="205"/>
      <c r="N36" s="228"/>
      <c r="O36" s="205"/>
      <c r="P36" s="205"/>
      <c r="Q36" s="205"/>
      <c r="R36" s="205"/>
    </row>
    <row r="37" ht="14.25" customHeight="1">
      <c r="A37" s="229" t="s">
        <v>526</v>
      </c>
      <c r="B37" s="61"/>
      <c r="C37" s="61"/>
      <c r="D37" s="61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ht="14.25" customHeight="1"/>
    <row r="39" ht="14.25" customHeight="1"/>
    <row r="40" ht="14.25" customHeight="1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</row>
    <row r="41" ht="14.25" customHeight="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</row>
    <row r="42" ht="14.25" customHeight="1">
      <c r="E42" s="152" t="s">
        <v>527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153"/>
    </row>
    <row r="43" ht="54.75" customHeight="1">
      <c r="A43" s="128" t="s">
        <v>1</v>
      </c>
      <c r="B43" s="128" t="s">
        <v>312</v>
      </c>
      <c r="C43" s="187" t="s">
        <v>506</v>
      </c>
      <c r="D43" s="187" t="s">
        <v>313</v>
      </c>
      <c r="E43" s="188" t="s">
        <v>464</v>
      </c>
      <c r="F43" s="189" t="s">
        <v>507</v>
      </c>
      <c r="G43" s="189" t="s">
        <v>468</v>
      </c>
      <c r="H43" s="189" t="s">
        <v>508</v>
      </c>
      <c r="I43" s="189" t="s">
        <v>471</v>
      </c>
      <c r="J43" s="189" t="s">
        <v>472</v>
      </c>
      <c r="K43" s="190" t="s">
        <v>509</v>
      </c>
      <c r="L43" s="191"/>
      <c r="M43" s="190" t="s">
        <v>510</v>
      </c>
      <c r="N43" s="191"/>
      <c r="O43" s="190" t="s">
        <v>511</v>
      </c>
      <c r="P43" s="192"/>
      <c r="Q43" s="191"/>
      <c r="R43" s="189" t="s">
        <v>480</v>
      </c>
    </row>
    <row r="44" ht="19.5" customHeight="1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193" t="s">
        <v>512</v>
      </c>
      <c r="L44" s="193" t="s">
        <v>513</v>
      </c>
      <c r="M44" s="193" t="s">
        <v>512</v>
      </c>
      <c r="N44" s="194" t="s">
        <v>513</v>
      </c>
      <c r="O44" s="193" t="s">
        <v>514</v>
      </c>
      <c r="P44" s="193" t="s">
        <v>515</v>
      </c>
      <c r="Q44" s="193" t="s">
        <v>516</v>
      </c>
      <c r="R44" s="87"/>
    </row>
    <row r="45" ht="14.25" customHeight="1">
      <c r="A45" s="231" t="str">
        <f t="shared" ref="A45:D45" si="21">A6</f>
        <v>Grande Sao Paulo</v>
      </c>
      <c r="B45" s="231" t="str">
        <f t="shared" si="21"/>
        <v>CRS NORTE</v>
      </c>
      <c r="C45" s="232">
        <f t="shared" si="21"/>
        <v>13636.375</v>
      </c>
      <c r="D45" s="214">
        <f t="shared" si="21"/>
        <v>15000.0125</v>
      </c>
      <c r="E45" s="196">
        <f t="shared" ref="E45:J45" si="22">E25-E6</f>
        <v>30.40689702</v>
      </c>
      <c r="F45" s="196">
        <f t="shared" si="22"/>
        <v>-6.638965448</v>
      </c>
      <c r="G45" s="196">
        <f t="shared" si="22"/>
        <v>73.34441382</v>
      </c>
      <c r="H45" s="196">
        <f t="shared" si="22"/>
        <v>23.72725</v>
      </c>
      <c r="I45" s="196">
        <f t="shared" si="22"/>
        <v>53.72725</v>
      </c>
      <c r="J45" s="196">
        <f t="shared" si="22"/>
        <v>-2.636375</v>
      </c>
      <c r="K45" s="135"/>
      <c r="L45" s="135"/>
      <c r="M45" s="135"/>
      <c r="N45" s="218"/>
      <c r="O45" s="198"/>
      <c r="P45" s="198"/>
      <c r="Q45" s="198"/>
      <c r="R45" s="198"/>
    </row>
    <row r="46" ht="14.25" customHeight="1">
      <c r="A46" s="231" t="str">
        <f t="shared" ref="A46:D46" si="23">A7</f>
        <v>Grande Sao Paulo</v>
      </c>
      <c r="B46" s="231" t="str">
        <f t="shared" si="23"/>
        <v>CRS SUL</v>
      </c>
      <c r="C46" s="214">
        <f t="shared" si="23"/>
        <v>23874.558</v>
      </c>
      <c r="D46" s="214">
        <f t="shared" si="23"/>
        <v>26262.0138</v>
      </c>
      <c r="E46" s="196">
        <f t="shared" ref="E46:J46" si="24">E26-E7</f>
        <v>-69.92990898</v>
      </c>
      <c r="F46" s="196">
        <f t="shared" si="24"/>
        <v>-11.63948635</v>
      </c>
      <c r="G46" s="196">
        <f t="shared" si="24"/>
        <v>112.3442055</v>
      </c>
      <c r="H46" s="196">
        <f t="shared" si="24"/>
        <v>7.250884</v>
      </c>
      <c r="I46" s="196">
        <f t="shared" si="24"/>
        <v>5.250884</v>
      </c>
      <c r="J46" s="196">
        <f t="shared" si="24"/>
        <v>-15.874558</v>
      </c>
      <c r="K46" s="219"/>
      <c r="L46" s="219"/>
      <c r="M46" s="219"/>
      <c r="N46" s="220"/>
      <c r="O46" s="198"/>
      <c r="P46" s="198"/>
      <c r="Q46" s="198"/>
      <c r="R46" s="198"/>
    </row>
    <row r="47" ht="14.25" customHeight="1">
      <c r="A47" s="231" t="str">
        <f t="shared" ref="A47:D47" si="25">A8</f>
        <v>Grande Sao Paulo</v>
      </c>
      <c r="B47" s="231" t="str">
        <f t="shared" si="25"/>
        <v>CRS LESTE</v>
      </c>
      <c r="C47" s="214">
        <f t="shared" si="25"/>
        <v>17007.5076</v>
      </c>
      <c r="D47" s="214">
        <f t="shared" si="25"/>
        <v>18708.25836</v>
      </c>
      <c r="E47" s="196">
        <f t="shared" ref="E47:J47" si="26">E27-E8</f>
        <v>88.50300768</v>
      </c>
      <c r="F47" s="196">
        <f t="shared" si="26"/>
        <v>-24.22454885</v>
      </c>
      <c r="G47" s="196">
        <f t="shared" si="26"/>
        <v>151.7101805</v>
      </c>
      <c r="H47" s="196">
        <f t="shared" si="26"/>
        <v>26.9849848</v>
      </c>
      <c r="I47" s="196">
        <f t="shared" si="26"/>
        <v>39.9849848</v>
      </c>
      <c r="J47" s="196">
        <f t="shared" si="26"/>
        <v>-4.0075076</v>
      </c>
      <c r="K47" s="219"/>
      <c r="L47" s="219"/>
      <c r="M47" s="219"/>
      <c r="N47" s="220"/>
      <c r="O47" s="198"/>
      <c r="P47" s="198"/>
      <c r="Q47" s="198"/>
      <c r="R47" s="198"/>
    </row>
    <row r="48" ht="14.25" customHeight="1">
      <c r="A48" s="231" t="str">
        <f t="shared" ref="A48:D48" si="27">A9</f>
        <v>Grande Sao Paulo</v>
      </c>
      <c r="B48" s="231" t="str">
        <f t="shared" si="27"/>
        <v>CRS CENTRO</v>
      </c>
      <c r="C48" s="214">
        <f t="shared" si="27"/>
        <v>407.3589</v>
      </c>
      <c r="D48" s="214">
        <f t="shared" si="27"/>
        <v>448.09479</v>
      </c>
      <c r="E48" s="196">
        <f t="shared" ref="E48:J48" si="28">E28-E9</f>
        <v>18.69476814</v>
      </c>
      <c r="F48" s="196">
        <f t="shared" si="28"/>
        <v>5.204215221</v>
      </c>
      <c r="G48" s="196">
        <f t="shared" si="28"/>
        <v>54.68168609</v>
      </c>
      <c r="H48" s="196">
        <f t="shared" si="28"/>
        <v>14.1852822</v>
      </c>
      <c r="I48" s="196">
        <f t="shared" si="28"/>
        <v>11.1852822</v>
      </c>
      <c r="J48" s="196">
        <f t="shared" si="28"/>
        <v>-0.4073589</v>
      </c>
      <c r="K48" s="219"/>
      <c r="L48" s="219"/>
      <c r="M48" s="219"/>
      <c r="N48" s="220"/>
      <c r="O48" s="198"/>
      <c r="P48" s="198"/>
      <c r="Q48" s="198"/>
      <c r="R48" s="198"/>
    </row>
    <row r="49" ht="14.25" customHeight="1">
      <c r="A49" s="231" t="str">
        <f t="shared" ref="A49:D49" si="29">A10</f>
        <v>Grande Sao Paulo</v>
      </c>
      <c r="B49" s="231" t="str">
        <f t="shared" si="29"/>
        <v>CRS OESTE</v>
      </c>
      <c r="C49" s="223">
        <f t="shared" si="29"/>
        <v>5447.354</v>
      </c>
      <c r="D49" s="223">
        <f t="shared" si="29"/>
        <v>4952.14</v>
      </c>
      <c r="E49" s="196">
        <f t="shared" ref="E49:J49" si="30">E29-E10</f>
        <v>48.36898826</v>
      </c>
      <c r="F49" s="196">
        <f t="shared" si="30"/>
        <v>8.205348239</v>
      </c>
      <c r="G49" s="196">
        <f t="shared" si="30"/>
        <v>146.4821393</v>
      </c>
      <c r="H49" s="196">
        <f t="shared" si="30"/>
        <v>41.105292</v>
      </c>
      <c r="I49" s="196">
        <f t="shared" si="30"/>
        <v>16.105292</v>
      </c>
      <c r="J49" s="196">
        <f t="shared" si="30"/>
        <v>4.552646</v>
      </c>
      <c r="K49" s="219"/>
      <c r="L49" s="219"/>
      <c r="M49" s="219"/>
      <c r="N49" s="220"/>
      <c r="O49" s="198"/>
      <c r="P49" s="198"/>
      <c r="Q49" s="198"/>
      <c r="R49" s="198"/>
    </row>
    <row r="50" ht="14.25" customHeight="1">
      <c r="A50" s="231" t="str">
        <f t="shared" ref="A50:D50" si="31">A11</f>
        <v>Grande Sao Paulo</v>
      </c>
      <c r="B50" s="231" t="str">
        <f t="shared" si="31"/>
        <v>CRS SUDESTE</v>
      </c>
      <c r="C50" s="223">
        <f t="shared" si="31"/>
        <v>15179.1</v>
      </c>
      <c r="D50" s="223">
        <f t="shared" si="31"/>
        <v>16697.01</v>
      </c>
      <c r="E50" s="196">
        <f t="shared" ref="E50:J50" si="32">E30-E11</f>
        <v>135.3152436</v>
      </c>
      <c r="F50" s="196">
        <f t="shared" si="32"/>
        <v>8.347286546</v>
      </c>
      <c r="G50" s="196">
        <f t="shared" si="32"/>
        <v>170.1389146</v>
      </c>
      <c r="H50" s="196">
        <f t="shared" si="32"/>
        <v>59.6418</v>
      </c>
      <c r="I50" s="196">
        <f t="shared" si="32"/>
        <v>37.6418</v>
      </c>
      <c r="J50" s="196">
        <f t="shared" si="32"/>
        <v>9.8209</v>
      </c>
      <c r="K50" s="219"/>
      <c r="L50" s="219"/>
      <c r="M50" s="219"/>
      <c r="N50" s="220"/>
      <c r="O50" s="198"/>
      <c r="P50" s="198"/>
      <c r="Q50" s="198"/>
      <c r="R50" s="198"/>
    </row>
    <row r="51" ht="14.25" customHeight="1">
      <c r="A51" s="231" t="str">
        <f t="shared" ref="A51:D51" si="33">A12</f>
        <v/>
      </c>
      <c r="B51" s="231" t="str">
        <f t="shared" si="33"/>
        <v/>
      </c>
      <c r="C51" s="224" t="str">
        <f t="shared" si="33"/>
        <v/>
      </c>
      <c r="D51" s="224" t="str">
        <f t="shared" si="33"/>
        <v/>
      </c>
      <c r="E51" s="196">
        <f t="shared" ref="E51:J51" si="34">E31-E12</f>
        <v>0</v>
      </c>
      <c r="F51" s="196">
        <f t="shared" si="34"/>
        <v>0</v>
      </c>
      <c r="G51" s="196">
        <f t="shared" si="34"/>
        <v>0</v>
      </c>
      <c r="H51" s="196">
        <f t="shared" si="34"/>
        <v>0</v>
      </c>
      <c r="I51" s="196">
        <f t="shared" si="34"/>
        <v>0</v>
      </c>
      <c r="J51" s="196">
        <f t="shared" si="34"/>
        <v>0</v>
      </c>
      <c r="K51" s="219"/>
      <c r="L51" s="219"/>
      <c r="M51" s="219"/>
      <c r="N51" s="220"/>
      <c r="O51" s="198"/>
      <c r="P51" s="198"/>
      <c r="Q51" s="198"/>
      <c r="R51" s="198"/>
    </row>
    <row r="52" ht="14.25" customHeight="1">
      <c r="A52" s="231" t="str">
        <f t="shared" ref="A52:D52" si="35">A13</f>
        <v/>
      </c>
      <c r="B52" s="231" t="str">
        <f t="shared" si="35"/>
        <v/>
      </c>
      <c r="C52" s="224" t="str">
        <f t="shared" si="35"/>
        <v/>
      </c>
      <c r="D52" s="224" t="str">
        <f t="shared" si="35"/>
        <v/>
      </c>
      <c r="E52" s="196">
        <f t="shared" ref="E52:J52" si="36">E32-E13</f>
        <v>0</v>
      </c>
      <c r="F52" s="196">
        <f t="shared" si="36"/>
        <v>0</v>
      </c>
      <c r="G52" s="196">
        <f t="shared" si="36"/>
        <v>0</v>
      </c>
      <c r="H52" s="196">
        <f t="shared" si="36"/>
        <v>0</v>
      </c>
      <c r="I52" s="196">
        <f t="shared" si="36"/>
        <v>0</v>
      </c>
      <c r="J52" s="196">
        <f t="shared" si="36"/>
        <v>0</v>
      </c>
      <c r="K52" s="219"/>
      <c r="L52" s="219"/>
      <c r="M52" s="219"/>
      <c r="N52" s="220"/>
      <c r="O52" s="198"/>
      <c r="P52" s="198"/>
      <c r="Q52" s="198"/>
      <c r="R52" s="198"/>
    </row>
    <row r="53" ht="14.25" customHeight="1">
      <c r="A53" s="231" t="str">
        <f t="shared" ref="A53:D53" si="37">A14</f>
        <v/>
      </c>
      <c r="B53" s="231" t="str">
        <f t="shared" si="37"/>
        <v/>
      </c>
      <c r="C53" s="224" t="str">
        <f t="shared" si="37"/>
        <v/>
      </c>
      <c r="D53" s="224" t="str">
        <f t="shared" si="37"/>
        <v/>
      </c>
      <c r="E53" s="196">
        <f t="shared" ref="E53:J53" si="38">E33-E14</f>
        <v>0</v>
      </c>
      <c r="F53" s="196">
        <f t="shared" si="38"/>
        <v>0</v>
      </c>
      <c r="G53" s="196">
        <f t="shared" si="38"/>
        <v>0</v>
      </c>
      <c r="H53" s="196">
        <f t="shared" si="38"/>
        <v>0</v>
      </c>
      <c r="I53" s="196">
        <f t="shared" si="38"/>
        <v>0</v>
      </c>
      <c r="J53" s="196">
        <f t="shared" si="38"/>
        <v>0</v>
      </c>
      <c r="K53" s="219"/>
      <c r="L53" s="219"/>
      <c r="M53" s="219"/>
      <c r="N53" s="220"/>
      <c r="O53" s="198"/>
      <c r="P53" s="198"/>
      <c r="Q53" s="198"/>
      <c r="R53" s="198"/>
    </row>
    <row r="54" ht="14.25" customHeight="1">
      <c r="A54" s="231" t="str">
        <f t="shared" ref="A54:D54" si="39">A15</f>
        <v/>
      </c>
      <c r="B54" s="231" t="str">
        <f t="shared" si="39"/>
        <v/>
      </c>
      <c r="C54" s="224" t="str">
        <f t="shared" si="39"/>
        <v/>
      </c>
      <c r="D54" s="224" t="str">
        <f t="shared" si="39"/>
        <v/>
      </c>
      <c r="E54" s="196">
        <f t="shared" ref="E54:J54" si="40">E34-E15</f>
        <v>0</v>
      </c>
      <c r="F54" s="196">
        <f t="shared" si="40"/>
        <v>0</v>
      </c>
      <c r="G54" s="196">
        <f t="shared" si="40"/>
        <v>0</v>
      </c>
      <c r="H54" s="196">
        <f t="shared" si="40"/>
        <v>0</v>
      </c>
      <c r="I54" s="196">
        <f t="shared" si="40"/>
        <v>0</v>
      </c>
      <c r="J54" s="196">
        <f t="shared" si="40"/>
        <v>0</v>
      </c>
      <c r="K54" s="219"/>
      <c r="L54" s="219"/>
      <c r="M54" s="219"/>
      <c r="N54" s="220"/>
      <c r="O54" s="198"/>
      <c r="P54" s="198"/>
      <c r="Q54" s="198"/>
      <c r="R54" s="198"/>
    </row>
    <row r="55" ht="14.25" customHeight="1">
      <c r="A55" s="233" t="str">
        <f t="shared" ref="A55:D55" si="41">A16</f>
        <v/>
      </c>
      <c r="B55" s="233" t="str">
        <f t="shared" si="41"/>
        <v/>
      </c>
      <c r="C55" s="234" t="str">
        <f t="shared" si="41"/>
        <v/>
      </c>
      <c r="D55" s="234" t="str">
        <f t="shared" si="41"/>
        <v/>
      </c>
      <c r="E55" s="203">
        <f t="shared" ref="E55:J55" si="42">E36-E16</f>
        <v>0</v>
      </c>
      <c r="F55" s="203">
        <f t="shared" si="42"/>
        <v>0</v>
      </c>
      <c r="G55" s="203">
        <f t="shared" si="42"/>
        <v>0</v>
      </c>
      <c r="H55" s="203">
        <f t="shared" si="42"/>
        <v>0</v>
      </c>
      <c r="I55" s="203">
        <f t="shared" si="42"/>
        <v>0</v>
      </c>
      <c r="J55" s="203">
        <f t="shared" si="42"/>
        <v>0</v>
      </c>
      <c r="K55" s="205"/>
      <c r="L55" s="205"/>
      <c r="M55" s="205"/>
      <c r="N55" s="228"/>
      <c r="O55" s="205"/>
      <c r="P55" s="205"/>
      <c r="Q55" s="205"/>
      <c r="R55" s="205"/>
    </row>
    <row r="56" ht="14.25" customHeight="1">
      <c r="A56" s="235" t="s">
        <v>528</v>
      </c>
      <c r="B56" s="61"/>
      <c r="C56" s="61"/>
      <c r="D56" s="61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9"/>
    </row>
    <row r="57" ht="14.25" customHeight="1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</row>
    <row r="58" ht="14.25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</row>
    <row r="59" ht="14.25" customHeight="1"/>
    <row r="60" ht="14.25" customHeight="1"/>
    <row r="61" ht="13.5" customHeight="1">
      <c r="A61" s="144"/>
      <c r="B61" s="144"/>
      <c r="C61" s="144"/>
    </row>
    <row r="62" ht="15.0" customHeight="1">
      <c r="A62" s="144"/>
      <c r="B62" s="144"/>
      <c r="C62" s="144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236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237"/>
      <c r="B90" s="237"/>
      <c r="C90" s="238" t="s">
        <v>529</v>
      </c>
    </row>
    <row r="91" ht="14.25" customHeight="1">
      <c r="A91" s="237"/>
      <c r="B91" s="237"/>
      <c r="C91" s="237">
        <v>1.0</v>
      </c>
    </row>
    <row r="92" ht="14.25" customHeight="1">
      <c r="A92" s="237"/>
      <c r="B92" s="237"/>
      <c r="C92" s="237">
        <v>2.0</v>
      </c>
    </row>
    <row r="93" ht="14.25" customHeight="1">
      <c r="A93" s="237"/>
      <c r="B93" s="237"/>
      <c r="C93" s="237">
        <v>3.0</v>
      </c>
    </row>
    <row r="94" ht="14.25" customHeight="1">
      <c r="A94" s="237"/>
      <c r="B94" s="237"/>
      <c r="C94" s="237">
        <v>4.0</v>
      </c>
    </row>
    <row r="95" ht="14.25" customHeight="1">
      <c r="A95" s="237"/>
      <c r="B95" s="237"/>
      <c r="C95" s="237">
        <v>5.0</v>
      </c>
    </row>
    <row r="96" ht="14.25" customHeight="1">
      <c r="A96" s="237"/>
      <c r="B96" s="237"/>
      <c r="C96" s="237">
        <v>6.0</v>
      </c>
    </row>
    <row r="97" ht="14.25" customHeight="1">
      <c r="A97" s="239"/>
      <c r="B97" s="240"/>
      <c r="C97" s="241"/>
    </row>
    <row r="98" ht="14.25" customHeight="1">
      <c r="C98" s="242"/>
    </row>
    <row r="99" ht="7.5" customHeight="1">
      <c r="C99" s="242"/>
    </row>
    <row r="100" ht="14.25" hidden="1" customHeight="1">
      <c r="A100" s="192"/>
      <c r="B100" s="192"/>
      <c r="C100" s="191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A6:A1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24.29"/>
    <col customWidth="1" min="2" max="2" width="27.43"/>
    <col customWidth="1" min="3" max="3" width="55.0"/>
    <col customWidth="1" min="4" max="5" width="12.29"/>
    <col customWidth="1" min="6" max="6" width="11.0"/>
    <col customWidth="1" min="7" max="7" width="20.14"/>
    <col customWidth="1" min="8" max="8" width="10.0"/>
    <col customWidth="1" min="9" max="19" width="9.43"/>
    <col customWidth="1" min="20" max="27" width="11.43"/>
  </cols>
  <sheetData>
    <row r="1" ht="14.25" customHeight="1">
      <c r="A1" s="107" t="s">
        <v>103</v>
      </c>
      <c r="B1" s="243" t="str">
        <f>'Tabela 1 APS - Descr.'!B1</f>
        <v>RRAS 06</v>
      </c>
    </row>
    <row r="2" ht="14.25" customHeight="1"/>
    <row r="3" ht="14.25" customHeight="1">
      <c r="A3" s="244" t="s">
        <v>530</v>
      </c>
    </row>
    <row r="4" ht="14.25" customHeight="1">
      <c r="A4" s="245" t="s">
        <v>531</v>
      </c>
    </row>
    <row r="5" ht="14.25" customHeight="1"/>
    <row r="6" ht="18.0" customHeight="1">
      <c r="A6" s="246" t="s">
        <v>532</v>
      </c>
    </row>
    <row r="7" ht="18.0" customHeight="1">
      <c r="A7" s="246" t="s">
        <v>533</v>
      </c>
    </row>
    <row r="8" ht="14.25" customHeight="1">
      <c r="A8" s="244" t="s">
        <v>534</v>
      </c>
    </row>
    <row r="9" ht="14.25" customHeight="1">
      <c r="A9" s="244" t="s">
        <v>535</v>
      </c>
    </row>
    <row r="10" ht="14.25" customHeight="1">
      <c r="A10" s="244" t="s">
        <v>536</v>
      </c>
    </row>
    <row r="11" ht="14.25" customHeight="1"/>
    <row r="12" ht="14.25" customHeight="1">
      <c r="A12" s="146" t="s">
        <v>537</v>
      </c>
    </row>
    <row r="13" ht="14.25" customHeight="1">
      <c r="A13" s="247"/>
      <c r="B13" s="248"/>
      <c r="C13" s="248"/>
      <c r="D13" s="248"/>
      <c r="E13" s="248"/>
      <c r="F13" s="247"/>
      <c r="G13" s="249" t="s">
        <v>538</v>
      </c>
      <c r="H13" s="250"/>
      <c r="I13" s="250"/>
      <c r="J13" s="250"/>
      <c r="K13" s="250"/>
      <c r="L13" s="250"/>
      <c r="M13" s="250"/>
      <c r="N13" s="250"/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0"/>
      <c r="Z13" s="250"/>
      <c r="AA13" s="251"/>
    </row>
    <row r="14" ht="43.5" customHeight="1">
      <c r="A14" s="76" t="s">
        <v>118</v>
      </c>
      <c r="B14" s="76" t="s">
        <v>119</v>
      </c>
      <c r="C14" s="76" t="s">
        <v>463</v>
      </c>
      <c r="D14" s="76" t="s">
        <v>120</v>
      </c>
      <c r="E14" s="76" t="s">
        <v>317</v>
      </c>
      <c r="F14" s="76" t="s">
        <v>539</v>
      </c>
      <c r="G14" s="252" t="s">
        <v>540</v>
      </c>
      <c r="H14" s="253" t="s">
        <v>507</v>
      </c>
      <c r="J14" s="242"/>
      <c r="K14" s="253" t="s">
        <v>541</v>
      </c>
      <c r="M14" s="242"/>
      <c r="N14" s="253" t="s">
        <v>471</v>
      </c>
      <c r="P14" s="242"/>
      <c r="Q14" s="253" t="s">
        <v>472</v>
      </c>
      <c r="S14" s="242"/>
      <c r="T14" s="190" t="s">
        <v>509</v>
      </c>
      <c r="U14" s="191"/>
      <c r="V14" s="190" t="s">
        <v>510</v>
      </c>
      <c r="W14" s="191"/>
      <c r="X14" s="190" t="s">
        <v>511</v>
      </c>
      <c r="Y14" s="192"/>
      <c r="Z14" s="191"/>
      <c r="AA14" s="254" t="s">
        <v>480</v>
      </c>
    </row>
    <row r="15" ht="43.5" customHeight="1">
      <c r="A15" s="94"/>
      <c r="B15" s="94"/>
      <c r="C15" s="94"/>
      <c r="D15" s="94"/>
      <c r="E15" s="94"/>
      <c r="F15" s="94"/>
      <c r="G15" s="255"/>
      <c r="H15" s="256"/>
      <c r="I15" s="192"/>
      <c r="J15" s="191"/>
      <c r="K15" s="256"/>
      <c r="L15" s="192"/>
      <c r="M15" s="191"/>
      <c r="N15" s="256"/>
      <c r="O15" s="192"/>
      <c r="P15" s="191"/>
      <c r="Q15" s="256"/>
      <c r="R15" s="192"/>
      <c r="S15" s="191"/>
      <c r="T15" s="193" t="s">
        <v>512</v>
      </c>
      <c r="U15" s="193" t="s">
        <v>513</v>
      </c>
      <c r="V15" s="193" t="s">
        <v>512</v>
      </c>
      <c r="W15" s="193" t="s">
        <v>513</v>
      </c>
      <c r="X15" s="193" t="s">
        <v>514</v>
      </c>
      <c r="Y15" s="193" t="s">
        <v>515</v>
      </c>
      <c r="Z15" s="193" t="s">
        <v>542</v>
      </c>
      <c r="AA15" s="193"/>
    </row>
    <row r="16" ht="14.25" customHeight="1">
      <c r="A16" s="87"/>
      <c r="B16" s="87"/>
      <c r="C16" s="87"/>
      <c r="D16" s="87"/>
      <c r="E16" s="87"/>
      <c r="F16" s="87"/>
      <c r="G16" s="257" t="s">
        <v>4</v>
      </c>
      <c r="H16" s="258" t="s">
        <v>543</v>
      </c>
      <c r="I16" s="193" t="s">
        <v>544</v>
      </c>
      <c r="J16" s="193" t="s">
        <v>545</v>
      </c>
      <c r="K16" s="258" t="s">
        <v>543</v>
      </c>
      <c r="L16" s="193" t="s">
        <v>544</v>
      </c>
      <c r="M16" s="193" t="s">
        <v>545</v>
      </c>
      <c r="N16" s="258" t="s">
        <v>546</v>
      </c>
      <c r="O16" s="193" t="s">
        <v>544</v>
      </c>
      <c r="P16" s="193" t="s">
        <v>545</v>
      </c>
      <c r="Q16" s="258" t="s">
        <v>546</v>
      </c>
      <c r="R16" s="193" t="s">
        <v>544</v>
      </c>
      <c r="S16" s="193" t="s">
        <v>545</v>
      </c>
      <c r="T16" s="258" t="s">
        <v>3</v>
      </c>
      <c r="U16" s="258" t="s">
        <v>3</v>
      </c>
      <c r="V16" s="258" t="s">
        <v>3</v>
      </c>
      <c r="W16" s="258" t="s">
        <v>3</v>
      </c>
      <c r="X16" s="258" t="s">
        <v>3</v>
      </c>
      <c r="Y16" s="258" t="s">
        <v>3</v>
      </c>
      <c r="Z16" s="258" t="s">
        <v>3</v>
      </c>
      <c r="AA16" s="258" t="s">
        <v>3</v>
      </c>
    </row>
    <row r="17" ht="32.25" customHeight="1">
      <c r="A17" s="32" t="s">
        <v>130</v>
      </c>
      <c r="B17" s="32" t="s">
        <v>443</v>
      </c>
      <c r="C17" s="259" t="s">
        <v>328</v>
      </c>
      <c r="D17" s="259" t="s">
        <v>161</v>
      </c>
      <c r="E17" s="260" t="s">
        <v>327</v>
      </c>
      <c r="F17" s="259">
        <v>2208.0</v>
      </c>
      <c r="G17" s="261" t="s">
        <v>23</v>
      </c>
      <c r="H17" s="262">
        <v>0.0</v>
      </c>
      <c r="I17" s="263">
        <v>11.0</v>
      </c>
      <c r="J17" s="264">
        <f t="shared" ref="J17:J201" si="1">SUM(H17:I17)</f>
        <v>11</v>
      </c>
      <c r="K17" s="262">
        <v>10.0</v>
      </c>
      <c r="L17" s="263">
        <v>0.0</v>
      </c>
      <c r="M17" s="264">
        <f t="shared" ref="M17:M201" si="2">SUM(K17:L17)</f>
        <v>10</v>
      </c>
      <c r="N17" s="262">
        <v>27.0</v>
      </c>
      <c r="O17" s="263">
        <v>0.0</v>
      </c>
      <c r="P17" s="264">
        <f t="shared" ref="P17:P201" si="3">SUM(N17:O17)</f>
        <v>27</v>
      </c>
      <c r="Q17" s="262">
        <v>3.0</v>
      </c>
      <c r="R17" s="263">
        <v>0.0</v>
      </c>
      <c r="S17" s="264">
        <f t="shared" ref="S17:S201" si="4">SUM(Q17:R17)</f>
        <v>3</v>
      </c>
      <c r="T17" s="263" t="s">
        <v>18</v>
      </c>
      <c r="U17" s="263" t="s">
        <v>18</v>
      </c>
      <c r="V17" s="263" t="s">
        <v>18</v>
      </c>
      <c r="W17" s="263" t="s">
        <v>18</v>
      </c>
      <c r="X17" s="263" t="s">
        <v>18</v>
      </c>
      <c r="Y17" s="263" t="s">
        <v>18</v>
      </c>
      <c r="Z17" s="263" t="s">
        <v>18</v>
      </c>
      <c r="AA17" s="263" t="s">
        <v>18</v>
      </c>
    </row>
    <row r="18" ht="36.75" customHeight="1">
      <c r="A18" s="32" t="s">
        <v>130</v>
      </c>
      <c r="B18" s="42" t="s">
        <v>440</v>
      </c>
      <c r="C18" s="259" t="s">
        <v>137</v>
      </c>
      <c r="D18" s="259" t="s">
        <v>161</v>
      </c>
      <c r="E18" s="260" t="s">
        <v>327</v>
      </c>
      <c r="F18" s="259">
        <v>2731.0</v>
      </c>
      <c r="G18" s="261" t="s">
        <v>19</v>
      </c>
      <c r="H18" s="262">
        <v>0.0</v>
      </c>
      <c r="I18" s="263">
        <v>0.0</v>
      </c>
      <c r="J18" s="264">
        <f t="shared" si="1"/>
        <v>0</v>
      </c>
      <c r="K18" s="262">
        <v>6.0</v>
      </c>
      <c r="L18" s="263">
        <v>0.0</v>
      </c>
      <c r="M18" s="264">
        <f t="shared" si="2"/>
        <v>6</v>
      </c>
      <c r="N18" s="262">
        <v>12.0</v>
      </c>
      <c r="O18" s="263">
        <v>16.0</v>
      </c>
      <c r="P18" s="264">
        <f t="shared" si="3"/>
        <v>28</v>
      </c>
      <c r="Q18" s="262">
        <v>4.0</v>
      </c>
      <c r="R18" s="263">
        <v>0.0</v>
      </c>
      <c r="S18" s="264">
        <f t="shared" si="4"/>
        <v>4</v>
      </c>
      <c r="T18" s="263" t="s">
        <v>18</v>
      </c>
      <c r="U18" s="263" t="s">
        <v>18</v>
      </c>
      <c r="V18" s="263" t="s">
        <v>18</v>
      </c>
      <c r="W18" s="263" t="s">
        <v>18</v>
      </c>
      <c r="X18" s="263" t="s">
        <v>18</v>
      </c>
      <c r="Y18" s="263" t="s">
        <v>18</v>
      </c>
      <c r="Z18" s="263" t="s">
        <v>18</v>
      </c>
      <c r="AA18" s="263" t="s">
        <v>18</v>
      </c>
    </row>
    <row r="19" ht="30.0" customHeight="1">
      <c r="A19" s="32" t="s">
        <v>130</v>
      </c>
      <c r="B19" s="32" t="s">
        <v>426</v>
      </c>
      <c r="C19" s="259" t="s">
        <v>323</v>
      </c>
      <c r="D19" s="259" t="s">
        <v>161</v>
      </c>
      <c r="E19" s="260" t="s">
        <v>324</v>
      </c>
      <c r="F19" s="259">
        <v>5920.0</v>
      </c>
      <c r="G19" s="261" t="s">
        <v>23</v>
      </c>
      <c r="H19" s="262">
        <v>20.0</v>
      </c>
      <c r="I19" s="263">
        <v>0.0</v>
      </c>
      <c r="J19" s="264">
        <f t="shared" si="1"/>
        <v>20</v>
      </c>
      <c r="K19" s="262">
        <v>30.0</v>
      </c>
      <c r="L19" s="263">
        <v>0.0</v>
      </c>
      <c r="M19" s="264">
        <f t="shared" si="2"/>
        <v>30</v>
      </c>
      <c r="N19" s="262">
        <v>26.0</v>
      </c>
      <c r="O19" s="263">
        <v>0.0</v>
      </c>
      <c r="P19" s="264">
        <f t="shared" si="3"/>
        <v>26</v>
      </c>
      <c r="Q19" s="262">
        <v>4.0</v>
      </c>
      <c r="R19" s="263">
        <v>0.0</v>
      </c>
      <c r="S19" s="264">
        <f t="shared" si="4"/>
        <v>4</v>
      </c>
      <c r="T19" s="263" t="s">
        <v>13</v>
      </c>
      <c r="U19" s="263" t="s">
        <v>18</v>
      </c>
      <c r="V19" s="263" t="s">
        <v>18</v>
      </c>
      <c r="W19" s="263" t="s">
        <v>18</v>
      </c>
      <c r="X19" s="263" t="s">
        <v>18</v>
      </c>
      <c r="Y19" s="263" t="s">
        <v>18</v>
      </c>
      <c r="Z19" s="263" t="s">
        <v>8</v>
      </c>
      <c r="AA19" s="263" t="s">
        <v>18</v>
      </c>
    </row>
    <row r="20" ht="27.0" customHeight="1">
      <c r="A20" s="32" t="s">
        <v>130</v>
      </c>
      <c r="B20" s="32" t="s">
        <v>443</v>
      </c>
      <c r="C20" s="259" t="s">
        <v>329</v>
      </c>
      <c r="D20" s="259" t="s">
        <v>161</v>
      </c>
      <c r="E20" s="260" t="s">
        <v>324</v>
      </c>
      <c r="F20" s="259">
        <v>2209.0</v>
      </c>
      <c r="G20" s="261" t="s">
        <v>14</v>
      </c>
      <c r="H20" s="265">
        <v>0.0</v>
      </c>
      <c r="I20" s="259">
        <v>0.0</v>
      </c>
      <c r="J20" s="264">
        <f t="shared" si="1"/>
        <v>0</v>
      </c>
      <c r="K20" s="265">
        <v>0.0</v>
      </c>
      <c r="L20" s="259">
        <v>6.0</v>
      </c>
      <c r="M20" s="264">
        <f t="shared" si="2"/>
        <v>6</v>
      </c>
      <c r="N20" s="265">
        <v>0.0</v>
      </c>
      <c r="O20" s="259">
        <v>5.0</v>
      </c>
      <c r="P20" s="264">
        <f t="shared" si="3"/>
        <v>5</v>
      </c>
      <c r="Q20" s="265">
        <v>0.0</v>
      </c>
      <c r="R20" s="259">
        <v>3.0</v>
      </c>
      <c r="S20" s="264">
        <f t="shared" si="4"/>
        <v>3</v>
      </c>
      <c r="T20" s="263" t="s">
        <v>18</v>
      </c>
      <c r="U20" s="263" t="s">
        <v>18</v>
      </c>
      <c r="V20" s="263" t="s">
        <v>18</v>
      </c>
      <c r="W20" s="263" t="s">
        <v>18</v>
      </c>
      <c r="X20" s="263" t="s">
        <v>18</v>
      </c>
      <c r="Y20" s="263" t="s">
        <v>18</v>
      </c>
      <c r="Z20" s="263" t="s">
        <v>18</v>
      </c>
      <c r="AA20" s="263" t="s">
        <v>8</v>
      </c>
    </row>
    <row r="21" ht="37.5" customHeight="1">
      <c r="A21" s="32" t="s">
        <v>130</v>
      </c>
      <c r="B21" s="32" t="s">
        <v>451</v>
      </c>
      <c r="C21" s="259" t="s">
        <v>481</v>
      </c>
      <c r="D21" s="259" t="s">
        <v>161</v>
      </c>
      <c r="E21" s="260" t="s">
        <v>324</v>
      </c>
      <c r="F21" s="259">
        <v>1924.0</v>
      </c>
      <c r="G21" s="261" t="s">
        <v>14</v>
      </c>
      <c r="H21" s="262">
        <v>0.0</v>
      </c>
      <c r="I21" s="263">
        <v>0.0</v>
      </c>
      <c r="J21" s="264">
        <f t="shared" si="1"/>
        <v>0</v>
      </c>
      <c r="K21" s="262">
        <v>5.0</v>
      </c>
      <c r="L21" s="263">
        <v>0.0</v>
      </c>
      <c r="M21" s="264">
        <f t="shared" si="2"/>
        <v>5</v>
      </c>
      <c r="N21" s="262">
        <v>16.0</v>
      </c>
      <c r="O21" s="263">
        <v>0.0</v>
      </c>
      <c r="P21" s="264">
        <f t="shared" si="3"/>
        <v>16</v>
      </c>
      <c r="Q21" s="262">
        <v>0.0</v>
      </c>
      <c r="R21" s="263">
        <v>0.0</v>
      </c>
      <c r="S21" s="264">
        <f t="shared" si="4"/>
        <v>0</v>
      </c>
      <c r="T21" s="263" t="s">
        <v>13</v>
      </c>
      <c r="U21" s="263" t="s">
        <v>18</v>
      </c>
      <c r="V21" s="263" t="s">
        <v>18</v>
      </c>
      <c r="W21" s="263" t="s">
        <v>18</v>
      </c>
      <c r="X21" s="263" t="s">
        <v>18</v>
      </c>
      <c r="Y21" s="263" t="s">
        <v>18</v>
      </c>
      <c r="Z21" s="263" t="s">
        <v>18</v>
      </c>
      <c r="AA21" s="263" t="s">
        <v>18</v>
      </c>
    </row>
    <row r="22" ht="19.5" customHeight="1">
      <c r="A22" s="32"/>
      <c r="B22" s="32"/>
      <c r="C22" s="259"/>
      <c r="D22" s="259"/>
      <c r="E22" s="260"/>
      <c r="F22" s="259"/>
      <c r="G22" s="261"/>
      <c r="H22" s="262"/>
      <c r="I22" s="263"/>
      <c r="J22" s="264">
        <f t="shared" si="1"/>
        <v>0</v>
      </c>
      <c r="K22" s="262"/>
      <c r="L22" s="263"/>
      <c r="M22" s="264">
        <f t="shared" si="2"/>
        <v>0</v>
      </c>
      <c r="N22" s="262"/>
      <c r="O22" s="263"/>
      <c r="P22" s="264">
        <f t="shared" si="3"/>
        <v>0</v>
      </c>
      <c r="Q22" s="262"/>
      <c r="R22" s="263"/>
      <c r="S22" s="264">
        <f t="shared" si="4"/>
        <v>0</v>
      </c>
      <c r="T22" s="263"/>
      <c r="U22" s="263"/>
      <c r="V22" s="263"/>
      <c r="W22" s="263"/>
      <c r="X22" s="263"/>
      <c r="Y22" s="263"/>
      <c r="Z22" s="263"/>
      <c r="AA22" s="263"/>
    </row>
    <row r="23" ht="14.25" customHeight="1">
      <c r="A23" s="32" t="s">
        <v>143</v>
      </c>
      <c r="B23" s="32" t="s">
        <v>424</v>
      </c>
      <c r="C23" s="259" t="s">
        <v>387</v>
      </c>
      <c r="D23" s="259" t="s">
        <v>161</v>
      </c>
      <c r="E23" s="260" t="s">
        <v>327</v>
      </c>
      <c r="F23" s="259">
        <v>2514.0</v>
      </c>
      <c r="G23" s="261" t="s">
        <v>19</v>
      </c>
      <c r="H23" s="262">
        <v>0.0</v>
      </c>
      <c r="I23" s="263">
        <v>0.0</v>
      </c>
      <c r="J23" s="264">
        <f t="shared" si="1"/>
        <v>0</v>
      </c>
      <c r="K23" s="262">
        <v>6.0</v>
      </c>
      <c r="L23" s="263">
        <v>5.0</v>
      </c>
      <c r="M23" s="264">
        <f t="shared" si="2"/>
        <v>11</v>
      </c>
      <c r="N23" s="262">
        <v>9.0</v>
      </c>
      <c r="O23" s="263">
        <v>0.0</v>
      </c>
      <c r="P23" s="264">
        <f t="shared" si="3"/>
        <v>9</v>
      </c>
      <c r="Q23" s="262">
        <v>1.0</v>
      </c>
      <c r="R23" s="263">
        <v>0.0</v>
      </c>
      <c r="S23" s="264">
        <f t="shared" si="4"/>
        <v>1</v>
      </c>
      <c r="T23" s="263" t="s">
        <v>18</v>
      </c>
      <c r="U23" s="263" t="s">
        <v>18</v>
      </c>
      <c r="V23" s="263" t="s">
        <v>13</v>
      </c>
      <c r="W23" s="263" t="s">
        <v>18</v>
      </c>
      <c r="X23" s="263" t="s">
        <v>18</v>
      </c>
      <c r="Y23" s="263" t="s">
        <v>18</v>
      </c>
      <c r="Z23" s="263" t="s">
        <v>18</v>
      </c>
      <c r="AA23" s="263" t="s">
        <v>18</v>
      </c>
    </row>
    <row r="24" ht="35.25" customHeight="1">
      <c r="A24" s="32" t="s">
        <v>143</v>
      </c>
      <c r="B24" s="32" t="s">
        <v>424</v>
      </c>
      <c r="C24" s="259" t="s">
        <v>388</v>
      </c>
      <c r="D24" s="259" t="s">
        <v>161</v>
      </c>
      <c r="E24" s="260" t="s">
        <v>327</v>
      </c>
      <c r="F24" s="259">
        <v>4416.0</v>
      </c>
      <c r="G24" s="261" t="s">
        <v>23</v>
      </c>
      <c r="H24" s="262">
        <v>19.0</v>
      </c>
      <c r="I24" s="263">
        <v>0.0</v>
      </c>
      <c r="J24" s="264">
        <f t="shared" si="1"/>
        <v>19</v>
      </c>
      <c r="K24" s="262">
        <v>10.0</v>
      </c>
      <c r="L24" s="263">
        <v>0.0</v>
      </c>
      <c r="M24" s="264">
        <f t="shared" si="2"/>
        <v>10</v>
      </c>
      <c r="N24" s="262">
        <v>25.0</v>
      </c>
      <c r="O24" s="263">
        <v>0.0</v>
      </c>
      <c r="P24" s="264">
        <f t="shared" si="3"/>
        <v>25</v>
      </c>
      <c r="Q24" s="262">
        <v>3.0</v>
      </c>
      <c r="R24" s="263">
        <v>0.0</v>
      </c>
      <c r="S24" s="264">
        <f t="shared" si="4"/>
        <v>3</v>
      </c>
      <c r="T24" s="263" t="s">
        <v>8</v>
      </c>
      <c r="U24" s="263" t="s">
        <v>18</v>
      </c>
      <c r="V24" s="263" t="s">
        <v>18</v>
      </c>
      <c r="W24" s="263" t="s">
        <v>18</v>
      </c>
      <c r="X24" s="263" t="s">
        <v>18</v>
      </c>
      <c r="Y24" s="263" t="s">
        <v>18</v>
      </c>
      <c r="Z24" s="263" t="s">
        <v>18</v>
      </c>
      <c r="AA24" s="263" t="s">
        <v>8</v>
      </c>
    </row>
    <row r="25" ht="14.25" customHeight="1">
      <c r="A25" s="32" t="s">
        <v>143</v>
      </c>
      <c r="B25" s="32" t="s">
        <v>445</v>
      </c>
      <c r="C25" s="259" t="s">
        <v>389</v>
      </c>
      <c r="D25" s="259" t="s">
        <v>161</v>
      </c>
      <c r="E25" s="260" t="s">
        <v>327</v>
      </c>
      <c r="F25" s="259">
        <v>3153.0</v>
      </c>
      <c r="G25" s="261" t="s">
        <v>23</v>
      </c>
      <c r="H25" s="262">
        <v>8.0</v>
      </c>
      <c r="I25" s="263">
        <v>0.0</v>
      </c>
      <c r="J25" s="264">
        <f t="shared" si="1"/>
        <v>8</v>
      </c>
      <c r="K25" s="262">
        <v>12.0</v>
      </c>
      <c r="L25" s="263">
        <v>0.0</v>
      </c>
      <c r="M25" s="264">
        <f t="shared" si="2"/>
        <v>12</v>
      </c>
      <c r="N25" s="262">
        <v>19.0</v>
      </c>
      <c r="O25" s="263">
        <v>0.0</v>
      </c>
      <c r="P25" s="264">
        <f t="shared" si="3"/>
        <v>19</v>
      </c>
      <c r="Q25" s="262">
        <v>4.0</v>
      </c>
      <c r="R25" s="263">
        <v>0.0</v>
      </c>
      <c r="S25" s="264">
        <f t="shared" si="4"/>
        <v>4</v>
      </c>
      <c r="T25" s="263" t="s">
        <v>18</v>
      </c>
      <c r="U25" s="263" t="s">
        <v>18</v>
      </c>
      <c r="V25" s="263" t="s">
        <v>18</v>
      </c>
      <c r="W25" s="263" t="s">
        <v>13</v>
      </c>
      <c r="X25" s="263" t="s">
        <v>18</v>
      </c>
      <c r="Y25" s="263" t="s">
        <v>18</v>
      </c>
      <c r="Z25" s="263" t="s">
        <v>18</v>
      </c>
      <c r="AA25" s="263" t="s">
        <v>8</v>
      </c>
    </row>
    <row r="26" ht="14.25" customHeight="1">
      <c r="A26" s="32" t="s">
        <v>143</v>
      </c>
      <c r="B26" s="32" t="s">
        <v>434</v>
      </c>
      <c r="C26" s="259" t="s">
        <v>482</v>
      </c>
      <c r="D26" s="259" t="s">
        <v>161</v>
      </c>
      <c r="E26" s="260" t="s">
        <v>324</v>
      </c>
      <c r="F26" s="259">
        <v>4513.0</v>
      </c>
      <c r="G26" s="261" t="s">
        <v>19</v>
      </c>
      <c r="H26" s="262">
        <v>0.0</v>
      </c>
      <c r="I26" s="263">
        <v>0.0</v>
      </c>
      <c r="J26" s="264">
        <f t="shared" si="1"/>
        <v>0</v>
      </c>
      <c r="K26" s="262">
        <v>10.0</v>
      </c>
      <c r="L26" s="263">
        <v>0.0</v>
      </c>
      <c r="M26" s="264">
        <f t="shared" si="2"/>
        <v>10</v>
      </c>
      <c r="N26" s="262">
        <v>0.0</v>
      </c>
      <c r="O26" s="263">
        <v>22.0</v>
      </c>
      <c r="P26" s="264">
        <f t="shared" si="3"/>
        <v>22</v>
      </c>
      <c r="Q26" s="262">
        <v>0.0</v>
      </c>
      <c r="R26" s="263">
        <v>0.0</v>
      </c>
      <c r="S26" s="264">
        <f t="shared" si="4"/>
        <v>0</v>
      </c>
      <c r="T26" s="263" t="s">
        <v>18</v>
      </c>
      <c r="U26" s="263" t="s">
        <v>13</v>
      </c>
      <c r="V26" s="263" t="s">
        <v>18</v>
      </c>
      <c r="W26" s="263" t="s">
        <v>18</v>
      </c>
      <c r="X26" s="263" t="s">
        <v>18</v>
      </c>
      <c r="Y26" s="263" t="s">
        <v>18</v>
      </c>
      <c r="Z26" s="263" t="s">
        <v>18</v>
      </c>
      <c r="AA26" s="263" t="s">
        <v>18</v>
      </c>
    </row>
    <row r="27" ht="14.25" customHeight="1">
      <c r="A27" s="32" t="s">
        <v>143</v>
      </c>
      <c r="B27" s="32" t="s">
        <v>434</v>
      </c>
      <c r="C27" s="259" t="s">
        <v>483</v>
      </c>
      <c r="D27" s="259" t="s">
        <v>161</v>
      </c>
      <c r="E27" s="260" t="s">
        <v>324</v>
      </c>
      <c r="F27" s="259">
        <v>425.0</v>
      </c>
      <c r="G27" s="261" t="s">
        <v>23</v>
      </c>
      <c r="H27" s="262">
        <v>0.0</v>
      </c>
      <c r="I27" s="263">
        <v>0.0</v>
      </c>
      <c r="J27" s="264">
        <f t="shared" si="1"/>
        <v>0</v>
      </c>
      <c r="K27" s="262">
        <v>0.0</v>
      </c>
      <c r="L27" s="263">
        <v>0.0</v>
      </c>
      <c r="M27" s="264">
        <f t="shared" si="2"/>
        <v>0</v>
      </c>
      <c r="N27" s="262">
        <v>0.0</v>
      </c>
      <c r="O27" s="263">
        <v>0.0</v>
      </c>
      <c r="P27" s="264">
        <f t="shared" si="3"/>
        <v>0</v>
      </c>
      <c r="Q27" s="262">
        <v>0.0</v>
      </c>
      <c r="R27" s="263">
        <v>0.0</v>
      </c>
      <c r="S27" s="264">
        <f t="shared" si="4"/>
        <v>0</v>
      </c>
      <c r="T27" s="263" t="s">
        <v>18</v>
      </c>
      <c r="U27" s="263" t="s">
        <v>18</v>
      </c>
      <c r="V27" s="263" t="s">
        <v>18</v>
      </c>
      <c r="W27" s="263" t="s">
        <v>18</v>
      </c>
      <c r="X27" s="263" t="s">
        <v>18</v>
      </c>
      <c r="Y27" s="263" t="s">
        <v>18</v>
      </c>
      <c r="Z27" s="263" t="s">
        <v>18</v>
      </c>
      <c r="AA27" s="263" t="s">
        <v>18</v>
      </c>
    </row>
    <row r="28" ht="14.25" customHeight="1">
      <c r="A28" s="32" t="s">
        <v>143</v>
      </c>
      <c r="B28" s="32" t="s">
        <v>438</v>
      </c>
      <c r="C28" s="259" t="s">
        <v>484</v>
      </c>
      <c r="D28" s="259" t="s">
        <v>161</v>
      </c>
      <c r="E28" s="260" t="s">
        <v>324</v>
      </c>
      <c r="F28" s="259">
        <v>2624.0</v>
      </c>
      <c r="G28" s="261" t="s">
        <v>19</v>
      </c>
      <c r="H28" s="262">
        <v>0.0</v>
      </c>
      <c r="I28" s="263">
        <v>0.0</v>
      </c>
      <c r="J28" s="264">
        <f t="shared" si="1"/>
        <v>0</v>
      </c>
      <c r="K28" s="262">
        <v>0.0</v>
      </c>
      <c r="L28" s="263">
        <v>10.0</v>
      </c>
      <c r="M28" s="264">
        <f t="shared" si="2"/>
        <v>10</v>
      </c>
      <c r="N28" s="262">
        <v>0.0</v>
      </c>
      <c r="O28" s="263">
        <v>10.0</v>
      </c>
      <c r="P28" s="264">
        <f t="shared" si="3"/>
        <v>10</v>
      </c>
      <c r="Q28" s="262">
        <v>0.0</v>
      </c>
      <c r="R28" s="263">
        <v>10.0</v>
      </c>
      <c r="S28" s="264">
        <f t="shared" si="4"/>
        <v>10</v>
      </c>
      <c r="T28" s="263" t="s">
        <v>18</v>
      </c>
      <c r="U28" s="263" t="s">
        <v>18</v>
      </c>
      <c r="V28" s="263" t="s">
        <v>18</v>
      </c>
      <c r="W28" s="263" t="s">
        <v>18</v>
      </c>
      <c r="X28" s="263" t="s">
        <v>18</v>
      </c>
      <c r="Y28" s="263" t="s">
        <v>18</v>
      </c>
      <c r="Z28" s="263" t="s">
        <v>18</v>
      </c>
      <c r="AA28" s="263" t="s">
        <v>18</v>
      </c>
    </row>
    <row r="29" ht="14.25" customHeight="1">
      <c r="A29" s="32" t="s">
        <v>143</v>
      </c>
      <c r="B29" s="32" t="s">
        <v>422</v>
      </c>
      <c r="C29" s="259" t="s">
        <v>485</v>
      </c>
      <c r="D29" s="259" t="s">
        <v>161</v>
      </c>
      <c r="E29" s="260" t="s">
        <v>324</v>
      </c>
      <c r="F29" s="259">
        <v>5043.0</v>
      </c>
      <c r="G29" s="261" t="s">
        <v>23</v>
      </c>
      <c r="H29" s="262">
        <v>8.0</v>
      </c>
      <c r="I29" s="263">
        <v>0.0</v>
      </c>
      <c r="J29" s="264">
        <f t="shared" si="1"/>
        <v>8</v>
      </c>
      <c r="K29" s="262">
        <v>10.0</v>
      </c>
      <c r="L29" s="263">
        <v>2.0</v>
      </c>
      <c r="M29" s="264">
        <f t="shared" si="2"/>
        <v>12</v>
      </c>
      <c r="N29" s="262">
        <v>0.0</v>
      </c>
      <c r="O29" s="263">
        <v>12.0</v>
      </c>
      <c r="P29" s="264">
        <f t="shared" si="3"/>
        <v>12</v>
      </c>
      <c r="Q29" s="262">
        <v>0.0</v>
      </c>
      <c r="R29" s="263">
        <v>4.0</v>
      </c>
      <c r="S29" s="264">
        <f t="shared" si="4"/>
        <v>4</v>
      </c>
      <c r="T29" s="263" t="s">
        <v>18</v>
      </c>
      <c r="U29" s="263" t="s">
        <v>18</v>
      </c>
      <c r="V29" s="263" t="s">
        <v>18</v>
      </c>
      <c r="W29" s="263" t="s">
        <v>18</v>
      </c>
      <c r="X29" s="263" t="s">
        <v>18</v>
      </c>
      <c r="Y29" s="263" t="s">
        <v>18</v>
      </c>
      <c r="Z29" s="263" t="s">
        <v>18</v>
      </c>
      <c r="AA29" s="263" t="s">
        <v>8</v>
      </c>
    </row>
    <row r="30" ht="19.5" customHeight="1">
      <c r="A30" s="32"/>
      <c r="B30" s="32"/>
      <c r="C30" s="259"/>
      <c r="D30" s="259"/>
      <c r="E30" s="260"/>
      <c r="F30" s="259"/>
      <c r="G30" s="261"/>
      <c r="H30" s="262"/>
      <c r="I30" s="263"/>
      <c r="J30" s="264">
        <f t="shared" si="1"/>
        <v>0</v>
      </c>
      <c r="K30" s="262"/>
      <c r="L30" s="263"/>
      <c r="M30" s="264">
        <f t="shared" si="2"/>
        <v>0</v>
      </c>
      <c r="N30" s="262"/>
      <c r="O30" s="263"/>
      <c r="P30" s="264">
        <f t="shared" si="3"/>
        <v>0</v>
      </c>
      <c r="Q30" s="262"/>
      <c r="R30" s="263"/>
      <c r="S30" s="264">
        <f t="shared" si="4"/>
        <v>0</v>
      </c>
      <c r="T30" s="263"/>
      <c r="U30" s="263"/>
      <c r="V30" s="263"/>
      <c r="W30" s="263"/>
      <c r="X30" s="263"/>
      <c r="Y30" s="263"/>
      <c r="Z30" s="263"/>
      <c r="AA30" s="263"/>
    </row>
    <row r="31" ht="14.25" customHeight="1">
      <c r="A31" s="42" t="s">
        <v>159</v>
      </c>
      <c r="B31" s="35" t="s">
        <v>178</v>
      </c>
      <c r="C31" s="266" t="s">
        <v>486</v>
      </c>
      <c r="D31" s="259" t="s">
        <v>161</v>
      </c>
      <c r="E31" s="267" t="s">
        <v>327</v>
      </c>
      <c r="F31" s="259">
        <v>2401.0</v>
      </c>
      <c r="G31" s="261" t="s">
        <v>23</v>
      </c>
      <c r="H31" s="262">
        <v>8.0</v>
      </c>
      <c r="I31" s="263">
        <v>0.0</v>
      </c>
      <c r="J31" s="264">
        <f t="shared" si="1"/>
        <v>8</v>
      </c>
      <c r="K31" s="262">
        <v>9.0</v>
      </c>
      <c r="L31" s="263">
        <v>0.0</v>
      </c>
      <c r="M31" s="264">
        <f t="shared" si="2"/>
        <v>9</v>
      </c>
      <c r="N31" s="262">
        <v>6.0</v>
      </c>
      <c r="O31" s="263">
        <v>5.0</v>
      </c>
      <c r="P31" s="264">
        <f t="shared" si="3"/>
        <v>11</v>
      </c>
      <c r="Q31" s="262">
        <v>2.0</v>
      </c>
      <c r="R31" s="263">
        <v>0.0</v>
      </c>
      <c r="S31" s="264">
        <f t="shared" si="4"/>
        <v>2</v>
      </c>
      <c r="T31" s="263" t="s">
        <v>18</v>
      </c>
      <c r="U31" s="263" t="s">
        <v>18</v>
      </c>
      <c r="V31" s="263" t="s">
        <v>18</v>
      </c>
      <c r="W31" s="263" t="s">
        <v>18</v>
      </c>
      <c r="X31" s="263" t="s">
        <v>18</v>
      </c>
      <c r="Y31" s="263" t="s">
        <v>18</v>
      </c>
      <c r="Z31" s="263" t="s">
        <v>18</v>
      </c>
      <c r="AA31" s="263" t="s">
        <v>18</v>
      </c>
    </row>
    <row r="32" ht="14.25" customHeight="1">
      <c r="A32" s="42" t="s">
        <v>159</v>
      </c>
      <c r="B32" s="35" t="s">
        <v>178</v>
      </c>
      <c r="C32" s="266" t="s">
        <v>487</v>
      </c>
      <c r="D32" s="259" t="s">
        <v>161</v>
      </c>
      <c r="E32" s="267" t="s">
        <v>324</v>
      </c>
      <c r="F32" s="259">
        <v>2664.0</v>
      </c>
      <c r="G32" s="261" t="s">
        <v>14</v>
      </c>
      <c r="H32" s="262">
        <v>0.0</v>
      </c>
      <c r="I32" s="263">
        <v>0.0</v>
      </c>
      <c r="J32" s="264">
        <f t="shared" si="1"/>
        <v>0</v>
      </c>
      <c r="K32" s="262">
        <v>6.0</v>
      </c>
      <c r="L32" s="263">
        <v>3.0</v>
      </c>
      <c r="M32" s="264">
        <f t="shared" si="2"/>
        <v>9</v>
      </c>
      <c r="N32" s="262">
        <v>20.0</v>
      </c>
      <c r="O32" s="263">
        <v>0.0</v>
      </c>
      <c r="P32" s="264">
        <f t="shared" si="3"/>
        <v>20</v>
      </c>
      <c r="Q32" s="262">
        <v>0.0</v>
      </c>
      <c r="R32" s="263">
        <v>0.0</v>
      </c>
      <c r="S32" s="264">
        <f t="shared" si="4"/>
        <v>0</v>
      </c>
      <c r="T32" s="263" t="s">
        <v>18</v>
      </c>
      <c r="U32" s="263" t="s">
        <v>18</v>
      </c>
      <c r="V32" s="263" t="s">
        <v>18</v>
      </c>
      <c r="W32" s="263" t="s">
        <v>18</v>
      </c>
      <c r="X32" s="263" t="s">
        <v>18</v>
      </c>
      <c r="Y32" s="263" t="s">
        <v>18</v>
      </c>
      <c r="Z32" s="263" t="s">
        <v>18</v>
      </c>
      <c r="AA32" s="263" t="s">
        <v>18</v>
      </c>
    </row>
    <row r="33" ht="14.25" customHeight="1">
      <c r="A33" s="42" t="s">
        <v>159</v>
      </c>
      <c r="B33" s="35" t="s">
        <v>182</v>
      </c>
      <c r="C33" s="266" t="s">
        <v>488</v>
      </c>
      <c r="D33" s="259" t="s">
        <v>161</v>
      </c>
      <c r="E33" s="267" t="s">
        <v>327</v>
      </c>
      <c r="F33" s="259">
        <v>1574.0</v>
      </c>
      <c r="G33" s="261" t="s">
        <v>14</v>
      </c>
      <c r="H33" s="262">
        <v>0.0</v>
      </c>
      <c r="I33" s="263">
        <v>0.0</v>
      </c>
      <c r="J33" s="264">
        <f t="shared" si="1"/>
        <v>0</v>
      </c>
      <c r="K33" s="262">
        <v>10.0</v>
      </c>
      <c r="L33" s="263">
        <v>0.0</v>
      </c>
      <c r="M33" s="264">
        <f t="shared" si="2"/>
        <v>10</v>
      </c>
      <c r="N33" s="262">
        <v>16.0</v>
      </c>
      <c r="O33" s="263">
        <v>0.0</v>
      </c>
      <c r="P33" s="264">
        <f t="shared" si="3"/>
        <v>16</v>
      </c>
      <c r="Q33" s="262">
        <v>0.0</v>
      </c>
      <c r="R33" s="263">
        <v>0.0</v>
      </c>
      <c r="S33" s="264">
        <f t="shared" si="4"/>
        <v>0</v>
      </c>
      <c r="T33" s="263" t="s">
        <v>18</v>
      </c>
      <c r="U33" s="263" t="s">
        <v>18</v>
      </c>
      <c r="V33" s="263" t="s">
        <v>18</v>
      </c>
      <c r="W33" s="263" t="s">
        <v>8</v>
      </c>
      <c r="X33" s="263" t="s">
        <v>18</v>
      </c>
      <c r="Y33" s="263" t="s">
        <v>18</v>
      </c>
      <c r="Z33" s="263" t="s">
        <v>18</v>
      </c>
      <c r="AA33" s="263" t="s">
        <v>18</v>
      </c>
    </row>
    <row r="34" ht="14.25" customHeight="1">
      <c r="A34" s="42" t="s">
        <v>159</v>
      </c>
      <c r="B34" s="35" t="s">
        <v>174</v>
      </c>
      <c r="C34" s="266" t="s">
        <v>489</v>
      </c>
      <c r="D34" s="259" t="s">
        <v>161</v>
      </c>
      <c r="E34" s="267" t="s">
        <v>327</v>
      </c>
      <c r="F34" s="259">
        <v>3352.0</v>
      </c>
      <c r="G34" s="261" t="s">
        <v>19</v>
      </c>
      <c r="H34" s="262">
        <v>0.0</v>
      </c>
      <c r="I34" s="263">
        <v>0.0</v>
      </c>
      <c r="J34" s="264">
        <f t="shared" si="1"/>
        <v>0</v>
      </c>
      <c r="K34" s="262">
        <v>16.0</v>
      </c>
      <c r="L34" s="263">
        <v>0.0</v>
      </c>
      <c r="M34" s="264">
        <f t="shared" si="2"/>
        <v>16</v>
      </c>
      <c r="N34" s="262">
        <v>16.0</v>
      </c>
      <c r="O34" s="263">
        <v>0.0</v>
      </c>
      <c r="P34" s="264">
        <f t="shared" si="3"/>
        <v>16</v>
      </c>
      <c r="Q34" s="262">
        <v>2.0</v>
      </c>
      <c r="R34" s="263">
        <v>0.0</v>
      </c>
      <c r="S34" s="264">
        <f t="shared" si="4"/>
        <v>2</v>
      </c>
      <c r="T34" s="263" t="s">
        <v>8</v>
      </c>
      <c r="U34" s="263" t="s">
        <v>18</v>
      </c>
      <c r="V34" s="263" t="s">
        <v>18</v>
      </c>
      <c r="W34" s="263" t="s">
        <v>18</v>
      </c>
      <c r="X34" s="263" t="s">
        <v>18</v>
      </c>
      <c r="Y34" s="263" t="s">
        <v>18</v>
      </c>
      <c r="Z34" s="263" t="s">
        <v>18</v>
      </c>
      <c r="AA34" s="263" t="s">
        <v>18</v>
      </c>
    </row>
    <row r="35" ht="14.25" customHeight="1">
      <c r="A35" s="42" t="s">
        <v>159</v>
      </c>
      <c r="B35" s="35" t="s">
        <v>170</v>
      </c>
      <c r="C35" s="266" t="s">
        <v>490</v>
      </c>
      <c r="D35" s="259" t="s">
        <v>161</v>
      </c>
      <c r="E35" s="267" t="s">
        <v>327</v>
      </c>
      <c r="F35" s="259">
        <v>1246.0</v>
      </c>
      <c r="G35" s="261" t="s">
        <v>14</v>
      </c>
      <c r="H35" s="262">
        <v>0.0</v>
      </c>
      <c r="I35" s="263">
        <v>0.0</v>
      </c>
      <c r="J35" s="264">
        <f t="shared" si="1"/>
        <v>0</v>
      </c>
      <c r="K35" s="262">
        <v>8.0</v>
      </c>
      <c r="L35" s="263">
        <v>0.0</v>
      </c>
      <c r="M35" s="264">
        <f t="shared" si="2"/>
        <v>8</v>
      </c>
      <c r="N35" s="262">
        <v>16.0</v>
      </c>
      <c r="O35" s="263">
        <v>0.0</v>
      </c>
      <c r="P35" s="264">
        <f t="shared" si="3"/>
        <v>16</v>
      </c>
      <c r="Q35" s="262">
        <v>0.0</v>
      </c>
      <c r="R35" s="263">
        <v>4.0</v>
      </c>
      <c r="S35" s="264">
        <f t="shared" si="4"/>
        <v>4</v>
      </c>
      <c r="T35" s="263" t="s">
        <v>18</v>
      </c>
      <c r="U35" s="263" t="s">
        <v>18</v>
      </c>
      <c r="V35" s="263" t="s">
        <v>18</v>
      </c>
      <c r="W35" s="263" t="s">
        <v>18</v>
      </c>
      <c r="X35" s="263" t="s">
        <v>18</v>
      </c>
      <c r="Y35" s="263" t="s">
        <v>18</v>
      </c>
      <c r="Z35" s="263" t="s">
        <v>18</v>
      </c>
      <c r="AA35" s="263" t="s">
        <v>18</v>
      </c>
    </row>
    <row r="36" ht="14.25" customHeight="1">
      <c r="A36" s="42" t="s">
        <v>159</v>
      </c>
      <c r="B36" s="35" t="s">
        <v>166</v>
      </c>
      <c r="C36" s="266" t="s">
        <v>491</v>
      </c>
      <c r="D36" s="259" t="s">
        <v>161</v>
      </c>
      <c r="E36" s="267" t="s">
        <v>324</v>
      </c>
      <c r="F36" s="259">
        <v>3841.0</v>
      </c>
      <c r="G36" s="261" t="s">
        <v>23</v>
      </c>
      <c r="H36" s="262">
        <v>8.0</v>
      </c>
      <c r="I36" s="263">
        <v>0.0</v>
      </c>
      <c r="J36" s="264">
        <f t="shared" si="1"/>
        <v>8</v>
      </c>
      <c r="K36" s="262">
        <v>8.0</v>
      </c>
      <c r="L36" s="263">
        <v>2.0</v>
      </c>
      <c r="M36" s="264">
        <f t="shared" si="2"/>
        <v>10</v>
      </c>
      <c r="N36" s="262">
        <v>0.0</v>
      </c>
      <c r="O36" s="263">
        <v>24.0</v>
      </c>
      <c r="P36" s="264">
        <f t="shared" si="3"/>
        <v>24</v>
      </c>
      <c r="Q36" s="262">
        <v>0.0</v>
      </c>
      <c r="R36" s="263">
        <v>0.0</v>
      </c>
      <c r="S36" s="264">
        <f t="shared" si="4"/>
        <v>0</v>
      </c>
      <c r="T36" s="263" t="s">
        <v>18</v>
      </c>
      <c r="U36" s="263" t="s">
        <v>18</v>
      </c>
      <c r="V36" s="263" t="s">
        <v>18</v>
      </c>
      <c r="W36" s="263" t="s">
        <v>18</v>
      </c>
      <c r="X36" s="263" t="s">
        <v>18</v>
      </c>
      <c r="Y36" s="263" t="s">
        <v>18</v>
      </c>
      <c r="Z36" s="263" t="s">
        <v>18</v>
      </c>
      <c r="AA36" s="263" t="s">
        <v>8</v>
      </c>
    </row>
    <row r="37" ht="14.25" customHeight="1">
      <c r="A37" s="42" t="s">
        <v>159</v>
      </c>
      <c r="B37" s="35" t="s">
        <v>449</v>
      </c>
      <c r="C37" s="266" t="s">
        <v>492</v>
      </c>
      <c r="D37" s="259" t="s">
        <v>161</v>
      </c>
      <c r="E37" s="267" t="s">
        <v>324</v>
      </c>
      <c r="F37" s="259">
        <v>3761.0</v>
      </c>
      <c r="G37" s="261" t="s">
        <v>19</v>
      </c>
      <c r="H37" s="262">
        <v>0.0</v>
      </c>
      <c r="I37" s="263">
        <v>0.0</v>
      </c>
      <c r="J37" s="264">
        <f t="shared" si="1"/>
        <v>0</v>
      </c>
      <c r="K37" s="262">
        <v>10.0</v>
      </c>
      <c r="L37" s="263">
        <v>0.0</v>
      </c>
      <c r="M37" s="264">
        <f t="shared" si="2"/>
        <v>10</v>
      </c>
      <c r="N37" s="262">
        <v>10.0</v>
      </c>
      <c r="O37" s="263">
        <v>0.0</v>
      </c>
      <c r="P37" s="264">
        <f t="shared" si="3"/>
        <v>10</v>
      </c>
      <c r="Q37" s="262">
        <v>5.0</v>
      </c>
      <c r="R37" s="263">
        <v>0.0</v>
      </c>
      <c r="S37" s="264">
        <f t="shared" si="4"/>
        <v>5</v>
      </c>
      <c r="T37" s="263" t="s">
        <v>18</v>
      </c>
      <c r="U37" s="263" t="s">
        <v>18</v>
      </c>
      <c r="V37" s="263" t="s">
        <v>18</v>
      </c>
      <c r="W37" s="263" t="s">
        <v>18</v>
      </c>
      <c r="X37" s="263" t="s">
        <v>18</v>
      </c>
      <c r="Y37" s="263" t="s">
        <v>18</v>
      </c>
      <c r="Z37" s="263" t="s">
        <v>18</v>
      </c>
      <c r="AA37" s="263" t="s">
        <v>18</v>
      </c>
    </row>
    <row r="38" ht="14.25" customHeight="1">
      <c r="A38" s="42" t="s">
        <v>159</v>
      </c>
      <c r="B38" s="35" t="s">
        <v>185</v>
      </c>
      <c r="C38" s="268" t="s">
        <v>493</v>
      </c>
      <c r="D38" s="259" t="s">
        <v>161</v>
      </c>
      <c r="E38" s="267" t="s">
        <v>324</v>
      </c>
      <c r="F38" s="259">
        <v>2202.0</v>
      </c>
      <c r="G38" s="261" t="s">
        <v>14</v>
      </c>
      <c r="H38" s="262">
        <v>0.0</v>
      </c>
      <c r="I38" s="263">
        <v>0.0</v>
      </c>
      <c r="J38" s="264">
        <f t="shared" si="1"/>
        <v>0</v>
      </c>
      <c r="K38" s="262">
        <v>5.0</v>
      </c>
      <c r="L38" s="263">
        <v>0.0</v>
      </c>
      <c r="M38" s="264">
        <f t="shared" si="2"/>
        <v>5</v>
      </c>
      <c r="N38" s="262">
        <v>7.0</v>
      </c>
      <c r="O38" s="263">
        <v>0.0</v>
      </c>
      <c r="P38" s="264">
        <f t="shared" si="3"/>
        <v>7</v>
      </c>
      <c r="Q38" s="262">
        <v>3.0</v>
      </c>
      <c r="R38" s="263">
        <v>0.0</v>
      </c>
      <c r="S38" s="264">
        <f t="shared" si="4"/>
        <v>3</v>
      </c>
      <c r="T38" s="263"/>
      <c r="U38" s="263"/>
      <c r="V38" s="263"/>
      <c r="W38" s="263"/>
      <c r="X38" s="263"/>
      <c r="Y38" s="263"/>
      <c r="Z38" s="263"/>
      <c r="AA38" s="263" t="s">
        <v>18</v>
      </c>
    </row>
    <row r="39" ht="19.5" customHeight="1">
      <c r="A39" s="32"/>
      <c r="B39" s="32"/>
      <c r="C39" s="259"/>
      <c r="D39" s="259"/>
      <c r="E39" s="260"/>
      <c r="F39" s="259"/>
      <c r="G39" s="261"/>
      <c r="H39" s="262"/>
      <c r="I39" s="263"/>
      <c r="J39" s="264">
        <f t="shared" si="1"/>
        <v>0</v>
      </c>
      <c r="K39" s="262"/>
      <c r="L39" s="263"/>
      <c r="M39" s="264">
        <f t="shared" si="2"/>
        <v>0</v>
      </c>
      <c r="N39" s="262"/>
      <c r="O39" s="263"/>
      <c r="P39" s="264">
        <f t="shared" si="3"/>
        <v>0</v>
      </c>
      <c r="Q39" s="262"/>
      <c r="R39" s="263"/>
      <c r="S39" s="264">
        <f t="shared" si="4"/>
        <v>0</v>
      </c>
      <c r="T39" s="263"/>
      <c r="U39" s="263"/>
      <c r="V39" s="263"/>
      <c r="W39" s="263"/>
      <c r="X39" s="263"/>
      <c r="Y39" s="263"/>
      <c r="Z39" s="263"/>
      <c r="AA39" s="263"/>
    </row>
    <row r="40" ht="14.25" customHeight="1">
      <c r="A40" s="32" t="s">
        <v>399</v>
      </c>
      <c r="B40" s="32" t="s">
        <v>190</v>
      </c>
      <c r="C40" s="259" t="s">
        <v>191</v>
      </c>
      <c r="D40" s="259" t="s">
        <v>161</v>
      </c>
      <c r="E40" s="260" t="s">
        <v>327</v>
      </c>
      <c r="F40" s="259">
        <v>1646.0</v>
      </c>
      <c r="G40" s="261" t="s">
        <v>23</v>
      </c>
      <c r="H40" s="262">
        <v>6.0</v>
      </c>
      <c r="I40" s="263">
        <v>0.0</v>
      </c>
      <c r="J40" s="264">
        <f t="shared" si="1"/>
        <v>6</v>
      </c>
      <c r="K40" s="262">
        <v>15.0</v>
      </c>
      <c r="L40" s="263">
        <v>0.0</v>
      </c>
      <c r="M40" s="264">
        <f t="shared" si="2"/>
        <v>15</v>
      </c>
      <c r="N40" s="262">
        <v>12.0</v>
      </c>
      <c r="O40" s="263">
        <v>0.0</v>
      </c>
      <c r="P40" s="264">
        <f t="shared" si="3"/>
        <v>12</v>
      </c>
      <c r="Q40" s="262">
        <v>0.0</v>
      </c>
      <c r="R40" s="263">
        <v>0.0</v>
      </c>
      <c r="S40" s="264">
        <f t="shared" si="4"/>
        <v>0</v>
      </c>
      <c r="T40" s="263" t="s">
        <v>18</v>
      </c>
      <c r="U40" s="263" t="s">
        <v>18</v>
      </c>
      <c r="V40" s="263" t="s">
        <v>13</v>
      </c>
      <c r="W40" s="263" t="s">
        <v>18</v>
      </c>
      <c r="X40" s="263" t="s">
        <v>18</v>
      </c>
      <c r="Y40" s="263" t="s">
        <v>18</v>
      </c>
      <c r="Z40" s="263" t="s">
        <v>18</v>
      </c>
      <c r="AA40" s="263" t="s">
        <v>8</v>
      </c>
    </row>
    <row r="41" ht="19.5" customHeight="1">
      <c r="A41" s="99"/>
      <c r="B41" s="99"/>
      <c r="C41" s="269"/>
      <c r="D41" s="269"/>
      <c r="E41" s="270"/>
      <c r="F41" s="269"/>
      <c r="G41" s="261"/>
      <c r="H41" s="262"/>
      <c r="I41" s="263"/>
      <c r="J41" s="264">
        <f t="shared" si="1"/>
        <v>0</v>
      </c>
      <c r="K41" s="262"/>
      <c r="L41" s="263"/>
      <c r="M41" s="264">
        <f t="shared" si="2"/>
        <v>0</v>
      </c>
      <c r="N41" s="262"/>
      <c r="O41" s="263"/>
      <c r="P41" s="264">
        <f t="shared" si="3"/>
        <v>0</v>
      </c>
      <c r="Q41" s="262"/>
      <c r="R41" s="263"/>
      <c r="S41" s="264">
        <f t="shared" si="4"/>
        <v>0</v>
      </c>
      <c r="T41" s="263"/>
      <c r="U41" s="263"/>
      <c r="V41" s="263"/>
      <c r="W41" s="263"/>
      <c r="X41" s="263"/>
      <c r="Y41" s="263"/>
      <c r="Z41" s="263"/>
      <c r="AA41" s="263"/>
    </row>
    <row r="42" ht="14.25" customHeight="1">
      <c r="A42" s="35" t="s">
        <v>193</v>
      </c>
      <c r="B42" s="35" t="s">
        <v>241</v>
      </c>
      <c r="C42" s="259" t="s">
        <v>403</v>
      </c>
      <c r="D42" s="259" t="s">
        <v>161</v>
      </c>
      <c r="E42" s="259" t="s">
        <v>324</v>
      </c>
      <c r="F42" s="259">
        <v>1887.0</v>
      </c>
      <c r="G42" s="261" t="s">
        <v>23</v>
      </c>
      <c r="H42" s="262">
        <v>7.0</v>
      </c>
      <c r="I42" s="263">
        <v>0.0</v>
      </c>
      <c r="J42" s="264">
        <f t="shared" si="1"/>
        <v>7</v>
      </c>
      <c r="K42" s="262">
        <v>6.0</v>
      </c>
      <c r="L42" s="263">
        <v>0.0</v>
      </c>
      <c r="M42" s="264">
        <f t="shared" si="2"/>
        <v>6</v>
      </c>
      <c r="N42" s="262">
        <v>7.0</v>
      </c>
      <c r="O42" s="263">
        <v>0.0</v>
      </c>
      <c r="P42" s="264">
        <f t="shared" si="3"/>
        <v>7</v>
      </c>
      <c r="Q42" s="262">
        <v>2.0</v>
      </c>
      <c r="R42" s="263">
        <v>0.0</v>
      </c>
      <c r="S42" s="264">
        <f t="shared" si="4"/>
        <v>2</v>
      </c>
      <c r="T42" s="263" t="s">
        <v>13</v>
      </c>
      <c r="U42" s="263" t="s">
        <v>18</v>
      </c>
      <c r="V42" s="263" t="s">
        <v>18</v>
      </c>
      <c r="W42" s="263" t="s">
        <v>18</v>
      </c>
      <c r="X42" s="263" t="s">
        <v>18</v>
      </c>
      <c r="Y42" s="263" t="s">
        <v>18</v>
      </c>
      <c r="Z42" s="263" t="s">
        <v>18</v>
      </c>
      <c r="AA42" s="263" t="s">
        <v>18</v>
      </c>
    </row>
    <row r="43" ht="14.25" customHeight="1">
      <c r="A43" s="35" t="s">
        <v>193</v>
      </c>
      <c r="B43" s="35" t="s">
        <v>241</v>
      </c>
      <c r="C43" s="259" t="s">
        <v>402</v>
      </c>
      <c r="D43" s="259" t="s">
        <v>161</v>
      </c>
      <c r="E43" s="259" t="s">
        <v>327</v>
      </c>
      <c r="F43" s="259">
        <v>2194.0</v>
      </c>
      <c r="G43" s="261" t="s">
        <v>14</v>
      </c>
      <c r="H43" s="262">
        <v>0.0</v>
      </c>
      <c r="I43" s="263">
        <v>0.0</v>
      </c>
      <c r="J43" s="264">
        <f t="shared" si="1"/>
        <v>0</v>
      </c>
      <c r="K43" s="262">
        <v>6.0</v>
      </c>
      <c r="L43" s="263">
        <v>0.0</v>
      </c>
      <c r="M43" s="264">
        <f t="shared" si="2"/>
        <v>6</v>
      </c>
      <c r="N43" s="262">
        <v>16.0</v>
      </c>
      <c r="O43" s="263">
        <v>0.0</v>
      </c>
      <c r="P43" s="264">
        <f t="shared" si="3"/>
        <v>16</v>
      </c>
      <c r="Q43" s="262">
        <v>4.0</v>
      </c>
      <c r="R43" s="263">
        <v>0.0</v>
      </c>
      <c r="S43" s="264">
        <f t="shared" si="4"/>
        <v>4</v>
      </c>
      <c r="T43" s="263" t="s">
        <v>18</v>
      </c>
      <c r="U43" s="263" t="s">
        <v>18</v>
      </c>
      <c r="V43" s="263" t="s">
        <v>18</v>
      </c>
      <c r="W43" s="263" t="s">
        <v>13</v>
      </c>
      <c r="X43" s="263" t="s">
        <v>18</v>
      </c>
      <c r="Y43" s="263" t="s">
        <v>18</v>
      </c>
      <c r="Z43" s="263" t="s">
        <v>18</v>
      </c>
      <c r="AA43" s="263" t="s">
        <v>8</v>
      </c>
    </row>
    <row r="44" ht="14.25" customHeight="1">
      <c r="A44" s="35" t="s">
        <v>193</v>
      </c>
      <c r="B44" s="35" t="s">
        <v>355</v>
      </c>
      <c r="C44" s="259" t="s">
        <v>547</v>
      </c>
      <c r="D44" s="259" t="s">
        <v>161</v>
      </c>
      <c r="E44" s="259" t="s">
        <v>327</v>
      </c>
      <c r="F44" s="259">
        <v>1415.0</v>
      </c>
      <c r="G44" s="261" t="s">
        <v>23</v>
      </c>
      <c r="H44" s="262">
        <v>10.0</v>
      </c>
      <c r="I44" s="263">
        <v>16.0</v>
      </c>
      <c r="J44" s="264">
        <f t="shared" si="1"/>
        <v>26</v>
      </c>
      <c r="K44" s="262">
        <v>40.0</v>
      </c>
      <c r="L44" s="263">
        <v>0.0</v>
      </c>
      <c r="M44" s="264">
        <f t="shared" si="2"/>
        <v>40</v>
      </c>
      <c r="N44" s="262">
        <v>4.0</v>
      </c>
      <c r="O44" s="263">
        <v>0.0</v>
      </c>
      <c r="P44" s="264">
        <f t="shared" si="3"/>
        <v>4</v>
      </c>
      <c r="Q44" s="262">
        <v>4.0</v>
      </c>
      <c r="R44" s="263">
        <v>0.0</v>
      </c>
      <c r="S44" s="264">
        <f t="shared" si="4"/>
        <v>4</v>
      </c>
      <c r="T44" s="263" t="s">
        <v>18</v>
      </c>
      <c r="U44" s="263" t="s">
        <v>18</v>
      </c>
      <c r="V44" s="263" t="s">
        <v>13</v>
      </c>
      <c r="W44" s="263" t="s">
        <v>18</v>
      </c>
      <c r="X44" s="263" t="s">
        <v>18</v>
      </c>
      <c r="Y44" s="263" t="s">
        <v>18</v>
      </c>
      <c r="Z44" s="263" t="s">
        <v>18</v>
      </c>
      <c r="AA44" s="263" t="s">
        <v>8</v>
      </c>
    </row>
    <row r="45" ht="19.5" customHeight="1">
      <c r="A45" s="32"/>
      <c r="B45" s="32"/>
      <c r="C45" s="271"/>
      <c r="D45" s="259"/>
      <c r="E45" s="272"/>
      <c r="F45" s="273"/>
      <c r="G45" s="261"/>
      <c r="H45" s="262"/>
      <c r="I45" s="263"/>
      <c r="J45" s="264">
        <f t="shared" si="1"/>
        <v>0</v>
      </c>
      <c r="K45" s="262"/>
      <c r="L45" s="263"/>
      <c r="M45" s="264">
        <f t="shared" si="2"/>
        <v>0</v>
      </c>
      <c r="N45" s="262"/>
      <c r="O45" s="263"/>
      <c r="P45" s="264">
        <f t="shared" si="3"/>
        <v>0</v>
      </c>
      <c r="Q45" s="262"/>
      <c r="R45" s="263"/>
      <c r="S45" s="264">
        <f t="shared" si="4"/>
        <v>0</v>
      </c>
      <c r="T45" s="263"/>
      <c r="U45" s="263"/>
      <c r="V45" s="263"/>
      <c r="W45" s="263"/>
      <c r="X45" s="263"/>
      <c r="Y45" s="263"/>
      <c r="Z45" s="263"/>
      <c r="AA45" s="263"/>
    </row>
    <row r="46" ht="14.25" customHeight="1">
      <c r="A46" s="35" t="s">
        <v>200</v>
      </c>
      <c r="B46" s="142" t="s">
        <v>207</v>
      </c>
      <c r="C46" s="259" t="s">
        <v>548</v>
      </c>
      <c r="D46" s="259" t="s">
        <v>161</v>
      </c>
      <c r="E46" s="260" t="s">
        <v>327</v>
      </c>
      <c r="F46" s="259">
        <v>519.0</v>
      </c>
      <c r="G46" s="261" t="s">
        <v>23</v>
      </c>
      <c r="H46" s="262">
        <v>0.0</v>
      </c>
      <c r="I46" s="263">
        <v>16.0</v>
      </c>
      <c r="J46" s="264">
        <f t="shared" si="1"/>
        <v>16</v>
      </c>
      <c r="K46" s="262">
        <v>17.0</v>
      </c>
      <c r="L46" s="263">
        <v>0.0</v>
      </c>
      <c r="M46" s="264">
        <f t="shared" si="2"/>
        <v>17</v>
      </c>
      <c r="N46" s="262">
        <v>9.0</v>
      </c>
      <c r="O46" s="263">
        <v>0.0</v>
      </c>
      <c r="P46" s="264">
        <f t="shared" si="3"/>
        <v>9</v>
      </c>
      <c r="Q46" s="262">
        <v>6.0</v>
      </c>
      <c r="R46" s="263">
        <v>0.0</v>
      </c>
      <c r="S46" s="264">
        <f t="shared" si="4"/>
        <v>6</v>
      </c>
      <c r="T46" s="263" t="s">
        <v>18</v>
      </c>
      <c r="U46" s="263" t="s">
        <v>18</v>
      </c>
      <c r="V46" s="263" t="s">
        <v>18</v>
      </c>
      <c r="W46" s="263" t="s">
        <v>18</v>
      </c>
      <c r="X46" s="263" t="s">
        <v>18</v>
      </c>
      <c r="Y46" s="263" t="s">
        <v>18</v>
      </c>
      <c r="Z46" s="263" t="s">
        <v>18</v>
      </c>
      <c r="AA46" s="263" t="s">
        <v>8</v>
      </c>
    </row>
    <row r="47" ht="14.25" customHeight="1">
      <c r="A47" s="35" t="s">
        <v>200</v>
      </c>
      <c r="B47" s="142" t="s">
        <v>204</v>
      </c>
      <c r="C47" s="259" t="s">
        <v>497</v>
      </c>
      <c r="D47" s="259" t="s">
        <v>161</v>
      </c>
      <c r="E47" s="260" t="s">
        <v>327</v>
      </c>
      <c r="F47" s="259">
        <v>4391.0</v>
      </c>
      <c r="G47" s="261" t="s">
        <v>23</v>
      </c>
      <c r="H47" s="262">
        <v>15.0</v>
      </c>
      <c r="I47" s="263">
        <v>0.0</v>
      </c>
      <c r="J47" s="264">
        <f t="shared" si="1"/>
        <v>15</v>
      </c>
      <c r="K47" s="262">
        <v>14.0</v>
      </c>
      <c r="L47" s="263">
        <v>0.0</v>
      </c>
      <c r="M47" s="264">
        <f t="shared" si="2"/>
        <v>14</v>
      </c>
      <c r="N47" s="262">
        <v>22.0</v>
      </c>
      <c r="O47" s="263">
        <v>0.0</v>
      </c>
      <c r="P47" s="264">
        <f t="shared" si="3"/>
        <v>22</v>
      </c>
      <c r="Q47" s="262">
        <v>8.0</v>
      </c>
      <c r="R47" s="263">
        <v>0.0</v>
      </c>
      <c r="S47" s="264">
        <f t="shared" si="4"/>
        <v>8</v>
      </c>
      <c r="T47" s="263" t="s">
        <v>18</v>
      </c>
      <c r="U47" s="263" t="s">
        <v>18</v>
      </c>
      <c r="V47" s="263" t="s">
        <v>8</v>
      </c>
      <c r="W47" s="263" t="s">
        <v>18</v>
      </c>
      <c r="X47" s="263" t="s">
        <v>18</v>
      </c>
      <c r="Y47" s="263" t="s">
        <v>18</v>
      </c>
      <c r="Z47" s="263" t="s">
        <v>18</v>
      </c>
      <c r="AA47" s="263" t="s">
        <v>8</v>
      </c>
    </row>
    <row r="48" ht="14.25" customHeight="1">
      <c r="A48" s="35" t="s">
        <v>200</v>
      </c>
      <c r="B48" s="142" t="s">
        <v>201</v>
      </c>
      <c r="C48" s="259" t="s">
        <v>498</v>
      </c>
      <c r="D48" s="259" t="s">
        <v>161</v>
      </c>
      <c r="E48" s="260" t="s">
        <v>327</v>
      </c>
      <c r="F48" s="259">
        <v>2238.0</v>
      </c>
      <c r="G48" s="261" t="s">
        <v>23</v>
      </c>
      <c r="H48" s="262">
        <v>15.0</v>
      </c>
      <c r="I48" s="263">
        <v>0.0</v>
      </c>
      <c r="J48" s="264">
        <f t="shared" si="1"/>
        <v>15</v>
      </c>
      <c r="K48" s="262">
        <v>10.0</v>
      </c>
      <c r="L48" s="263">
        <v>0.0</v>
      </c>
      <c r="M48" s="264">
        <f t="shared" si="2"/>
        <v>10</v>
      </c>
      <c r="N48" s="262">
        <v>9.0</v>
      </c>
      <c r="O48" s="263">
        <v>0.0</v>
      </c>
      <c r="P48" s="264">
        <f t="shared" si="3"/>
        <v>9</v>
      </c>
      <c r="Q48" s="262">
        <v>0.0</v>
      </c>
      <c r="R48" s="263">
        <v>0.0</v>
      </c>
      <c r="S48" s="264">
        <f t="shared" si="4"/>
        <v>0</v>
      </c>
      <c r="T48" s="263" t="s">
        <v>18</v>
      </c>
      <c r="U48" s="263" t="s">
        <v>18</v>
      </c>
      <c r="V48" s="263" t="s">
        <v>18</v>
      </c>
      <c r="W48" s="263" t="s">
        <v>13</v>
      </c>
      <c r="X48" s="263" t="s">
        <v>18</v>
      </c>
      <c r="Y48" s="263" t="s">
        <v>18</v>
      </c>
      <c r="Z48" s="263" t="s">
        <v>18</v>
      </c>
      <c r="AA48" s="263" t="s">
        <v>8</v>
      </c>
    </row>
    <row r="49" ht="14.25" customHeight="1">
      <c r="A49" s="35" t="s">
        <v>200</v>
      </c>
      <c r="B49" s="142" t="s">
        <v>210</v>
      </c>
      <c r="C49" s="259" t="s">
        <v>549</v>
      </c>
      <c r="D49" s="259" t="s">
        <v>161</v>
      </c>
      <c r="E49" s="260" t="s">
        <v>327</v>
      </c>
      <c r="F49" s="259">
        <v>2072.0</v>
      </c>
      <c r="G49" s="261" t="s">
        <v>23</v>
      </c>
      <c r="H49" s="262">
        <v>7.0</v>
      </c>
      <c r="I49" s="263">
        <v>0.0</v>
      </c>
      <c r="J49" s="264">
        <f t="shared" si="1"/>
        <v>7</v>
      </c>
      <c r="K49" s="262">
        <v>11.0</v>
      </c>
      <c r="L49" s="263">
        <v>0.0</v>
      </c>
      <c r="M49" s="264">
        <f t="shared" si="2"/>
        <v>11</v>
      </c>
      <c r="N49" s="262">
        <v>6.0</v>
      </c>
      <c r="O49" s="263">
        <v>0.0</v>
      </c>
      <c r="P49" s="264">
        <f t="shared" si="3"/>
        <v>6</v>
      </c>
      <c r="Q49" s="262">
        <v>4.0</v>
      </c>
      <c r="R49" s="263">
        <v>0.0</v>
      </c>
      <c r="S49" s="264">
        <f t="shared" si="4"/>
        <v>4</v>
      </c>
      <c r="T49" s="263" t="s">
        <v>13</v>
      </c>
      <c r="U49" s="263" t="s">
        <v>18</v>
      </c>
      <c r="V49" s="263" t="s">
        <v>18</v>
      </c>
      <c r="W49" s="263" t="s">
        <v>18</v>
      </c>
      <c r="X49" s="263" t="s">
        <v>18</v>
      </c>
      <c r="Y49" s="263" t="s">
        <v>18</v>
      </c>
      <c r="Z49" s="263" t="s">
        <v>18</v>
      </c>
      <c r="AA49" s="263" t="s">
        <v>18</v>
      </c>
    </row>
    <row r="50" ht="14.25" customHeight="1">
      <c r="A50" s="35" t="s">
        <v>200</v>
      </c>
      <c r="B50" s="142" t="s">
        <v>210</v>
      </c>
      <c r="C50" s="259" t="s">
        <v>550</v>
      </c>
      <c r="D50" s="259" t="s">
        <v>161</v>
      </c>
      <c r="E50" s="260" t="s">
        <v>327</v>
      </c>
      <c r="F50" s="259">
        <v>3515.0</v>
      </c>
      <c r="G50" s="261" t="s">
        <v>23</v>
      </c>
      <c r="H50" s="262">
        <v>1.0</v>
      </c>
      <c r="I50" s="263">
        <v>0.0</v>
      </c>
      <c r="J50" s="264">
        <f t="shared" si="1"/>
        <v>1</v>
      </c>
      <c r="K50" s="262">
        <v>10.0</v>
      </c>
      <c r="L50" s="263">
        <v>0.0</v>
      </c>
      <c r="M50" s="264">
        <f t="shared" si="2"/>
        <v>10</v>
      </c>
      <c r="N50" s="262">
        <v>8.0</v>
      </c>
      <c r="O50" s="263">
        <v>0.0</v>
      </c>
      <c r="P50" s="264">
        <f t="shared" si="3"/>
        <v>8</v>
      </c>
      <c r="Q50" s="262">
        <v>2.0</v>
      </c>
      <c r="R50" s="263">
        <v>0.0</v>
      </c>
      <c r="S50" s="264">
        <f t="shared" si="4"/>
        <v>2</v>
      </c>
      <c r="T50" s="263" t="s">
        <v>18</v>
      </c>
      <c r="U50" s="263" t="s">
        <v>13</v>
      </c>
      <c r="V50" s="263" t="s">
        <v>18</v>
      </c>
      <c r="W50" s="263" t="s">
        <v>18</v>
      </c>
      <c r="X50" s="263" t="s">
        <v>18</v>
      </c>
      <c r="Y50" s="263" t="s">
        <v>18</v>
      </c>
      <c r="Z50" s="263" t="s">
        <v>18</v>
      </c>
      <c r="AA50" s="263" t="s">
        <v>18</v>
      </c>
    </row>
    <row r="51" ht="14.25" customHeight="1">
      <c r="A51" s="35" t="s">
        <v>200</v>
      </c>
      <c r="B51" s="142" t="s">
        <v>207</v>
      </c>
      <c r="C51" s="259" t="s">
        <v>365</v>
      </c>
      <c r="D51" s="259" t="s">
        <v>161</v>
      </c>
      <c r="E51" s="260" t="s">
        <v>324</v>
      </c>
      <c r="F51" s="259">
        <v>3362.0</v>
      </c>
      <c r="G51" s="261" t="s">
        <v>19</v>
      </c>
      <c r="H51" s="262">
        <v>0.0</v>
      </c>
      <c r="I51" s="263">
        <v>0.0</v>
      </c>
      <c r="J51" s="264">
        <f t="shared" si="1"/>
        <v>0</v>
      </c>
      <c r="K51" s="262">
        <v>0.0</v>
      </c>
      <c r="L51" s="263">
        <v>10.0</v>
      </c>
      <c r="M51" s="264">
        <f t="shared" si="2"/>
        <v>10</v>
      </c>
      <c r="N51" s="262">
        <v>0.0</v>
      </c>
      <c r="O51" s="263">
        <v>16.0</v>
      </c>
      <c r="P51" s="264">
        <f t="shared" si="3"/>
        <v>16</v>
      </c>
      <c r="Q51" s="262">
        <v>0.0</v>
      </c>
      <c r="R51" s="263">
        <v>0.0</v>
      </c>
      <c r="S51" s="264">
        <f t="shared" si="4"/>
        <v>0</v>
      </c>
      <c r="T51" s="263" t="s">
        <v>13</v>
      </c>
      <c r="U51" s="263" t="s">
        <v>18</v>
      </c>
      <c r="V51" s="263" t="s">
        <v>18</v>
      </c>
      <c r="W51" s="263" t="s">
        <v>18</v>
      </c>
      <c r="X51" s="263" t="s">
        <v>18</v>
      </c>
      <c r="Y51" s="263" t="s">
        <v>18</v>
      </c>
      <c r="Z51" s="263" t="s">
        <v>18</v>
      </c>
      <c r="AA51" s="263" t="s">
        <v>18</v>
      </c>
    </row>
    <row r="52" ht="14.25" customHeight="1">
      <c r="A52" s="35" t="s">
        <v>200</v>
      </c>
      <c r="B52" s="142" t="s">
        <v>204</v>
      </c>
      <c r="C52" s="259" t="s">
        <v>551</v>
      </c>
      <c r="D52" s="259" t="s">
        <v>161</v>
      </c>
      <c r="E52" s="260" t="s">
        <v>324</v>
      </c>
      <c r="F52" s="259">
        <v>1141.0</v>
      </c>
      <c r="G52" s="261" t="s">
        <v>9</v>
      </c>
      <c r="H52" s="262">
        <v>0.0</v>
      </c>
      <c r="I52" s="263">
        <v>0.0</v>
      </c>
      <c r="J52" s="264">
        <f t="shared" si="1"/>
        <v>0</v>
      </c>
      <c r="K52" s="262">
        <v>8.0</v>
      </c>
      <c r="L52" s="263">
        <v>0.0</v>
      </c>
      <c r="M52" s="264">
        <f t="shared" si="2"/>
        <v>8</v>
      </c>
      <c r="N52" s="262">
        <v>6.0</v>
      </c>
      <c r="O52" s="263">
        <v>0.0</v>
      </c>
      <c r="P52" s="264">
        <f t="shared" si="3"/>
        <v>6</v>
      </c>
      <c r="Q52" s="262">
        <v>0.0</v>
      </c>
      <c r="R52" s="263">
        <v>0.0</v>
      </c>
      <c r="S52" s="264">
        <f t="shared" si="4"/>
        <v>0</v>
      </c>
      <c r="T52" s="263" t="s">
        <v>13</v>
      </c>
      <c r="U52" s="263" t="s">
        <v>18</v>
      </c>
      <c r="V52" s="263" t="s">
        <v>18</v>
      </c>
      <c r="W52" s="263" t="s">
        <v>18</v>
      </c>
      <c r="X52" s="263" t="s">
        <v>18</v>
      </c>
      <c r="Y52" s="263" t="s">
        <v>18</v>
      </c>
      <c r="Z52" s="263" t="s">
        <v>18</v>
      </c>
      <c r="AA52" s="263" t="s">
        <v>18</v>
      </c>
    </row>
    <row r="53" ht="14.25" customHeight="1">
      <c r="A53" s="35" t="s">
        <v>200</v>
      </c>
      <c r="B53" s="142" t="s">
        <v>207</v>
      </c>
      <c r="C53" s="259" t="s">
        <v>552</v>
      </c>
      <c r="D53" s="259" t="s">
        <v>161</v>
      </c>
      <c r="E53" s="260" t="s">
        <v>324</v>
      </c>
      <c r="F53" s="259">
        <v>6483.0</v>
      </c>
      <c r="G53" s="261" t="s">
        <v>19</v>
      </c>
      <c r="H53" s="262">
        <v>0.0</v>
      </c>
      <c r="I53" s="263">
        <v>0.0</v>
      </c>
      <c r="J53" s="264">
        <f t="shared" si="1"/>
        <v>0</v>
      </c>
      <c r="K53" s="262">
        <v>10.0</v>
      </c>
      <c r="L53" s="263">
        <v>0.0</v>
      </c>
      <c r="M53" s="264">
        <f t="shared" si="2"/>
        <v>10</v>
      </c>
      <c r="N53" s="262">
        <v>8.0</v>
      </c>
      <c r="O53" s="263">
        <v>5.0</v>
      </c>
      <c r="P53" s="264">
        <f t="shared" si="3"/>
        <v>13</v>
      </c>
      <c r="Q53" s="262">
        <v>5.0</v>
      </c>
      <c r="R53" s="263">
        <v>0.0</v>
      </c>
      <c r="S53" s="264">
        <f t="shared" si="4"/>
        <v>5</v>
      </c>
      <c r="T53" s="263" t="s">
        <v>18</v>
      </c>
      <c r="U53" s="263" t="s">
        <v>13</v>
      </c>
      <c r="V53" s="263" t="s">
        <v>18</v>
      </c>
      <c r="W53" s="263" t="s">
        <v>18</v>
      </c>
      <c r="X53" s="263" t="s">
        <v>18</v>
      </c>
      <c r="Y53" s="263" t="s">
        <v>18</v>
      </c>
      <c r="Z53" s="263" t="s">
        <v>18</v>
      </c>
      <c r="AA53" s="263" t="s">
        <v>18</v>
      </c>
    </row>
    <row r="54" ht="14.25" customHeight="1">
      <c r="A54" s="35" t="s">
        <v>200</v>
      </c>
      <c r="B54" s="142" t="s">
        <v>210</v>
      </c>
      <c r="C54" s="259" t="s">
        <v>553</v>
      </c>
      <c r="D54" s="259" t="s">
        <v>161</v>
      </c>
      <c r="E54" s="260" t="s">
        <v>324</v>
      </c>
      <c r="F54" s="259">
        <v>230.0</v>
      </c>
      <c r="G54" s="261" t="s">
        <v>23</v>
      </c>
      <c r="H54" s="262">
        <v>0.0</v>
      </c>
      <c r="I54" s="263">
        <v>0.0</v>
      </c>
      <c r="J54" s="264">
        <f t="shared" si="1"/>
        <v>0</v>
      </c>
      <c r="K54" s="262">
        <v>0.0</v>
      </c>
      <c r="L54" s="263">
        <v>0.0</v>
      </c>
      <c r="M54" s="264">
        <f t="shared" si="2"/>
        <v>0</v>
      </c>
      <c r="N54" s="262">
        <v>0.0</v>
      </c>
      <c r="O54" s="263">
        <v>0.0</v>
      </c>
      <c r="P54" s="264">
        <f t="shared" si="3"/>
        <v>0</v>
      </c>
      <c r="Q54" s="262">
        <v>0.0</v>
      </c>
      <c r="R54" s="263">
        <v>0.0</v>
      </c>
      <c r="S54" s="264">
        <f t="shared" si="4"/>
        <v>0</v>
      </c>
      <c r="T54" s="263" t="s">
        <v>18</v>
      </c>
      <c r="U54" s="263" t="s">
        <v>18</v>
      </c>
      <c r="V54" s="263" t="s">
        <v>18</v>
      </c>
      <c r="W54" s="263" t="s">
        <v>18</v>
      </c>
      <c r="X54" s="263" t="s">
        <v>18</v>
      </c>
      <c r="Y54" s="263" t="s">
        <v>18</v>
      </c>
      <c r="Z54" s="263" t="s">
        <v>18</v>
      </c>
      <c r="AA54" s="263" t="s">
        <v>18</v>
      </c>
    </row>
    <row r="55" ht="19.5" customHeight="1">
      <c r="A55" s="35"/>
      <c r="B55" s="32"/>
      <c r="C55" s="273"/>
      <c r="D55" s="259"/>
      <c r="E55" s="260"/>
      <c r="F55" s="259"/>
      <c r="G55" s="261"/>
      <c r="H55" s="262"/>
      <c r="I55" s="263"/>
      <c r="J55" s="264">
        <f t="shared" si="1"/>
        <v>0</v>
      </c>
      <c r="K55" s="262"/>
      <c r="L55" s="263"/>
      <c r="M55" s="264">
        <f t="shared" si="2"/>
        <v>0</v>
      </c>
      <c r="N55" s="262"/>
      <c r="O55" s="263"/>
      <c r="P55" s="264">
        <f t="shared" si="3"/>
        <v>0</v>
      </c>
      <c r="Q55" s="262"/>
      <c r="R55" s="263"/>
      <c r="S55" s="264">
        <f t="shared" si="4"/>
        <v>0</v>
      </c>
      <c r="T55" s="263"/>
      <c r="U55" s="263"/>
      <c r="V55" s="263"/>
      <c r="W55" s="263"/>
      <c r="X55" s="263"/>
      <c r="Y55" s="263"/>
      <c r="Z55" s="263"/>
      <c r="AA55" s="263"/>
    </row>
    <row r="56" ht="19.5" customHeight="1">
      <c r="A56" s="32"/>
      <c r="B56" s="32"/>
      <c r="C56" s="259"/>
      <c r="D56" s="259"/>
      <c r="E56" s="260"/>
      <c r="F56" s="259"/>
      <c r="G56" s="261"/>
      <c r="H56" s="262"/>
      <c r="I56" s="263"/>
      <c r="J56" s="264">
        <f t="shared" si="1"/>
        <v>0</v>
      </c>
      <c r="K56" s="262"/>
      <c r="L56" s="263"/>
      <c r="M56" s="264">
        <f t="shared" si="2"/>
        <v>0</v>
      </c>
      <c r="N56" s="262"/>
      <c r="O56" s="263"/>
      <c r="P56" s="264">
        <f t="shared" si="3"/>
        <v>0</v>
      </c>
      <c r="Q56" s="262"/>
      <c r="R56" s="263"/>
      <c r="S56" s="264">
        <f t="shared" si="4"/>
        <v>0</v>
      </c>
      <c r="T56" s="263"/>
      <c r="U56" s="263"/>
      <c r="V56" s="263"/>
      <c r="W56" s="263"/>
      <c r="X56" s="263"/>
      <c r="Y56" s="263"/>
      <c r="Z56" s="263"/>
      <c r="AA56" s="263"/>
    </row>
    <row r="57" ht="19.5" customHeight="1">
      <c r="A57" s="32"/>
      <c r="B57" s="32"/>
      <c r="C57" s="259"/>
      <c r="D57" s="259"/>
      <c r="E57" s="260"/>
      <c r="F57" s="259"/>
      <c r="G57" s="261"/>
      <c r="H57" s="262"/>
      <c r="I57" s="263"/>
      <c r="J57" s="264">
        <f t="shared" si="1"/>
        <v>0</v>
      </c>
      <c r="K57" s="262"/>
      <c r="L57" s="263"/>
      <c r="M57" s="264">
        <f t="shared" si="2"/>
        <v>0</v>
      </c>
      <c r="N57" s="262"/>
      <c r="O57" s="263"/>
      <c r="P57" s="264">
        <f t="shared" si="3"/>
        <v>0</v>
      </c>
      <c r="Q57" s="262"/>
      <c r="R57" s="263"/>
      <c r="S57" s="264">
        <f t="shared" si="4"/>
        <v>0</v>
      </c>
      <c r="T57" s="263"/>
      <c r="U57" s="263"/>
      <c r="V57" s="263"/>
      <c r="W57" s="263"/>
      <c r="X57" s="263"/>
      <c r="Y57" s="263"/>
      <c r="Z57" s="263"/>
      <c r="AA57" s="263"/>
    </row>
    <row r="58" ht="19.5" customHeight="1">
      <c r="A58" s="32"/>
      <c r="B58" s="32"/>
      <c r="C58" s="259"/>
      <c r="D58" s="259"/>
      <c r="E58" s="260"/>
      <c r="F58" s="259"/>
      <c r="G58" s="261"/>
      <c r="H58" s="262"/>
      <c r="I58" s="263"/>
      <c r="J58" s="264">
        <f t="shared" si="1"/>
        <v>0</v>
      </c>
      <c r="K58" s="262"/>
      <c r="L58" s="263"/>
      <c r="M58" s="264">
        <f t="shared" si="2"/>
        <v>0</v>
      </c>
      <c r="N58" s="262"/>
      <c r="O58" s="263"/>
      <c r="P58" s="264">
        <f t="shared" si="3"/>
        <v>0</v>
      </c>
      <c r="Q58" s="262"/>
      <c r="R58" s="263"/>
      <c r="S58" s="264">
        <f t="shared" si="4"/>
        <v>0</v>
      </c>
      <c r="T58" s="263"/>
      <c r="U58" s="263"/>
      <c r="V58" s="263"/>
      <c r="W58" s="263"/>
      <c r="X58" s="263"/>
      <c r="Y58" s="263"/>
      <c r="Z58" s="263"/>
      <c r="AA58" s="263"/>
    </row>
    <row r="59" ht="19.5" customHeight="1">
      <c r="A59" s="32"/>
      <c r="B59" s="32"/>
      <c r="C59" s="259"/>
      <c r="D59" s="259"/>
      <c r="E59" s="260"/>
      <c r="F59" s="259"/>
      <c r="G59" s="261"/>
      <c r="H59" s="262"/>
      <c r="I59" s="263"/>
      <c r="J59" s="264">
        <f t="shared" si="1"/>
        <v>0</v>
      </c>
      <c r="K59" s="262"/>
      <c r="L59" s="263"/>
      <c r="M59" s="264">
        <f t="shared" si="2"/>
        <v>0</v>
      </c>
      <c r="N59" s="262"/>
      <c r="O59" s="263"/>
      <c r="P59" s="264">
        <f t="shared" si="3"/>
        <v>0</v>
      </c>
      <c r="Q59" s="262"/>
      <c r="R59" s="263"/>
      <c r="S59" s="264">
        <f t="shared" si="4"/>
        <v>0</v>
      </c>
      <c r="T59" s="263"/>
      <c r="U59" s="263"/>
      <c r="V59" s="263"/>
      <c r="W59" s="263"/>
      <c r="X59" s="263"/>
      <c r="Y59" s="263"/>
      <c r="Z59" s="263"/>
      <c r="AA59" s="263"/>
    </row>
    <row r="60" ht="19.5" customHeight="1">
      <c r="A60" s="32"/>
      <c r="B60" s="32"/>
      <c r="C60" s="259"/>
      <c r="D60" s="259"/>
      <c r="E60" s="260"/>
      <c r="F60" s="259"/>
      <c r="G60" s="261"/>
      <c r="H60" s="262"/>
      <c r="I60" s="263"/>
      <c r="J60" s="264">
        <f t="shared" si="1"/>
        <v>0</v>
      </c>
      <c r="K60" s="262"/>
      <c r="L60" s="263"/>
      <c r="M60" s="264">
        <f t="shared" si="2"/>
        <v>0</v>
      </c>
      <c r="N60" s="262"/>
      <c r="O60" s="263"/>
      <c r="P60" s="264">
        <f t="shared" si="3"/>
        <v>0</v>
      </c>
      <c r="Q60" s="262"/>
      <c r="R60" s="263"/>
      <c r="S60" s="264">
        <f t="shared" si="4"/>
        <v>0</v>
      </c>
      <c r="T60" s="263"/>
      <c r="U60" s="263"/>
      <c r="V60" s="263"/>
      <c r="W60" s="263"/>
      <c r="X60" s="263"/>
      <c r="Y60" s="263"/>
      <c r="Z60" s="263"/>
      <c r="AA60" s="263"/>
    </row>
    <row r="61" ht="19.5" customHeight="1">
      <c r="A61" s="32"/>
      <c r="B61" s="32"/>
      <c r="C61" s="259"/>
      <c r="D61" s="259"/>
      <c r="E61" s="260"/>
      <c r="F61" s="259"/>
      <c r="G61" s="261"/>
      <c r="H61" s="262"/>
      <c r="I61" s="263"/>
      <c r="J61" s="264">
        <f t="shared" si="1"/>
        <v>0</v>
      </c>
      <c r="K61" s="262"/>
      <c r="L61" s="263"/>
      <c r="M61" s="264">
        <f t="shared" si="2"/>
        <v>0</v>
      </c>
      <c r="N61" s="262"/>
      <c r="O61" s="263"/>
      <c r="P61" s="264">
        <f t="shared" si="3"/>
        <v>0</v>
      </c>
      <c r="Q61" s="262"/>
      <c r="R61" s="263"/>
      <c r="S61" s="264">
        <f t="shared" si="4"/>
        <v>0</v>
      </c>
      <c r="T61" s="263"/>
      <c r="U61" s="263"/>
      <c r="V61" s="263"/>
      <c r="W61" s="263"/>
      <c r="X61" s="263"/>
      <c r="Y61" s="263"/>
      <c r="Z61" s="263"/>
      <c r="AA61" s="263"/>
    </row>
    <row r="62" ht="19.5" customHeight="1">
      <c r="A62" s="32"/>
      <c r="B62" s="32"/>
      <c r="C62" s="259"/>
      <c r="D62" s="259"/>
      <c r="E62" s="260"/>
      <c r="F62" s="259"/>
      <c r="G62" s="261"/>
      <c r="H62" s="262"/>
      <c r="I62" s="263"/>
      <c r="J62" s="264">
        <f t="shared" si="1"/>
        <v>0</v>
      </c>
      <c r="K62" s="262"/>
      <c r="L62" s="263"/>
      <c r="M62" s="264">
        <f t="shared" si="2"/>
        <v>0</v>
      </c>
      <c r="N62" s="262"/>
      <c r="O62" s="263"/>
      <c r="P62" s="264">
        <f t="shared" si="3"/>
        <v>0</v>
      </c>
      <c r="Q62" s="262"/>
      <c r="R62" s="263"/>
      <c r="S62" s="264">
        <f t="shared" si="4"/>
        <v>0</v>
      </c>
      <c r="T62" s="263"/>
      <c r="U62" s="263"/>
      <c r="V62" s="263"/>
      <c r="W62" s="263"/>
      <c r="X62" s="263"/>
      <c r="Y62" s="263"/>
      <c r="Z62" s="263"/>
      <c r="AA62" s="263"/>
    </row>
    <row r="63" ht="19.5" customHeight="1">
      <c r="A63" s="32"/>
      <c r="B63" s="32"/>
      <c r="C63" s="259"/>
      <c r="D63" s="259"/>
      <c r="E63" s="260"/>
      <c r="F63" s="259"/>
      <c r="G63" s="261"/>
      <c r="H63" s="262"/>
      <c r="I63" s="263"/>
      <c r="J63" s="264">
        <f t="shared" si="1"/>
        <v>0</v>
      </c>
      <c r="K63" s="262"/>
      <c r="L63" s="263"/>
      <c r="M63" s="264">
        <f t="shared" si="2"/>
        <v>0</v>
      </c>
      <c r="N63" s="262"/>
      <c r="O63" s="263"/>
      <c r="P63" s="264">
        <f t="shared" si="3"/>
        <v>0</v>
      </c>
      <c r="Q63" s="262"/>
      <c r="R63" s="263"/>
      <c r="S63" s="264">
        <f t="shared" si="4"/>
        <v>0</v>
      </c>
      <c r="T63" s="263"/>
      <c r="U63" s="263"/>
      <c r="V63" s="263"/>
      <c r="W63" s="263"/>
      <c r="X63" s="263"/>
      <c r="Y63" s="263"/>
      <c r="Z63" s="263"/>
      <c r="AA63" s="263"/>
    </row>
    <row r="64" ht="19.5" customHeight="1">
      <c r="A64" s="32"/>
      <c r="B64" s="32"/>
      <c r="C64" s="259"/>
      <c r="D64" s="259"/>
      <c r="E64" s="260"/>
      <c r="F64" s="259"/>
      <c r="G64" s="261"/>
      <c r="H64" s="262"/>
      <c r="I64" s="263"/>
      <c r="J64" s="264">
        <f t="shared" si="1"/>
        <v>0</v>
      </c>
      <c r="K64" s="262"/>
      <c r="L64" s="263"/>
      <c r="M64" s="264">
        <f t="shared" si="2"/>
        <v>0</v>
      </c>
      <c r="N64" s="262"/>
      <c r="O64" s="263"/>
      <c r="P64" s="264">
        <f t="shared" si="3"/>
        <v>0</v>
      </c>
      <c r="Q64" s="262"/>
      <c r="R64" s="263"/>
      <c r="S64" s="264">
        <f t="shared" si="4"/>
        <v>0</v>
      </c>
      <c r="T64" s="263"/>
      <c r="U64" s="263"/>
      <c r="V64" s="263"/>
      <c r="W64" s="263"/>
      <c r="X64" s="263"/>
      <c r="Y64" s="263"/>
      <c r="Z64" s="263"/>
      <c r="AA64" s="263"/>
    </row>
    <row r="65" ht="19.5" customHeight="1">
      <c r="A65" s="32"/>
      <c r="B65" s="32"/>
      <c r="C65" s="259"/>
      <c r="D65" s="259"/>
      <c r="E65" s="260"/>
      <c r="F65" s="259"/>
      <c r="G65" s="261"/>
      <c r="H65" s="262"/>
      <c r="I65" s="263"/>
      <c r="J65" s="264">
        <f t="shared" si="1"/>
        <v>0</v>
      </c>
      <c r="K65" s="262"/>
      <c r="L65" s="263"/>
      <c r="M65" s="264">
        <f t="shared" si="2"/>
        <v>0</v>
      </c>
      <c r="N65" s="262"/>
      <c r="O65" s="263"/>
      <c r="P65" s="264">
        <f t="shared" si="3"/>
        <v>0</v>
      </c>
      <c r="Q65" s="262"/>
      <c r="R65" s="263"/>
      <c r="S65" s="264">
        <f t="shared" si="4"/>
        <v>0</v>
      </c>
      <c r="T65" s="263"/>
      <c r="U65" s="263"/>
      <c r="V65" s="263"/>
      <c r="W65" s="263"/>
      <c r="X65" s="263"/>
      <c r="Y65" s="263"/>
      <c r="Z65" s="263"/>
      <c r="AA65" s="263"/>
    </row>
    <row r="66" ht="19.5" customHeight="1">
      <c r="A66" s="32"/>
      <c r="B66" s="32"/>
      <c r="C66" s="259"/>
      <c r="D66" s="259"/>
      <c r="E66" s="260"/>
      <c r="F66" s="259"/>
      <c r="G66" s="261"/>
      <c r="H66" s="262"/>
      <c r="I66" s="263"/>
      <c r="J66" s="264">
        <f t="shared" si="1"/>
        <v>0</v>
      </c>
      <c r="K66" s="262"/>
      <c r="L66" s="263"/>
      <c r="M66" s="264">
        <f t="shared" si="2"/>
        <v>0</v>
      </c>
      <c r="N66" s="262"/>
      <c r="O66" s="263"/>
      <c r="P66" s="264">
        <f t="shared" si="3"/>
        <v>0</v>
      </c>
      <c r="Q66" s="262"/>
      <c r="R66" s="263"/>
      <c r="S66" s="264">
        <f t="shared" si="4"/>
        <v>0</v>
      </c>
      <c r="T66" s="263"/>
      <c r="U66" s="263"/>
      <c r="V66" s="263"/>
      <c r="W66" s="263"/>
      <c r="X66" s="263"/>
      <c r="Y66" s="263"/>
      <c r="Z66" s="263"/>
      <c r="AA66" s="263"/>
    </row>
    <row r="67" ht="19.5" customHeight="1">
      <c r="A67" s="32"/>
      <c r="B67" s="32"/>
      <c r="C67" s="259"/>
      <c r="D67" s="259"/>
      <c r="E67" s="260"/>
      <c r="F67" s="259"/>
      <c r="G67" s="261"/>
      <c r="H67" s="262"/>
      <c r="I67" s="263"/>
      <c r="J67" s="264">
        <f t="shared" si="1"/>
        <v>0</v>
      </c>
      <c r="K67" s="262"/>
      <c r="L67" s="263"/>
      <c r="M67" s="264">
        <f t="shared" si="2"/>
        <v>0</v>
      </c>
      <c r="N67" s="262"/>
      <c r="O67" s="263"/>
      <c r="P67" s="264">
        <f t="shared" si="3"/>
        <v>0</v>
      </c>
      <c r="Q67" s="262"/>
      <c r="R67" s="263"/>
      <c r="S67" s="264">
        <f t="shared" si="4"/>
        <v>0</v>
      </c>
      <c r="T67" s="263"/>
      <c r="U67" s="263"/>
      <c r="V67" s="263"/>
      <c r="W67" s="263"/>
      <c r="X67" s="263"/>
      <c r="Y67" s="263"/>
      <c r="Z67" s="263"/>
      <c r="AA67" s="263"/>
    </row>
    <row r="68" ht="19.5" customHeight="1">
      <c r="A68" s="32"/>
      <c r="B68" s="32"/>
      <c r="C68" s="259"/>
      <c r="D68" s="259"/>
      <c r="E68" s="260"/>
      <c r="F68" s="259"/>
      <c r="G68" s="261"/>
      <c r="H68" s="262"/>
      <c r="I68" s="263"/>
      <c r="J68" s="264">
        <f t="shared" si="1"/>
        <v>0</v>
      </c>
      <c r="K68" s="262"/>
      <c r="L68" s="263"/>
      <c r="M68" s="264">
        <f t="shared" si="2"/>
        <v>0</v>
      </c>
      <c r="N68" s="262"/>
      <c r="O68" s="263"/>
      <c r="P68" s="264">
        <f t="shared" si="3"/>
        <v>0</v>
      </c>
      <c r="Q68" s="262"/>
      <c r="R68" s="263"/>
      <c r="S68" s="264">
        <f t="shared" si="4"/>
        <v>0</v>
      </c>
      <c r="T68" s="263"/>
      <c r="U68" s="263"/>
      <c r="V68" s="263"/>
      <c r="W68" s="263"/>
      <c r="X68" s="263"/>
      <c r="Y68" s="263"/>
      <c r="Z68" s="263"/>
      <c r="AA68" s="263"/>
    </row>
    <row r="69" ht="19.5" customHeight="1">
      <c r="A69" s="32"/>
      <c r="B69" s="32"/>
      <c r="C69" s="259"/>
      <c r="D69" s="259"/>
      <c r="E69" s="260"/>
      <c r="F69" s="259"/>
      <c r="G69" s="261"/>
      <c r="H69" s="262"/>
      <c r="I69" s="263"/>
      <c r="J69" s="264">
        <f t="shared" si="1"/>
        <v>0</v>
      </c>
      <c r="K69" s="262"/>
      <c r="L69" s="263"/>
      <c r="M69" s="264">
        <f t="shared" si="2"/>
        <v>0</v>
      </c>
      <c r="N69" s="262"/>
      <c r="O69" s="263"/>
      <c r="P69" s="264">
        <f t="shared" si="3"/>
        <v>0</v>
      </c>
      <c r="Q69" s="262"/>
      <c r="R69" s="263"/>
      <c r="S69" s="264">
        <f t="shared" si="4"/>
        <v>0</v>
      </c>
      <c r="T69" s="263"/>
      <c r="U69" s="263"/>
      <c r="V69" s="263"/>
      <c r="W69" s="263"/>
      <c r="X69" s="263"/>
      <c r="Y69" s="263"/>
      <c r="Z69" s="263"/>
      <c r="AA69" s="263"/>
    </row>
    <row r="70" ht="19.5" customHeight="1">
      <c r="A70" s="32"/>
      <c r="B70" s="32"/>
      <c r="C70" s="259"/>
      <c r="D70" s="259"/>
      <c r="E70" s="260"/>
      <c r="F70" s="259"/>
      <c r="G70" s="261"/>
      <c r="H70" s="262"/>
      <c r="I70" s="263"/>
      <c r="J70" s="264">
        <f t="shared" si="1"/>
        <v>0</v>
      </c>
      <c r="K70" s="262"/>
      <c r="L70" s="263"/>
      <c r="M70" s="264">
        <f t="shared" si="2"/>
        <v>0</v>
      </c>
      <c r="N70" s="262"/>
      <c r="O70" s="263"/>
      <c r="P70" s="264">
        <f t="shared" si="3"/>
        <v>0</v>
      </c>
      <c r="Q70" s="262"/>
      <c r="R70" s="263"/>
      <c r="S70" s="264">
        <f t="shared" si="4"/>
        <v>0</v>
      </c>
      <c r="T70" s="263"/>
      <c r="U70" s="263"/>
      <c r="V70" s="263"/>
      <c r="W70" s="263"/>
      <c r="X70" s="263"/>
      <c r="Y70" s="263"/>
      <c r="Z70" s="263"/>
      <c r="AA70" s="263"/>
    </row>
    <row r="71" ht="19.5" customHeight="1">
      <c r="A71" s="32"/>
      <c r="B71" s="32"/>
      <c r="C71" s="259"/>
      <c r="D71" s="259"/>
      <c r="E71" s="260"/>
      <c r="F71" s="259"/>
      <c r="G71" s="261"/>
      <c r="H71" s="262"/>
      <c r="I71" s="263"/>
      <c r="J71" s="264">
        <f t="shared" si="1"/>
        <v>0</v>
      </c>
      <c r="K71" s="262"/>
      <c r="L71" s="263"/>
      <c r="M71" s="264">
        <f t="shared" si="2"/>
        <v>0</v>
      </c>
      <c r="N71" s="262"/>
      <c r="O71" s="263"/>
      <c r="P71" s="264">
        <f t="shared" si="3"/>
        <v>0</v>
      </c>
      <c r="Q71" s="262"/>
      <c r="R71" s="263"/>
      <c r="S71" s="264">
        <f t="shared" si="4"/>
        <v>0</v>
      </c>
      <c r="T71" s="263"/>
      <c r="U71" s="263"/>
      <c r="V71" s="263"/>
      <c r="W71" s="263"/>
      <c r="X71" s="263"/>
      <c r="Y71" s="263"/>
      <c r="Z71" s="263"/>
      <c r="AA71" s="263"/>
    </row>
    <row r="72" ht="21.75" customHeight="1">
      <c r="A72" s="32"/>
      <c r="B72" s="32"/>
      <c r="C72" s="259"/>
      <c r="D72" s="259"/>
      <c r="E72" s="260"/>
      <c r="F72" s="259"/>
      <c r="G72" s="261"/>
      <c r="H72" s="262"/>
      <c r="I72" s="263"/>
      <c r="J72" s="264">
        <f t="shared" si="1"/>
        <v>0</v>
      </c>
      <c r="K72" s="262"/>
      <c r="L72" s="263"/>
      <c r="M72" s="264">
        <f t="shared" si="2"/>
        <v>0</v>
      </c>
      <c r="N72" s="262"/>
      <c r="O72" s="263"/>
      <c r="P72" s="264">
        <f t="shared" si="3"/>
        <v>0</v>
      </c>
      <c r="Q72" s="262"/>
      <c r="R72" s="263"/>
      <c r="S72" s="264">
        <f t="shared" si="4"/>
        <v>0</v>
      </c>
      <c r="T72" s="263"/>
      <c r="U72" s="263"/>
      <c r="V72" s="263"/>
      <c r="W72" s="263"/>
      <c r="X72" s="263"/>
      <c r="Y72" s="263"/>
      <c r="Z72" s="263"/>
      <c r="AA72" s="263"/>
    </row>
    <row r="73" ht="21.75" customHeight="1">
      <c r="A73" s="32"/>
      <c r="B73" s="32"/>
      <c r="C73" s="259"/>
      <c r="D73" s="259"/>
      <c r="E73" s="260"/>
      <c r="F73" s="259"/>
      <c r="G73" s="261"/>
      <c r="H73" s="262"/>
      <c r="I73" s="263"/>
      <c r="J73" s="264">
        <f t="shared" si="1"/>
        <v>0</v>
      </c>
      <c r="K73" s="262"/>
      <c r="L73" s="263"/>
      <c r="M73" s="264">
        <f t="shared" si="2"/>
        <v>0</v>
      </c>
      <c r="N73" s="262"/>
      <c r="O73" s="263"/>
      <c r="P73" s="264">
        <f t="shared" si="3"/>
        <v>0</v>
      </c>
      <c r="Q73" s="262"/>
      <c r="R73" s="263"/>
      <c r="S73" s="264">
        <f t="shared" si="4"/>
        <v>0</v>
      </c>
      <c r="T73" s="263"/>
      <c r="U73" s="263"/>
      <c r="V73" s="263"/>
      <c r="W73" s="263"/>
      <c r="X73" s="263"/>
      <c r="Y73" s="263"/>
      <c r="Z73" s="263"/>
      <c r="AA73" s="263"/>
    </row>
    <row r="74" ht="21.75" customHeight="1">
      <c r="A74" s="32"/>
      <c r="B74" s="32"/>
      <c r="C74" s="259"/>
      <c r="D74" s="259"/>
      <c r="E74" s="260"/>
      <c r="F74" s="259"/>
      <c r="G74" s="261"/>
      <c r="H74" s="262"/>
      <c r="I74" s="263"/>
      <c r="J74" s="264">
        <f t="shared" si="1"/>
        <v>0</v>
      </c>
      <c r="K74" s="262"/>
      <c r="L74" s="263"/>
      <c r="M74" s="264">
        <f t="shared" si="2"/>
        <v>0</v>
      </c>
      <c r="N74" s="262"/>
      <c r="O74" s="263"/>
      <c r="P74" s="264">
        <f t="shared" si="3"/>
        <v>0</v>
      </c>
      <c r="Q74" s="262"/>
      <c r="R74" s="263"/>
      <c r="S74" s="264">
        <f t="shared" si="4"/>
        <v>0</v>
      </c>
      <c r="T74" s="263"/>
      <c r="U74" s="263"/>
      <c r="V74" s="263"/>
      <c r="W74" s="263"/>
      <c r="X74" s="263"/>
      <c r="Y74" s="263"/>
      <c r="Z74" s="263"/>
      <c r="AA74" s="263"/>
    </row>
    <row r="75" ht="14.25" customHeight="1">
      <c r="A75" s="32"/>
      <c r="B75" s="32"/>
      <c r="C75" s="259"/>
      <c r="D75" s="259"/>
      <c r="E75" s="260"/>
      <c r="F75" s="259"/>
      <c r="G75" s="261"/>
      <c r="H75" s="262"/>
      <c r="I75" s="263"/>
      <c r="J75" s="264">
        <f t="shared" si="1"/>
        <v>0</v>
      </c>
      <c r="K75" s="262"/>
      <c r="L75" s="263"/>
      <c r="M75" s="264">
        <f t="shared" si="2"/>
        <v>0</v>
      </c>
      <c r="N75" s="262"/>
      <c r="O75" s="263"/>
      <c r="P75" s="264">
        <f t="shared" si="3"/>
        <v>0</v>
      </c>
      <c r="Q75" s="262"/>
      <c r="R75" s="263"/>
      <c r="S75" s="264">
        <f t="shared" si="4"/>
        <v>0</v>
      </c>
      <c r="T75" s="263"/>
      <c r="U75" s="263"/>
      <c r="V75" s="263"/>
      <c r="W75" s="263"/>
      <c r="X75" s="263"/>
      <c r="Y75" s="263"/>
      <c r="Z75" s="263"/>
      <c r="AA75" s="263"/>
    </row>
    <row r="76" ht="14.25" customHeight="1">
      <c r="A76" s="32"/>
      <c r="B76" s="32"/>
      <c r="C76" s="259"/>
      <c r="D76" s="259"/>
      <c r="E76" s="260"/>
      <c r="F76" s="259"/>
      <c r="G76" s="261"/>
      <c r="H76" s="262"/>
      <c r="I76" s="263"/>
      <c r="J76" s="264">
        <f t="shared" si="1"/>
        <v>0</v>
      </c>
      <c r="K76" s="262"/>
      <c r="L76" s="263"/>
      <c r="M76" s="264">
        <f t="shared" si="2"/>
        <v>0</v>
      </c>
      <c r="N76" s="262"/>
      <c r="O76" s="263"/>
      <c r="P76" s="264">
        <f t="shared" si="3"/>
        <v>0</v>
      </c>
      <c r="Q76" s="262"/>
      <c r="R76" s="263"/>
      <c r="S76" s="264">
        <f t="shared" si="4"/>
        <v>0</v>
      </c>
      <c r="T76" s="263"/>
      <c r="U76" s="263"/>
      <c r="V76" s="263"/>
      <c r="W76" s="263"/>
      <c r="X76" s="263"/>
      <c r="Y76" s="263"/>
      <c r="Z76" s="263"/>
      <c r="AA76" s="263"/>
    </row>
    <row r="77" ht="14.25" customHeight="1">
      <c r="A77" s="32"/>
      <c r="B77" s="32"/>
      <c r="C77" s="259"/>
      <c r="D77" s="259"/>
      <c r="E77" s="260"/>
      <c r="F77" s="259"/>
      <c r="G77" s="261"/>
      <c r="H77" s="262"/>
      <c r="I77" s="263"/>
      <c r="J77" s="264">
        <f t="shared" si="1"/>
        <v>0</v>
      </c>
      <c r="K77" s="262"/>
      <c r="L77" s="263"/>
      <c r="M77" s="264">
        <f t="shared" si="2"/>
        <v>0</v>
      </c>
      <c r="N77" s="262"/>
      <c r="O77" s="263"/>
      <c r="P77" s="264">
        <f t="shared" si="3"/>
        <v>0</v>
      </c>
      <c r="Q77" s="262"/>
      <c r="R77" s="263"/>
      <c r="S77" s="264">
        <f t="shared" si="4"/>
        <v>0</v>
      </c>
      <c r="T77" s="263"/>
      <c r="U77" s="263"/>
      <c r="V77" s="263"/>
      <c r="W77" s="263"/>
      <c r="X77" s="263"/>
      <c r="Y77" s="263"/>
      <c r="Z77" s="263"/>
      <c r="AA77" s="263"/>
    </row>
    <row r="78" ht="14.25" customHeight="1">
      <c r="A78" s="32"/>
      <c r="B78" s="32"/>
      <c r="C78" s="259"/>
      <c r="D78" s="259"/>
      <c r="E78" s="260"/>
      <c r="F78" s="259"/>
      <c r="G78" s="261"/>
      <c r="H78" s="262"/>
      <c r="I78" s="263"/>
      <c r="J78" s="264">
        <f t="shared" si="1"/>
        <v>0</v>
      </c>
      <c r="K78" s="262"/>
      <c r="L78" s="263"/>
      <c r="M78" s="264">
        <f t="shared" si="2"/>
        <v>0</v>
      </c>
      <c r="N78" s="262"/>
      <c r="O78" s="263"/>
      <c r="P78" s="264">
        <f t="shared" si="3"/>
        <v>0</v>
      </c>
      <c r="Q78" s="262"/>
      <c r="R78" s="263"/>
      <c r="S78" s="264">
        <f t="shared" si="4"/>
        <v>0</v>
      </c>
      <c r="T78" s="263"/>
      <c r="U78" s="263"/>
      <c r="V78" s="263"/>
      <c r="W78" s="263"/>
      <c r="X78" s="263"/>
      <c r="Y78" s="263"/>
      <c r="Z78" s="263"/>
      <c r="AA78" s="263"/>
    </row>
    <row r="79" ht="14.25" customHeight="1">
      <c r="A79" s="32"/>
      <c r="B79" s="32"/>
      <c r="C79" s="259"/>
      <c r="D79" s="259"/>
      <c r="E79" s="260"/>
      <c r="F79" s="259"/>
      <c r="G79" s="261"/>
      <c r="H79" s="262"/>
      <c r="I79" s="263"/>
      <c r="J79" s="264">
        <f t="shared" si="1"/>
        <v>0</v>
      </c>
      <c r="K79" s="262"/>
      <c r="L79" s="263"/>
      <c r="M79" s="264">
        <f t="shared" si="2"/>
        <v>0</v>
      </c>
      <c r="N79" s="262"/>
      <c r="O79" s="263"/>
      <c r="P79" s="264">
        <f t="shared" si="3"/>
        <v>0</v>
      </c>
      <c r="Q79" s="262"/>
      <c r="R79" s="263"/>
      <c r="S79" s="264">
        <f t="shared" si="4"/>
        <v>0</v>
      </c>
      <c r="T79" s="263"/>
      <c r="U79" s="263"/>
      <c r="V79" s="263"/>
      <c r="W79" s="263"/>
      <c r="X79" s="263"/>
      <c r="Y79" s="263"/>
      <c r="Z79" s="263"/>
      <c r="AA79" s="263"/>
    </row>
    <row r="80" ht="14.25" customHeight="1">
      <c r="A80" s="32"/>
      <c r="B80" s="32"/>
      <c r="C80" s="259"/>
      <c r="D80" s="259"/>
      <c r="E80" s="260"/>
      <c r="F80" s="259"/>
      <c r="G80" s="261"/>
      <c r="H80" s="262"/>
      <c r="I80" s="263"/>
      <c r="J80" s="264">
        <f t="shared" si="1"/>
        <v>0</v>
      </c>
      <c r="K80" s="262"/>
      <c r="L80" s="263"/>
      <c r="M80" s="264">
        <f t="shared" si="2"/>
        <v>0</v>
      </c>
      <c r="N80" s="262"/>
      <c r="O80" s="263"/>
      <c r="P80" s="264">
        <f t="shared" si="3"/>
        <v>0</v>
      </c>
      <c r="Q80" s="262"/>
      <c r="R80" s="263"/>
      <c r="S80" s="264">
        <f t="shared" si="4"/>
        <v>0</v>
      </c>
      <c r="T80" s="263"/>
      <c r="U80" s="263"/>
      <c r="V80" s="263"/>
      <c r="W80" s="263"/>
      <c r="X80" s="263"/>
      <c r="Y80" s="263"/>
      <c r="Z80" s="263"/>
      <c r="AA80" s="263"/>
    </row>
    <row r="81" ht="14.25" customHeight="1">
      <c r="A81" s="32"/>
      <c r="B81" s="32"/>
      <c r="C81" s="259"/>
      <c r="D81" s="259"/>
      <c r="E81" s="260"/>
      <c r="F81" s="259"/>
      <c r="G81" s="261"/>
      <c r="H81" s="262"/>
      <c r="I81" s="263"/>
      <c r="J81" s="264">
        <f t="shared" si="1"/>
        <v>0</v>
      </c>
      <c r="K81" s="262"/>
      <c r="L81" s="263"/>
      <c r="M81" s="264">
        <f t="shared" si="2"/>
        <v>0</v>
      </c>
      <c r="N81" s="262"/>
      <c r="O81" s="263"/>
      <c r="P81" s="264">
        <f t="shared" si="3"/>
        <v>0</v>
      </c>
      <c r="Q81" s="262"/>
      <c r="R81" s="263"/>
      <c r="S81" s="264">
        <f t="shared" si="4"/>
        <v>0</v>
      </c>
      <c r="T81" s="263"/>
      <c r="U81" s="263"/>
      <c r="V81" s="263"/>
      <c r="W81" s="263"/>
      <c r="X81" s="263"/>
      <c r="Y81" s="263"/>
      <c r="Z81" s="263"/>
      <c r="AA81" s="263"/>
    </row>
    <row r="82" ht="14.25" customHeight="1">
      <c r="A82" s="32"/>
      <c r="B82" s="32"/>
      <c r="C82" s="259"/>
      <c r="D82" s="259"/>
      <c r="E82" s="260"/>
      <c r="F82" s="259"/>
      <c r="G82" s="261"/>
      <c r="H82" s="262"/>
      <c r="I82" s="263"/>
      <c r="J82" s="264">
        <f t="shared" si="1"/>
        <v>0</v>
      </c>
      <c r="K82" s="262"/>
      <c r="L82" s="263"/>
      <c r="M82" s="264">
        <f t="shared" si="2"/>
        <v>0</v>
      </c>
      <c r="N82" s="262"/>
      <c r="O82" s="263"/>
      <c r="P82" s="264">
        <f t="shared" si="3"/>
        <v>0</v>
      </c>
      <c r="Q82" s="262"/>
      <c r="R82" s="263"/>
      <c r="S82" s="264">
        <f t="shared" si="4"/>
        <v>0</v>
      </c>
      <c r="T82" s="263"/>
      <c r="U82" s="263"/>
      <c r="V82" s="263"/>
      <c r="W82" s="263"/>
      <c r="X82" s="263"/>
      <c r="Y82" s="263"/>
      <c r="Z82" s="263"/>
      <c r="AA82" s="263"/>
    </row>
    <row r="83" ht="14.25" customHeight="1">
      <c r="A83" s="32"/>
      <c r="B83" s="32"/>
      <c r="C83" s="259"/>
      <c r="D83" s="259"/>
      <c r="E83" s="260"/>
      <c r="F83" s="259"/>
      <c r="G83" s="261"/>
      <c r="H83" s="262"/>
      <c r="I83" s="263"/>
      <c r="J83" s="264">
        <f t="shared" si="1"/>
        <v>0</v>
      </c>
      <c r="K83" s="262"/>
      <c r="L83" s="263"/>
      <c r="M83" s="264">
        <f t="shared" si="2"/>
        <v>0</v>
      </c>
      <c r="N83" s="262"/>
      <c r="O83" s="263"/>
      <c r="P83" s="264">
        <f t="shared" si="3"/>
        <v>0</v>
      </c>
      <c r="Q83" s="262"/>
      <c r="R83" s="263"/>
      <c r="S83" s="264">
        <f t="shared" si="4"/>
        <v>0</v>
      </c>
      <c r="T83" s="263"/>
      <c r="U83" s="263"/>
      <c r="V83" s="263"/>
      <c r="W83" s="263"/>
      <c r="X83" s="263"/>
      <c r="Y83" s="263"/>
      <c r="Z83" s="263"/>
      <c r="AA83" s="263"/>
    </row>
    <row r="84" ht="14.25" customHeight="1">
      <c r="A84" s="32"/>
      <c r="B84" s="32"/>
      <c r="C84" s="259"/>
      <c r="D84" s="259"/>
      <c r="E84" s="260"/>
      <c r="F84" s="259"/>
      <c r="G84" s="261"/>
      <c r="H84" s="262"/>
      <c r="I84" s="263"/>
      <c r="J84" s="264">
        <f t="shared" si="1"/>
        <v>0</v>
      </c>
      <c r="K84" s="262"/>
      <c r="L84" s="263"/>
      <c r="M84" s="264">
        <f t="shared" si="2"/>
        <v>0</v>
      </c>
      <c r="N84" s="262"/>
      <c r="O84" s="263"/>
      <c r="P84" s="264">
        <f t="shared" si="3"/>
        <v>0</v>
      </c>
      <c r="Q84" s="262"/>
      <c r="R84" s="263"/>
      <c r="S84" s="264">
        <f t="shared" si="4"/>
        <v>0</v>
      </c>
      <c r="T84" s="263"/>
      <c r="U84" s="263"/>
      <c r="V84" s="263"/>
      <c r="W84" s="263"/>
      <c r="X84" s="263"/>
      <c r="Y84" s="263"/>
      <c r="Z84" s="263"/>
      <c r="AA84" s="263"/>
    </row>
    <row r="85" ht="14.25" customHeight="1">
      <c r="A85" s="32"/>
      <c r="B85" s="32"/>
      <c r="C85" s="259"/>
      <c r="D85" s="259"/>
      <c r="E85" s="260"/>
      <c r="F85" s="259"/>
      <c r="G85" s="261"/>
      <c r="H85" s="262"/>
      <c r="I85" s="263"/>
      <c r="J85" s="264">
        <f t="shared" si="1"/>
        <v>0</v>
      </c>
      <c r="K85" s="262"/>
      <c r="L85" s="263"/>
      <c r="M85" s="264">
        <f t="shared" si="2"/>
        <v>0</v>
      </c>
      <c r="N85" s="262"/>
      <c r="O85" s="263"/>
      <c r="P85" s="264">
        <f t="shared" si="3"/>
        <v>0</v>
      </c>
      <c r="Q85" s="262"/>
      <c r="R85" s="263"/>
      <c r="S85" s="264">
        <f t="shared" si="4"/>
        <v>0</v>
      </c>
      <c r="T85" s="263"/>
      <c r="U85" s="263"/>
      <c r="V85" s="263"/>
      <c r="W85" s="263"/>
      <c r="X85" s="263"/>
      <c r="Y85" s="263"/>
      <c r="Z85" s="263"/>
      <c r="AA85" s="263"/>
    </row>
    <row r="86" ht="14.25" customHeight="1">
      <c r="A86" s="32"/>
      <c r="B86" s="32"/>
      <c r="C86" s="259"/>
      <c r="D86" s="259"/>
      <c r="E86" s="260"/>
      <c r="F86" s="259"/>
      <c r="G86" s="261"/>
      <c r="H86" s="262"/>
      <c r="I86" s="263"/>
      <c r="J86" s="264">
        <f t="shared" si="1"/>
        <v>0</v>
      </c>
      <c r="K86" s="262"/>
      <c r="L86" s="263"/>
      <c r="M86" s="264">
        <f t="shared" si="2"/>
        <v>0</v>
      </c>
      <c r="N86" s="262"/>
      <c r="O86" s="263"/>
      <c r="P86" s="264">
        <f t="shared" si="3"/>
        <v>0</v>
      </c>
      <c r="Q86" s="262"/>
      <c r="R86" s="263"/>
      <c r="S86" s="264">
        <f t="shared" si="4"/>
        <v>0</v>
      </c>
      <c r="T86" s="263"/>
      <c r="U86" s="263"/>
      <c r="V86" s="263"/>
      <c r="W86" s="263"/>
      <c r="X86" s="263"/>
      <c r="Y86" s="263"/>
      <c r="Z86" s="263"/>
      <c r="AA86" s="263"/>
    </row>
    <row r="87" ht="14.25" customHeight="1">
      <c r="A87" s="32"/>
      <c r="B87" s="32"/>
      <c r="C87" s="259"/>
      <c r="D87" s="259"/>
      <c r="E87" s="260"/>
      <c r="F87" s="259"/>
      <c r="G87" s="261"/>
      <c r="H87" s="262"/>
      <c r="I87" s="263"/>
      <c r="J87" s="264">
        <f t="shared" si="1"/>
        <v>0</v>
      </c>
      <c r="K87" s="262"/>
      <c r="L87" s="263"/>
      <c r="M87" s="264">
        <f t="shared" si="2"/>
        <v>0</v>
      </c>
      <c r="N87" s="262"/>
      <c r="O87" s="263"/>
      <c r="P87" s="264">
        <f t="shared" si="3"/>
        <v>0</v>
      </c>
      <c r="Q87" s="262"/>
      <c r="R87" s="263"/>
      <c r="S87" s="264">
        <f t="shared" si="4"/>
        <v>0</v>
      </c>
      <c r="T87" s="263"/>
      <c r="U87" s="263"/>
      <c r="V87" s="263"/>
      <c r="W87" s="263"/>
      <c r="X87" s="263"/>
      <c r="Y87" s="263"/>
      <c r="Z87" s="263"/>
      <c r="AA87" s="263"/>
    </row>
    <row r="88" ht="14.25" customHeight="1">
      <c r="A88" s="32"/>
      <c r="B88" s="32"/>
      <c r="C88" s="259"/>
      <c r="D88" s="259"/>
      <c r="E88" s="260"/>
      <c r="F88" s="259"/>
      <c r="G88" s="261"/>
      <c r="H88" s="262"/>
      <c r="I88" s="263"/>
      <c r="J88" s="264">
        <f t="shared" si="1"/>
        <v>0</v>
      </c>
      <c r="K88" s="262"/>
      <c r="L88" s="263"/>
      <c r="M88" s="264">
        <f t="shared" si="2"/>
        <v>0</v>
      </c>
      <c r="N88" s="262"/>
      <c r="O88" s="263"/>
      <c r="P88" s="264">
        <f t="shared" si="3"/>
        <v>0</v>
      </c>
      <c r="Q88" s="262"/>
      <c r="R88" s="263"/>
      <c r="S88" s="264">
        <f t="shared" si="4"/>
        <v>0</v>
      </c>
      <c r="T88" s="263"/>
      <c r="U88" s="263"/>
      <c r="V88" s="263"/>
      <c r="W88" s="263"/>
      <c r="X88" s="263"/>
      <c r="Y88" s="263"/>
      <c r="Z88" s="263"/>
      <c r="AA88" s="263"/>
    </row>
    <row r="89" ht="14.25" customHeight="1">
      <c r="A89" s="32"/>
      <c r="B89" s="32"/>
      <c r="C89" s="259"/>
      <c r="D89" s="259"/>
      <c r="E89" s="260"/>
      <c r="F89" s="259"/>
      <c r="G89" s="261"/>
      <c r="H89" s="262"/>
      <c r="I89" s="263"/>
      <c r="J89" s="264">
        <f t="shared" si="1"/>
        <v>0</v>
      </c>
      <c r="K89" s="262"/>
      <c r="L89" s="263"/>
      <c r="M89" s="264">
        <f t="shared" si="2"/>
        <v>0</v>
      </c>
      <c r="N89" s="262"/>
      <c r="O89" s="263"/>
      <c r="P89" s="264">
        <f t="shared" si="3"/>
        <v>0</v>
      </c>
      <c r="Q89" s="262"/>
      <c r="R89" s="263"/>
      <c r="S89" s="264">
        <f t="shared" si="4"/>
        <v>0</v>
      </c>
      <c r="T89" s="263"/>
      <c r="U89" s="263"/>
      <c r="V89" s="263"/>
      <c r="W89" s="263"/>
      <c r="X89" s="263"/>
      <c r="Y89" s="263"/>
      <c r="Z89" s="263"/>
      <c r="AA89" s="263"/>
    </row>
    <row r="90" ht="14.25" customHeight="1">
      <c r="A90" s="32"/>
      <c r="B90" s="32"/>
      <c r="C90" s="259"/>
      <c r="D90" s="259"/>
      <c r="E90" s="260"/>
      <c r="F90" s="259"/>
      <c r="G90" s="261"/>
      <c r="H90" s="262"/>
      <c r="I90" s="263"/>
      <c r="J90" s="264">
        <f t="shared" si="1"/>
        <v>0</v>
      </c>
      <c r="K90" s="262"/>
      <c r="L90" s="263"/>
      <c r="M90" s="264">
        <f t="shared" si="2"/>
        <v>0</v>
      </c>
      <c r="N90" s="262"/>
      <c r="O90" s="263"/>
      <c r="P90" s="264">
        <f t="shared" si="3"/>
        <v>0</v>
      </c>
      <c r="Q90" s="262"/>
      <c r="R90" s="263"/>
      <c r="S90" s="264">
        <f t="shared" si="4"/>
        <v>0</v>
      </c>
      <c r="T90" s="263"/>
      <c r="U90" s="263"/>
      <c r="V90" s="263"/>
      <c r="W90" s="263"/>
      <c r="X90" s="263"/>
      <c r="Y90" s="263"/>
      <c r="Z90" s="263"/>
      <c r="AA90" s="263"/>
    </row>
    <row r="91" ht="14.25" customHeight="1">
      <c r="A91" s="32"/>
      <c r="B91" s="32"/>
      <c r="C91" s="259"/>
      <c r="D91" s="259"/>
      <c r="E91" s="260"/>
      <c r="F91" s="259"/>
      <c r="G91" s="261"/>
      <c r="H91" s="262"/>
      <c r="I91" s="263"/>
      <c r="J91" s="264">
        <f t="shared" si="1"/>
        <v>0</v>
      </c>
      <c r="K91" s="262"/>
      <c r="L91" s="263"/>
      <c r="M91" s="264">
        <f t="shared" si="2"/>
        <v>0</v>
      </c>
      <c r="N91" s="262"/>
      <c r="O91" s="263"/>
      <c r="P91" s="264">
        <f t="shared" si="3"/>
        <v>0</v>
      </c>
      <c r="Q91" s="262"/>
      <c r="R91" s="263"/>
      <c r="S91" s="264">
        <f t="shared" si="4"/>
        <v>0</v>
      </c>
      <c r="T91" s="263"/>
      <c r="U91" s="263"/>
      <c r="V91" s="263"/>
      <c r="W91" s="263"/>
      <c r="X91" s="263"/>
      <c r="Y91" s="263"/>
      <c r="Z91" s="263"/>
      <c r="AA91" s="263"/>
    </row>
    <row r="92" ht="14.25" customHeight="1">
      <c r="A92" s="32"/>
      <c r="B92" s="32"/>
      <c r="C92" s="259"/>
      <c r="D92" s="259"/>
      <c r="E92" s="260"/>
      <c r="F92" s="259"/>
      <c r="G92" s="261"/>
      <c r="H92" s="262"/>
      <c r="I92" s="263"/>
      <c r="J92" s="264">
        <f t="shared" si="1"/>
        <v>0</v>
      </c>
      <c r="K92" s="262"/>
      <c r="L92" s="263"/>
      <c r="M92" s="264">
        <f t="shared" si="2"/>
        <v>0</v>
      </c>
      <c r="N92" s="262"/>
      <c r="O92" s="263"/>
      <c r="P92" s="264">
        <f t="shared" si="3"/>
        <v>0</v>
      </c>
      <c r="Q92" s="262"/>
      <c r="R92" s="263"/>
      <c r="S92" s="264">
        <f t="shared" si="4"/>
        <v>0</v>
      </c>
      <c r="T92" s="263"/>
      <c r="U92" s="263"/>
      <c r="V92" s="263"/>
      <c r="W92" s="263"/>
      <c r="X92" s="263"/>
      <c r="Y92" s="263"/>
      <c r="Z92" s="263"/>
      <c r="AA92" s="263"/>
    </row>
    <row r="93" ht="14.25" customHeight="1">
      <c r="A93" s="32"/>
      <c r="B93" s="32"/>
      <c r="C93" s="259"/>
      <c r="D93" s="259"/>
      <c r="E93" s="260"/>
      <c r="F93" s="259"/>
      <c r="G93" s="261"/>
      <c r="H93" s="262"/>
      <c r="I93" s="263"/>
      <c r="J93" s="264">
        <f t="shared" si="1"/>
        <v>0</v>
      </c>
      <c r="K93" s="262"/>
      <c r="L93" s="263"/>
      <c r="M93" s="264">
        <f t="shared" si="2"/>
        <v>0</v>
      </c>
      <c r="N93" s="262"/>
      <c r="O93" s="263"/>
      <c r="P93" s="264">
        <f t="shared" si="3"/>
        <v>0</v>
      </c>
      <c r="Q93" s="262"/>
      <c r="R93" s="263"/>
      <c r="S93" s="264">
        <f t="shared" si="4"/>
        <v>0</v>
      </c>
      <c r="T93" s="263"/>
      <c r="U93" s="263"/>
      <c r="V93" s="263"/>
      <c r="W93" s="263"/>
      <c r="X93" s="263"/>
      <c r="Y93" s="263"/>
      <c r="Z93" s="263"/>
      <c r="AA93" s="263"/>
    </row>
    <row r="94" ht="14.25" customHeight="1">
      <c r="A94" s="32"/>
      <c r="B94" s="32"/>
      <c r="C94" s="259"/>
      <c r="D94" s="259"/>
      <c r="E94" s="260"/>
      <c r="F94" s="259"/>
      <c r="G94" s="261"/>
      <c r="H94" s="262"/>
      <c r="I94" s="263"/>
      <c r="J94" s="264">
        <f t="shared" si="1"/>
        <v>0</v>
      </c>
      <c r="K94" s="262"/>
      <c r="L94" s="263"/>
      <c r="M94" s="264">
        <f t="shared" si="2"/>
        <v>0</v>
      </c>
      <c r="N94" s="262"/>
      <c r="O94" s="263"/>
      <c r="P94" s="264">
        <f t="shared" si="3"/>
        <v>0</v>
      </c>
      <c r="Q94" s="262"/>
      <c r="R94" s="263"/>
      <c r="S94" s="264">
        <f t="shared" si="4"/>
        <v>0</v>
      </c>
      <c r="T94" s="263"/>
      <c r="U94" s="263"/>
      <c r="V94" s="263"/>
      <c r="W94" s="263"/>
      <c r="X94" s="263"/>
      <c r="Y94" s="263"/>
      <c r="Z94" s="263"/>
      <c r="AA94" s="263"/>
    </row>
    <row r="95" ht="14.25" customHeight="1">
      <c r="A95" s="32"/>
      <c r="B95" s="32"/>
      <c r="C95" s="259"/>
      <c r="D95" s="259"/>
      <c r="E95" s="260"/>
      <c r="F95" s="259"/>
      <c r="G95" s="261"/>
      <c r="H95" s="262"/>
      <c r="I95" s="263"/>
      <c r="J95" s="264">
        <f t="shared" si="1"/>
        <v>0</v>
      </c>
      <c r="K95" s="262"/>
      <c r="L95" s="263"/>
      <c r="M95" s="264">
        <f t="shared" si="2"/>
        <v>0</v>
      </c>
      <c r="N95" s="262"/>
      <c r="O95" s="263"/>
      <c r="P95" s="264">
        <f t="shared" si="3"/>
        <v>0</v>
      </c>
      <c r="Q95" s="262"/>
      <c r="R95" s="263"/>
      <c r="S95" s="264">
        <f t="shared" si="4"/>
        <v>0</v>
      </c>
      <c r="T95" s="263"/>
      <c r="U95" s="263"/>
      <c r="V95" s="263"/>
      <c r="W95" s="263"/>
      <c r="X95" s="263"/>
      <c r="Y95" s="263"/>
      <c r="Z95" s="263"/>
      <c r="AA95" s="263"/>
    </row>
    <row r="96" ht="14.25" customHeight="1">
      <c r="A96" s="32"/>
      <c r="B96" s="32"/>
      <c r="C96" s="259"/>
      <c r="D96" s="259"/>
      <c r="E96" s="260"/>
      <c r="F96" s="259"/>
      <c r="G96" s="261"/>
      <c r="H96" s="262"/>
      <c r="I96" s="263"/>
      <c r="J96" s="264">
        <f t="shared" si="1"/>
        <v>0</v>
      </c>
      <c r="K96" s="262"/>
      <c r="L96" s="263"/>
      <c r="M96" s="264">
        <f t="shared" si="2"/>
        <v>0</v>
      </c>
      <c r="N96" s="262"/>
      <c r="O96" s="263"/>
      <c r="P96" s="264">
        <f t="shared" si="3"/>
        <v>0</v>
      </c>
      <c r="Q96" s="262"/>
      <c r="R96" s="263"/>
      <c r="S96" s="264">
        <f t="shared" si="4"/>
        <v>0</v>
      </c>
      <c r="T96" s="263"/>
      <c r="U96" s="263"/>
      <c r="V96" s="263"/>
      <c r="W96" s="263"/>
      <c r="X96" s="263"/>
      <c r="Y96" s="263"/>
      <c r="Z96" s="263"/>
      <c r="AA96" s="263"/>
    </row>
    <row r="97" ht="14.25" customHeight="1">
      <c r="A97" s="32"/>
      <c r="B97" s="32"/>
      <c r="C97" s="259"/>
      <c r="D97" s="259"/>
      <c r="E97" s="260"/>
      <c r="F97" s="259"/>
      <c r="G97" s="261"/>
      <c r="H97" s="262"/>
      <c r="I97" s="263"/>
      <c r="J97" s="264">
        <f t="shared" si="1"/>
        <v>0</v>
      </c>
      <c r="K97" s="262"/>
      <c r="L97" s="263"/>
      <c r="M97" s="264">
        <f t="shared" si="2"/>
        <v>0</v>
      </c>
      <c r="N97" s="262"/>
      <c r="O97" s="263"/>
      <c r="P97" s="264">
        <f t="shared" si="3"/>
        <v>0</v>
      </c>
      <c r="Q97" s="262"/>
      <c r="R97" s="263"/>
      <c r="S97" s="264">
        <f t="shared" si="4"/>
        <v>0</v>
      </c>
      <c r="T97" s="263"/>
      <c r="U97" s="263"/>
      <c r="V97" s="263"/>
      <c r="W97" s="263"/>
      <c r="X97" s="263"/>
      <c r="Y97" s="263"/>
      <c r="Z97" s="263"/>
      <c r="AA97" s="263"/>
    </row>
    <row r="98" ht="14.25" customHeight="1">
      <c r="A98" s="32"/>
      <c r="B98" s="32"/>
      <c r="C98" s="259"/>
      <c r="D98" s="259"/>
      <c r="E98" s="260"/>
      <c r="F98" s="259"/>
      <c r="G98" s="261"/>
      <c r="H98" s="262"/>
      <c r="I98" s="263"/>
      <c r="J98" s="264">
        <f t="shared" si="1"/>
        <v>0</v>
      </c>
      <c r="K98" s="262"/>
      <c r="L98" s="263"/>
      <c r="M98" s="264">
        <f t="shared" si="2"/>
        <v>0</v>
      </c>
      <c r="N98" s="262"/>
      <c r="O98" s="263"/>
      <c r="P98" s="264">
        <f t="shared" si="3"/>
        <v>0</v>
      </c>
      <c r="Q98" s="262"/>
      <c r="R98" s="263"/>
      <c r="S98" s="264">
        <f t="shared" si="4"/>
        <v>0</v>
      </c>
      <c r="T98" s="263"/>
      <c r="U98" s="263"/>
      <c r="V98" s="263"/>
      <c r="W98" s="263"/>
      <c r="X98" s="263"/>
      <c r="Y98" s="263"/>
      <c r="Z98" s="263"/>
      <c r="AA98" s="263"/>
    </row>
    <row r="99" ht="14.25" customHeight="1">
      <c r="A99" s="32"/>
      <c r="B99" s="32"/>
      <c r="C99" s="259"/>
      <c r="D99" s="259"/>
      <c r="E99" s="260"/>
      <c r="F99" s="259"/>
      <c r="G99" s="261"/>
      <c r="H99" s="262"/>
      <c r="I99" s="263"/>
      <c r="J99" s="264">
        <f t="shared" si="1"/>
        <v>0</v>
      </c>
      <c r="K99" s="262"/>
      <c r="L99" s="263"/>
      <c r="M99" s="264">
        <f t="shared" si="2"/>
        <v>0</v>
      </c>
      <c r="N99" s="262"/>
      <c r="O99" s="263"/>
      <c r="P99" s="264">
        <f t="shared" si="3"/>
        <v>0</v>
      </c>
      <c r="Q99" s="262"/>
      <c r="R99" s="263"/>
      <c r="S99" s="264">
        <f t="shared" si="4"/>
        <v>0</v>
      </c>
      <c r="T99" s="263"/>
      <c r="U99" s="263"/>
      <c r="V99" s="263"/>
      <c r="W99" s="263"/>
      <c r="X99" s="263"/>
      <c r="Y99" s="263"/>
      <c r="Z99" s="263"/>
      <c r="AA99" s="263"/>
    </row>
    <row r="100" ht="14.25" customHeight="1">
      <c r="A100" s="32"/>
      <c r="B100" s="32"/>
      <c r="C100" s="259"/>
      <c r="D100" s="259"/>
      <c r="E100" s="260"/>
      <c r="F100" s="259"/>
      <c r="G100" s="261"/>
      <c r="H100" s="262"/>
      <c r="I100" s="263"/>
      <c r="J100" s="264">
        <f t="shared" si="1"/>
        <v>0</v>
      </c>
      <c r="K100" s="262"/>
      <c r="L100" s="263"/>
      <c r="M100" s="264">
        <f t="shared" si="2"/>
        <v>0</v>
      </c>
      <c r="N100" s="262"/>
      <c r="O100" s="263"/>
      <c r="P100" s="264">
        <f t="shared" si="3"/>
        <v>0</v>
      </c>
      <c r="Q100" s="262"/>
      <c r="R100" s="263"/>
      <c r="S100" s="264">
        <f t="shared" si="4"/>
        <v>0</v>
      </c>
      <c r="T100" s="263"/>
      <c r="U100" s="263"/>
      <c r="V100" s="263"/>
      <c r="W100" s="263"/>
      <c r="X100" s="263"/>
      <c r="Y100" s="263"/>
      <c r="Z100" s="263"/>
      <c r="AA100" s="263"/>
    </row>
    <row r="101" ht="14.25" customHeight="1">
      <c r="A101" s="32"/>
      <c r="B101" s="32"/>
      <c r="C101" s="259"/>
      <c r="D101" s="259"/>
      <c r="E101" s="260"/>
      <c r="F101" s="259"/>
      <c r="G101" s="261"/>
      <c r="H101" s="262"/>
      <c r="I101" s="263"/>
      <c r="J101" s="264">
        <f t="shared" si="1"/>
        <v>0</v>
      </c>
      <c r="K101" s="262"/>
      <c r="L101" s="263"/>
      <c r="M101" s="264">
        <f t="shared" si="2"/>
        <v>0</v>
      </c>
      <c r="N101" s="262"/>
      <c r="O101" s="263"/>
      <c r="P101" s="264">
        <f t="shared" si="3"/>
        <v>0</v>
      </c>
      <c r="Q101" s="262"/>
      <c r="R101" s="263"/>
      <c r="S101" s="264">
        <f t="shared" si="4"/>
        <v>0</v>
      </c>
      <c r="T101" s="263"/>
      <c r="U101" s="263"/>
      <c r="V101" s="263"/>
      <c r="W101" s="263"/>
      <c r="X101" s="263"/>
      <c r="Y101" s="263"/>
      <c r="Z101" s="263"/>
      <c r="AA101" s="263"/>
    </row>
    <row r="102" ht="14.25" customHeight="1">
      <c r="A102" s="32"/>
      <c r="B102" s="32"/>
      <c r="C102" s="259"/>
      <c r="D102" s="259"/>
      <c r="E102" s="260"/>
      <c r="F102" s="259"/>
      <c r="G102" s="261"/>
      <c r="H102" s="262"/>
      <c r="I102" s="263"/>
      <c r="J102" s="264">
        <f t="shared" si="1"/>
        <v>0</v>
      </c>
      <c r="K102" s="262"/>
      <c r="L102" s="263"/>
      <c r="M102" s="264">
        <f t="shared" si="2"/>
        <v>0</v>
      </c>
      <c r="N102" s="262"/>
      <c r="O102" s="263"/>
      <c r="P102" s="264">
        <f t="shared" si="3"/>
        <v>0</v>
      </c>
      <c r="Q102" s="262"/>
      <c r="R102" s="263"/>
      <c r="S102" s="264">
        <f t="shared" si="4"/>
        <v>0</v>
      </c>
      <c r="T102" s="263"/>
      <c r="U102" s="263"/>
      <c r="V102" s="263"/>
      <c r="W102" s="263"/>
      <c r="X102" s="263"/>
      <c r="Y102" s="263"/>
      <c r="Z102" s="263"/>
      <c r="AA102" s="263"/>
    </row>
    <row r="103" ht="14.25" customHeight="1">
      <c r="A103" s="32"/>
      <c r="B103" s="32"/>
      <c r="C103" s="259"/>
      <c r="D103" s="259"/>
      <c r="E103" s="260"/>
      <c r="F103" s="259"/>
      <c r="G103" s="261"/>
      <c r="H103" s="262"/>
      <c r="I103" s="263"/>
      <c r="J103" s="264">
        <f t="shared" si="1"/>
        <v>0</v>
      </c>
      <c r="K103" s="262"/>
      <c r="L103" s="263"/>
      <c r="M103" s="264">
        <f t="shared" si="2"/>
        <v>0</v>
      </c>
      <c r="N103" s="262"/>
      <c r="O103" s="263"/>
      <c r="P103" s="264">
        <f t="shared" si="3"/>
        <v>0</v>
      </c>
      <c r="Q103" s="262"/>
      <c r="R103" s="263"/>
      <c r="S103" s="264">
        <f t="shared" si="4"/>
        <v>0</v>
      </c>
      <c r="T103" s="263"/>
      <c r="U103" s="263"/>
      <c r="V103" s="263"/>
      <c r="W103" s="263"/>
      <c r="X103" s="263"/>
      <c r="Y103" s="263"/>
      <c r="Z103" s="263"/>
      <c r="AA103" s="263"/>
    </row>
    <row r="104" ht="14.25" customHeight="1">
      <c r="A104" s="32"/>
      <c r="B104" s="32"/>
      <c r="C104" s="259"/>
      <c r="D104" s="259"/>
      <c r="E104" s="260"/>
      <c r="F104" s="259"/>
      <c r="G104" s="261"/>
      <c r="H104" s="262"/>
      <c r="I104" s="263"/>
      <c r="J104" s="264">
        <f t="shared" si="1"/>
        <v>0</v>
      </c>
      <c r="K104" s="262"/>
      <c r="L104" s="263"/>
      <c r="M104" s="264">
        <f t="shared" si="2"/>
        <v>0</v>
      </c>
      <c r="N104" s="262"/>
      <c r="O104" s="263"/>
      <c r="P104" s="264">
        <f t="shared" si="3"/>
        <v>0</v>
      </c>
      <c r="Q104" s="262"/>
      <c r="R104" s="263"/>
      <c r="S104" s="264">
        <f t="shared" si="4"/>
        <v>0</v>
      </c>
      <c r="T104" s="263"/>
      <c r="U104" s="263"/>
      <c r="V104" s="263"/>
      <c r="W104" s="263"/>
      <c r="X104" s="263"/>
      <c r="Y104" s="263"/>
      <c r="Z104" s="263"/>
      <c r="AA104" s="263"/>
    </row>
    <row r="105" ht="14.25" customHeight="1">
      <c r="A105" s="32"/>
      <c r="B105" s="32"/>
      <c r="C105" s="259"/>
      <c r="D105" s="259"/>
      <c r="E105" s="260"/>
      <c r="F105" s="259"/>
      <c r="G105" s="261"/>
      <c r="H105" s="262"/>
      <c r="I105" s="263"/>
      <c r="J105" s="264">
        <f t="shared" si="1"/>
        <v>0</v>
      </c>
      <c r="K105" s="262"/>
      <c r="L105" s="263"/>
      <c r="M105" s="264">
        <f t="shared" si="2"/>
        <v>0</v>
      </c>
      <c r="N105" s="262"/>
      <c r="O105" s="263"/>
      <c r="P105" s="264">
        <f t="shared" si="3"/>
        <v>0</v>
      </c>
      <c r="Q105" s="262"/>
      <c r="R105" s="263"/>
      <c r="S105" s="264">
        <f t="shared" si="4"/>
        <v>0</v>
      </c>
      <c r="T105" s="263"/>
      <c r="U105" s="263"/>
      <c r="V105" s="263"/>
      <c r="W105" s="263"/>
      <c r="X105" s="263"/>
      <c r="Y105" s="263"/>
      <c r="Z105" s="263"/>
      <c r="AA105" s="263"/>
    </row>
    <row r="106" ht="14.25" customHeight="1">
      <c r="A106" s="32"/>
      <c r="B106" s="32"/>
      <c r="C106" s="259"/>
      <c r="D106" s="259"/>
      <c r="E106" s="260"/>
      <c r="F106" s="259"/>
      <c r="G106" s="261"/>
      <c r="H106" s="262"/>
      <c r="I106" s="263"/>
      <c r="J106" s="264">
        <f t="shared" si="1"/>
        <v>0</v>
      </c>
      <c r="K106" s="262"/>
      <c r="L106" s="263"/>
      <c r="M106" s="264">
        <f t="shared" si="2"/>
        <v>0</v>
      </c>
      <c r="N106" s="262"/>
      <c r="O106" s="263"/>
      <c r="P106" s="264">
        <f t="shared" si="3"/>
        <v>0</v>
      </c>
      <c r="Q106" s="262"/>
      <c r="R106" s="263"/>
      <c r="S106" s="264">
        <f t="shared" si="4"/>
        <v>0</v>
      </c>
      <c r="T106" s="263"/>
      <c r="U106" s="263"/>
      <c r="V106" s="263"/>
      <c r="W106" s="263"/>
      <c r="X106" s="263"/>
      <c r="Y106" s="263"/>
      <c r="Z106" s="263"/>
      <c r="AA106" s="263"/>
    </row>
    <row r="107" ht="14.25" customHeight="1">
      <c r="A107" s="32"/>
      <c r="B107" s="32"/>
      <c r="C107" s="259"/>
      <c r="D107" s="259"/>
      <c r="E107" s="260"/>
      <c r="F107" s="259"/>
      <c r="G107" s="261"/>
      <c r="H107" s="262"/>
      <c r="I107" s="263"/>
      <c r="J107" s="264">
        <f t="shared" si="1"/>
        <v>0</v>
      </c>
      <c r="K107" s="262"/>
      <c r="L107" s="263"/>
      <c r="M107" s="264">
        <f t="shared" si="2"/>
        <v>0</v>
      </c>
      <c r="N107" s="262"/>
      <c r="O107" s="263"/>
      <c r="P107" s="264">
        <f t="shared" si="3"/>
        <v>0</v>
      </c>
      <c r="Q107" s="262"/>
      <c r="R107" s="263"/>
      <c r="S107" s="264">
        <f t="shared" si="4"/>
        <v>0</v>
      </c>
      <c r="T107" s="263"/>
      <c r="U107" s="263"/>
      <c r="V107" s="263"/>
      <c r="W107" s="263"/>
      <c r="X107" s="263"/>
      <c r="Y107" s="263"/>
      <c r="Z107" s="263"/>
      <c r="AA107" s="263"/>
    </row>
    <row r="108" ht="14.25" customHeight="1">
      <c r="A108" s="32"/>
      <c r="B108" s="32"/>
      <c r="C108" s="259"/>
      <c r="D108" s="259"/>
      <c r="E108" s="260"/>
      <c r="F108" s="259"/>
      <c r="G108" s="261"/>
      <c r="H108" s="262"/>
      <c r="I108" s="263"/>
      <c r="J108" s="264">
        <f t="shared" si="1"/>
        <v>0</v>
      </c>
      <c r="K108" s="262"/>
      <c r="L108" s="263"/>
      <c r="M108" s="264">
        <f t="shared" si="2"/>
        <v>0</v>
      </c>
      <c r="N108" s="262"/>
      <c r="O108" s="263"/>
      <c r="P108" s="264">
        <f t="shared" si="3"/>
        <v>0</v>
      </c>
      <c r="Q108" s="262"/>
      <c r="R108" s="263"/>
      <c r="S108" s="264">
        <f t="shared" si="4"/>
        <v>0</v>
      </c>
      <c r="T108" s="263"/>
      <c r="U108" s="263"/>
      <c r="V108" s="263"/>
      <c r="W108" s="263"/>
      <c r="X108" s="263"/>
      <c r="Y108" s="263"/>
      <c r="Z108" s="263"/>
      <c r="AA108" s="263"/>
    </row>
    <row r="109" ht="14.25" customHeight="1">
      <c r="A109" s="32"/>
      <c r="B109" s="32"/>
      <c r="C109" s="259"/>
      <c r="D109" s="259"/>
      <c r="E109" s="260"/>
      <c r="F109" s="259"/>
      <c r="G109" s="261"/>
      <c r="H109" s="262"/>
      <c r="I109" s="263"/>
      <c r="J109" s="264">
        <f t="shared" si="1"/>
        <v>0</v>
      </c>
      <c r="K109" s="262"/>
      <c r="L109" s="263"/>
      <c r="M109" s="264">
        <f t="shared" si="2"/>
        <v>0</v>
      </c>
      <c r="N109" s="262"/>
      <c r="O109" s="263"/>
      <c r="P109" s="264">
        <f t="shared" si="3"/>
        <v>0</v>
      </c>
      <c r="Q109" s="262"/>
      <c r="R109" s="263"/>
      <c r="S109" s="264">
        <f t="shared" si="4"/>
        <v>0</v>
      </c>
      <c r="T109" s="263"/>
      <c r="U109" s="263"/>
      <c r="V109" s="263"/>
      <c r="W109" s="263"/>
      <c r="X109" s="263"/>
      <c r="Y109" s="263"/>
      <c r="Z109" s="263"/>
      <c r="AA109" s="263"/>
    </row>
    <row r="110" ht="14.25" customHeight="1">
      <c r="A110" s="32"/>
      <c r="B110" s="32"/>
      <c r="C110" s="259"/>
      <c r="D110" s="259"/>
      <c r="E110" s="260"/>
      <c r="F110" s="259"/>
      <c r="G110" s="261"/>
      <c r="H110" s="262"/>
      <c r="I110" s="263"/>
      <c r="J110" s="264">
        <f t="shared" si="1"/>
        <v>0</v>
      </c>
      <c r="K110" s="262"/>
      <c r="L110" s="263"/>
      <c r="M110" s="264">
        <f t="shared" si="2"/>
        <v>0</v>
      </c>
      <c r="N110" s="262"/>
      <c r="O110" s="263"/>
      <c r="P110" s="264">
        <f t="shared" si="3"/>
        <v>0</v>
      </c>
      <c r="Q110" s="262"/>
      <c r="R110" s="263"/>
      <c r="S110" s="264">
        <f t="shared" si="4"/>
        <v>0</v>
      </c>
      <c r="T110" s="263"/>
      <c r="U110" s="263"/>
      <c r="V110" s="263"/>
      <c r="W110" s="263"/>
      <c r="X110" s="263"/>
      <c r="Y110" s="263"/>
      <c r="Z110" s="263"/>
      <c r="AA110" s="263"/>
    </row>
    <row r="111" ht="14.25" customHeight="1">
      <c r="A111" s="32"/>
      <c r="B111" s="32"/>
      <c r="C111" s="259"/>
      <c r="D111" s="259"/>
      <c r="E111" s="260"/>
      <c r="F111" s="259"/>
      <c r="G111" s="261"/>
      <c r="H111" s="262"/>
      <c r="I111" s="263"/>
      <c r="J111" s="264">
        <f t="shared" si="1"/>
        <v>0</v>
      </c>
      <c r="K111" s="262"/>
      <c r="L111" s="263"/>
      <c r="M111" s="264">
        <f t="shared" si="2"/>
        <v>0</v>
      </c>
      <c r="N111" s="262"/>
      <c r="O111" s="263"/>
      <c r="P111" s="264">
        <f t="shared" si="3"/>
        <v>0</v>
      </c>
      <c r="Q111" s="262"/>
      <c r="R111" s="263"/>
      <c r="S111" s="264">
        <f t="shared" si="4"/>
        <v>0</v>
      </c>
      <c r="T111" s="263"/>
      <c r="U111" s="263"/>
      <c r="V111" s="263"/>
      <c r="W111" s="263"/>
      <c r="X111" s="263"/>
      <c r="Y111" s="263"/>
      <c r="Z111" s="263"/>
      <c r="AA111" s="263"/>
    </row>
    <row r="112" ht="14.25" customHeight="1">
      <c r="A112" s="32"/>
      <c r="B112" s="32"/>
      <c r="C112" s="259"/>
      <c r="D112" s="259"/>
      <c r="E112" s="260"/>
      <c r="F112" s="259"/>
      <c r="G112" s="261"/>
      <c r="H112" s="262"/>
      <c r="I112" s="263"/>
      <c r="J112" s="264">
        <f t="shared" si="1"/>
        <v>0</v>
      </c>
      <c r="K112" s="262"/>
      <c r="L112" s="263"/>
      <c r="M112" s="264">
        <f t="shared" si="2"/>
        <v>0</v>
      </c>
      <c r="N112" s="262"/>
      <c r="O112" s="263"/>
      <c r="P112" s="264">
        <f t="shared" si="3"/>
        <v>0</v>
      </c>
      <c r="Q112" s="262"/>
      <c r="R112" s="263"/>
      <c r="S112" s="264">
        <f t="shared" si="4"/>
        <v>0</v>
      </c>
      <c r="T112" s="263"/>
      <c r="U112" s="263"/>
      <c r="V112" s="263"/>
      <c r="W112" s="263"/>
      <c r="X112" s="263"/>
      <c r="Y112" s="263"/>
      <c r="Z112" s="263"/>
      <c r="AA112" s="263"/>
    </row>
    <row r="113" ht="14.25" customHeight="1">
      <c r="A113" s="32"/>
      <c r="B113" s="32"/>
      <c r="C113" s="259"/>
      <c r="D113" s="259"/>
      <c r="E113" s="260"/>
      <c r="F113" s="259"/>
      <c r="G113" s="261"/>
      <c r="H113" s="262"/>
      <c r="I113" s="263"/>
      <c r="J113" s="264">
        <f t="shared" si="1"/>
        <v>0</v>
      </c>
      <c r="K113" s="262"/>
      <c r="L113" s="263"/>
      <c r="M113" s="264">
        <f t="shared" si="2"/>
        <v>0</v>
      </c>
      <c r="N113" s="262"/>
      <c r="O113" s="263"/>
      <c r="P113" s="264">
        <f t="shared" si="3"/>
        <v>0</v>
      </c>
      <c r="Q113" s="262"/>
      <c r="R113" s="263"/>
      <c r="S113" s="264">
        <f t="shared" si="4"/>
        <v>0</v>
      </c>
      <c r="T113" s="263"/>
      <c r="U113" s="263"/>
      <c r="V113" s="263"/>
      <c r="W113" s="263"/>
      <c r="X113" s="263"/>
      <c r="Y113" s="263"/>
      <c r="Z113" s="263"/>
      <c r="AA113" s="263"/>
    </row>
    <row r="114" ht="14.25" customHeight="1">
      <c r="A114" s="32"/>
      <c r="B114" s="32"/>
      <c r="C114" s="259"/>
      <c r="D114" s="259"/>
      <c r="E114" s="260"/>
      <c r="F114" s="259"/>
      <c r="G114" s="261"/>
      <c r="H114" s="262"/>
      <c r="I114" s="263"/>
      <c r="J114" s="264">
        <f t="shared" si="1"/>
        <v>0</v>
      </c>
      <c r="K114" s="262"/>
      <c r="L114" s="263"/>
      <c r="M114" s="264">
        <f t="shared" si="2"/>
        <v>0</v>
      </c>
      <c r="N114" s="262"/>
      <c r="O114" s="263"/>
      <c r="P114" s="264">
        <f t="shared" si="3"/>
        <v>0</v>
      </c>
      <c r="Q114" s="262"/>
      <c r="R114" s="263"/>
      <c r="S114" s="264">
        <f t="shared" si="4"/>
        <v>0</v>
      </c>
      <c r="T114" s="263"/>
      <c r="U114" s="263"/>
      <c r="V114" s="263"/>
      <c r="W114" s="263"/>
      <c r="X114" s="263"/>
      <c r="Y114" s="263"/>
      <c r="Z114" s="263"/>
      <c r="AA114" s="263"/>
    </row>
    <row r="115" ht="14.25" customHeight="1">
      <c r="A115" s="32"/>
      <c r="B115" s="32"/>
      <c r="C115" s="259"/>
      <c r="D115" s="259"/>
      <c r="E115" s="260"/>
      <c r="F115" s="259"/>
      <c r="G115" s="261"/>
      <c r="H115" s="262"/>
      <c r="I115" s="263"/>
      <c r="J115" s="264">
        <f t="shared" si="1"/>
        <v>0</v>
      </c>
      <c r="K115" s="262"/>
      <c r="L115" s="263"/>
      <c r="M115" s="264">
        <f t="shared" si="2"/>
        <v>0</v>
      </c>
      <c r="N115" s="262"/>
      <c r="O115" s="263"/>
      <c r="P115" s="264">
        <f t="shared" si="3"/>
        <v>0</v>
      </c>
      <c r="Q115" s="262"/>
      <c r="R115" s="263"/>
      <c r="S115" s="264">
        <f t="shared" si="4"/>
        <v>0</v>
      </c>
      <c r="T115" s="263"/>
      <c r="U115" s="263"/>
      <c r="V115" s="263"/>
      <c r="W115" s="263"/>
      <c r="X115" s="263"/>
      <c r="Y115" s="263"/>
      <c r="Z115" s="263"/>
      <c r="AA115" s="263"/>
    </row>
    <row r="116" ht="14.25" customHeight="1">
      <c r="A116" s="32"/>
      <c r="B116" s="32"/>
      <c r="C116" s="259"/>
      <c r="D116" s="259"/>
      <c r="E116" s="260"/>
      <c r="F116" s="259"/>
      <c r="G116" s="261"/>
      <c r="H116" s="262"/>
      <c r="I116" s="263"/>
      <c r="J116" s="264">
        <f t="shared" si="1"/>
        <v>0</v>
      </c>
      <c r="K116" s="262"/>
      <c r="L116" s="263"/>
      <c r="M116" s="264">
        <f t="shared" si="2"/>
        <v>0</v>
      </c>
      <c r="N116" s="262"/>
      <c r="O116" s="263"/>
      <c r="P116" s="264">
        <f t="shared" si="3"/>
        <v>0</v>
      </c>
      <c r="Q116" s="262"/>
      <c r="R116" s="263"/>
      <c r="S116" s="264">
        <f t="shared" si="4"/>
        <v>0</v>
      </c>
      <c r="T116" s="263"/>
      <c r="U116" s="263"/>
      <c r="V116" s="263"/>
      <c r="W116" s="263"/>
      <c r="X116" s="263"/>
      <c r="Y116" s="263"/>
      <c r="Z116" s="263"/>
      <c r="AA116" s="263"/>
    </row>
    <row r="117" ht="14.25" customHeight="1">
      <c r="A117" s="32"/>
      <c r="B117" s="32"/>
      <c r="C117" s="259"/>
      <c r="D117" s="259"/>
      <c r="E117" s="260"/>
      <c r="F117" s="259"/>
      <c r="G117" s="261"/>
      <c r="H117" s="262"/>
      <c r="I117" s="263"/>
      <c r="J117" s="264">
        <f t="shared" si="1"/>
        <v>0</v>
      </c>
      <c r="K117" s="262"/>
      <c r="L117" s="263"/>
      <c r="M117" s="264">
        <f t="shared" si="2"/>
        <v>0</v>
      </c>
      <c r="N117" s="262"/>
      <c r="O117" s="263"/>
      <c r="P117" s="264">
        <f t="shared" si="3"/>
        <v>0</v>
      </c>
      <c r="Q117" s="262"/>
      <c r="R117" s="263"/>
      <c r="S117" s="264">
        <f t="shared" si="4"/>
        <v>0</v>
      </c>
      <c r="T117" s="263"/>
      <c r="U117" s="263"/>
      <c r="V117" s="263"/>
      <c r="W117" s="263"/>
      <c r="X117" s="263"/>
      <c r="Y117" s="263"/>
      <c r="Z117" s="263"/>
      <c r="AA117" s="263"/>
    </row>
    <row r="118" ht="14.25" customHeight="1">
      <c r="A118" s="32"/>
      <c r="B118" s="32"/>
      <c r="C118" s="259"/>
      <c r="D118" s="259"/>
      <c r="E118" s="260"/>
      <c r="F118" s="259"/>
      <c r="G118" s="261"/>
      <c r="H118" s="262"/>
      <c r="I118" s="263"/>
      <c r="J118" s="264">
        <f t="shared" si="1"/>
        <v>0</v>
      </c>
      <c r="K118" s="262"/>
      <c r="L118" s="263"/>
      <c r="M118" s="264">
        <f t="shared" si="2"/>
        <v>0</v>
      </c>
      <c r="N118" s="262"/>
      <c r="O118" s="263"/>
      <c r="P118" s="264">
        <f t="shared" si="3"/>
        <v>0</v>
      </c>
      <c r="Q118" s="262"/>
      <c r="R118" s="263"/>
      <c r="S118" s="264">
        <f t="shared" si="4"/>
        <v>0</v>
      </c>
      <c r="T118" s="263"/>
      <c r="U118" s="263"/>
      <c r="V118" s="263"/>
      <c r="W118" s="263"/>
      <c r="X118" s="263"/>
      <c r="Y118" s="263"/>
      <c r="Z118" s="263"/>
      <c r="AA118" s="263"/>
    </row>
    <row r="119" ht="14.25" customHeight="1">
      <c r="A119" s="32"/>
      <c r="B119" s="32"/>
      <c r="C119" s="259"/>
      <c r="D119" s="259"/>
      <c r="E119" s="260"/>
      <c r="F119" s="259"/>
      <c r="G119" s="261"/>
      <c r="H119" s="262"/>
      <c r="I119" s="263"/>
      <c r="J119" s="264">
        <f t="shared" si="1"/>
        <v>0</v>
      </c>
      <c r="K119" s="262"/>
      <c r="L119" s="263"/>
      <c r="M119" s="264">
        <f t="shared" si="2"/>
        <v>0</v>
      </c>
      <c r="N119" s="262"/>
      <c r="O119" s="263"/>
      <c r="P119" s="264">
        <f t="shared" si="3"/>
        <v>0</v>
      </c>
      <c r="Q119" s="262"/>
      <c r="R119" s="263"/>
      <c r="S119" s="264">
        <f t="shared" si="4"/>
        <v>0</v>
      </c>
      <c r="T119" s="263"/>
      <c r="U119" s="263"/>
      <c r="V119" s="263"/>
      <c r="W119" s="263"/>
      <c r="X119" s="263"/>
      <c r="Y119" s="263"/>
      <c r="Z119" s="263"/>
      <c r="AA119" s="263"/>
    </row>
    <row r="120" ht="14.25" customHeight="1">
      <c r="A120" s="32"/>
      <c r="B120" s="32"/>
      <c r="C120" s="259"/>
      <c r="D120" s="259"/>
      <c r="E120" s="260"/>
      <c r="F120" s="259"/>
      <c r="G120" s="261"/>
      <c r="H120" s="262"/>
      <c r="I120" s="263"/>
      <c r="J120" s="264">
        <f t="shared" si="1"/>
        <v>0</v>
      </c>
      <c r="K120" s="262"/>
      <c r="L120" s="263"/>
      <c r="M120" s="264">
        <f t="shared" si="2"/>
        <v>0</v>
      </c>
      <c r="N120" s="262"/>
      <c r="O120" s="263"/>
      <c r="P120" s="264">
        <f t="shared" si="3"/>
        <v>0</v>
      </c>
      <c r="Q120" s="262"/>
      <c r="R120" s="263"/>
      <c r="S120" s="264">
        <f t="shared" si="4"/>
        <v>0</v>
      </c>
      <c r="T120" s="263"/>
      <c r="U120" s="263"/>
      <c r="V120" s="263"/>
      <c r="W120" s="263"/>
      <c r="X120" s="263"/>
      <c r="Y120" s="263"/>
      <c r="Z120" s="263"/>
      <c r="AA120" s="263"/>
    </row>
    <row r="121" ht="14.25" customHeight="1">
      <c r="A121" s="32"/>
      <c r="B121" s="32"/>
      <c r="C121" s="259"/>
      <c r="D121" s="259"/>
      <c r="E121" s="260"/>
      <c r="F121" s="259"/>
      <c r="G121" s="261"/>
      <c r="H121" s="262"/>
      <c r="I121" s="263"/>
      <c r="J121" s="264">
        <f t="shared" si="1"/>
        <v>0</v>
      </c>
      <c r="K121" s="262"/>
      <c r="L121" s="263"/>
      <c r="M121" s="264">
        <f t="shared" si="2"/>
        <v>0</v>
      </c>
      <c r="N121" s="262"/>
      <c r="O121" s="263"/>
      <c r="P121" s="264">
        <f t="shared" si="3"/>
        <v>0</v>
      </c>
      <c r="Q121" s="262"/>
      <c r="R121" s="263"/>
      <c r="S121" s="264">
        <f t="shared" si="4"/>
        <v>0</v>
      </c>
      <c r="T121" s="263"/>
      <c r="U121" s="263"/>
      <c r="V121" s="263"/>
      <c r="W121" s="263"/>
      <c r="X121" s="263"/>
      <c r="Y121" s="263"/>
      <c r="Z121" s="263"/>
      <c r="AA121" s="263"/>
    </row>
    <row r="122" ht="14.25" customHeight="1">
      <c r="A122" s="32"/>
      <c r="B122" s="32"/>
      <c r="C122" s="259"/>
      <c r="D122" s="259"/>
      <c r="E122" s="260"/>
      <c r="F122" s="259"/>
      <c r="G122" s="261"/>
      <c r="H122" s="262"/>
      <c r="I122" s="263"/>
      <c r="J122" s="264">
        <f t="shared" si="1"/>
        <v>0</v>
      </c>
      <c r="K122" s="262"/>
      <c r="L122" s="263"/>
      <c r="M122" s="264">
        <f t="shared" si="2"/>
        <v>0</v>
      </c>
      <c r="N122" s="262"/>
      <c r="O122" s="263"/>
      <c r="P122" s="264">
        <f t="shared" si="3"/>
        <v>0</v>
      </c>
      <c r="Q122" s="262"/>
      <c r="R122" s="263"/>
      <c r="S122" s="264">
        <f t="shared" si="4"/>
        <v>0</v>
      </c>
      <c r="T122" s="263"/>
      <c r="U122" s="263"/>
      <c r="V122" s="263"/>
      <c r="W122" s="263"/>
      <c r="X122" s="263"/>
      <c r="Y122" s="263"/>
      <c r="Z122" s="263"/>
      <c r="AA122" s="263"/>
    </row>
    <row r="123" ht="14.25" customHeight="1">
      <c r="A123" s="32"/>
      <c r="B123" s="32"/>
      <c r="C123" s="259"/>
      <c r="D123" s="259"/>
      <c r="E123" s="260"/>
      <c r="F123" s="259"/>
      <c r="G123" s="261"/>
      <c r="H123" s="262"/>
      <c r="I123" s="263"/>
      <c r="J123" s="264">
        <f t="shared" si="1"/>
        <v>0</v>
      </c>
      <c r="K123" s="262"/>
      <c r="L123" s="263"/>
      <c r="M123" s="264">
        <f t="shared" si="2"/>
        <v>0</v>
      </c>
      <c r="N123" s="262"/>
      <c r="O123" s="263"/>
      <c r="P123" s="264">
        <f t="shared" si="3"/>
        <v>0</v>
      </c>
      <c r="Q123" s="262"/>
      <c r="R123" s="263"/>
      <c r="S123" s="264">
        <f t="shared" si="4"/>
        <v>0</v>
      </c>
      <c r="T123" s="263"/>
      <c r="U123" s="263"/>
      <c r="V123" s="263"/>
      <c r="W123" s="263"/>
      <c r="X123" s="263"/>
      <c r="Y123" s="263"/>
      <c r="Z123" s="263"/>
      <c r="AA123" s="263"/>
    </row>
    <row r="124" ht="14.25" customHeight="1">
      <c r="A124" s="32"/>
      <c r="B124" s="32"/>
      <c r="C124" s="259"/>
      <c r="D124" s="259"/>
      <c r="E124" s="260"/>
      <c r="F124" s="259"/>
      <c r="G124" s="261"/>
      <c r="H124" s="262"/>
      <c r="I124" s="263"/>
      <c r="J124" s="264">
        <f t="shared" si="1"/>
        <v>0</v>
      </c>
      <c r="K124" s="262"/>
      <c r="L124" s="263"/>
      <c r="M124" s="264">
        <f t="shared" si="2"/>
        <v>0</v>
      </c>
      <c r="N124" s="262"/>
      <c r="O124" s="263"/>
      <c r="P124" s="264">
        <f t="shared" si="3"/>
        <v>0</v>
      </c>
      <c r="Q124" s="262"/>
      <c r="R124" s="263"/>
      <c r="S124" s="264">
        <f t="shared" si="4"/>
        <v>0</v>
      </c>
      <c r="T124" s="263"/>
      <c r="U124" s="263"/>
      <c r="V124" s="263"/>
      <c r="W124" s="263"/>
      <c r="X124" s="263"/>
      <c r="Y124" s="263"/>
      <c r="Z124" s="263"/>
      <c r="AA124" s="263"/>
    </row>
    <row r="125" ht="14.25" customHeight="1">
      <c r="A125" s="32"/>
      <c r="B125" s="32"/>
      <c r="C125" s="259"/>
      <c r="D125" s="259"/>
      <c r="E125" s="260"/>
      <c r="F125" s="259"/>
      <c r="G125" s="261"/>
      <c r="H125" s="262"/>
      <c r="I125" s="263"/>
      <c r="J125" s="264">
        <f t="shared" si="1"/>
        <v>0</v>
      </c>
      <c r="K125" s="262"/>
      <c r="L125" s="263"/>
      <c r="M125" s="264">
        <f t="shared" si="2"/>
        <v>0</v>
      </c>
      <c r="N125" s="262"/>
      <c r="O125" s="263"/>
      <c r="P125" s="264">
        <f t="shared" si="3"/>
        <v>0</v>
      </c>
      <c r="Q125" s="262"/>
      <c r="R125" s="263"/>
      <c r="S125" s="264">
        <f t="shared" si="4"/>
        <v>0</v>
      </c>
      <c r="T125" s="263"/>
      <c r="U125" s="263"/>
      <c r="V125" s="263"/>
      <c r="W125" s="263"/>
      <c r="X125" s="263"/>
      <c r="Y125" s="263"/>
      <c r="Z125" s="263"/>
      <c r="AA125" s="263"/>
    </row>
    <row r="126" ht="14.25" customHeight="1">
      <c r="A126" s="32"/>
      <c r="B126" s="32"/>
      <c r="C126" s="259"/>
      <c r="D126" s="259"/>
      <c r="E126" s="260"/>
      <c r="F126" s="259"/>
      <c r="G126" s="261"/>
      <c r="H126" s="262"/>
      <c r="I126" s="263"/>
      <c r="J126" s="264">
        <f t="shared" si="1"/>
        <v>0</v>
      </c>
      <c r="K126" s="262"/>
      <c r="L126" s="263"/>
      <c r="M126" s="264">
        <f t="shared" si="2"/>
        <v>0</v>
      </c>
      <c r="N126" s="262"/>
      <c r="O126" s="263"/>
      <c r="P126" s="264">
        <f t="shared" si="3"/>
        <v>0</v>
      </c>
      <c r="Q126" s="262"/>
      <c r="R126" s="263"/>
      <c r="S126" s="264">
        <f t="shared" si="4"/>
        <v>0</v>
      </c>
      <c r="T126" s="263"/>
      <c r="U126" s="263"/>
      <c r="V126" s="263"/>
      <c r="W126" s="263"/>
      <c r="X126" s="263"/>
      <c r="Y126" s="263"/>
      <c r="Z126" s="263"/>
      <c r="AA126" s="263"/>
    </row>
    <row r="127" ht="14.25" customHeight="1">
      <c r="A127" s="32"/>
      <c r="B127" s="32"/>
      <c r="C127" s="259"/>
      <c r="D127" s="259"/>
      <c r="E127" s="260"/>
      <c r="F127" s="259"/>
      <c r="G127" s="261"/>
      <c r="H127" s="262"/>
      <c r="I127" s="263"/>
      <c r="J127" s="264">
        <f t="shared" si="1"/>
        <v>0</v>
      </c>
      <c r="K127" s="262"/>
      <c r="L127" s="263"/>
      <c r="M127" s="264">
        <f t="shared" si="2"/>
        <v>0</v>
      </c>
      <c r="N127" s="262"/>
      <c r="O127" s="263"/>
      <c r="P127" s="264">
        <f t="shared" si="3"/>
        <v>0</v>
      </c>
      <c r="Q127" s="262"/>
      <c r="R127" s="263"/>
      <c r="S127" s="264">
        <f t="shared" si="4"/>
        <v>0</v>
      </c>
      <c r="T127" s="263"/>
      <c r="U127" s="263"/>
      <c r="V127" s="263"/>
      <c r="W127" s="263"/>
      <c r="X127" s="263"/>
      <c r="Y127" s="263"/>
      <c r="Z127" s="263"/>
      <c r="AA127" s="263"/>
    </row>
    <row r="128" ht="14.25" customHeight="1">
      <c r="A128" s="32"/>
      <c r="B128" s="32"/>
      <c r="C128" s="259"/>
      <c r="D128" s="259"/>
      <c r="E128" s="260"/>
      <c r="F128" s="259"/>
      <c r="G128" s="261"/>
      <c r="H128" s="262"/>
      <c r="I128" s="263"/>
      <c r="J128" s="264">
        <f t="shared" si="1"/>
        <v>0</v>
      </c>
      <c r="K128" s="262"/>
      <c r="L128" s="263"/>
      <c r="M128" s="264">
        <f t="shared" si="2"/>
        <v>0</v>
      </c>
      <c r="N128" s="262"/>
      <c r="O128" s="263"/>
      <c r="P128" s="264">
        <f t="shared" si="3"/>
        <v>0</v>
      </c>
      <c r="Q128" s="262"/>
      <c r="R128" s="263"/>
      <c r="S128" s="264">
        <f t="shared" si="4"/>
        <v>0</v>
      </c>
      <c r="T128" s="263"/>
      <c r="U128" s="263"/>
      <c r="V128" s="263"/>
      <c r="W128" s="263"/>
      <c r="X128" s="263"/>
      <c r="Y128" s="263"/>
      <c r="Z128" s="263"/>
      <c r="AA128" s="263"/>
    </row>
    <row r="129" ht="14.25" customHeight="1">
      <c r="A129" s="32"/>
      <c r="B129" s="32"/>
      <c r="C129" s="259"/>
      <c r="D129" s="259"/>
      <c r="E129" s="260"/>
      <c r="F129" s="259"/>
      <c r="G129" s="261"/>
      <c r="H129" s="262"/>
      <c r="I129" s="263"/>
      <c r="J129" s="264">
        <f t="shared" si="1"/>
        <v>0</v>
      </c>
      <c r="K129" s="262"/>
      <c r="L129" s="263"/>
      <c r="M129" s="264">
        <f t="shared" si="2"/>
        <v>0</v>
      </c>
      <c r="N129" s="262"/>
      <c r="O129" s="263"/>
      <c r="P129" s="264">
        <f t="shared" si="3"/>
        <v>0</v>
      </c>
      <c r="Q129" s="262"/>
      <c r="R129" s="263"/>
      <c r="S129" s="264">
        <f t="shared" si="4"/>
        <v>0</v>
      </c>
      <c r="T129" s="263"/>
      <c r="U129" s="263"/>
      <c r="V129" s="263"/>
      <c r="W129" s="263"/>
      <c r="X129" s="263"/>
      <c r="Y129" s="263"/>
      <c r="Z129" s="263"/>
      <c r="AA129" s="263"/>
    </row>
    <row r="130" ht="14.25" customHeight="1">
      <c r="A130" s="32"/>
      <c r="B130" s="32"/>
      <c r="C130" s="259"/>
      <c r="D130" s="259"/>
      <c r="E130" s="260"/>
      <c r="F130" s="259"/>
      <c r="G130" s="261"/>
      <c r="H130" s="262"/>
      <c r="I130" s="263"/>
      <c r="J130" s="264">
        <f t="shared" si="1"/>
        <v>0</v>
      </c>
      <c r="K130" s="262"/>
      <c r="L130" s="263"/>
      <c r="M130" s="264">
        <f t="shared" si="2"/>
        <v>0</v>
      </c>
      <c r="N130" s="262"/>
      <c r="O130" s="263"/>
      <c r="P130" s="264">
        <f t="shared" si="3"/>
        <v>0</v>
      </c>
      <c r="Q130" s="262"/>
      <c r="R130" s="263"/>
      <c r="S130" s="264">
        <f t="shared" si="4"/>
        <v>0</v>
      </c>
      <c r="T130" s="263"/>
      <c r="U130" s="263"/>
      <c r="V130" s="263"/>
      <c r="W130" s="263"/>
      <c r="X130" s="263"/>
      <c r="Y130" s="263"/>
      <c r="Z130" s="263"/>
      <c r="AA130" s="263"/>
    </row>
    <row r="131" ht="14.25" customHeight="1">
      <c r="A131" s="32"/>
      <c r="B131" s="32"/>
      <c r="C131" s="259"/>
      <c r="D131" s="259"/>
      <c r="E131" s="260"/>
      <c r="F131" s="259"/>
      <c r="G131" s="261"/>
      <c r="H131" s="262"/>
      <c r="I131" s="263"/>
      <c r="J131" s="264">
        <f t="shared" si="1"/>
        <v>0</v>
      </c>
      <c r="K131" s="262"/>
      <c r="L131" s="263"/>
      <c r="M131" s="264">
        <f t="shared" si="2"/>
        <v>0</v>
      </c>
      <c r="N131" s="262"/>
      <c r="O131" s="263"/>
      <c r="P131" s="264">
        <f t="shared" si="3"/>
        <v>0</v>
      </c>
      <c r="Q131" s="262"/>
      <c r="R131" s="263"/>
      <c r="S131" s="264">
        <f t="shared" si="4"/>
        <v>0</v>
      </c>
      <c r="T131" s="263"/>
      <c r="U131" s="263"/>
      <c r="V131" s="263"/>
      <c r="W131" s="263"/>
      <c r="X131" s="263"/>
      <c r="Y131" s="263"/>
      <c r="Z131" s="263"/>
      <c r="AA131" s="263"/>
    </row>
    <row r="132" ht="14.25" customHeight="1">
      <c r="A132" s="32"/>
      <c r="B132" s="32"/>
      <c r="C132" s="259"/>
      <c r="D132" s="259"/>
      <c r="E132" s="260"/>
      <c r="F132" s="259"/>
      <c r="G132" s="261"/>
      <c r="H132" s="262"/>
      <c r="I132" s="263"/>
      <c r="J132" s="264">
        <f t="shared" si="1"/>
        <v>0</v>
      </c>
      <c r="K132" s="262"/>
      <c r="L132" s="263"/>
      <c r="M132" s="264">
        <f t="shared" si="2"/>
        <v>0</v>
      </c>
      <c r="N132" s="262"/>
      <c r="O132" s="263"/>
      <c r="P132" s="264">
        <f t="shared" si="3"/>
        <v>0</v>
      </c>
      <c r="Q132" s="262"/>
      <c r="R132" s="263"/>
      <c r="S132" s="264">
        <f t="shared" si="4"/>
        <v>0</v>
      </c>
      <c r="T132" s="263"/>
      <c r="U132" s="263"/>
      <c r="V132" s="263"/>
      <c r="W132" s="263"/>
      <c r="X132" s="263"/>
      <c r="Y132" s="263"/>
      <c r="Z132" s="263"/>
      <c r="AA132" s="263"/>
    </row>
    <row r="133" ht="14.25" customHeight="1">
      <c r="A133" s="32"/>
      <c r="B133" s="32"/>
      <c r="C133" s="259"/>
      <c r="D133" s="259"/>
      <c r="E133" s="260"/>
      <c r="F133" s="259"/>
      <c r="G133" s="261"/>
      <c r="H133" s="262"/>
      <c r="I133" s="263"/>
      <c r="J133" s="264">
        <f t="shared" si="1"/>
        <v>0</v>
      </c>
      <c r="K133" s="262"/>
      <c r="L133" s="263"/>
      <c r="M133" s="264">
        <f t="shared" si="2"/>
        <v>0</v>
      </c>
      <c r="N133" s="262"/>
      <c r="O133" s="263"/>
      <c r="P133" s="264">
        <f t="shared" si="3"/>
        <v>0</v>
      </c>
      <c r="Q133" s="262"/>
      <c r="R133" s="263"/>
      <c r="S133" s="264">
        <f t="shared" si="4"/>
        <v>0</v>
      </c>
      <c r="T133" s="263"/>
      <c r="U133" s="263"/>
      <c r="V133" s="263"/>
      <c r="W133" s="263"/>
      <c r="X133" s="263"/>
      <c r="Y133" s="263"/>
      <c r="Z133" s="263"/>
      <c r="AA133" s="263"/>
    </row>
    <row r="134" ht="14.25" customHeight="1">
      <c r="A134" s="32"/>
      <c r="B134" s="32"/>
      <c r="C134" s="259"/>
      <c r="D134" s="259"/>
      <c r="E134" s="260"/>
      <c r="F134" s="259"/>
      <c r="G134" s="261"/>
      <c r="H134" s="262"/>
      <c r="I134" s="263"/>
      <c r="J134" s="264">
        <f t="shared" si="1"/>
        <v>0</v>
      </c>
      <c r="K134" s="262"/>
      <c r="L134" s="263"/>
      <c r="M134" s="264">
        <f t="shared" si="2"/>
        <v>0</v>
      </c>
      <c r="N134" s="262"/>
      <c r="O134" s="263"/>
      <c r="P134" s="264">
        <f t="shared" si="3"/>
        <v>0</v>
      </c>
      <c r="Q134" s="262"/>
      <c r="R134" s="263"/>
      <c r="S134" s="264">
        <f t="shared" si="4"/>
        <v>0</v>
      </c>
      <c r="T134" s="263"/>
      <c r="U134" s="263"/>
      <c r="V134" s="263"/>
      <c r="W134" s="263"/>
      <c r="X134" s="263"/>
      <c r="Y134" s="263"/>
      <c r="Z134" s="263"/>
      <c r="AA134" s="263"/>
    </row>
    <row r="135" ht="14.25" customHeight="1">
      <c r="A135" s="32"/>
      <c r="B135" s="32"/>
      <c r="C135" s="259"/>
      <c r="D135" s="259"/>
      <c r="E135" s="260"/>
      <c r="F135" s="259"/>
      <c r="G135" s="261"/>
      <c r="H135" s="262"/>
      <c r="I135" s="263"/>
      <c r="J135" s="264">
        <f t="shared" si="1"/>
        <v>0</v>
      </c>
      <c r="K135" s="262"/>
      <c r="L135" s="263"/>
      <c r="M135" s="264">
        <f t="shared" si="2"/>
        <v>0</v>
      </c>
      <c r="N135" s="262"/>
      <c r="O135" s="263"/>
      <c r="P135" s="264">
        <f t="shared" si="3"/>
        <v>0</v>
      </c>
      <c r="Q135" s="262"/>
      <c r="R135" s="263"/>
      <c r="S135" s="264">
        <f t="shared" si="4"/>
        <v>0</v>
      </c>
      <c r="T135" s="263"/>
      <c r="U135" s="263"/>
      <c r="V135" s="263"/>
      <c r="W135" s="263"/>
      <c r="X135" s="263"/>
      <c r="Y135" s="263"/>
      <c r="Z135" s="263"/>
      <c r="AA135" s="263"/>
    </row>
    <row r="136" ht="14.25" customHeight="1">
      <c r="A136" s="32"/>
      <c r="B136" s="32"/>
      <c r="C136" s="259"/>
      <c r="D136" s="259"/>
      <c r="E136" s="260"/>
      <c r="F136" s="259"/>
      <c r="G136" s="261"/>
      <c r="H136" s="262"/>
      <c r="I136" s="263"/>
      <c r="J136" s="264">
        <f t="shared" si="1"/>
        <v>0</v>
      </c>
      <c r="K136" s="262"/>
      <c r="L136" s="263"/>
      <c r="M136" s="264">
        <f t="shared" si="2"/>
        <v>0</v>
      </c>
      <c r="N136" s="262"/>
      <c r="O136" s="263"/>
      <c r="P136" s="264">
        <f t="shared" si="3"/>
        <v>0</v>
      </c>
      <c r="Q136" s="262"/>
      <c r="R136" s="263"/>
      <c r="S136" s="264">
        <f t="shared" si="4"/>
        <v>0</v>
      </c>
      <c r="T136" s="263"/>
      <c r="U136" s="263"/>
      <c r="V136" s="263"/>
      <c r="W136" s="263"/>
      <c r="X136" s="263"/>
      <c r="Y136" s="263"/>
      <c r="Z136" s="263"/>
      <c r="AA136" s="263"/>
    </row>
    <row r="137" ht="14.25" customHeight="1">
      <c r="A137" s="32"/>
      <c r="B137" s="32"/>
      <c r="C137" s="259"/>
      <c r="D137" s="259"/>
      <c r="E137" s="260"/>
      <c r="F137" s="259"/>
      <c r="G137" s="261"/>
      <c r="H137" s="262"/>
      <c r="I137" s="263"/>
      <c r="J137" s="264">
        <f t="shared" si="1"/>
        <v>0</v>
      </c>
      <c r="K137" s="262"/>
      <c r="L137" s="263"/>
      <c r="M137" s="264">
        <f t="shared" si="2"/>
        <v>0</v>
      </c>
      <c r="N137" s="262"/>
      <c r="O137" s="263"/>
      <c r="P137" s="264">
        <f t="shared" si="3"/>
        <v>0</v>
      </c>
      <c r="Q137" s="262"/>
      <c r="R137" s="263"/>
      <c r="S137" s="264">
        <f t="shared" si="4"/>
        <v>0</v>
      </c>
      <c r="T137" s="263"/>
      <c r="U137" s="263"/>
      <c r="V137" s="263"/>
      <c r="W137" s="263"/>
      <c r="X137" s="263"/>
      <c r="Y137" s="263"/>
      <c r="Z137" s="263"/>
      <c r="AA137" s="263"/>
    </row>
    <row r="138" ht="14.25" customHeight="1">
      <c r="A138" s="32"/>
      <c r="B138" s="32"/>
      <c r="C138" s="259"/>
      <c r="D138" s="259"/>
      <c r="E138" s="260"/>
      <c r="F138" s="259"/>
      <c r="G138" s="261"/>
      <c r="H138" s="262"/>
      <c r="I138" s="263"/>
      <c r="J138" s="264">
        <f t="shared" si="1"/>
        <v>0</v>
      </c>
      <c r="K138" s="262"/>
      <c r="L138" s="263"/>
      <c r="M138" s="264">
        <f t="shared" si="2"/>
        <v>0</v>
      </c>
      <c r="N138" s="262"/>
      <c r="O138" s="263"/>
      <c r="P138" s="264">
        <f t="shared" si="3"/>
        <v>0</v>
      </c>
      <c r="Q138" s="262"/>
      <c r="R138" s="263"/>
      <c r="S138" s="264">
        <f t="shared" si="4"/>
        <v>0</v>
      </c>
      <c r="T138" s="263"/>
      <c r="U138" s="263"/>
      <c r="V138" s="263"/>
      <c r="W138" s="263"/>
      <c r="X138" s="263"/>
      <c r="Y138" s="263"/>
      <c r="Z138" s="263"/>
      <c r="AA138" s="263"/>
    </row>
    <row r="139" ht="14.25" customHeight="1">
      <c r="A139" s="32"/>
      <c r="B139" s="32"/>
      <c r="C139" s="259"/>
      <c r="D139" s="259"/>
      <c r="E139" s="260"/>
      <c r="F139" s="259"/>
      <c r="G139" s="261"/>
      <c r="H139" s="262"/>
      <c r="I139" s="263"/>
      <c r="J139" s="264">
        <f t="shared" si="1"/>
        <v>0</v>
      </c>
      <c r="K139" s="262"/>
      <c r="L139" s="263"/>
      <c r="M139" s="264">
        <f t="shared" si="2"/>
        <v>0</v>
      </c>
      <c r="N139" s="262"/>
      <c r="O139" s="263"/>
      <c r="P139" s="264">
        <f t="shared" si="3"/>
        <v>0</v>
      </c>
      <c r="Q139" s="262"/>
      <c r="R139" s="263"/>
      <c r="S139" s="264">
        <f t="shared" si="4"/>
        <v>0</v>
      </c>
      <c r="T139" s="263"/>
      <c r="U139" s="263"/>
      <c r="V139" s="263"/>
      <c r="W139" s="263"/>
      <c r="X139" s="263"/>
      <c r="Y139" s="263"/>
      <c r="Z139" s="263"/>
      <c r="AA139" s="263"/>
    </row>
    <row r="140" ht="14.25" customHeight="1">
      <c r="A140" s="32"/>
      <c r="B140" s="32"/>
      <c r="C140" s="259"/>
      <c r="D140" s="259"/>
      <c r="E140" s="260"/>
      <c r="F140" s="259"/>
      <c r="G140" s="261"/>
      <c r="H140" s="262"/>
      <c r="I140" s="263"/>
      <c r="J140" s="264">
        <f t="shared" si="1"/>
        <v>0</v>
      </c>
      <c r="K140" s="262"/>
      <c r="L140" s="263"/>
      <c r="M140" s="264">
        <f t="shared" si="2"/>
        <v>0</v>
      </c>
      <c r="N140" s="262"/>
      <c r="O140" s="263"/>
      <c r="P140" s="264">
        <f t="shared" si="3"/>
        <v>0</v>
      </c>
      <c r="Q140" s="262"/>
      <c r="R140" s="263"/>
      <c r="S140" s="264">
        <f t="shared" si="4"/>
        <v>0</v>
      </c>
      <c r="T140" s="263"/>
      <c r="U140" s="263"/>
      <c r="V140" s="263"/>
      <c r="W140" s="263"/>
      <c r="X140" s="263"/>
      <c r="Y140" s="263"/>
      <c r="Z140" s="263"/>
      <c r="AA140" s="263"/>
    </row>
    <row r="141" ht="14.25" customHeight="1">
      <c r="A141" s="32"/>
      <c r="B141" s="32"/>
      <c r="C141" s="259"/>
      <c r="D141" s="259"/>
      <c r="E141" s="260"/>
      <c r="F141" s="259"/>
      <c r="G141" s="261"/>
      <c r="H141" s="262"/>
      <c r="I141" s="263"/>
      <c r="J141" s="264">
        <f t="shared" si="1"/>
        <v>0</v>
      </c>
      <c r="K141" s="262"/>
      <c r="L141" s="263"/>
      <c r="M141" s="264">
        <f t="shared" si="2"/>
        <v>0</v>
      </c>
      <c r="N141" s="262"/>
      <c r="O141" s="263"/>
      <c r="P141" s="264">
        <f t="shared" si="3"/>
        <v>0</v>
      </c>
      <c r="Q141" s="262"/>
      <c r="R141" s="263"/>
      <c r="S141" s="264">
        <f t="shared" si="4"/>
        <v>0</v>
      </c>
      <c r="T141" s="263"/>
      <c r="U141" s="263"/>
      <c r="V141" s="263"/>
      <c r="W141" s="263"/>
      <c r="X141" s="263"/>
      <c r="Y141" s="263"/>
      <c r="Z141" s="263"/>
      <c r="AA141" s="263"/>
    </row>
    <row r="142" ht="14.25" customHeight="1">
      <c r="A142" s="32"/>
      <c r="B142" s="32"/>
      <c r="C142" s="259"/>
      <c r="D142" s="259"/>
      <c r="E142" s="260"/>
      <c r="F142" s="259"/>
      <c r="G142" s="261"/>
      <c r="H142" s="262"/>
      <c r="I142" s="263"/>
      <c r="J142" s="264">
        <f t="shared" si="1"/>
        <v>0</v>
      </c>
      <c r="K142" s="262"/>
      <c r="L142" s="263"/>
      <c r="M142" s="264">
        <f t="shared" si="2"/>
        <v>0</v>
      </c>
      <c r="N142" s="262"/>
      <c r="O142" s="263"/>
      <c r="P142" s="264">
        <f t="shared" si="3"/>
        <v>0</v>
      </c>
      <c r="Q142" s="262"/>
      <c r="R142" s="263"/>
      <c r="S142" s="264">
        <f t="shared" si="4"/>
        <v>0</v>
      </c>
      <c r="T142" s="263"/>
      <c r="U142" s="263"/>
      <c r="V142" s="263"/>
      <c r="W142" s="263"/>
      <c r="X142" s="263"/>
      <c r="Y142" s="263"/>
      <c r="Z142" s="263"/>
      <c r="AA142" s="263"/>
    </row>
    <row r="143" ht="14.25" customHeight="1">
      <c r="A143" s="32"/>
      <c r="B143" s="32"/>
      <c r="C143" s="259"/>
      <c r="D143" s="259"/>
      <c r="E143" s="260"/>
      <c r="F143" s="259"/>
      <c r="G143" s="261"/>
      <c r="H143" s="262"/>
      <c r="I143" s="263"/>
      <c r="J143" s="264">
        <f t="shared" si="1"/>
        <v>0</v>
      </c>
      <c r="K143" s="262"/>
      <c r="L143" s="263"/>
      <c r="M143" s="264">
        <f t="shared" si="2"/>
        <v>0</v>
      </c>
      <c r="N143" s="262"/>
      <c r="O143" s="263"/>
      <c r="P143" s="264">
        <f t="shared" si="3"/>
        <v>0</v>
      </c>
      <c r="Q143" s="262"/>
      <c r="R143" s="263"/>
      <c r="S143" s="264">
        <f t="shared" si="4"/>
        <v>0</v>
      </c>
      <c r="T143" s="263"/>
      <c r="U143" s="263"/>
      <c r="V143" s="263"/>
      <c r="W143" s="263"/>
      <c r="X143" s="263"/>
      <c r="Y143" s="263"/>
      <c r="Z143" s="263"/>
      <c r="AA143" s="263"/>
    </row>
    <row r="144" ht="14.25" customHeight="1">
      <c r="A144" s="32"/>
      <c r="B144" s="32"/>
      <c r="C144" s="259"/>
      <c r="D144" s="259"/>
      <c r="E144" s="260"/>
      <c r="F144" s="259"/>
      <c r="G144" s="261"/>
      <c r="H144" s="262"/>
      <c r="I144" s="263"/>
      <c r="J144" s="264">
        <f t="shared" si="1"/>
        <v>0</v>
      </c>
      <c r="K144" s="262"/>
      <c r="L144" s="263"/>
      <c r="M144" s="264">
        <f t="shared" si="2"/>
        <v>0</v>
      </c>
      <c r="N144" s="262"/>
      <c r="O144" s="263"/>
      <c r="P144" s="264">
        <f t="shared" si="3"/>
        <v>0</v>
      </c>
      <c r="Q144" s="262"/>
      <c r="R144" s="263"/>
      <c r="S144" s="264">
        <f t="shared" si="4"/>
        <v>0</v>
      </c>
      <c r="T144" s="263"/>
      <c r="U144" s="263"/>
      <c r="V144" s="263"/>
      <c r="W144" s="263"/>
      <c r="X144" s="263"/>
      <c r="Y144" s="263"/>
      <c r="Z144" s="263"/>
      <c r="AA144" s="263"/>
    </row>
    <row r="145" ht="14.25" customHeight="1">
      <c r="A145" s="32"/>
      <c r="B145" s="32"/>
      <c r="C145" s="259"/>
      <c r="D145" s="259"/>
      <c r="E145" s="260"/>
      <c r="F145" s="259"/>
      <c r="G145" s="261"/>
      <c r="H145" s="262"/>
      <c r="I145" s="263"/>
      <c r="J145" s="264">
        <f t="shared" si="1"/>
        <v>0</v>
      </c>
      <c r="K145" s="262"/>
      <c r="L145" s="263"/>
      <c r="M145" s="264">
        <f t="shared" si="2"/>
        <v>0</v>
      </c>
      <c r="N145" s="262"/>
      <c r="O145" s="263"/>
      <c r="P145" s="264">
        <f t="shared" si="3"/>
        <v>0</v>
      </c>
      <c r="Q145" s="262"/>
      <c r="R145" s="263"/>
      <c r="S145" s="264">
        <f t="shared" si="4"/>
        <v>0</v>
      </c>
      <c r="T145" s="263"/>
      <c r="U145" s="263"/>
      <c r="V145" s="263"/>
      <c r="W145" s="263"/>
      <c r="X145" s="263"/>
      <c r="Y145" s="263"/>
      <c r="Z145" s="263"/>
      <c r="AA145" s="263"/>
    </row>
    <row r="146" ht="14.25" customHeight="1">
      <c r="A146" s="32"/>
      <c r="B146" s="32"/>
      <c r="C146" s="259"/>
      <c r="D146" s="259"/>
      <c r="E146" s="260"/>
      <c r="F146" s="259"/>
      <c r="G146" s="261"/>
      <c r="H146" s="262"/>
      <c r="I146" s="263"/>
      <c r="J146" s="264">
        <f t="shared" si="1"/>
        <v>0</v>
      </c>
      <c r="K146" s="262"/>
      <c r="L146" s="263"/>
      <c r="M146" s="264">
        <f t="shared" si="2"/>
        <v>0</v>
      </c>
      <c r="N146" s="262"/>
      <c r="O146" s="263"/>
      <c r="P146" s="264">
        <f t="shared" si="3"/>
        <v>0</v>
      </c>
      <c r="Q146" s="262"/>
      <c r="R146" s="263"/>
      <c r="S146" s="264">
        <f t="shared" si="4"/>
        <v>0</v>
      </c>
      <c r="T146" s="263"/>
      <c r="U146" s="263"/>
      <c r="V146" s="263"/>
      <c r="W146" s="263"/>
      <c r="X146" s="263"/>
      <c r="Y146" s="263"/>
      <c r="Z146" s="263"/>
      <c r="AA146" s="263"/>
    </row>
    <row r="147" ht="14.25" customHeight="1">
      <c r="A147" s="32"/>
      <c r="B147" s="32"/>
      <c r="C147" s="259"/>
      <c r="D147" s="259"/>
      <c r="E147" s="260"/>
      <c r="F147" s="259"/>
      <c r="G147" s="261"/>
      <c r="H147" s="262"/>
      <c r="I147" s="263"/>
      <c r="J147" s="264">
        <f t="shared" si="1"/>
        <v>0</v>
      </c>
      <c r="K147" s="262"/>
      <c r="L147" s="263"/>
      <c r="M147" s="264">
        <f t="shared" si="2"/>
        <v>0</v>
      </c>
      <c r="N147" s="262"/>
      <c r="O147" s="263"/>
      <c r="P147" s="264">
        <f t="shared" si="3"/>
        <v>0</v>
      </c>
      <c r="Q147" s="262"/>
      <c r="R147" s="263"/>
      <c r="S147" s="264">
        <f t="shared" si="4"/>
        <v>0</v>
      </c>
      <c r="T147" s="263"/>
      <c r="U147" s="263"/>
      <c r="V147" s="263"/>
      <c r="W147" s="263"/>
      <c r="X147" s="263"/>
      <c r="Y147" s="263"/>
      <c r="Z147" s="263"/>
      <c r="AA147" s="263"/>
    </row>
    <row r="148" ht="14.25" customHeight="1">
      <c r="A148" s="32"/>
      <c r="B148" s="32"/>
      <c r="C148" s="259"/>
      <c r="D148" s="259"/>
      <c r="E148" s="260"/>
      <c r="F148" s="259"/>
      <c r="G148" s="261"/>
      <c r="H148" s="262"/>
      <c r="I148" s="263"/>
      <c r="J148" s="264">
        <f t="shared" si="1"/>
        <v>0</v>
      </c>
      <c r="K148" s="262"/>
      <c r="L148" s="263"/>
      <c r="M148" s="264">
        <f t="shared" si="2"/>
        <v>0</v>
      </c>
      <c r="N148" s="262"/>
      <c r="O148" s="263"/>
      <c r="P148" s="264">
        <f t="shared" si="3"/>
        <v>0</v>
      </c>
      <c r="Q148" s="262"/>
      <c r="R148" s="263"/>
      <c r="S148" s="264">
        <f t="shared" si="4"/>
        <v>0</v>
      </c>
      <c r="T148" s="263"/>
      <c r="U148" s="263"/>
      <c r="V148" s="263"/>
      <c r="W148" s="263"/>
      <c r="X148" s="263"/>
      <c r="Y148" s="263"/>
      <c r="Z148" s="263"/>
      <c r="AA148" s="263"/>
    </row>
    <row r="149" ht="14.25" customHeight="1">
      <c r="A149" s="32"/>
      <c r="B149" s="32"/>
      <c r="C149" s="259"/>
      <c r="D149" s="259"/>
      <c r="E149" s="260"/>
      <c r="F149" s="259"/>
      <c r="G149" s="261"/>
      <c r="H149" s="262"/>
      <c r="I149" s="263"/>
      <c r="J149" s="264">
        <f t="shared" si="1"/>
        <v>0</v>
      </c>
      <c r="K149" s="262"/>
      <c r="L149" s="263"/>
      <c r="M149" s="264">
        <f t="shared" si="2"/>
        <v>0</v>
      </c>
      <c r="N149" s="262"/>
      <c r="O149" s="263"/>
      <c r="P149" s="264">
        <f t="shared" si="3"/>
        <v>0</v>
      </c>
      <c r="Q149" s="262"/>
      <c r="R149" s="263"/>
      <c r="S149" s="264">
        <f t="shared" si="4"/>
        <v>0</v>
      </c>
      <c r="T149" s="263"/>
      <c r="U149" s="263"/>
      <c r="V149" s="263"/>
      <c r="W149" s="263"/>
      <c r="X149" s="263"/>
      <c r="Y149" s="263"/>
      <c r="Z149" s="263"/>
      <c r="AA149" s="263"/>
    </row>
    <row r="150" ht="14.25" customHeight="1">
      <c r="A150" s="32"/>
      <c r="B150" s="32"/>
      <c r="C150" s="259"/>
      <c r="D150" s="259"/>
      <c r="E150" s="260"/>
      <c r="F150" s="259"/>
      <c r="G150" s="261"/>
      <c r="H150" s="262"/>
      <c r="I150" s="263"/>
      <c r="J150" s="264">
        <f t="shared" si="1"/>
        <v>0</v>
      </c>
      <c r="K150" s="262"/>
      <c r="L150" s="263"/>
      <c r="M150" s="264">
        <f t="shared" si="2"/>
        <v>0</v>
      </c>
      <c r="N150" s="262"/>
      <c r="O150" s="263"/>
      <c r="P150" s="264">
        <f t="shared" si="3"/>
        <v>0</v>
      </c>
      <c r="Q150" s="262"/>
      <c r="R150" s="263"/>
      <c r="S150" s="264">
        <f t="shared" si="4"/>
        <v>0</v>
      </c>
      <c r="T150" s="263"/>
      <c r="U150" s="263"/>
      <c r="V150" s="263"/>
      <c r="W150" s="263"/>
      <c r="X150" s="263"/>
      <c r="Y150" s="263"/>
      <c r="Z150" s="263"/>
      <c r="AA150" s="263"/>
    </row>
    <row r="151" ht="14.25" customHeight="1">
      <c r="A151" s="32"/>
      <c r="B151" s="32"/>
      <c r="C151" s="259"/>
      <c r="D151" s="259"/>
      <c r="E151" s="260"/>
      <c r="F151" s="259"/>
      <c r="G151" s="261"/>
      <c r="H151" s="262"/>
      <c r="I151" s="263"/>
      <c r="J151" s="264">
        <f t="shared" si="1"/>
        <v>0</v>
      </c>
      <c r="K151" s="262"/>
      <c r="L151" s="263"/>
      <c r="M151" s="264">
        <f t="shared" si="2"/>
        <v>0</v>
      </c>
      <c r="N151" s="262"/>
      <c r="O151" s="263"/>
      <c r="P151" s="264">
        <f t="shared" si="3"/>
        <v>0</v>
      </c>
      <c r="Q151" s="262"/>
      <c r="R151" s="263"/>
      <c r="S151" s="264">
        <f t="shared" si="4"/>
        <v>0</v>
      </c>
      <c r="T151" s="263"/>
      <c r="U151" s="263"/>
      <c r="V151" s="263"/>
      <c r="W151" s="263"/>
      <c r="X151" s="263"/>
      <c r="Y151" s="263"/>
      <c r="Z151" s="263"/>
      <c r="AA151" s="263"/>
    </row>
    <row r="152" ht="14.25" customHeight="1">
      <c r="A152" s="32"/>
      <c r="B152" s="32"/>
      <c r="C152" s="259"/>
      <c r="D152" s="259"/>
      <c r="E152" s="260"/>
      <c r="F152" s="259"/>
      <c r="G152" s="261"/>
      <c r="H152" s="262"/>
      <c r="I152" s="263"/>
      <c r="J152" s="264">
        <f t="shared" si="1"/>
        <v>0</v>
      </c>
      <c r="K152" s="262"/>
      <c r="L152" s="263"/>
      <c r="M152" s="264">
        <f t="shared" si="2"/>
        <v>0</v>
      </c>
      <c r="N152" s="262"/>
      <c r="O152" s="263"/>
      <c r="P152" s="264">
        <f t="shared" si="3"/>
        <v>0</v>
      </c>
      <c r="Q152" s="262"/>
      <c r="R152" s="263"/>
      <c r="S152" s="264">
        <f t="shared" si="4"/>
        <v>0</v>
      </c>
      <c r="T152" s="263"/>
      <c r="U152" s="263"/>
      <c r="V152" s="263"/>
      <c r="W152" s="263"/>
      <c r="X152" s="263"/>
      <c r="Y152" s="263"/>
      <c r="Z152" s="263"/>
      <c r="AA152" s="263"/>
    </row>
    <row r="153" ht="14.25" customHeight="1">
      <c r="A153" s="32"/>
      <c r="B153" s="32"/>
      <c r="C153" s="259"/>
      <c r="D153" s="259"/>
      <c r="E153" s="260"/>
      <c r="F153" s="259"/>
      <c r="G153" s="261"/>
      <c r="H153" s="262"/>
      <c r="I153" s="263"/>
      <c r="J153" s="264">
        <f t="shared" si="1"/>
        <v>0</v>
      </c>
      <c r="K153" s="262"/>
      <c r="L153" s="263"/>
      <c r="M153" s="264">
        <f t="shared" si="2"/>
        <v>0</v>
      </c>
      <c r="N153" s="262"/>
      <c r="O153" s="263"/>
      <c r="P153" s="264">
        <f t="shared" si="3"/>
        <v>0</v>
      </c>
      <c r="Q153" s="262"/>
      <c r="R153" s="263"/>
      <c r="S153" s="264">
        <f t="shared" si="4"/>
        <v>0</v>
      </c>
      <c r="T153" s="263"/>
      <c r="U153" s="263"/>
      <c r="V153" s="263"/>
      <c r="W153" s="263"/>
      <c r="X153" s="263"/>
      <c r="Y153" s="263"/>
      <c r="Z153" s="263"/>
      <c r="AA153" s="263"/>
    </row>
    <row r="154" ht="14.25" customHeight="1">
      <c r="A154" s="32"/>
      <c r="B154" s="32"/>
      <c r="C154" s="259"/>
      <c r="D154" s="259"/>
      <c r="E154" s="260"/>
      <c r="F154" s="259"/>
      <c r="G154" s="261"/>
      <c r="H154" s="262"/>
      <c r="I154" s="263"/>
      <c r="J154" s="264">
        <f t="shared" si="1"/>
        <v>0</v>
      </c>
      <c r="K154" s="262"/>
      <c r="L154" s="263"/>
      <c r="M154" s="264">
        <f t="shared" si="2"/>
        <v>0</v>
      </c>
      <c r="N154" s="262"/>
      <c r="O154" s="263"/>
      <c r="P154" s="264">
        <f t="shared" si="3"/>
        <v>0</v>
      </c>
      <c r="Q154" s="262"/>
      <c r="R154" s="263"/>
      <c r="S154" s="264">
        <f t="shared" si="4"/>
        <v>0</v>
      </c>
      <c r="T154" s="263"/>
      <c r="U154" s="263"/>
      <c r="V154" s="263"/>
      <c r="W154" s="263"/>
      <c r="X154" s="263"/>
      <c r="Y154" s="263"/>
      <c r="Z154" s="263"/>
      <c r="AA154" s="263"/>
    </row>
    <row r="155" ht="14.25" customHeight="1">
      <c r="A155" s="32"/>
      <c r="B155" s="32"/>
      <c r="C155" s="259"/>
      <c r="D155" s="259"/>
      <c r="E155" s="260"/>
      <c r="F155" s="259"/>
      <c r="G155" s="261"/>
      <c r="H155" s="262"/>
      <c r="I155" s="263"/>
      <c r="J155" s="264">
        <f t="shared" si="1"/>
        <v>0</v>
      </c>
      <c r="K155" s="262"/>
      <c r="L155" s="263"/>
      <c r="M155" s="264">
        <f t="shared" si="2"/>
        <v>0</v>
      </c>
      <c r="N155" s="262"/>
      <c r="O155" s="263"/>
      <c r="P155" s="264">
        <f t="shared" si="3"/>
        <v>0</v>
      </c>
      <c r="Q155" s="262"/>
      <c r="R155" s="263"/>
      <c r="S155" s="264">
        <f t="shared" si="4"/>
        <v>0</v>
      </c>
      <c r="T155" s="263"/>
      <c r="U155" s="263"/>
      <c r="V155" s="263"/>
      <c r="W155" s="263"/>
      <c r="X155" s="263"/>
      <c r="Y155" s="263"/>
      <c r="Z155" s="263"/>
      <c r="AA155" s="263"/>
    </row>
    <row r="156" ht="14.25" customHeight="1">
      <c r="A156" s="32"/>
      <c r="B156" s="32"/>
      <c r="C156" s="259"/>
      <c r="D156" s="259"/>
      <c r="E156" s="260"/>
      <c r="F156" s="259"/>
      <c r="G156" s="261"/>
      <c r="H156" s="262"/>
      <c r="I156" s="263"/>
      <c r="J156" s="264">
        <f t="shared" si="1"/>
        <v>0</v>
      </c>
      <c r="K156" s="262"/>
      <c r="L156" s="263"/>
      <c r="M156" s="264">
        <f t="shared" si="2"/>
        <v>0</v>
      </c>
      <c r="N156" s="262"/>
      <c r="O156" s="263"/>
      <c r="P156" s="264">
        <f t="shared" si="3"/>
        <v>0</v>
      </c>
      <c r="Q156" s="262"/>
      <c r="R156" s="263"/>
      <c r="S156" s="264">
        <f t="shared" si="4"/>
        <v>0</v>
      </c>
      <c r="T156" s="263"/>
      <c r="U156" s="263"/>
      <c r="V156" s="263"/>
      <c r="W156" s="263"/>
      <c r="X156" s="263"/>
      <c r="Y156" s="263"/>
      <c r="Z156" s="263"/>
      <c r="AA156" s="263"/>
    </row>
    <row r="157" ht="14.25" customHeight="1">
      <c r="A157" s="32"/>
      <c r="B157" s="32"/>
      <c r="C157" s="259"/>
      <c r="D157" s="259"/>
      <c r="E157" s="260"/>
      <c r="F157" s="259"/>
      <c r="G157" s="261"/>
      <c r="H157" s="262"/>
      <c r="I157" s="263"/>
      <c r="J157" s="264">
        <f t="shared" si="1"/>
        <v>0</v>
      </c>
      <c r="K157" s="262"/>
      <c r="L157" s="263"/>
      <c r="M157" s="264">
        <f t="shared" si="2"/>
        <v>0</v>
      </c>
      <c r="N157" s="262"/>
      <c r="O157" s="263"/>
      <c r="P157" s="264">
        <f t="shared" si="3"/>
        <v>0</v>
      </c>
      <c r="Q157" s="262"/>
      <c r="R157" s="263"/>
      <c r="S157" s="264">
        <f t="shared" si="4"/>
        <v>0</v>
      </c>
      <c r="T157" s="263"/>
      <c r="U157" s="263"/>
      <c r="V157" s="263"/>
      <c r="W157" s="263"/>
      <c r="X157" s="263"/>
      <c r="Y157" s="263"/>
      <c r="Z157" s="263"/>
      <c r="AA157" s="263"/>
    </row>
    <row r="158" ht="14.25" customHeight="1">
      <c r="A158" s="32"/>
      <c r="B158" s="32"/>
      <c r="C158" s="259"/>
      <c r="D158" s="259"/>
      <c r="E158" s="260"/>
      <c r="F158" s="259"/>
      <c r="G158" s="261"/>
      <c r="H158" s="262"/>
      <c r="I158" s="263"/>
      <c r="J158" s="264">
        <f t="shared" si="1"/>
        <v>0</v>
      </c>
      <c r="K158" s="262"/>
      <c r="L158" s="263"/>
      <c r="M158" s="264">
        <f t="shared" si="2"/>
        <v>0</v>
      </c>
      <c r="N158" s="262"/>
      <c r="O158" s="263"/>
      <c r="P158" s="264">
        <f t="shared" si="3"/>
        <v>0</v>
      </c>
      <c r="Q158" s="262"/>
      <c r="R158" s="263"/>
      <c r="S158" s="264">
        <f t="shared" si="4"/>
        <v>0</v>
      </c>
      <c r="T158" s="263"/>
      <c r="U158" s="263"/>
      <c r="V158" s="263"/>
      <c r="W158" s="263"/>
      <c r="X158" s="263"/>
      <c r="Y158" s="263"/>
      <c r="Z158" s="263"/>
      <c r="AA158" s="263"/>
    </row>
    <row r="159" ht="14.25" customHeight="1">
      <c r="A159" s="32"/>
      <c r="B159" s="32"/>
      <c r="C159" s="259"/>
      <c r="D159" s="259"/>
      <c r="E159" s="260"/>
      <c r="F159" s="259"/>
      <c r="G159" s="261"/>
      <c r="H159" s="262"/>
      <c r="I159" s="263"/>
      <c r="J159" s="264">
        <f t="shared" si="1"/>
        <v>0</v>
      </c>
      <c r="K159" s="262"/>
      <c r="L159" s="263"/>
      <c r="M159" s="264">
        <f t="shared" si="2"/>
        <v>0</v>
      </c>
      <c r="N159" s="262"/>
      <c r="O159" s="263"/>
      <c r="P159" s="264">
        <f t="shared" si="3"/>
        <v>0</v>
      </c>
      <c r="Q159" s="262"/>
      <c r="R159" s="263"/>
      <c r="S159" s="264">
        <f t="shared" si="4"/>
        <v>0</v>
      </c>
      <c r="T159" s="263"/>
      <c r="U159" s="263"/>
      <c r="V159" s="263"/>
      <c r="W159" s="263"/>
      <c r="X159" s="263"/>
      <c r="Y159" s="263"/>
      <c r="Z159" s="263"/>
      <c r="AA159" s="263"/>
    </row>
    <row r="160" ht="14.25" customHeight="1">
      <c r="A160" s="32"/>
      <c r="B160" s="32"/>
      <c r="C160" s="259"/>
      <c r="D160" s="259"/>
      <c r="E160" s="260"/>
      <c r="F160" s="259"/>
      <c r="G160" s="261"/>
      <c r="H160" s="262"/>
      <c r="I160" s="263"/>
      <c r="J160" s="264">
        <f t="shared" si="1"/>
        <v>0</v>
      </c>
      <c r="K160" s="262"/>
      <c r="L160" s="263"/>
      <c r="M160" s="264">
        <f t="shared" si="2"/>
        <v>0</v>
      </c>
      <c r="N160" s="262"/>
      <c r="O160" s="263"/>
      <c r="P160" s="264">
        <f t="shared" si="3"/>
        <v>0</v>
      </c>
      <c r="Q160" s="262"/>
      <c r="R160" s="263"/>
      <c r="S160" s="264">
        <f t="shared" si="4"/>
        <v>0</v>
      </c>
      <c r="T160" s="263"/>
      <c r="U160" s="263"/>
      <c r="V160" s="263"/>
      <c r="W160" s="263"/>
      <c r="X160" s="263"/>
      <c r="Y160" s="263"/>
      <c r="Z160" s="263"/>
      <c r="AA160" s="263"/>
    </row>
    <row r="161" ht="14.25" customHeight="1">
      <c r="A161" s="32"/>
      <c r="B161" s="32"/>
      <c r="C161" s="259"/>
      <c r="D161" s="259"/>
      <c r="E161" s="260"/>
      <c r="F161" s="259"/>
      <c r="G161" s="261"/>
      <c r="H161" s="262"/>
      <c r="I161" s="263"/>
      <c r="J161" s="264">
        <f t="shared" si="1"/>
        <v>0</v>
      </c>
      <c r="K161" s="262"/>
      <c r="L161" s="263"/>
      <c r="M161" s="264">
        <f t="shared" si="2"/>
        <v>0</v>
      </c>
      <c r="N161" s="262"/>
      <c r="O161" s="263"/>
      <c r="P161" s="264">
        <f t="shared" si="3"/>
        <v>0</v>
      </c>
      <c r="Q161" s="262"/>
      <c r="R161" s="263"/>
      <c r="S161" s="264">
        <f t="shared" si="4"/>
        <v>0</v>
      </c>
      <c r="T161" s="263"/>
      <c r="U161" s="263"/>
      <c r="V161" s="263"/>
      <c r="W161" s="263"/>
      <c r="X161" s="263"/>
      <c r="Y161" s="263"/>
      <c r="Z161" s="263"/>
      <c r="AA161" s="263"/>
    </row>
    <row r="162" ht="14.25" customHeight="1">
      <c r="A162" s="32"/>
      <c r="B162" s="32"/>
      <c r="C162" s="259"/>
      <c r="D162" s="259"/>
      <c r="E162" s="260"/>
      <c r="F162" s="259"/>
      <c r="G162" s="261"/>
      <c r="H162" s="262"/>
      <c r="I162" s="263"/>
      <c r="J162" s="264">
        <f t="shared" si="1"/>
        <v>0</v>
      </c>
      <c r="K162" s="262"/>
      <c r="L162" s="263"/>
      <c r="M162" s="264">
        <f t="shared" si="2"/>
        <v>0</v>
      </c>
      <c r="N162" s="262"/>
      <c r="O162" s="263"/>
      <c r="P162" s="264">
        <f t="shared" si="3"/>
        <v>0</v>
      </c>
      <c r="Q162" s="262"/>
      <c r="R162" s="263"/>
      <c r="S162" s="264">
        <f t="shared" si="4"/>
        <v>0</v>
      </c>
      <c r="T162" s="263"/>
      <c r="U162" s="263"/>
      <c r="V162" s="263"/>
      <c r="W162" s="263"/>
      <c r="X162" s="263"/>
      <c r="Y162" s="263"/>
      <c r="Z162" s="263"/>
      <c r="AA162" s="263"/>
    </row>
    <row r="163" ht="14.25" customHeight="1">
      <c r="A163" s="32"/>
      <c r="B163" s="32"/>
      <c r="C163" s="259"/>
      <c r="D163" s="259"/>
      <c r="E163" s="260"/>
      <c r="F163" s="259"/>
      <c r="G163" s="261"/>
      <c r="H163" s="262"/>
      <c r="I163" s="263"/>
      <c r="J163" s="264">
        <f t="shared" si="1"/>
        <v>0</v>
      </c>
      <c r="K163" s="262"/>
      <c r="L163" s="263"/>
      <c r="M163" s="264">
        <f t="shared" si="2"/>
        <v>0</v>
      </c>
      <c r="N163" s="262"/>
      <c r="O163" s="263"/>
      <c r="P163" s="264">
        <f t="shared" si="3"/>
        <v>0</v>
      </c>
      <c r="Q163" s="262"/>
      <c r="R163" s="263"/>
      <c r="S163" s="264">
        <f t="shared" si="4"/>
        <v>0</v>
      </c>
      <c r="T163" s="263"/>
      <c r="U163" s="263"/>
      <c r="V163" s="263"/>
      <c r="W163" s="263"/>
      <c r="X163" s="263"/>
      <c r="Y163" s="263"/>
      <c r="Z163" s="263"/>
      <c r="AA163" s="263"/>
    </row>
    <row r="164" ht="14.25" customHeight="1">
      <c r="A164" s="32"/>
      <c r="B164" s="32"/>
      <c r="C164" s="259"/>
      <c r="D164" s="259"/>
      <c r="E164" s="260"/>
      <c r="F164" s="259"/>
      <c r="G164" s="261"/>
      <c r="H164" s="262"/>
      <c r="I164" s="263"/>
      <c r="J164" s="264">
        <f t="shared" si="1"/>
        <v>0</v>
      </c>
      <c r="K164" s="262"/>
      <c r="L164" s="263"/>
      <c r="M164" s="264">
        <f t="shared" si="2"/>
        <v>0</v>
      </c>
      <c r="N164" s="262"/>
      <c r="O164" s="263"/>
      <c r="P164" s="264">
        <f t="shared" si="3"/>
        <v>0</v>
      </c>
      <c r="Q164" s="262"/>
      <c r="R164" s="263"/>
      <c r="S164" s="264">
        <f t="shared" si="4"/>
        <v>0</v>
      </c>
      <c r="T164" s="263"/>
      <c r="U164" s="263"/>
      <c r="V164" s="263"/>
      <c r="W164" s="263"/>
      <c r="X164" s="263"/>
      <c r="Y164" s="263"/>
      <c r="Z164" s="263"/>
      <c r="AA164" s="263"/>
    </row>
    <row r="165" ht="14.25" customHeight="1">
      <c r="A165" s="32"/>
      <c r="B165" s="32"/>
      <c r="C165" s="259"/>
      <c r="D165" s="259"/>
      <c r="E165" s="260"/>
      <c r="F165" s="259"/>
      <c r="G165" s="261"/>
      <c r="H165" s="262"/>
      <c r="I165" s="263"/>
      <c r="J165" s="264">
        <f t="shared" si="1"/>
        <v>0</v>
      </c>
      <c r="K165" s="262"/>
      <c r="L165" s="263"/>
      <c r="M165" s="264">
        <f t="shared" si="2"/>
        <v>0</v>
      </c>
      <c r="N165" s="262"/>
      <c r="O165" s="263"/>
      <c r="P165" s="264">
        <f t="shared" si="3"/>
        <v>0</v>
      </c>
      <c r="Q165" s="262"/>
      <c r="R165" s="263"/>
      <c r="S165" s="264">
        <f t="shared" si="4"/>
        <v>0</v>
      </c>
      <c r="T165" s="263"/>
      <c r="U165" s="263"/>
      <c r="V165" s="263"/>
      <c r="W165" s="263"/>
      <c r="X165" s="263"/>
      <c r="Y165" s="263"/>
      <c r="Z165" s="263"/>
      <c r="AA165" s="263"/>
    </row>
    <row r="166" ht="14.25" customHeight="1">
      <c r="A166" s="32"/>
      <c r="B166" s="32"/>
      <c r="C166" s="259"/>
      <c r="D166" s="259"/>
      <c r="E166" s="260"/>
      <c r="F166" s="259"/>
      <c r="G166" s="261"/>
      <c r="H166" s="262"/>
      <c r="I166" s="263"/>
      <c r="J166" s="264">
        <f t="shared" si="1"/>
        <v>0</v>
      </c>
      <c r="K166" s="262"/>
      <c r="L166" s="263"/>
      <c r="M166" s="264">
        <f t="shared" si="2"/>
        <v>0</v>
      </c>
      <c r="N166" s="262"/>
      <c r="O166" s="263"/>
      <c r="P166" s="264">
        <f t="shared" si="3"/>
        <v>0</v>
      </c>
      <c r="Q166" s="262"/>
      <c r="R166" s="263"/>
      <c r="S166" s="264">
        <f t="shared" si="4"/>
        <v>0</v>
      </c>
      <c r="T166" s="263"/>
      <c r="U166" s="263"/>
      <c r="V166" s="263"/>
      <c r="W166" s="263"/>
      <c r="X166" s="263"/>
      <c r="Y166" s="263"/>
      <c r="Z166" s="263"/>
      <c r="AA166" s="263"/>
    </row>
    <row r="167" ht="14.25" customHeight="1">
      <c r="A167" s="32"/>
      <c r="B167" s="32"/>
      <c r="C167" s="259"/>
      <c r="D167" s="259"/>
      <c r="E167" s="260"/>
      <c r="F167" s="259"/>
      <c r="G167" s="261"/>
      <c r="H167" s="262"/>
      <c r="I167" s="263"/>
      <c r="J167" s="264">
        <f t="shared" si="1"/>
        <v>0</v>
      </c>
      <c r="K167" s="262"/>
      <c r="L167" s="263"/>
      <c r="M167" s="264">
        <f t="shared" si="2"/>
        <v>0</v>
      </c>
      <c r="N167" s="262"/>
      <c r="O167" s="263"/>
      <c r="P167" s="264">
        <f t="shared" si="3"/>
        <v>0</v>
      </c>
      <c r="Q167" s="262"/>
      <c r="R167" s="263"/>
      <c r="S167" s="264">
        <f t="shared" si="4"/>
        <v>0</v>
      </c>
      <c r="T167" s="263"/>
      <c r="U167" s="263"/>
      <c r="V167" s="263"/>
      <c r="W167" s="263"/>
      <c r="X167" s="263"/>
      <c r="Y167" s="263"/>
      <c r="Z167" s="263"/>
      <c r="AA167" s="263"/>
    </row>
    <row r="168" ht="14.25" customHeight="1">
      <c r="A168" s="32"/>
      <c r="B168" s="32"/>
      <c r="C168" s="259"/>
      <c r="D168" s="259"/>
      <c r="E168" s="260"/>
      <c r="F168" s="259"/>
      <c r="G168" s="261"/>
      <c r="H168" s="262"/>
      <c r="I168" s="263"/>
      <c r="J168" s="264">
        <f t="shared" si="1"/>
        <v>0</v>
      </c>
      <c r="K168" s="262"/>
      <c r="L168" s="263"/>
      <c r="M168" s="264">
        <f t="shared" si="2"/>
        <v>0</v>
      </c>
      <c r="N168" s="262"/>
      <c r="O168" s="263"/>
      <c r="P168" s="264">
        <f t="shared" si="3"/>
        <v>0</v>
      </c>
      <c r="Q168" s="262"/>
      <c r="R168" s="263"/>
      <c r="S168" s="264">
        <f t="shared" si="4"/>
        <v>0</v>
      </c>
      <c r="T168" s="263"/>
      <c r="U168" s="263"/>
      <c r="V168" s="263"/>
      <c r="W168" s="263"/>
      <c r="X168" s="263"/>
      <c r="Y168" s="263"/>
      <c r="Z168" s="263"/>
      <c r="AA168" s="263"/>
    </row>
    <row r="169" ht="14.25" customHeight="1">
      <c r="A169" s="32"/>
      <c r="B169" s="32"/>
      <c r="C169" s="259"/>
      <c r="D169" s="259"/>
      <c r="E169" s="260"/>
      <c r="F169" s="259"/>
      <c r="G169" s="261"/>
      <c r="H169" s="262"/>
      <c r="I169" s="263"/>
      <c r="J169" s="264">
        <f t="shared" si="1"/>
        <v>0</v>
      </c>
      <c r="K169" s="262"/>
      <c r="L169" s="263"/>
      <c r="M169" s="264">
        <f t="shared" si="2"/>
        <v>0</v>
      </c>
      <c r="N169" s="262"/>
      <c r="O169" s="263"/>
      <c r="P169" s="264">
        <f t="shared" si="3"/>
        <v>0</v>
      </c>
      <c r="Q169" s="262"/>
      <c r="R169" s="263"/>
      <c r="S169" s="264">
        <f t="shared" si="4"/>
        <v>0</v>
      </c>
      <c r="T169" s="263"/>
      <c r="U169" s="263"/>
      <c r="V169" s="263"/>
      <c r="W169" s="263"/>
      <c r="X169" s="263"/>
      <c r="Y169" s="263"/>
      <c r="Z169" s="263"/>
      <c r="AA169" s="263"/>
    </row>
    <row r="170" ht="14.25" customHeight="1">
      <c r="A170" s="32"/>
      <c r="B170" s="32"/>
      <c r="C170" s="259"/>
      <c r="D170" s="259"/>
      <c r="E170" s="260"/>
      <c r="F170" s="259"/>
      <c r="G170" s="261"/>
      <c r="H170" s="262"/>
      <c r="I170" s="263"/>
      <c r="J170" s="264">
        <f t="shared" si="1"/>
        <v>0</v>
      </c>
      <c r="K170" s="262"/>
      <c r="L170" s="263"/>
      <c r="M170" s="264">
        <f t="shared" si="2"/>
        <v>0</v>
      </c>
      <c r="N170" s="262"/>
      <c r="O170" s="263"/>
      <c r="P170" s="264">
        <f t="shared" si="3"/>
        <v>0</v>
      </c>
      <c r="Q170" s="262"/>
      <c r="R170" s="263"/>
      <c r="S170" s="264">
        <f t="shared" si="4"/>
        <v>0</v>
      </c>
      <c r="T170" s="263"/>
      <c r="U170" s="263"/>
      <c r="V170" s="263"/>
      <c r="W170" s="263"/>
      <c r="X170" s="263"/>
      <c r="Y170" s="263"/>
      <c r="Z170" s="263"/>
      <c r="AA170" s="263"/>
    </row>
    <row r="171" ht="14.25" customHeight="1">
      <c r="A171" s="32"/>
      <c r="B171" s="32"/>
      <c r="C171" s="259"/>
      <c r="D171" s="259"/>
      <c r="E171" s="260"/>
      <c r="F171" s="259"/>
      <c r="G171" s="261"/>
      <c r="H171" s="262"/>
      <c r="I171" s="263"/>
      <c r="J171" s="264">
        <f t="shared" si="1"/>
        <v>0</v>
      </c>
      <c r="K171" s="262"/>
      <c r="L171" s="263"/>
      <c r="M171" s="264">
        <f t="shared" si="2"/>
        <v>0</v>
      </c>
      <c r="N171" s="262"/>
      <c r="O171" s="263"/>
      <c r="P171" s="264">
        <f t="shared" si="3"/>
        <v>0</v>
      </c>
      <c r="Q171" s="262"/>
      <c r="R171" s="263"/>
      <c r="S171" s="264">
        <f t="shared" si="4"/>
        <v>0</v>
      </c>
      <c r="T171" s="263"/>
      <c r="U171" s="263"/>
      <c r="V171" s="263"/>
      <c r="W171" s="263"/>
      <c r="X171" s="263"/>
      <c r="Y171" s="263"/>
      <c r="Z171" s="263"/>
      <c r="AA171" s="263"/>
    </row>
    <row r="172" ht="14.25" customHeight="1">
      <c r="A172" s="32"/>
      <c r="B172" s="32"/>
      <c r="C172" s="259"/>
      <c r="D172" s="259"/>
      <c r="E172" s="260"/>
      <c r="F172" s="259"/>
      <c r="G172" s="261"/>
      <c r="H172" s="262"/>
      <c r="I172" s="263"/>
      <c r="J172" s="264">
        <f t="shared" si="1"/>
        <v>0</v>
      </c>
      <c r="K172" s="262"/>
      <c r="L172" s="263"/>
      <c r="M172" s="264">
        <f t="shared" si="2"/>
        <v>0</v>
      </c>
      <c r="N172" s="262"/>
      <c r="O172" s="263"/>
      <c r="P172" s="264">
        <f t="shared" si="3"/>
        <v>0</v>
      </c>
      <c r="Q172" s="262"/>
      <c r="R172" s="263"/>
      <c r="S172" s="264">
        <f t="shared" si="4"/>
        <v>0</v>
      </c>
      <c r="T172" s="263"/>
      <c r="U172" s="263"/>
      <c r="V172" s="263"/>
      <c r="W172" s="263"/>
      <c r="X172" s="263"/>
      <c r="Y172" s="263"/>
      <c r="Z172" s="263"/>
      <c r="AA172" s="263"/>
    </row>
    <row r="173" ht="14.25" customHeight="1">
      <c r="A173" s="32"/>
      <c r="B173" s="32"/>
      <c r="C173" s="259"/>
      <c r="D173" s="259"/>
      <c r="E173" s="260"/>
      <c r="F173" s="259"/>
      <c r="G173" s="261"/>
      <c r="H173" s="262"/>
      <c r="I173" s="263"/>
      <c r="J173" s="264">
        <f t="shared" si="1"/>
        <v>0</v>
      </c>
      <c r="K173" s="262"/>
      <c r="L173" s="263"/>
      <c r="M173" s="264">
        <f t="shared" si="2"/>
        <v>0</v>
      </c>
      <c r="N173" s="262"/>
      <c r="O173" s="263"/>
      <c r="P173" s="264">
        <f t="shared" si="3"/>
        <v>0</v>
      </c>
      <c r="Q173" s="262"/>
      <c r="R173" s="263"/>
      <c r="S173" s="264">
        <f t="shared" si="4"/>
        <v>0</v>
      </c>
      <c r="T173" s="263"/>
      <c r="U173" s="263"/>
      <c r="V173" s="263"/>
      <c r="W173" s="263"/>
      <c r="X173" s="263"/>
      <c r="Y173" s="263"/>
      <c r="Z173" s="263"/>
      <c r="AA173" s="263"/>
    </row>
    <row r="174" ht="14.25" customHeight="1">
      <c r="A174" s="32"/>
      <c r="B174" s="32"/>
      <c r="C174" s="259"/>
      <c r="D174" s="259"/>
      <c r="E174" s="260"/>
      <c r="F174" s="259"/>
      <c r="G174" s="261"/>
      <c r="H174" s="262"/>
      <c r="I174" s="263"/>
      <c r="J174" s="264">
        <f t="shared" si="1"/>
        <v>0</v>
      </c>
      <c r="K174" s="262"/>
      <c r="L174" s="263"/>
      <c r="M174" s="264">
        <f t="shared" si="2"/>
        <v>0</v>
      </c>
      <c r="N174" s="262"/>
      <c r="O174" s="263"/>
      <c r="P174" s="264">
        <f t="shared" si="3"/>
        <v>0</v>
      </c>
      <c r="Q174" s="262"/>
      <c r="R174" s="263"/>
      <c r="S174" s="264">
        <f t="shared" si="4"/>
        <v>0</v>
      </c>
      <c r="T174" s="263"/>
      <c r="U174" s="263"/>
      <c r="V174" s="263"/>
      <c r="W174" s="263"/>
      <c r="X174" s="263"/>
      <c r="Y174" s="263"/>
      <c r="Z174" s="263"/>
      <c r="AA174" s="263"/>
    </row>
    <row r="175" ht="14.25" customHeight="1">
      <c r="A175" s="32"/>
      <c r="B175" s="32"/>
      <c r="C175" s="259"/>
      <c r="D175" s="259"/>
      <c r="E175" s="260"/>
      <c r="F175" s="259"/>
      <c r="G175" s="261"/>
      <c r="H175" s="262"/>
      <c r="I175" s="263"/>
      <c r="J175" s="264">
        <f t="shared" si="1"/>
        <v>0</v>
      </c>
      <c r="K175" s="262"/>
      <c r="L175" s="263"/>
      <c r="M175" s="264">
        <f t="shared" si="2"/>
        <v>0</v>
      </c>
      <c r="N175" s="262"/>
      <c r="O175" s="263"/>
      <c r="P175" s="264">
        <f t="shared" si="3"/>
        <v>0</v>
      </c>
      <c r="Q175" s="262"/>
      <c r="R175" s="263"/>
      <c r="S175" s="264">
        <f t="shared" si="4"/>
        <v>0</v>
      </c>
      <c r="T175" s="263"/>
      <c r="U175" s="263"/>
      <c r="V175" s="263"/>
      <c r="W175" s="263"/>
      <c r="X175" s="263"/>
      <c r="Y175" s="263"/>
      <c r="Z175" s="263"/>
      <c r="AA175" s="263"/>
    </row>
    <row r="176" ht="14.25" customHeight="1">
      <c r="A176" s="32"/>
      <c r="B176" s="32"/>
      <c r="C176" s="259"/>
      <c r="D176" s="259"/>
      <c r="E176" s="260"/>
      <c r="F176" s="259"/>
      <c r="G176" s="261"/>
      <c r="H176" s="262"/>
      <c r="I176" s="263"/>
      <c r="J176" s="264">
        <f t="shared" si="1"/>
        <v>0</v>
      </c>
      <c r="K176" s="262"/>
      <c r="L176" s="263"/>
      <c r="M176" s="264">
        <f t="shared" si="2"/>
        <v>0</v>
      </c>
      <c r="N176" s="262"/>
      <c r="O176" s="263"/>
      <c r="P176" s="264">
        <f t="shared" si="3"/>
        <v>0</v>
      </c>
      <c r="Q176" s="262"/>
      <c r="R176" s="263"/>
      <c r="S176" s="264">
        <f t="shared" si="4"/>
        <v>0</v>
      </c>
      <c r="T176" s="263"/>
      <c r="U176" s="263"/>
      <c r="V176" s="263"/>
      <c r="W176" s="263"/>
      <c r="X176" s="263"/>
      <c r="Y176" s="263"/>
      <c r="Z176" s="263"/>
      <c r="AA176" s="263"/>
    </row>
    <row r="177" ht="14.25" customHeight="1">
      <c r="A177" s="32"/>
      <c r="B177" s="32"/>
      <c r="C177" s="259"/>
      <c r="D177" s="259"/>
      <c r="E177" s="260"/>
      <c r="F177" s="259"/>
      <c r="G177" s="261"/>
      <c r="H177" s="262"/>
      <c r="I177" s="263"/>
      <c r="J177" s="264">
        <f t="shared" si="1"/>
        <v>0</v>
      </c>
      <c r="K177" s="262"/>
      <c r="L177" s="263"/>
      <c r="M177" s="264">
        <f t="shared" si="2"/>
        <v>0</v>
      </c>
      <c r="N177" s="262"/>
      <c r="O177" s="263"/>
      <c r="P177" s="264">
        <f t="shared" si="3"/>
        <v>0</v>
      </c>
      <c r="Q177" s="262"/>
      <c r="R177" s="263"/>
      <c r="S177" s="264">
        <f t="shared" si="4"/>
        <v>0</v>
      </c>
      <c r="T177" s="263"/>
      <c r="U177" s="263"/>
      <c r="V177" s="263"/>
      <c r="W177" s="263"/>
      <c r="X177" s="263"/>
      <c r="Y177" s="263"/>
      <c r="Z177" s="263"/>
      <c r="AA177" s="263"/>
    </row>
    <row r="178" ht="14.25" customHeight="1">
      <c r="A178" s="32"/>
      <c r="B178" s="32"/>
      <c r="C178" s="259"/>
      <c r="D178" s="259"/>
      <c r="E178" s="260"/>
      <c r="F178" s="259"/>
      <c r="G178" s="261"/>
      <c r="H178" s="262"/>
      <c r="I178" s="263"/>
      <c r="J178" s="264">
        <f t="shared" si="1"/>
        <v>0</v>
      </c>
      <c r="K178" s="262"/>
      <c r="L178" s="263"/>
      <c r="M178" s="264">
        <f t="shared" si="2"/>
        <v>0</v>
      </c>
      <c r="N178" s="262"/>
      <c r="O178" s="263"/>
      <c r="P178" s="264">
        <f t="shared" si="3"/>
        <v>0</v>
      </c>
      <c r="Q178" s="262"/>
      <c r="R178" s="263"/>
      <c r="S178" s="264">
        <f t="shared" si="4"/>
        <v>0</v>
      </c>
      <c r="T178" s="263"/>
      <c r="U178" s="263"/>
      <c r="V178" s="263"/>
      <c r="W178" s="263"/>
      <c r="X178" s="263"/>
      <c r="Y178" s="263"/>
      <c r="Z178" s="263"/>
      <c r="AA178" s="263"/>
    </row>
    <row r="179" ht="14.25" customHeight="1">
      <c r="A179" s="32"/>
      <c r="B179" s="32"/>
      <c r="C179" s="259"/>
      <c r="D179" s="259"/>
      <c r="E179" s="260"/>
      <c r="F179" s="259"/>
      <c r="G179" s="261"/>
      <c r="H179" s="262"/>
      <c r="I179" s="263"/>
      <c r="J179" s="264">
        <f t="shared" si="1"/>
        <v>0</v>
      </c>
      <c r="K179" s="262"/>
      <c r="L179" s="263"/>
      <c r="M179" s="264">
        <f t="shared" si="2"/>
        <v>0</v>
      </c>
      <c r="N179" s="262"/>
      <c r="O179" s="263"/>
      <c r="P179" s="264">
        <f t="shared" si="3"/>
        <v>0</v>
      </c>
      <c r="Q179" s="262"/>
      <c r="R179" s="263"/>
      <c r="S179" s="264">
        <f t="shared" si="4"/>
        <v>0</v>
      </c>
      <c r="T179" s="263"/>
      <c r="U179" s="263"/>
      <c r="V179" s="263"/>
      <c r="W179" s="263"/>
      <c r="X179" s="263"/>
      <c r="Y179" s="263"/>
      <c r="Z179" s="263"/>
      <c r="AA179" s="263"/>
    </row>
    <row r="180" ht="14.25" customHeight="1">
      <c r="A180" s="32"/>
      <c r="B180" s="32"/>
      <c r="C180" s="259"/>
      <c r="D180" s="259"/>
      <c r="E180" s="260"/>
      <c r="F180" s="259"/>
      <c r="G180" s="261"/>
      <c r="H180" s="262"/>
      <c r="I180" s="263"/>
      <c r="J180" s="264">
        <f t="shared" si="1"/>
        <v>0</v>
      </c>
      <c r="K180" s="262"/>
      <c r="L180" s="263"/>
      <c r="M180" s="264">
        <f t="shared" si="2"/>
        <v>0</v>
      </c>
      <c r="N180" s="262"/>
      <c r="O180" s="263"/>
      <c r="P180" s="264">
        <f t="shared" si="3"/>
        <v>0</v>
      </c>
      <c r="Q180" s="262"/>
      <c r="R180" s="263"/>
      <c r="S180" s="264">
        <f t="shared" si="4"/>
        <v>0</v>
      </c>
      <c r="T180" s="263"/>
      <c r="U180" s="263"/>
      <c r="V180" s="263"/>
      <c r="W180" s="263"/>
      <c r="X180" s="263"/>
      <c r="Y180" s="263"/>
      <c r="Z180" s="263"/>
      <c r="AA180" s="263"/>
    </row>
    <row r="181" ht="14.25" customHeight="1">
      <c r="A181" s="32"/>
      <c r="B181" s="32"/>
      <c r="C181" s="259"/>
      <c r="D181" s="259"/>
      <c r="E181" s="260"/>
      <c r="F181" s="259"/>
      <c r="G181" s="261"/>
      <c r="H181" s="262"/>
      <c r="I181" s="263"/>
      <c r="J181" s="264">
        <f t="shared" si="1"/>
        <v>0</v>
      </c>
      <c r="K181" s="262"/>
      <c r="L181" s="263"/>
      <c r="M181" s="264">
        <f t="shared" si="2"/>
        <v>0</v>
      </c>
      <c r="N181" s="262"/>
      <c r="O181" s="263"/>
      <c r="P181" s="264">
        <f t="shared" si="3"/>
        <v>0</v>
      </c>
      <c r="Q181" s="262"/>
      <c r="R181" s="263"/>
      <c r="S181" s="264">
        <f t="shared" si="4"/>
        <v>0</v>
      </c>
      <c r="T181" s="263"/>
      <c r="U181" s="263"/>
      <c r="V181" s="263"/>
      <c r="W181" s="263"/>
      <c r="X181" s="263"/>
      <c r="Y181" s="263"/>
      <c r="Z181" s="263"/>
      <c r="AA181" s="263"/>
    </row>
    <row r="182" ht="14.25" customHeight="1">
      <c r="A182" s="32"/>
      <c r="B182" s="32"/>
      <c r="C182" s="259"/>
      <c r="D182" s="259"/>
      <c r="E182" s="260"/>
      <c r="F182" s="259"/>
      <c r="G182" s="261"/>
      <c r="H182" s="262"/>
      <c r="I182" s="263"/>
      <c r="J182" s="264">
        <f t="shared" si="1"/>
        <v>0</v>
      </c>
      <c r="K182" s="262"/>
      <c r="L182" s="263"/>
      <c r="M182" s="264">
        <f t="shared" si="2"/>
        <v>0</v>
      </c>
      <c r="N182" s="262"/>
      <c r="O182" s="263"/>
      <c r="P182" s="264">
        <f t="shared" si="3"/>
        <v>0</v>
      </c>
      <c r="Q182" s="262"/>
      <c r="R182" s="263"/>
      <c r="S182" s="264">
        <f t="shared" si="4"/>
        <v>0</v>
      </c>
      <c r="T182" s="263"/>
      <c r="U182" s="263"/>
      <c r="V182" s="263"/>
      <c r="W182" s="263"/>
      <c r="X182" s="263"/>
      <c r="Y182" s="263"/>
      <c r="Z182" s="263"/>
      <c r="AA182" s="263"/>
    </row>
    <row r="183" ht="14.25" customHeight="1">
      <c r="A183" s="32"/>
      <c r="B183" s="32"/>
      <c r="C183" s="259"/>
      <c r="D183" s="259"/>
      <c r="E183" s="260"/>
      <c r="F183" s="259"/>
      <c r="G183" s="261"/>
      <c r="H183" s="262"/>
      <c r="I183" s="263"/>
      <c r="J183" s="264">
        <f t="shared" si="1"/>
        <v>0</v>
      </c>
      <c r="K183" s="262"/>
      <c r="L183" s="263"/>
      <c r="M183" s="264">
        <f t="shared" si="2"/>
        <v>0</v>
      </c>
      <c r="N183" s="262"/>
      <c r="O183" s="263"/>
      <c r="P183" s="264">
        <f t="shared" si="3"/>
        <v>0</v>
      </c>
      <c r="Q183" s="262"/>
      <c r="R183" s="263"/>
      <c r="S183" s="264">
        <f t="shared" si="4"/>
        <v>0</v>
      </c>
      <c r="T183" s="263"/>
      <c r="U183" s="263"/>
      <c r="V183" s="263"/>
      <c r="W183" s="263"/>
      <c r="X183" s="263"/>
      <c r="Y183" s="263"/>
      <c r="Z183" s="263"/>
      <c r="AA183" s="263"/>
    </row>
    <row r="184" ht="14.25" customHeight="1">
      <c r="A184" s="32"/>
      <c r="B184" s="32"/>
      <c r="C184" s="259"/>
      <c r="D184" s="259"/>
      <c r="E184" s="260"/>
      <c r="F184" s="259"/>
      <c r="G184" s="261"/>
      <c r="H184" s="262"/>
      <c r="I184" s="263"/>
      <c r="J184" s="264">
        <f t="shared" si="1"/>
        <v>0</v>
      </c>
      <c r="K184" s="262"/>
      <c r="L184" s="263"/>
      <c r="M184" s="264">
        <f t="shared" si="2"/>
        <v>0</v>
      </c>
      <c r="N184" s="262"/>
      <c r="O184" s="263"/>
      <c r="P184" s="264">
        <f t="shared" si="3"/>
        <v>0</v>
      </c>
      <c r="Q184" s="262"/>
      <c r="R184" s="263"/>
      <c r="S184" s="264">
        <f t="shared" si="4"/>
        <v>0</v>
      </c>
      <c r="T184" s="263"/>
      <c r="U184" s="263"/>
      <c r="V184" s="263"/>
      <c r="W184" s="263"/>
      <c r="X184" s="263"/>
      <c r="Y184" s="263"/>
      <c r="Z184" s="263"/>
      <c r="AA184" s="263"/>
    </row>
    <row r="185" ht="14.25" customHeight="1">
      <c r="A185" s="32"/>
      <c r="B185" s="32"/>
      <c r="C185" s="259"/>
      <c r="D185" s="259"/>
      <c r="E185" s="260"/>
      <c r="F185" s="259"/>
      <c r="G185" s="261"/>
      <c r="H185" s="262"/>
      <c r="I185" s="263"/>
      <c r="J185" s="264">
        <f t="shared" si="1"/>
        <v>0</v>
      </c>
      <c r="K185" s="262"/>
      <c r="L185" s="263"/>
      <c r="M185" s="264">
        <f t="shared" si="2"/>
        <v>0</v>
      </c>
      <c r="N185" s="262"/>
      <c r="O185" s="263"/>
      <c r="P185" s="264">
        <f t="shared" si="3"/>
        <v>0</v>
      </c>
      <c r="Q185" s="262"/>
      <c r="R185" s="263"/>
      <c r="S185" s="264">
        <f t="shared" si="4"/>
        <v>0</v>
      </c>
      <c r="T185" s="263"/>
      <c r="U185" s="263"/>
      <c r="V185" s="263"/>
      <c r="W185" s="263"/>
      <c r="X185" s="263"/>
      <c r="Y185" s="263"/>
      <c r="Z185" s="263"/>
      <c r="AA185" s="263"/>
    </row>
    <row r="186" ht="14.25" customHeight="1">
      <c r="A186" s="32"/>
      <c r="B186" s="32"/>
      <c r="C186" s="259"/>
      <c r="D186" s="259"/>
      <c r="E186" s="260"/>
      <c r="F186" s="259"/>
      <c r="G186" s="261"/>
      <c r="H186" s="262"/>
      <c r="I186" s="263"/>
      <c r="J186" s="264">
        <f t="shared" si="1"/>
        <v>0</v>
      </c>
      <c r="K186" s="262"/>
      <c r="L186" s="263"/>
      <c r="M186" s="264">
        <f t="shared" si="2"/>
        <v>0</v>
      </c>
      <c r="N186" s="262"/>
      <c r="O186" s="263"/>
      <c r="P186" s="264">
        <f t="shared" si="3"/>
        <v>0</v>
      </c>
      <c r="Q186" s="262"/>
      <c r="R186" s="263"/>
      <c r="S186" s="264">
        <f t="shared" si="4"/>
        <v>0</v>
      </c>
      <c r="T186" s="263"/>
      <c r="U186" s="263"/>
      <c r="V186" s="263"/>
      <c r="W186" s="263"/>
      <c r="X186" s="263"/>
      <c r="Y186" s="263"/>
      <c r="Z186" s="263"/>
      <c r="AA186" s="263"/>
    </row>
    <row r="187" ht="14.25" customHeight="1">
      <c r="A187" s="32"/>
      <c r="B187" s="32"/>
      <c r="C187" s="259"/>
      <c r="D187" s="259"/>
      <c r="E187" s="260"/>
      <c r="F187" s="259"/>
      <c r="G187" s="261"/>
      <c r="H187" s="262"/>
      <c r="I187" s="263"/>
      <c r="J187" s="264">
        <f t="shared" si="1"/>
        <v>0</v>
      </c>
      <c r="K187" s="262"/>
      <c r="L187" s="263"/>
      <c r="M187" s="264">
        <f t="shared" si="2"/>
        <v>0</v>
      </c>
      <c r="N187" s="262"/>
      <c r="O187" s="263"/>
      <c r="P187" s="264">
        <f t="shared" si="3"/>
        <v>0</v>
      </c>
      <c r="Q187" s="262"/>
      <c r="R187" s="263"/>
      <c r="S187" s="264">
        <f t="shared" si="4"/>
        <v>0</v>
      </c>
      <c r="T187" s="263"/>
      <c r="U187" s="263"/>
      <c r="V187" s="263"/>
      <c r="W187" s="263"/>
      <c r="X187" s="263"/>
      <c r="Y187" s="263"/>
      <c r="Z187" s="263"/>
      <c r="AA187" s="263"/>
    </row>
    <row r="188" ht="14.25" customHeight="1">
      <c r="A188" s="32"/>
      <c r="B188" s="32"/>
      <c r="C188" s="259"/>
      <c r="D188" s="259"/>
      <c r="E188" s="260"/>
      <c r="F188" s="259"/>
      <c r="G188" s="261"/>
      <c r="H188" s="262"/>
      <c r="I188" s="263"/>
      <c r="J188" s="264">
        <f t="shared" si="1"/>
        <v>0</v>
      </c>
      <c r="K188" s="262"/>
      <c r="L188" s="263"/>
      <c r="M188" s="264">
        <f t="shared" si="2"/>
        <v>0</v>
      </c>
      <c r="N188" s="262"/>
      <c r="O188" s="263"/>
      <c r="P188" s="264">
        <f t="shared" si="3"/>
        <v>0</v>
      </c>
      <c r="Q188" s="262"/>
      <c r="R188" s="263"/>
      <c r="S188" s="264">
        <f t="shared" si="4"/>
        <v>0</v>
      </c>
      <c r="T188" s="263"/>
      <c r="U188" s="263"/>
      <c r="V188" s="263"/>
      <c r="W188" s="263"/>
      <c r="X188" s="263"/>
      <c r="Y188" s="263"/>
      <c r="Z188" s="263"/>
      <c r="AA188" s="263"/>
    </row>
    <row r="189" ht="14.25" customHeight="1">
      <c r="A189" s="32"/>
      <c r="B189" s="32"/>
      <c r="C189" s="259"/>
      <c r="D189" s="259"/>
      <c r="E189" s="260"/>
      <c r="F189" s="259"/>
      <c r="G189" s="261"/>
      <c r="H189" s="262"/>
      <c r="I189" s="263"/>
      <c r="J189" s="264">
        <f t="shared" si="1"/>
        <v>0</v>
      </c>
      <c r="K189" s="262"/>
      <c r="L189" s="263"/>
      <c r="M189" s="264">
        <f t="shared" si="2"/>
        <v>0</v>
      </c>
      <c r="N189" s="262"/>
      <c r="O189" s="263"/>
      <c r="P189" s="264">
        <f t="shared" si="3"/>
        <v>0</v>
      </c>
      <c r="Q189" s="262"/>
      <c r="R189" s="263"/>
      <c r="S189" s="264">
        <f t="shared" si="4"/>
        <v>0</v>
      </c>
      <c r="T189" s="263"/>
      <c r="U189" s="263"/>
      <c r="V189" s="263"/>
      <c r="W189" s="263"/>
      <c r="X189" s="263"/>
      <c r="Y189" s="263"/>
      <c r="Z189" s="263"/>
      <c r="AA189" s="263"/>
    </row>
    <row r="190" ht="14.25" customHeight="1">
      <c r="A190" s="32"/>
      <c r="B190" s="32"/>
      <c r="C190" s="259"/>
      <c r="D190" s="259"/>
      <c r="E190" s="260"/>
      <c r="F190" s="259"/>
      <c r="G190" s="261"/>
      <c r="H190" s="262"/>
      <c r="I190" s="263"/>
      <c r="J190" s="264">
        <f t="shared" si="1"/>
        <v>0</v>
      </c>
      <c r="K190" s="262"/>
      <c r="L190" s="263"/>
      <c r="M190" s="264">
        <f t="shared" si="2"/>
        <v>0</v>
      </c>
      <c r="N190" s="262"/>
      <c r="O190" s="263"/>
      <c r="P190" s="264">
        <f t="shared" si="3"/>
        <v>0</v>
      </c>
      <c r="Q190" s="262"/>
      <c r="R190" s="263"/>
      <c r="S190" s="264">
        <f t="shared" si="4"/>
        <v>0</v>
      </c>
      <c r="T190" s="263"/>
      <c r="U190" s="263"/>
      <c r="V190" s="263"/>
      <c r="W190" s="263"/>
      <c r="X190" s="263"/>
      <c r="Y190" s="263"/>
      <c r="Z190" s="263"/>
      <c r="AA190" s="263"/>
    </row>
    <row r="191" ht="14.25" customHeight="1">
      <c r="A191" s="32"/>
      <c r="B191" s="32"/>
      <c r="C191" s="259"/>
      <c r="D191" s="259"/>
      <c r="E191" s="260"/>
      <c r="F191" s="259"/>
      <c r="G191" s="261"/>
      <c r="H191" s="262"/>
      <c r="I191" s="263"/>
      <c r="J191" s="264">
        <f t="shared" si="1"/>
        <v>0</v>
      </c>
      <c r="K191" s="262"/>
      <c r="L191" s="263"/>
      <c r="M191" s="264">
        <f t="shared" si="2"/>
        <v>0</v>
      </c>
      <c r="N191" s="262"/>
      <c r="O191" s="263"/>
      <c r="P191" s="264">
        <f t="shared" si="3"/>
        <v>0</v>
      </c>
      <c r="Q191" s="262"/>
      <c r="R191" s="263"/>
      <c r="S191" s="264">
        <f t="shared" si="4"/>
        <v>0</v>
      </c>
      <c r="T191" s="263"/>
      <c r="U191" s="263"/>
      <c r="V191" s="263"/>
      <c r="W191" s="263"/>
      <c r="X191" s="263"/>
      <c r="Y191" s="263"/>
      <c r="Z191" s="263"/>
      <c r="AA191" s="263"/>
    </row>
    <row r="192" ht="14.25" customHeight="1">
      <c r="A192" s="32"/>
      <c r="B192" s="32"/>
      <c r="C192" s="259"/>
      <c r="D192" s="259"/>
      <c r="E192" s="260"/>
      <c r="F192" s="259"/>
      <c r="G192" s="261"/>
      <c r="H192" s="262"/>
      <c r="I192" s="263"/>
      <c r="J192" s="264">
        <f t="shared" si="1"/>
        <v>0</v>
      </c>
      <c r="K192" s="262"/>
      <c r="L192" s="263"/>
      <c r="M192" s="264">
        <f t="shared" si="2"/>
        <v>0</v>
      </c>
      <c r="N192" s="262"/>
      <c r="O192" s="263"/>
      <c r="P192" s="264">
        <f t="shared" si="3"/>
        <v>0</v>
      </c>
      <c r="Q192" s="262"/>
      <c r="R192" s="263"/>
      <c r="S192" s="264">
        <f t="shared" si="4"/>
        <v>0</v>
      </c>
      <c r="T192" s="263"/>
      <c r="U192" s="263"/>
      <c r="V192" s="263"/>
      <c r="W192" s="263"/>
      <c r="X192" s="263"/>
      <c r="Y192" s="263"/>
      <c r="Z192" s="263"/>
      <c r="AA192" s="263"/>
    </row>
    <row r="193" ht="14.25" customHeight="1">
      <c r="A193" s="32"/>
      <c r="B193" s="32"/>
      <c r="C193" s="259"/>
      <c r="D193" s="259"/>
      <c r="E193" s="260"/>
      <c r="F193" s="259"/>
      <c r="G193" s="261"/>
      <c r="H193" s="262"/>
      <c r="I193" s="263"/>
      <c r="J193" s="264">
        <f t="shared" si="1"/>
        <v>0</v>
      </c>
      <c r="K193" s="262"/>
      <c r="L193" s="263"/>
      <c r="M193" s="264">
        <f t="shared" si="2"/>
        <v>0</v>
      </c>
      <c r="N193" s="262"/>
      <c r="O193" s="263"/>
      <c r="P193" s="264">
        <f t="shared" si="3"/>
        <v>0</v>
      </c>
      <c r="Q193" s="262"/>
      <c r="R193" s="263"/>
      <c r="S193" s="264">
        <f t="shared" si="4"/>
        <v>0</v>
      </c>
      <c r="T193" s="263"/>
      <c r="U193" s="263"/>
      <c r="V193" s="263"/>
      <c r="W193" s="263"/>
      <c r="X193" s="263"/>
      <c r="Y193" s="263"/>
      <c r="Z193" s="263"/>
      <c r="AA193" s="263"/>
    </row>
    <row r="194" ht="14.25" customHeight="1">
      <c r="A194" s="32"/>
      <c r="B194" s="32"/>
      <c r="C194" s="259"/>
      <c r="D194" s="259"/>
      <c r="E194" s="260"/>
      <c r="F194" s="259"/>
      <c r="G194" s="261"/>
      <c r="H194" s="262"/>
      <c r="I194" s="263"/>
      <c r="J194" s="264">
        <f t="shared" si="1"/>
        <v>0</v>
      </c>
      <c r="K194" s="262"/>
      <c r="L194" s="263"/>
      <c r="M194" s="264">
        <f t="shared" si="2"/>
        <v>0</v>
      </c>
      <c r="N194" s="262"/>
      <c r="O194" s="263"/>
      <c r="P194" s="264">
        <f t="shared" si="3"/>
        <v>0</v>
      </c>
      <c r="Q194" s="262"/>
      <c r="R194" s="263"/>
      <c r="S194" s="264">
        <f t="shared" si="4"/>
        <v>0</v>
      </c>
      <c r="T194" s="263"/>
      <c r="U194" s="263"/>
      <c r="V194" s="263"/>
      <c r="W194" s="263"/>
      <c r="X194" s="263"/>
      <c r="Y194" s="263"/>
      <c r="Z194" s="263"/>
      <c r="AA194" s="263"/>
    </row>
    <row r="195" ht="14.25" customHeight="1">
      <c r="A195" s="32"/>
      <c r="B195" s="32"/>
      <c r="C195" s="259"/>
      <c r="D195" s="259"/>
      <c r="E195" s="260"/>
      <c r="F195" s="259"/>
      <c r="G195" s="261"/>
      <c r="H195" s="262"/>
      <c r="I195" s="263"/>
      <c r="J195" s="264">
        <f t="shared" si="1"/>
        <v>0</v>
      </c>
      <c r="K195" s="262"/>
      <c r="L195" s="263"/>
      <c r="M195" s="264">
        <f t="shared" si="2"/>
        <v>0</v>
      </c>
      <c r="N195" s="262"/>
      <c r="O195" s="263"/>
      <c r="P195" s="264">
        <f t="shared" si="3"/>
        <v>0</v>
      </c>
      <c r="Q195" s="262"/>
      <c r="R195" s="263"/>
      <c r="S195" s="264">
        <f t="shared" si="4"/>
        <v>0</v>
      </c>
      <c r="T195" s="263"/>
      <c r="U195" s="263"/>
      <c r="V195" s="263"/>
      <c r="W195" s="263"/>
      <c r="X195" s="263"/>
      <c r="Y195" s="263"/>
      <c r="Z195" s="263"/>
      <c r="AA195" s="263"/>
    </row>
    <row r="196" ht="14.25" customHeight="1">
      <c r="A196" s="32"/>
      <c r="B196" s="32"/>
      <c r="C196" s="259"/>
      <c r="D196" s="259"/>
      <c r="E196" s="260"/>
      <c r="F196" s="259"/>
      <c r="G196" s="261"/>
      <c r="H196" s="262"/>
      <c r="I196" s="263"/>
      <c r="J196" s="264">
        <f t="shared" si="1"/>
        <v>0</v>
      </c>
      <c r="K196" s="262"/>
      <c r="L196" s="263"/>
      <c r="M196" s="264">
        <f t="shared" si="2"/>
        <v>0</v>
      </c>
      <c r="N196" s="262"/>
      <c r="O196" s="263"/>
      <c r="P196" s="264">
        <f t="shared" si="3"/>
        <v>0</v>
      </c>
      <c r="Q196" s="262"/>
      <c r="R196" s="263"/>
      <c r="S196" s="264">
        <f t="shared" si="4"/>
        <v>0</v>
      </c>
      <c r="T196" s="263"/>
      <c r="U196" s="263"/>
      <c r="V196" s="263"/>
      <c r="W196" s="263"/>
      <c r="X196" s="263"/>
      <c r="Y196" s="263"/>
      <c r="Z196" s="263"/>
      <c r="AA196" s="263"/>
    </row>
    <row r="197" ht="14.25" customHeight="1">
      <c r="A197" s="32"/>
      <c r="B197" s="32"/>
      <c r="C197" s="259"/>
      <c r="D197" s="259"/>
      <c r="E197" s="260"/>
      <c r="F197" s="259"/>
      <c r="G197" s="261"/>
      <c r="H197" s="262"/>
      <c r="I197" s="263"/>
      <c r="J197" s="264">
        <f t="shared" si="1"/>
        <v>0</v>
      </c>
      <c r="K197" s="262"/>
      <c r="L197" s="263"/>
      <c r="M197" s="264">
        <f t="shared" si="2"/>
        <v>0</v>
      </c>
      <c r="N197" s="262"/>
      <c r="O197" s="263"/>
      <c r="P197" s="264">
        <f t="shared" si="3"/>
        <v>0</v>
      </c>
      <c r="Q197" s="262"/>
      <c r="R197" s="263"/>
      <c r="S197" s="264">
        <f t="shared" si="4"/>
        <v>0</v>
      </c>
      <c r="T197" s="263"/>
      <c r="U197" s="263"/>
      <c r="V197" s="263"/>
      <c r="W197" s="263"/>
      <c r="X197" s="263"/>
      <c r="Y197" s="263"/>
      <c r="Z197" s="263"/>
      <c r="AA197" s="263"/>
    </row>
    <row r="198" ht="14.25" customHeight="1">
      <c r="A198" s="32"/>
      <c r="B198" s="32"/>
      <c r="C198" s="259"/>
      <c r="D198" s="259"/>
      <c r="E198" s="260"/>
      <c r="F198" s="259"/>
      <c r="G198" s="261"/>
      <c r="H198" s="262"/>
      <c r="I198" s="263"/>
      <c r="J198" s="264">
        <f t="shared" si="1"/>
        <v>0</v>
      </c>
      <c r="K198" s="262"/>
      <c r="L198" s="263"/>
      <c r="M198" s="264">
        <f t="shared" si="2"/>
        <v>0</v>
      </c>
      <c r="N198" s="262"/>
      <c r="O198" s="263"/>
      <c r="P198" s="264">
        <f t="shared" si="3"/>
        <v>0</v>
      </c>
      <c r="Q198" s="262"/>
      <c r="R198" s="263"/>
      <c r="S198" s="264">
        <f t="shared" si="4"/>
        <v>0</v>
      </c>
      <c r="T198" s="263"/>
      <c r="U198" s="263"/>
      <c r="V198" s="263"/>
      <c r="W198" s="263"/>
      <c r="X198" s="263"/>
      <c r="Y198" s="263"/>
      <c r="Z198" s="263"/>
      <c r="AA198" s="263"/>
    </row>
    <row r="199" ht="14.25" customHeight="1">
      <c r="A199" s="32"/>
      <c r="B199" s="32"/>
      <c r="C199" s="259"/>
      <c r="D199" s="259"/>
      <c r="E199" s="260"/>
      <c r="F199" s="259"/>
      <c r="G199" s="261"/>
      <c r="H199" s="262"/>
      <c r="I199" s="263"/>
      <c r="J199" s="264">
        <f t="shared" si="1"/>
        <v>0</v>
      </c>
      <c r="K199" s="262"/>
      <c r="L199" s="263"/>
      <c r="M199" s="264">
        <f t="shared" si="2"/>
        <v>0</v>
      </c>
      <c r="N199" s="262"/>
      <c r="O199" s="263"/>
      <c r="P199" s="264">
        <f t="shared" si="3"/>
        <v>0</v>
      </c>
      <c r="Q199" s="262"/>
      <c r="R199" s="263"/>
      <c r="S199" s="264">
        <f t="shared" si="4"/>
        <v>0</v>
      </c>
      <c r="T199" s="263"/>
      <c r="U199" s="263"/>
      <c r="V199" s="263"/>
      <c r="W199" s="263"/>
      <c r="X199" s="263"/>
      <c r="Y199" s="263"/>
      <c r="Z199" s="263"/>
      <c r="AA199" s="263"/>
    </row>
    <row r="200" ht="14.25" customHeight="1">
      <c r="A200" s="32"/>
      <c r="B200" s="32"/>
      <c r="C200" s="259"/>
      <c r="D200" s="259"/>
      <c r="E200" s="260"/>
      <c r="F200" s="259"/>
      <c r="G200" s="261"/>
      <c r="H200" s="262"/>
      <c r="I200" s="263"/>
      <c r="J200" s="264">
        <f t="shared" si="1"/>
        <v>0</v>
      </c>
      <c r="K200" s="262"/>
      <c r="L200" s="263"/>
      <c r="M200" s="264">
        <f t="shared" si="2"/>
        <v>0</v>
      </c>
      <c r="N200" s="262"/>
      <c r="O200" s="263"/>
      <c r="P200" s="264">
        <f t="shared" si="3"/>
        <v>0</v>
      </c>
      <c r="Q200" s="262"/>
      <c r="R200" s="263"/>
      <c r="S200" s="264">
        <f t="shared" si="4"/>
        <v>0</v>
      </c>
      <c r="T200" s="263"/>
      <c r="U200" s="263"/>
      <c r="V200" s="263"/>
      <c r="W200" s="263"/>
      <c r="X200" s="263"/>
      <c r="Y200" s="263"/>
      <c r="Z200" s="263"/>
      <c r="AA200" s="263"/>
    </row>
    <row r="201" ht="14.25" customHeight="1">
      <c r="A201" s="32"/>
      <c r="B201" s="32"/>
      <c r="C201" s="259"/>
      <c r="D201" s="259"/>
      <c r="E201" s="260"/>
      <c r="F201" s="259"/>
      <c r="G201" s="261"/>
      <c r="H201" s="262"/>
      <c r="I201" s="263"/>
      <c r="J201" s="264">
        <f t="shared" si="1"/>
        <v>0</v>
      </c>
      <c r="K201" s="262"/>
      <c r="L201" s="263"/>
      <c r="M201" s="264">
        <f t="shared" si="2"/>
        <v>0</v>
      </c>
      <c r="N201" s="262"/>
      <c r="O201" s="263"/>
      <c r="P201" s="264">
        <f t="shared" si="3"/>
        <v>0</v>
      </c>
      <c r="Q201" s="262"/>
      <c r="R201" s="263"/>
      <c r="S201" s="264">
        <f t="shared" si="4"/>
        <v>0</v>
      </c>
      <c r="T201" s="263"/>
      <c r="U201" s="263"/>
      <c r="V201" s="263"/>
      <c r="W201" s="263"/>
      <c r="X201" s="263"/>
      <c r="Y201" s="263"/>
      <c r="Z201" s="263"/>
      <c r="AA201" s="263"/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G17:G201">
      <formula1>'listas de opções'!$I$2:$I$5</formula1>
    </dataValidation>
    <dataValidation type="list" allowBlank="1" showErrorMessage="1" sqref="T17:AA201">
      <formula1>'listas de opções'!$G$2:$G$4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8.71"/>
    <col customWidth="1" min="3" max="3" width="19.29"/>
    <col customWidth="1" min="4" max="4" width="14.71"/>
    <col customWidth="1" min="5" max="5" width="15.71"/>
    <col customWidth="1" min="6" max="6" width="12.71"/>
    <col customWidth="1" min="7" max="8" width="16.29"/>
    <col customWidth="1" min="9" max="10" width="15.57"/>
    <col customWidth="1" min="11" max="11" width="29.14"/>
    <col customWidth="1" min="12" max="12" width="11.14"/>
    <col customWidth="1" min="13" max="13" width="32.0"/>
    <col customWidth="1" min="14" max="14" width="10.57"/>
    <col customWidth="1" min="15" max="27" width="8.71"/>
  </cols>
  <sheetData>
    <row r="1" ht="14.25" customHeight="1">
      <c r="A1" s="3" t="s">
        <v>103</v>
      </c>
      <c r="B1" s="4" t="s">
        <v>27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6" t="s">
        <v>104</v>
      </c>
      <c r="B4" s="7"/>
      <c r="C4" s="7"/>
      <c r="D4" s="7"/>
      <c r="E4" s="7"/>
      <c r="F4" s="7"/>
      <c r="G4" s="7"/>
      <c r="H4" s="7"/>
      <c r="I4" s="7"/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9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11" t="s">
        <v>105</v>
      </c>
      <c r="B6" s="12"/>
      <c r="C6" s="12"/>
      <c r="D6" s="12"/>
      <c r="E6" s="12"/>
      <c r="F6" s="12"/>
      <c r="G6" s="12"/>
      <c r="H6" s="12"/>
      <c r="I6" s="12"/>
      <c r="J6" s="13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11" t="s">
        <v>106</v>
      </c>
      <c r="B7" s="12"/>
      <c r="C7" s="12"/>
      <c r="D7" s="12"/>
      <c r="E7" s="12"/>
      <c r="F7" s="12"/>
      <c r="G7" s="12"/>
      <c r="H7" s="12"/>
      <c r="I7" s="12"/>
      <c r="J7" s="1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11" t="s">
        <v>107</v>
      </c>
      <c r="B8" s="12"/>
      <c r="C8" s="12"/>
      <c r="D8" s="12"/>
      <c r="E8" s="12"/>
      <c r="F8" s="12"/>
      <c r="G8" s="12"/>
      <c r="H8" s="12"/>
      <c r="I8" s="12"/>
      <c r="J8" s="13"/>
      <c r="K8" s="5"/>
      <c r="L8" s="5"/>
      <c r="M8" s="5"/>
      <c r="N8" s="5"/>
      <c r="O8" s="5"/>
      <c r="P8" s="5"/>
      <c r="Q8" s="5"/>
      <c r="R8" s="5"/>
      <c r="S8" s="14"/>
      <c r="T8" s="5"/>
      <c r="U8" s="5"/>
      <c r="V8" s="5"/>
      <c r="W8" s="5"/>
      <c r="X8" s="5"/>
      <c r="Y8" s="5"/>
      <c r="Z8" s="5"/>
      <c r="AA8" s="5"/>
    </row>
    <row r="9" ht="14.25" customHeight="1">
      <c r="A9" s="15" t="s">
        <v>108</v>
      </c>
      <c r="B9" s="16"/>
      <c r="C9" s="16"/>
      <c r="D9" s="16"/>
      <c r="E9" s="16"/>
      <c r="F9" s="16"/>
      <c r="G9" s="16"/>
      <c r="H9" s="16"/>
      <c r="I9" s="16"/>
      <c r="J9" s="1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18" t="s">
        <v>109</v>
      </c>
      <c r="J10" s="1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18" t="s">
        <v>110</v>
      </c>
      <c r="J11" s="1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19"/>
      <c r="J12" s="1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4.25" customHeight="1">
      <c r="A13" s="20" t="s">
        <v>111</v>
      </c>
      <c r="J13" s="1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11" t="s">
        <v>112</v>
      </c>
      <c r="B14" s="12"/>
      <c r="C14" s="12"/>
      <c r="D14" s="12"/>
      <c r="E14" s="12"/>
      <c r="F14" s="12"/>
      <c r="G14" s="12"/>
      <c r="H14" s="12"/>
      <c r="I14" s="12"/>
      <c r="J14" s="13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25" customHeight="1">
      <c r="A15" s="11" t="s">
        <v>113</v>
      </c>
      <c r="B15" s="12"/>
      <c r="C15" s="12"/>
      <c r="D15" s="12"/>
      <c r="E15" s="12"/>
      <c r="F15" s="12"/>
      <c r="G15" s="12"/>
      <c r="H15" s="12"/>
      <c r="I15" s="12"/>
      <c r="J15" s="13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25" customHeight="1">
      <c r="A16" s="11" t="s">
        <v>114</v>
      </c>
      <c r="B16" s="12"/>
      <c r="C16" s="12"/>
      <c r="D16" s="12"/>
      <c r="E16" s="12"/>
      <c r="F16" s="12"/>
      <c r="G16" s="12"/>
      <c r="H16" s="12"/>
      <c r="I16" s="12"/>
      <c r="J16" s="13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25" customHeight="1">
      <c r="A17" s="11" t="s">
        <v>115</v>
      </c>
      <c r="B17" s="12"/>
      <c r="C17" s="12"/>
      <c r="D17" s="12"/>
      <c r="E17" s="12"/>
      <c r="F17" s="12"/>
      <c r="G17" s="12"/>
      <c r="H17" s="12"/>
      <c r="I17" s="12"/>
      <c r="J17" s="13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25" customHeight="1">
      <c r="A18" s="21" t="s">
        <v>116</v>
      </c>
      <c r="B18" s="22"/>
      <c r="C18" s="22"/>
      <c r="D18" s="22"/>
      <c r="E18" s="22"/>
      <c r="F18" s="22"/>
      <c r="G18" s="22"/>
      <c r="H18" s="22"/>
      <c r="I18" s="22"/>
      <c r="J18" s="23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25" customHeight="1">
      <c r="A21" s="24" t="s">
        <v>117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4.2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4.25" customHeight="1">
      <c r="A23" s="26" t="s">
        <v>118</v>
      </c>
      <c r="B23" s="27" t="s">
        <v>119</v>
      </c>
      <c r="C23" s="28" t="s">
        <v>120</v>
      </c>
      <c r="D23" s="29" t="s">
        <v>121</v>
      </c>
      <c r="E23" s="29" t="s">
        <v>122</v>
      </c>
      <c r="F23" s="29" t="s">
        <v>123</v>
      </c>
      <c r="G23" s="29" t="s">
        <v>124</v>
      </c>
      <c r="H23" s="29" t="s">
        <v>125</v>
      </c>
      <c r="I23" s="30" t="s">
        <v>126</v>
      </c>
      <c r="J23" s="30" t="s">
        <v>127</v>
      </c>
      <c r="K23" s="29" t="s">
        <v>128</v>
      </c>
      <c r="L23" s="29" t="s">
        <v>120</v>
      </c>
      <c r="M23" s="29" t="s">
        <v>129</v>
      </c>
      <c r="N23" s="31" t="s">
        <v>120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4.25" customHeight="1">
      <c r="A24" s="32" t="s">
        <v>130</v>
      </c>
      <c r="B24" s="32" t="s">
        <v>131</v>
      </c>
      <c r="C24" s="32" t="s">
        <v>132</v>
      </c>
      <c r="D24" s="32">
        <v>3521.0</v>
      </c>
      <c r="E24" s="32">
        <v>49.26</v>
      </c>
      <c r="F24" s="32">
        <v>14.0</v>
      </c>
      <c r="G24" s="32"/>
      <c r="H24" s="32">
        <v>70.61</v>
      </c>
      <c r="I24" s="33">
        <f t="shared" ref="I24:I167" si="1">(D24*(1-E24/100)*1.1)</f>
        <v>1965.21094</v>
      </c>
      <c r="J24" s="33">
        <f t="shared" ref="J24:J167" si="2">D24*(1-E24/100)</f>
        <v>1786.5554</v>
      </c>
      <c r="K24" s="32" t="s">
        <v>133</v>
      </c>
      <c r="L24" s="32" t="s">
        <v>132</v>
      </c>
      <c r="M24" s="34" t="s">
        <v>133</v>
      </c>
      <c r="N24" s="32" t="s">
        <v>132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4.25" customHeight="1">
      <c r="A25" s="32" t="s">
        <v>130</v>
      </c>
      <c r="B25" s="32" t="s">
        <v>134</v>
      </c>
      <c r="C25" s="32" t="s">
        <v>132</v>
      </c>
      <c r="D25" s="32">
        <v>4571.0</v>
      </c>
      <c r="E25" s="32">
        <v>49.26</v>
      </c>
      <c r="F25" s="32">
        <v>21.0</v>
      </c>
      <c r="G25" s="32"/>
      <c r="H25" s="32">
        <v>70.61</v>
      </c>
      <c r="I25" s="33">
        <f t="shared" si="1"/>
        <v>2551.25794</v>
      </c>
      <c r="J25" s="33">
        <f t="shared" si="2"/>
        <v>2319.3254</v>
      </c>
      <c r="K25" s="32" t="s">
        <v>135</v>
      </c>
      <c r="L25" s="32" t="s">
        <v>132</v>
      </c>
      <c r="M25" s="32" t="s">
        <v>135</v>
      </c>
      <c r="N25" s="32" t="s">
        <v>132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4.25" customHeight="1">
      <c r="A26" s="32" t="s">
        <v>130</v>
      </c>
      <c r="B26" s="32" t="s">
        <v>136</v>
      </c>
      <c r="C26" s="32" t="s">
        <v>132</v>
      </c>
      <c r="D26" s="32">
        <v>1996.0</v>
      </c>
      <c r="E26" s="32">
        <v>49.26</v>
      </c>
      <c r="F26" s="32">
        <v>7.0</v>
      </c>
      <c r="G26" s="32"/>
      <c r="H26" s="32">
        <v>70.61</v>
      </c>
      <c r="I26" s="33">
        <f t="shared" si="1"/>
        <v>1114.04744</v>
      </c>
      <c r="J26" s="33">
        <f t="shared" si="2"/>
        <v>1012.7704</v>
      </c>
      <c r="K26" s="32" t="s">
        <v>137</v>
      </c>
      <c r="L26" s="32" t="s">
        <v>132</v>
      </c>
      <c r="M26" s="32" t="s">
        <v>137</v>
      </c>
      <c r="N26" s="32" t="s">
        <v>132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4.25" customHeight="1">
      <c r="A27" s="32" t="s">
        <v>130</v>
      </c>
      <c r="B27" s="32" t="s">
        <v>138</v>
      </c>
      <c r="C27" s="32" t="s">
        <v>132</v>
      </c>
      <c r="D27" s="32">
        <v>5317.0</v>
      </c>
      <c r="E27" s="32">
        <v>49.26</v>
      </c>
      <c r="F27" s="32">
        <v>22.0</v>
      </c>
      <c r="G27" s="32"/>
      <c r="H27" s="32">
        <v>70.61</v>
      </c>
      <c r="I27" s="33">
        <f t="shared" si="1"/>
        <v>2967.63038</v>
      </c>
      <c r="J27" s="33">
        <f t="shared" si="2"/>
        <v>2697.8458</v>
      </c>
      <c r="K27" s="32" t="s">
        <v>135</v>
      </c>
      <c r="L27" s="32" t="s">
        <v>132</v>
      </c>
      <c r="M27" s="32" t="s">
        <v>135</v>
      </c>
      <c r="N27" s="32" t="s">
        <v>132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4.25" customHeight="1">
      <c r="A28" s="32" t="s">
        <v>130</v>
      </c>
      <c r="B28" s="32" t="s">
        <v>139</v>
      </c>
      <c r="C28" s="32" t="s">
        <v>132</v>
      </c>
      <c r="D28" s="32">
        <v>6300.0</v>
      </c>
      <c r="E28" s="32">
        <v>49.26</v>
      </c>
      <c r="F28" s="32">
        <v>20.0</v>
      </c>
      <c r="G28" s="32"/>
      <c r="H28" s="32">
        <v>70.61</v>
      </c>
      <c r="I28" s="33">
        <f t="shared" si="1"/>
        <v>3516.282</v>
      </c>
      <c r="J28" s="33">
        <f t="shared" si="2"/>
        <v>3196.62</v>
      </c>
      <c r="K28" s="32" t="s">
        <v>140</v>
      </c>
      <c r="L28" s="32" t="s">
        <v>132</v>
      </c>
      <c r="M28" s="32" t="s">
        <v>140</v>
      </c>
      <c r="N28" s="32" t="s">
        <v>132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4.25" customHeight="1">
      <c r="A29" s="32" t="s">
        <v>130</v>
      </c>
      <c r="B29" s="32" t="s">
        <v>141</v>
      </c>
      <c r="C29" s="32" t="s">
        <v>132</v>
      </c>
      <c r="D29" s="32">
        <v>3682.0</v>
      </c>
      <c r="E29" s="32">
        <v>49.26</v>
      </c>
      <c r="F29" s="32">
        <v>13.0</v>
      </c>
      <c r="G29" s="32"/>
      <c r="H29" s="32">
        <v>70.61</v>
      </c>
      <c r="I29" s="33">
        <f t="shared" si="1"/>
        <v>2055.07148</v>
      </c>
      <c r="J29" s="33">
        <f t="shared" si="2"/>
        <v>1868.2468</v>
      </c>
      <c r="K29" s="32" t="s">
        <v>142</v>
      </c>
      <c r="L29" s="32" t="s">
        <v>132</v>
      </c>
      <c r="M29" s="35" t="s">
        <v>142</v>
      </c>
      <c r="N29" s="32" t="s">
        <v>132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4.25" customHeight="1">
      <c r="A30" s="35" t="s">
        <v>143</v>
      </c>
      <c r="B30" s="35" t="s">
        <v>144</v>
      </c>
      <c r="C30" s="35" t="s">
        <v>132</v>
      </c>
      <c r="D30" s="35">
        <v>7472.0</v>
      </c>
      <c r="E30" s="35">
        <v>38.2</v>
      </c>
      <c r="F30" s="35">
        <v>26.0</v>
      </c>
      <c r="G30" s="36"/>
      <c r="H30" s="36">
        <v>0.815</v>
      </c>
      <c r="I30" s="37">
        <f t="shared" si="1"/>
        <v>5079.4656</v>
      </c>
      <c r="J30" s="38">
        <f t="shared" si="2"/>
        <v>4617.696</v>
      </c>
      <c r="K30" s="35" t="s">
        <v>145</v>
      </c>
      <c r="L30" s="35" t="s">
        <v>146</v>
      </c>
      <c r="M30" s="35" t="s">
        <v>147</v>
      </c>
      <c r="N30" s="35" t="s">
        <v>146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4.25" customHeight="1">
      <c r="A31" s="35" t="s">
        <v>143</v>
      </c>
      <c r="B31" s="35" t="s">
        <v>148</v>
      </c>
      <c r="C31" s="35" t="s">
        <v>132</v>
      </c>
      <c r="D31" s="35">
        <v>2290.0</v>
      </c>
      <c r="E31" s="35">
        <v>25.3</v>
      </c>
      <c r="F31" s="35">
        <v>19.0</v>
      </c>
      <c r="G31" s="36"/>
      <c r="H31" s="36">
        <v>1.116</v>
      </c>
      <c r="I31" s="37">
        <f t="shared" si="1"/>
        <v>1881.693</v>
      </c>
      <c r="J31" s="38">
        <f t="shared" si="2"/>
        <v>1710.63</v>
      </c>
      <c r="K31" s="35" t="s">
        <v>145</v>
      </c>
      <c r="L31" s="35" t="s">
        <v>146</v>
      </c>
      <c r="M31" s="35" t="s">
        <v>149</v>
      </c>
      <c r="N31" s="35" t="s">
        <v>146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4.25" customHeight="1">
      <c r="A32" s="35" t="s">
        <v>143</v>
      </c>
      <c r="B32" s="35" t="s">
        <v>150</v>
      </c>
      <c r="C32" s="35" t="s">
        <v>132</v>
      </c>
      <c r="D32" s="35">
        <v>7395.0</v>
      </c>
      <c r="E32" s="35">
        <v>42.7</v>
      </c>
      <c r="F32" s="35">
        <v>27.0</v>
      </c>
      <c r="G32" s="36"/>
      <c r="H32" s="36">
        <v>0.712</v>
      </c>
      <c r="I32" s="37">
        <f t="shared" si="1"/>
        <v>4661.0685</v>
      </c>
      <c r="J32" s="38">
        <f t="shared" si="2"/>
        <v>4237.335</v>
      </c>
      <c r="K32" s="35" t="s">
        <v>151</v>
      </c>
      <c r="L32" s="35" t="s">
        <v>146</v>
      </c>
      <c r="M32" s="35" t="s">
        <v>152</v>
      </c>
      <c r="N32" s="35" t="s">
        <v>146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4.25" customHeight="1">
      <c r="A33" s="35" t="s">
        <v>143</v>
      </c>
      <c r="B33" s="35" t="s">
        <v>153</v>
      </c>
      <c r="C33" s="35" t="s">
        <v>132</v>
      </c>
      <c r="D33" s="35">
        <v>7328.0</v>
      </c>
      <c r="E33" s="35">
        <v>30.6</v>
      </c>
      <c r="F33" s="35">
        <v>30.0</v>
      </c>
      <c r="G33" s="36"/>
      <c r="H33" s="36">
        <v>1.112</v>
      </c>
      <c r="I33" s="37">
        <f t="shared" si="1"/>
        <v>5594.1952</v>
      </c>
      <c r="J33" s="38">
        <f t="shared" si="2"/>
        <v>5085.632</v>
      </c>
      <c r="K33" s="35" t="s">
        <v>154</v>
      </c>
      <c r="L33" s="35" t="s">
        <v>146</v>
      </c>
      <c r="M33" s="35" t="s">
        <v>155</v>
      </c>
      <c r="N33" s="35" t="s">
        <v>146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4.25" customHeight="1">
      <c r="A34" s="35" t="s">
        <v>143</v>
      </c>
      <c r="B34" s="35" t="s">
        <v>156</v>
      </c>
      <c r="C34" s="35" t="s">
        <v>132</v>
      </c>
      <c r="D34" s="35">
        <v>7942.0</v>
      </c>
      <c r="E34" s="35">
        <v>39.6</v>
      </c>
      <c r="F34" s="35">
        <v>26.0</v>
      </c>
      <c r="G34" s="36"/>
      <c r="H34" s="36">
        <v>0.934</v>
      </c>
      <c r="I34" s="37">
        <f t="shared" si="1"/>
        <v>5276.6648</v>
      </c>
      <c r="J34" s="38">
        <f t="shared" si="2"/>
        <v>4796.968</v>
      </c>
      <c r="K34" s="35" t="s">
        <v>157</v>
      </c>
      <c r="L34" s="35" t="s">
        <v>146</v>
      </c>
      <c r="M34" s="35" t="s">
        <v>158</v>
      </c>
      <c r="N34" s="35" t="s">
        <v>146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4.25" customHeight="1">
      <c r="A35" s="35" t="s">
        <v>159</v>
      </c>
      <c r="B35" s="35" t="s">
        <v>160</v>
      </c>
      <c r="C35" s="35" t="s">
        <v>161</v>
      </c>
      <c r="D35" s="39">
        <v>2684.0</v>
      </c>
      <c r="E35" s="35">
        <v>50.74</v>
      </c>
      <c r="F35" s="35">
        <v>13.0</v>
      </c>
      <c r="G35" s="40"/>
      <c r="H35" s="40" t="s">
        <v>162</v>
      </c>
      <c r="I35" s="37">
        <f t="shared" si="1"/>
        <v>1454.35224</v>
      </c>
      <c r="J35" s="38">
        <f t="shared" si="2"/>
        <v>1322.1384</v>
      </c>
      <c r="K35" s="35" t="s">
        <v>163</v>
      </c>
      <c r="L35" s="35" t="s">
        <v>164</v>
      </c>
      <c r="M35" s="40" t="s">
        <v>165</v>
      </c>
      <c r="N35" s="35" t="s">
        <v>164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4.25" customHeight="1">
      <c r="A36" s="35" t="s">
        <v>159</v>
      </c>
      <c r="B36" s="35" t="s">
        <v>166</v>
      </c>
      <c r="C36" s="35" t="s">
        <v>161</v>
      </c>
      <c r="D36" s="39">
        <v>2267.0</v>
      </c>
      <c r="E36" s="35">
        <v>50.74</v>
      </c>
      <c r="F36" s="35">
        <v>12.0</v>
      </c>
      <c r="G36" s="40"/>
      <c r="H36" s="40" t="s">
        <v>167</v>
      </c>
      <c r="I36" s="37">
        <f t="shared" si="1"/>
        <v>1228.39662</v>
      </c>
      <c r="J36" s="38">
        <f t="shared" si="2"/>
        <v>1116.7242</v>
      </c>
      <c r="K36" s="35" t="s">
        <v>168</v>
      </c>
      <c r="L36" s="35" t="s">
        <v>164</v>
      </c>
      <c r="M36" s="40" t="s">
        <v>169</v>
      </c>
      <c r="N36" s="35" t="s">
        <v>164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4.25" customHeight="1">
      <c r="A37" s="35" t="s">
        <v>159</v>
      </c>
      <c r="B37" s="35" t="s">
        <v>170</v>
      </c>
      <c r="C37" s="35" t="s">
        <v>161</v>
      </c>
      <c r="D37" s="39">
        <v>3762.0</v>
      </c>
      <c r="E37" s="35">
        <v>50.74</v>
      </c>
      <c r="F37" s="35">
        <v>14.0</v>
      </c>
      <c r="G37" s="40"/>
      <c r="H37" s="40" t="s">
        <v>171</v>
      </c>
      <c r="I37" s="37">
        <f t="shared" si="1"/>
        <v>2038.47732</v>
      </c>
      <c r="J37" s="38">
        <f t="shared" si="2"/>
        <v>1853.1612</v>
      </c>
      <c r="K37" s="35" t="s">
        <v>172</v>
      </c>
      <c r="L37" s="35" t="s">
        <v>164</v>
      </c>
      <c r="M37" s="40" t="s">
        <v>173</v>
      </c>
      <c r="N37" s="35" t="s">
        <v>164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4.25" customHeight="1">
      <c r="A38" s="35" t="s">
        <v>159</v>
      </c>
      <c r="B38" s="35" t="s">
        <v>174</v>
      </c>
      <c r="C38" s="35" t="s">
        <v>161</v>
      </c>
      <c r="D38" s="39">
        <v>4502.0</v>
      </c>
      <c r="E38" s="35">
        <v>50.74</v>
      </c>
      <c r="F38" s="35">
        <v>16.0</v>
      </c>
      <c r="G38" s="40"/>
      <c r="H38" s="40" t="s">
        <v>175</v>
      </c>
      <c r="I38" s="37">
        <f t="shared" si="1"/>
        <v>2439.45372</v>
      </c>
      <c r="J38" s="38">
        <f t="shared" si="2"/>
        <v>2217.6852</v>
      </c>
      <c r="K38" s="35" t="s">
        <v>176</v>
      </c>
      <c r="L38" s="35" t="s">
        <v>164</v>
      </c>
      <c r="M38" s="40" t="s">
        <v>177</v>
      </c>
      <c r="N38" s="35" t="s">
        <v>164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4.25" customHeight="1">
      <c r="A39" s="35" t="s">
        <v>159</v>
      </c>
      <c r="B39" s="35" t="s">
        <v>178</v>
      </c>
      <c r="C39" s="35" t="s">
        <v>161</v>
      </c>
      <c r="D39" s="39">
        <v>6447.0</v>
      </c>
      <c r="E39" s="35">
        <v>50.74</v>
      </c>
      <c r="F39" s="35">
        <v>24.0</v>
      </c>
      <c r="G39" s="40"/>
      <c r="H39" s="40" t="s">
        <v>179</v>
      </c>
      <c r="I39" s="37">
        <f t="shared" si="1"/>
        <v>3493.37142</v>
      </c>
      <c r="J39" s="38">
        <f t="shared" si="2"/>
        <v>3175.7922</v>
      </c>
      <c r="K39" s="35" t="s">
        <v>180</v>
      </c>
      <c r="L39" s="35" t="s">
        <v>164</v>
      </c>
      <c r="M39" s="40" t="s">
        <v>181</v>
      </c>
      <c r="N39" s="35" t="s">
        <v>164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4.25" customHeight="1">
      <c r="A40" s="35" t="s">
        <v>159</v>
      </c>
      <c r="B40" s="35" t="s">
        <v>182</v>
      </c>
      <c r="C40" s="35" t="s">
        <v>161</v>
      </c>
      <c r="D40" s="39">
        <v>5770.0</v>
      </c>
      <c r="E40" s="35">
        <v>50.74</v>
      </c>
      <c r="F40" s="35">
        <v>22.0</v>
      </c>
      <c r="G40" s="40"/>
      <c r="H40" s="40" t="s">
        <v>162</v>
      </c>
      <c r="I40" s="37">
        <f t="shared" si="1"/>
        <v>3126.5322</v>
      </c>
      <c r="J40" s="38">
        <f t="shared" si="2"/>
        <v>2842.302</v>
      </c>
      <c r="K40" s="35" t="s">
        <v>183</v>
      </c>
      <c r="L40" s="35" t="s">
        <v>164</v>
      </c>
      <c r="M40" s="40" t="s">
        <v>184</v>
      </c>
      <c r="N40" s="35" t="s">
        <v>164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35" t="s">
        <v>159</v>
      </c>
      <c r="B41" s="35" t="s">
        <v>185</v>
      </c>
      <c r="C41" s="35" t="s">
        <v>161</v>
      </c>
      <c r="D41" s="39">
        <v>4544.0</v>
      </c>
      <c r="E41" s="35">
        <v>50.74</v>
      </c>
      <c r="F41" s="35">
        <v>17.0</v>
      </c>
      <c r="G41" s="40"/>
      <c r="H41" s="40" t="s">
        <v>186</v>
      </c>
      <c r="I41" s="37">
        <f t="shared" si="1"/>
        <v>2462.21184</v>
      </c>
      <c r="J41" s="38">
        <f t="shared" si="2"/>
        <v>2238.3744</v>
      </c>
      <c r="K41" s="35" t="s">
        <v>187</v>
      </c>
      <c r="L41" s="35" t="s">
        <v>164</v>
      </c>
      <c r="M41" s="40" t="s">
        <v>188</v>
      </c>
      <c r="N41" s="35" t="s">
        <v>164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35" t="s">
        <v>189</v>
      </c>
      <c r="B42" s="35" t="s">
        <v>190</v>
      </c>
      <c r="C42" s="35" t="s">
        <v>132</v>
      </c>
      <c r="D42" s="41">
        <v>1463.0</v>
      </c>
      <c r="E42" s="35">
        <v>90.7</v>
      </c>
      <c r="F42" s="35">
        <v>3.0</v>
      </c>
      <c r="G42" s="35"/>
      <c r="H42" s="35">
        <v>35.3</v>
      </c>
      <c r="I42" s="37">
        <f t="shared" si="1"/>
        <v>149.6649</v>
      </c>
      <c r="J42" s="38">
        <f t="shared" si="2"/>
        <v>136.059</v>
      </c>
      <c r="K42" s="35" t="s">
        <v>191</v>
      </c>
      <c r="L42" s="35" t="s">
        <v>132</v>
      </c>
      <c r="M42" s="35" t="s">
        <v>191</v>
      </c>
      <c r="N42" s="35" t="s">
        <v>132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35" t="s">
        <v>189</v>
      </c>
      <c r="B43" s="35" t="s">
        <v>192</v>
      </c>
      <c r="C43" s="35" t="s">
        <v>132</v>
      </c>
      <c r="D43" s="41">
        <v>2255.0</v>
      </c>
      <c r="E43" s="35">
        <v>89.9</v>
      </c>
      <c r="F43" s="35">
        <v>5.0</v>
      </c>
      <c r="G43" s="35"/>
      <c r="H43" s="35">
        <v>37.4</v>
      </c>
      <c r="I43" s="37">
        <f t="shared" si="1"/>
        <v>250.5305</v>
      </c>
      <c r="J43" s="38">
        <f t="shared" si="2"/>
        <v>227.755</v>
      </c>
      <c r="K43" s="35" t="s">
        <v>191</v>
      </c>
      <c r="L43" s="35" t="s">
        <v>132</v>
      </c>
      <c r="M43" s="35" t="s">
        <v>191</v>
      </c>
      <c r="N43" s="35" t="s">
        <v>132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35" t="s">
        <v>193</v>
      </c>
      <c r="B44" s="35" t="s">
        <v>194</v>
      </c>
      <c r="C44" s="35" t="s">
        <v>132</v>
      </c>
      <c r="D44" s="35">
        <v>5699.0</v>
      </c>
      <c r="E44" s="35">
        <v>70.0</v>
      </c>
      <c r="F44" s="35">
        <v>14.0</v>
      </c>
      <c r="G44" s="35"/>
      <c r="H44" s="35">
        <v>25.4</v>
      </c>
      <c r="I44" s="37">
        <f t="shared" si="1"/>
        <v>1880.67</v>
      </c>
      <c r="J44" s="38">
        <f t="shared" si="2"/>
        <v>1709.7</v>
      </c>
      <c r="K44" s="35" t="s">
        <v>195</v>
      </c>
      <c r="L44" s="35" t="s">
        <v>132</v>
      </c>
      <c r="M44" s="35" t="s">
        <v>196</v>
      </c>
      <c r="N44" s="35" t="s">
        <v>132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35" t="s">
        <v>193</v>
      </c>
      <c r="B45" s="35" t="s">
        <v>197</v>
      </c>
      <c r="C45" s="35" t="s">
        <v>132</v>
      </c>
      <c r="D45" s="35">
        <v>4925.0</v>
      </c>
      <c r="E45" s="35">
        <v>44.0</v>
      </c>
      <c r="F45" s="35">
        <v>15.0</v>
      </c>
      <c r="G45" s="35"/>
      <c r="H45" s="35">
        <v>63.9</v>
      </c>
      <c r="I45" s="37">
        <f t="shared" si="1"/>
        <v>3033.8</v>
      </c>
      <c r="J45" s="38">
        <f t="shared" si="2"/>
        <v>2758</v>
      </c>
      <c r="K45" s="35" t="s">
        <v>198</v>
      </c>
      <c r="L45" s="35" t="s">
        <v>132</v>
      </c>
      <c r="M45" s="35" t="s">
        <v>199</v>
      </c>
      <c r="N45" s="35" t="s">
        <v>132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42" t="s">
        <v>200</v>
      </c>
      <c r="B46" s="35" t="s">
        <v>201</v>
      </c>
      <c r="C46" s="35" t="s">
        <v>161</v>
      </c>
      <c r="D46" s="35">
        <v>4875.0</v>
      </c>
      <c r="E46" s="35">
        <v>50.3</v>
      </c>
      <c r="F46" s="35">
        <v>18.0</v>
      </c>
      <c r="G46" s="35"/>
      <c r="H46" s="35">
        <v>60.7</v>
      </c>
      <c r="I46" s="37">
        <f t="shared" si="1"/>
        <v>2665.1625</v>
      </c>
      <c r="J46" s="38">
        <f t="shared" si="2"/>
        <v>2422.875</v>
      </c>
      <c r="K46" s="35" t="s">
        <v>202</v>
      </c>
      <c r="L46" s="35" t="s">
        <v>161</v>
      </c>
      <c r="M46" s="35" t="s">
        <v>203</v>
      </c>
      <c r="N46" s="35" t="s">
        <v>161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42" t="s">
        <v>200</v>
      </c>
      <c r="B47" s="35" t="s">
        <v>204</v>
      </c>
      <c r="C47" s="35" t="s">
        <v>161</v>
      </c>
      <c r="D47" s="35">
        <v>6513.0</v>
      </c>
      <c r="E47" s="35">
        <v>51.0</v>
      </c>
      <c r="F47" s="35">
        <v>17.0</v>
      </c>
      <c r="G47" s="35"/>
      <c r="H47" s="35">
        <v>50.6</v>
      </c>
      <c r="I47" s="37">
        <f t="shared" si="1"/>
        <v>3510.507</v>
      </c>
      <c r="J47" s="38">
        <f t="shared" si="2"/>
        <v>3191.37</v>
      </c>
      <c r="K47" s="35" t="s">
        <v>205</v>
      </c>
      <c r="L47" s="35" t="s">
        <v>161</v>
      </c>
      <c r="M47" s="35" t="s">
        <v>206</v>
      </c>
      <c r="N47" s="35" t="s">
        <v>161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42" t="s">
        <v>200</v>
      </c>
      <c r="B48" s="35" t="s">
        <v>207</v>
      </c>
      <c r="C48" s="35" t="s">
        <v>161</v>
      </c>
      <c r="D48" s="35">
        <v>4905.0</v>
      </c>
      <c r="E48" s="35">
        <v>57.9</v>
      </c>
      <c r="F48" s="35">
        <v>15.0</v>
      </c>
      <c r="G48" s="35"/>
      <c r="H48" s="35">
        <v>41.3</v>
      </c>
      <c r="I48" s="37">
        <f t="shared" si="1"/>
        <v>2271.5055</v>
      </c>
      <c r="J48" s="38">
        <f t="shared" si="2"/>
        <v>2065.005</v>
      </c>
      <c r="K48" s="35" t="s">
        <v>208</v>
      </c>
      <c r="L48" s="35" t="s">
        <v>161</v>
      </c>
      <c r="M48" s="35" t="s">
        <v>209</v>
      </c>
      <c r="N48" s="35" t="s">
        <v>161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42" t="s">
        <v>200</v>
      </c>
      <c r="B49" s="35" t="s">
        <v>210</v>
      </c>
      <c r="C49" s="35" t="s">
        <v>161</v>
      </c>
      <c r="D49" s="35">
        <v>5225.0</v>
      </c>
      <c r="E49" s="35">
        <v>42.5</v>
      </c>
      <c r="F49" s="35">
        <v>25.0</v>
      </c>
      <c r="G49" s="35"/>
      <c r="H49" s="35">
        <v>92.7</v>
      </c>
      <c r="I49" s="37">
        <f t="shared" si="1"/>
        <v>3304.8125</v>
      </c>
      <c r="J49" s="38">
        <f t="shared" si="2"/>
        <v>3004.375</v>
      </c>
      <c r="K49" s="35" t="s">
        <v>211</v>
      </c>
      <c r="L49" s="35" t="s">
        <v>161</v>
      </c>
      <c r="M49" s="35" t="s">
        <v>212</v>
      </c>
      <c r="N49" s="35" t="s">
        <v>161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42" t="s">
        <v>200</v>
      </c>
      <c r="B50" s="35" t="s">
        <v>213</v>
      </c>
      <c r="C50" s="35" t="s">
        <v>161</v>
      </c>
      <c r="D50" s="35">
        <v>5004.0</v>
      </c>
      <c r="E50" s="35">
        <v>45.4</v>
      </c>
      <c r="F50" s="35">
        <v>20.0</v>
      </c>
      <c r="G50" s="35"/>
      <c r="H50" s="35">
        <v>61.4</v>
      </c>
      <c r="I50" s="37">
        <f t="shared" si="1"/>
        <v>3005.4024</v>
      </c>
      <c r="J50" s="38">
        <f t="shared" si="2"/>
        <v>2732.184</v>
      </c>
      <c r="K50" s="35" t="s">
        <v>214</v>
      </c>
      <c r="L50" s="35" t="s">
        <v>161</v>
      </c>
      <c r="M50" s="35" t="s">
        <v>215</v>
      </c>
      <c r="N50" s="35" t="s">
        <v>161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42"/>
      <c r="B51" s="35"/>
      <c r="C51" s="35"/>
      <c r="D51" s="35"/>
      <c r="E51" s="35"/>
      <c r="F51" s="35"/>
      <c r="G51" s="35"/>
      <c r="H51" s="35"/>
      <c r="I51" s="37">
        <f t="shared" si="1"/>
        <v>0</v>
      </c>
      <c r="J51" s="38">
        <f t="shared" si="2"/>
        <v>0</v>
      </c>
      <c r="K51" s="35"/>
      <c r="L51" s="35"/>
      <c r="M51" s="35"/>
      <c r="N51" s="3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42"/>
      <c r="B52" s="35"/>
      <c r="C52" s="35"/>
      <c r="D52" s="35"/>
      <c r="E52" s="35"/>
      <c r="F52" s="35"/>
      <c r="G52" s="35"/>
      <c r="H52" s="35"/>
      <c r="I52" s="37">
        <f t="shared" si="1"/>
        <v>0</v>
      </c>
      <c r="J52" s="38">
        <f t="shared" si="2"/>
        <v>0</v>
      </c>
      <c r="K52" s="35"/>
      <c r="L52" s="35"/>
      <c r="M52" s="35"/>
      <c r="N52" s="3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42"/>
      <c r="B53" s="35"/>
      <c r="C53" s="35"/>
      <c r="D53" s="35"/>
      <c r="E53" s="35"/>
      <c r="F53" s="35"/>
      <c r="G53" s="35"/>
      <c r="H53" s="35"/>
      <c r="I53" s="37">
        <f t="shared" si="1"/>
        <v>0</v>
      </c>
      <c r="J53" s="38">
        <f t="shared" si="2"/>
        <v>0</v>
      </c>
      <c r="K53" s="35"/>
      <c r="L53" s="35"/>
      <c r="M53" s="35"/>
      <c r="N53" s="3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42"/>
      <c r="B54" s="35"/>
      <c r="C54" s="35"/>
      <c r="D54" s="35"/>
      <c r="E54" s="35"/>
      <c r="F54" s="35"/>
      <c r="G54" s="35"/>
      <c r="H54" s="35"/>
      <c r="I54" s="37">
        <f t="shared" si="1"/>
        <v>0</v>
      </c>
      <c r="J54" s="38">
        <f t="shared" si="2"/>
        <v>0</v>
      </c>
      <c r="K54" s="35"/>
      <c r="L54" s="35"/>
      <c r="M54" s="35"/>
      <c r="N54" s="3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42"/>
      <c r="B55" s="35"/>
      <c r="C55" s="35"/>
      <c r="D55" s="35"/>
      <c r="E55" s="35"/>
      <c r="F55" s="35"/>
      <c r="G55" s="35"/>
      <c r="H55" s="35"/>
      <c r="I55" s="37">
        <f t="shared" si="1"/>
        <v>0</v>
      </c>
      <c r="J55" s="38">
        <f t="shared" si="2"/>
        <v>0</v>
      </c>
      <c r="K55" s="35"/>
      <c r="L55" s="35"/>
      <c r="M55" s="35"/>
      <c r="N55" s="3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42"/>
      <c r="B56" s="35"/>
      <c r="C56" s="35"/>
      <c r="D56" s="35"/>
      <c r="E56" s="35"/>
      <c r="F56" s="35"/>
      <c r="G56" s="35"/>
      <c r="H56" s="35"/>
      <c r="I56" s="37">
        <f t="shared" si="1"/>
        <v>0</v>
      </c>
      <c r="J56" s="38">
        <f t="shared" si="2"/>
        <v>0</v>
      </c>
      <c r="K56" s="35"/>
      <c r="L56" s="35"/>
      <c r="M56" s="35"/>
      <c r="N56" s="3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42"/>
      <c r="B57" s="35"/>
      <c r="C57" s="35"/>
      <c r="D57" s="35"/>
      <c r="E57" s="35"/>
      <c r="F57" s="35"/>
      <c r="G57" s="35"/>
      <c r="H57" s="35"/>
      <c r="I57" s="37">
        <f t="shared" si="1"/>
        <v>0</v>
      </c>
      <c r="J57" s="38">
        <f t="shared" si="2"/>
        <v>0</v>
      </c>
      <c r="K57" s="35"/>
      <c r="L57" s="35"/>
      <c r="M57" s="35"/>
      <c r="N57" s="3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42"/>
      <c r="B58" s="35"/>
      <c r="C58" s="35"/>
      <c r="D58" s="35"/>
      <c r="E58" s="35"/>
      <c r="F58" s="35"/>
      <c r="G58" s="35"/>
      <c r="H58" s="35"/>
      <c r="I58" s="37">
        <f t="shared" si="1"/>
        <v>0</v>
      </c>
      <c r="J58" s="38">
        <f t="shared" si="2"/>
        <v>0</v>
      </c>
      <c r="K58" s="35"/>
      <c r="L58" s="35"/>
      <c r="M58" s="35"/>
      <c r="N58" s="3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42"/>
      <c r="B59" s="35"/>
      <c r="C59" s="35"/>
      <c r="D59" s="35"/>
      <c r="E59" s="35"/>
      <c r="F59" s="35"/>
      <c r="G59" s="35"/>
      <c r="H59" s="35"/>
      <c r="I59" s="37">
        <f t="shared" si="1"/>
        <v>0</v>
      </c>
      <c r="J59" s="38">
        <f t="shared" si="2"/>
        <v>0</v>
      </c>
      <c r="K59" s="35"/>
      <c r="L59" s="35"/>
      <c r="M59" s="35"/>
      <c r="N59" s="3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42"/>
      <c r="B60" s="35"/>
      <c r="C60" s="35"/>
      <c r="D60" s="35"/>
      <c r="E60" s="35"/>
      <c r="F60" s="35"/>
      <c r="G60" s="35"/>
      <c r="H60" s="35"/>
      <c r="I60" s="37">
        <f t="shared" si="1"/>
        <v>0</v>
      </c>
      <c r="J60" s="38">
        <f t="shared" si="2"/>
        <v>0</v>
      </c>
      <c r="K60" s="35"/>
      <c r="L60" s="35"/>
      <c r="M60" s="35"/>
      <c r="N60" s="3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42"/>
      <c r="B61" s="35"/>
      <c r="C61" s="35"/>
      <c r="D61" s="35"/>
      <c r="E61" s="35"/>
      <c r="F61" s="35"/>
      <c r="G61" s="35"/>
      <c r="H61" s="35"/>
      <c r="I61" s="37">
        <f t="shared" si="1"/>
        <v>0</v>
      </c>
      <c r="J61" s="38">
        <f t="shared" si="2"/>
        <v>0</v>
      </c>
      <c r="K61" s="35"/>
      <c r="L61" s="35"/>
      <c r="M61" s="35"/>
      <c r="N61" s="3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42"/>
      <c r="B62" s="35"/>
      <c r="C62" s="35"/>
      <c r="D62" s="35"/>
      <c r="E62" s="35"/>
      <c r="F62" s="35"/>
      <c r="G62" s="35"/>
      <c r="H62" s="35"/>
      <c r="I62" s="37">
        <f t="shared" si="1"/>
        <v>0</v>
      </c>
      <c r="J62" s="38">
        <f t="shared" si="2"/>
        <v>0</v>
      </c>
      <c r="K62" s="35"/>
      <c r="L62" s="35"/>
      <c r="M62" s="35"/>
      <c r="N62" s="3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42"/>
      <c r="B63" s="35"/>
      <c r="C63" s="35"/>
      <c r="D63" s="35"/>
      <c r="E63" s="35"/>
      <c r="F63" s="35"/>
      <c r="G63" s="35"/>
      <c r="H63" s="35"/>
      <c r="I63" s="37">
        <f t="shared" si="1"/>
        <v>0</v>
      </c>
      <c r="J63" s="38">
        <f t="shared" si="2"/>
        <v>0</v>
      </c>
      <c r="K63" s="35"/>
      <c r="L63" s="35"/>
      <c r="M63" s="35"/>
      <c r="N63" s="3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42"/>
      <c r="B64" s="35"/>
      <c r="C64" s="35"/>
      <c r="D64" s="35"/>
      <c r="E64" s="35"/>
      <c r="F64" s="35"/>
      <c r="G64" s="35"/>
      <c r="H64" s="35"/>
      <c r="I64" s="37">
        <f t="shared" si="1"/>
        <v>0</v>
      </c>
      <c r="J64" s="38">
        <f t="shared" si="2"/>
        <v>0</v>
      </c>
      <c r="K64" s="35"/>
      <c r="L64" s="35"/>
      <c r="M64" s="35"/>
      <c r="N64" s="3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32"/>
      <c r="B65" s="32"/>
      <c r="C65" s="32"/>
      <c r="D65" s="32"/>
      <c r="E65" s="32"/>
      <c r="F65" s="32"/>
      <c r="G65" s="32"/>
      <c r="H65" s="32"/>
      <c r="I65" s="33">
        <f t="shared" si="1"/>
        <v>0</v>
      </c>
      <c r="J65" s="33">
        <f t="shared" si="2"/>
        <v>0</v>
      </c>
      <c r="K65" s="32"/>
      <c r="L65" s="32"/>
      <c r="M65" s="32"/>
      <c r="N65" s="32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32"/>
      <c r="B66" s="32"/>
      <c r="C66" s="32"/>
      <c r="D66" s="32"/>
      <c r="E66" s="32"/>
      <c r="F66" s="32"/>
      <c r="G66" s="32"/>
      <c r="H66" s="32"/>
      <c r="I66" s="33">
        <f t="shared" si="1"/>
        <v>0</v>
      </c>
      <c r="J66" s="33">
        <f t="shared" si="2"/>
        <v>0</v>
      </c>
      <c r="K66" s="32"/>
      <c r="L66" s="32"/>
      <c r="M66" s="32"/>
      <c r="N66" s="32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32"/>
      <c r="B67" s="32"/>
      <c r="C67" s="32"/>
      <c r="D67" s="32"/>
      <c r="E67" s="32"/>
      <c r="F67" s="32"/>
      <c r="G67" s="32"/>
      <c r="H67" s="32"/>
      <c r="I67" s="33">
        <f t="shared" si="1"/>
        <v>0</v>
      </c>
      <c r="J67" s="33">
        <f t="shared" si="2"/>
        <v>0</v>
      </c>
      <c r="K67" s="32"/>
      <c r="L67" s="32"/>
      <c r="M67" s="32"/>
      <c r="N67" s="32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32"/>
      <c r="B68" s="32"/>
      <c r="C68" s="32"/>
      <c r="D68" s="32"/>
      <c r="E68" s="32"/>
      <c r="F68" s="32"/>
      <c r="G68" s="32"/>
      <c r="H68" s="32"/>
      <c r="I68" s="33">
        <f t="shared" si="1"/>
        <v>0</v>
      </c>
      <c r="J68" s="33">
        <f t="shared" si="2"/>
        <v>0</v>
      </c>
      <c r="K68" s="32"/>
      <c r="L68" s="32"/>
      <c r="M68" s="32"/>
      <c r="N68" s="32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32"/>
      <c r="B69" s="32"/>
      <c r="C69" s="32"/>
      <c r="D69" s="32"/>
      <c r="E69" s="32"/>
      <c r="F69" s="32"/>
      <c r="G69" s="32"/>
      <c r="H69" s="32"/>
      <c r="I69" s="33">
        <f t="shared" si="1"/>
        <v>0</v>
      </c>
      <c r="J69" s="33">
        <f t="shared" si="2"/>
        <v>0</v>
      </c>
      <c r="K69" s="32"/>
      <c r="L69" s="32"/>
      <c r="M69" s="32"/>
      <c r="N69" s="32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32"/>
      <c r="B70" s="32"/>
      <c r="C70" s="32"/>
      <c r="D70" s="32"/>
      <c r="E70" s="32"/>
      <c r="F70" s="32"/>
      <c r="G70" s="32"/>
      <c r="H70" s="32"/>
      <c r="I70" s="33">
        <f t="shared" si="1"/>
        <v>0</v>
      </c>
      <c r="J70" s="33">
        <f t="shared" si="2"/>
        <v>0</v>
      </c>
      <c r="K70" s="32"/>
      <c r="L70" s="32"/>
      <c r="M70" s="32"/>
      <c r="N70" s="32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32"/>
      <c r="B71" s="32"/>
      <c r="C71" s="32"/>
      <c r="D71" s="32"/>
      <c r="E71" s="32"/>
      <c r="F71" s="32"/>
      <c r="G71" s="32"/>
      <c r="H71" s="32"/>
      <c r="I71" s="33">
        <f t="shared" si="1"/>
        <v>0</v>
      </c>
      <c r="J71" s="33">
        <f t="shared" si="2"/>
        <v>0</v>
      </c>
      <c r="K71" s="32"/>
      <c r="L71" s="32"/>
      <c r="M71" s="32"/>
      <c r="N71" s="32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32"/>
      <c r="B72" s="32"/>
      <c r="C72" s="32"/>
      <c r="D72" s="32"/>
      <c r="E72" s="32"/>
      <c r="F72" s="32"/>
      <c r="G72" s="32"/>
      <c r="H72" s="32"/>
      <c r="I72" s="33">
        <f t="shared" si="1"/>
        <v>0</v>
      </c>
      <c r="J72" s="33">
        <f t="shared" si="2"/>
        <v>0</v>
      </c>
      <c r="K72" s="32"/>
      <c r="L72" s="32"/>
      <c r="M72" s="32"/>
      <c r="N72" s="32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32"/>
      <c r="B73" s="32"/>
      <c r="C73" s="32"/>
      <c r="D73" s="32"/>
      <c r="E73" s="32"/>
      <c r="F73" s="32"/>
      <c r="G73" s="32"/>
      <c r="H73" s="32"/>
      <c r="I73" s="33">
        <f t="shared" si="1"/>
        <v>0</v>
      </c>
      <c r="J73" s="33">
        <f t="shared" si="2"/>
        <v>0</v>
      </c>
      <c r="K73" s="32"/>
      <c r="L73" s="32"/>
      <c r="M73" s="32"/>
      <c r="N73" s="32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32"/>
      <c r="B74" s="32"/>
      <c r="C74" s="32"/>
      <c r="D74" s="32"/>
      <c r="E74" s="32"/>
      <c r="F74" s="32"/>
      <c r="G74" s="32"/>
      <c r="H74" s="32"/>
      <c r="I74" s="33">
        <f t="shared" si="1"/>
        <v>0</v>
      </c>
      <c r="J74" s="33">
        <f t="shared" si="2"/>
        <v>0</v>
      </c>
      <c r="K74" s="32"/>
      <c r="L74" s="32"/>
      <c r="M74" s="32"/>
      <c r="N74" s="32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32"/>
      <c r="B75" s="32"/>
      <c r="C75" s="32"/>
      <c r="D75" s="32"/>
      <c r="E75" s="32"/>
      <c r="F75" s="32"/>
      <c r="G75" s="32"/>
      <c r="H75" s="32"/>
      <c r="I75" s="33">
        <f t="shared" si="1"/>
        <v>0</v>
      </c>
      <c r="J75" s="33">
        <f t="shared" si="2"/>
        <v>0</v>
      </c>
      <c r="K75" s="32"/>
      <c r="L75" s="32"/>
      <c r="M75" s="32"/>
      <c r="N75" s="32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32"/>
      <c r="B76" s="32"/>
      <c r="C76" s="32"/>
      <c r="D76" s="32"/>
      <c r="E76" s="32"/>
      <c r="F76" s="32"/>
      <c r="G76" s="32"/>
      <c r="H76" s="32"/>
      <c r="I76" s="33">
        <f t="shared" si="1"/>
        <v>0</v>
      </c>
      <c r="J76" s="33">
        <f t="shared" si="2"/>
        <v>0</v>
      </c>
      <c r="K76" s="32"/>
      <c r="L76" s="32"/>
      <c r="M76" s="32"/>
      <c r="N76" s="32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32"/>
      <c r="B77" s="32"/>
      <c r="C77" s="32"/>
      <c r="D77" s="32"/>
      <c r="E77" s="32"/>
      <c r="F77" s="32"/>
      <c r="G77" s="32"/>
      <c r="H77" s="32"/>
      <c r="I77" s="33">
        <f t="shared" si="1"/>
        <v>0</v>
      </c>
      <c r="J77" s="33">
        <f t="shared" si="2"/>
        <v>0</v>
      </c>
      <c r="K77" s="32"/>
      <c r="L77" s="32"/>
      <c r="M77" s="32"/>
      <c r="N77" s="32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32"/>
      <c r="B78" s="32"/>
      <c r="C78" s="32"/>
      <c r="D78" s="32"/>
      <c r="E78" s="32"/>
      <c r="F78" s="32"/>
      <c r="G78" s="32"/>
      <c r="H78" s="32"/>
      <c r="I78" s="33">
        <f t="shared" si="1"/>
        <v>0</v>
      </c>
      <c r="J78" s="33">
        <f t="shared" si="2"/>
        <v>0</v>
      </c>
      <c r="K78" s="32"/>
      <c r="L78" s="32"/>
      <c r="M78" s="32"/>
      <c r="N78" s="32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32"/>
      <c r="B79" s="32"/>
      <c r="C79" s="32"/>
      <c r="D79" s="32"/>
      <c r="E79" s="32"/>
      <c r="F79" s="32"/>
      <c r="G79" s="32"/>
      <c r="H79" s="32"/>
      <c r="I79" s="33">
        <f t="shared" si="1"/>
        <v>0</v>
      </c>
      <c r="J79" s="33">
        <f t="shared" si="2"/>
        <v>0</v>
      </c>
      <c r="K79" s="32"/>
      <c r="L79" s="32"/>
      <c r="M79" s="32"/>
      <c r="N79" s="32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32"/>
      <c r="B80" s="32"/>
      <c r="C80" s="32"/>
      <c r="D80" s="32"/>
      <c r="E80" s="32"/>
      <c r="F80" s="32"/>
      <c r="G80" s="32"/>
      <c r="H80" s="32"/>
      <c r="I80" s="33">
        <f t="shared" si="1"/>
        <v>0</v>
      </c>
      <c r="J80" s="33">
        <f t="shared" si="2"/>
        <v>0</v>
      </c>
      <c r="K80" s="32"/>
      <c r="L80" s="32"/>
      <c r="M80" s="32"/>
      <c r="N80" s="32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32"/>
      <c r="B81" s="32"/>
      <c r="C81" s="32"/>
      <c r="D81" s="32"/>
      <c r="E81" s="32"/>
      <c r="F81" s="32"/>
      <c r="G81" s="32"/>
      <c r="H81" s="32"/>
      <c r="I81" s="33">
        <f t="shared" si="1"/>
        <v>0</v>
      </c>
      <c r="J81" s="33">
        <f t="shared" si="2"/>
        <v>0</v>
      </c>
      <c r="K81" s="32"/>
      <c r="L81" s="32"/>
      <c r="M81" s="32"/>
      <c r="N81" s="32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32"/>
      <c r="B82" s="32"/>
      <c r="C82" s="32"/>
      <c r="D82" s="32"/>
      <c r="E82" s="32"/>
      <c r="F82" s="32"/>
      <c r="G82" s="32"/>
      <c r="H82" s="32"/>
      <c r="I82" s="33">
        <f t="shared" si="1"/>
        <v>0</v>
      </c>
      <c r="J82" s="33">
        <f t="shared" si="2"/>
        <v>0</v>
      </c>
      <c r="K82" s="32"/>
      <c r="L82" s="32"/>
      <c r="M82" s="32"/>
      <c r="N82" s="32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32"/>
      <c r="B83" s="32"/>
      <c r="C83" s="32"/>
      <c r="D83" s="32"/>
      <c r="E83" s="32"/>
      <c r="F83" s="32"/>
      <c r="G83" s="32"/>
      <c r="H83" s="32"/>
      <c r="I83" s="33">
        <f t="shared" si="1"/>
        <v>0</v>
      </c>
      <c r="J83" s="33">
        <f t="shared" si="2"/>
        <v>0</v>
      </c>
      <c r="K83" s="32"/>
      <c r="L83" s="32"/>
      <c r="M83" s="32"/>
      <c r="N83" s="32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32"/>
      <c r="B84" s="32"/>
      <c r="C84" s="32"/>
      <c r="D84" s="32"/>
      <c r="E84" s="32"/>
      <c r="F84" s="32"/>
      <c r="G84" s="32"/>
      <c r="H84" s="32"/>
      <c r="I84" s="33">
        <f t="shared" si="1"/>
        <v>0</v>
      </c>
      <c r="J84" s="33">
        <f t="shared" si="2"/>
        <v>0</v>
      </c>
      <c r="K84" s="32"/>
      <c r="L84" s="32"/>
      <c r="M84" s="32"/>
      <c r="N84" s="32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32"/>
      <c r="B85" s="32"/>
      <c r="C85" s="32"/>
      <c r="D85" s="32"/>
      <c r="E85" s="32"/>
      <c r="F85" s="32"/>
      <c r="G85" s="32"/>
      <c r="H85" s="32"/>
      <c r="I85" s="33">
        <f t="shared" si="1"/>
        <v>0</v>
      </c>
      <c r="J85" s="33">
        <f t="shared" si="2"/>
        <v>0</v>
      </c>
      <c r="K85" s="32"/>
      <c r="L85" s="32"/>
      <c r="M85" s="32"/>
      <c r="N85" s="32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32"/>
      <c r="B86" s="32"/>
      <c r="C86" s="32"/>
      <c r="D86" s="32"/>
      <c r="E86" s="32"/>
      <c r="F86" s="32"/>
      <c r="G86" s="32"/>
      <c r="H86" s="32"/>
      <c r="I86" s="33">
        <f t="shared" si="1"/>
        <v>0</v>
      </c>
      <c r="J86" s="33">
        <f t="shared" si="2"/>
        <v>0</v>
      </c>
      <c r="K86" s="32"/>
      <c r="L86" s="32"/>
      <c r="M86" s="32"/>
      <c r="N86" s="32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32"/>
      <c r="B87" s="32"/>
      <c r="C87" s="32"/>
      <c r="D87" s="32"/>
      <c r="E87" s="32"/>
      <c r="F87" s="32"/>
      <c r="G87" s="32"/>
      <c r="H87" s="32"/>
      <c r="I87" s="33">
        <f t="shared" si="1"/>
        <v>0</v>
      </c>
      <c r="J87" s="33">
        <f t="shared" si="2"/>
        <v>0</v>
      </c>
      <c r="K87" s="32"/>
      <c r="L87" s="32"/>
      <c r="M87" s="32"/>
      <c r="N87" s="32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32"/>
      <c r="B88" s="32"/>
      <c r="C88" s="32"/>
      <c r="D88" s="32"/>
      <c r="E88" s="32"/>
      <c r="F88" s="32"/>
      <c r="G88" s="32"/>
      <c r="H88" s="32"/>
      <c r="I88" s="33">
        <f t="shared" si="1"/>
        <v>0</v>
      </c>
      <c r="J88" s="33">
        <f t="shared" si="2"/>
        <v>0</v>
      </c>
      <c r="K88" s="32"/>
      <c r="L88" s="32"/>
      <c r="M88" s="32"/>
      <c r="N88" s="3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32"/>
      <c r="B89" s="32"/>
      <c r="C89" s="32"/>
      <c r="D89" s="32"/>
      <c r="E89" s="32"/>
      <c r="F89" s="32"/>
      <c r="G89" s="32"/>
      <c r="H89" s="32"/>
      <c r="I89" s="33">
        <f t="shared" si="1"/>
        <v>0</v>
      </c>
      <c r="J89" s="33">
        <f t="shared" si="2"/>
        <v>0</v>
      </c>
      <c r="K89" s="32"/>
      <c r="L89" s="32"/>
      <c r="M89" s="32"/>
      <c r="N89" s="3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32"/>
      <c r="B90" s="32"/>
      <c r="C90" s="32"/>
      <c r="D90" s="32"/>
      <c r="E90" s="32"/>
      <c r="F90" s="32"/>
      <c r="G90" s="32"/>
      <c r="H90" s="32"/>
      <c r="I90" s="33">
        <f t="shared" si="1"/>
        <v>0</v>
      </c>
      <c r="J90" s="33">
        <f t="shared" si="2"/>
        <v>0</v>
      </c>
      <c r="K90" s="32"/>
      <c r="L90" s="32"/>
      <c r="M90" s="32"/>
      <c r="N90" s="3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32"/>
      <c r="B91" s="32"/>
      <c r="C91" s="32"/>
      <c r="D91" s="32"/>
      <c r="E91" s="32"/>
      <c r="F91" s="32"/>
      <c r="G91" s="32"/>
      <c r="H91" s="32"/>
      <c r="I91" s="33">
        <f t="shared" si="1"/>
        <v>0</v>
      </c>
      <c r="J91" s="33">
        <f t="shared" si="2"/>
        <v>0</v>
      </c>
      <c r="K91" s="32"/>
      <c r="L91" s="32"/>
      <c r="M91" s="32"/>
      <c r="N91" s="3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32"/>
      <c r="B92" s="32"/>
      <c r="C92" s="32"/>
      <c r="D92" s="32"/>
      <c r="E92" s="32"/>
      <c r="F92" s="32"/>
      <c r="G92" s="32"/>
      <c r="H92" s="32"/>
      <c r="I92" s="33">
        <f t="shared" si="1"/>
        <v>0</v>
      </c>
      <c r="J92" s="33">
        <f t="shared" si="2"/>
        <v>0</v>
      </c>
      <c r="K92" s="32"/>
      <c r="L92" s="32"/>
      <c r="M92" s="32"/>
      <c r="N92" s="3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32"/>
      <c r="B93" s="32"/>
      <c r="C93" s="32"/>
      <c r="D93" s="32"/>
      <c r="E93" s="32"/>
      <c r="F93" s="32"/>
      <c r="G93" s="32"/>
      <c r="H93" s="32"/>
      <c r="I93" s="33">
        <f t="shared" si="1"/>
        <v>0</v>
      </c>
      <c r="J93" s="33">
        <f t="shared" si="2"/>
        <v>0</v>
      </c>
      <c r="K93" s="32"/>
      <c r="L93" s="32"/>
      <c r="M93" s="32"/>
      <c r="N93" s="3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32"/>
      <c r="B94" s="32"/>
      <c r="C94" s="32"/>
      <c r="D94" s="32"/>
      <c r="E94" s="32"/>
      <c r="F94" s="32"/>
      <c r="G94" s="32"/>
      <c r="H94" s="32"/>
      <c r="I94" s="33">
        <f t="shared" si="1"/>
        <v>0</v>
      </c>
      <c r="J94" s="33">
        <f t="shared" si="2"/>
        <v>0</v>
      </c>
      <c r="K94" s="32"/>
      <c r="L94" s="32"/>
      <c r="M94" s="32"/>
      <c r="N94" s="3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32"/>
      <c r="B95" s="32"/>
      <c r="C95" s="32"/>
      <c r="D95" s="32"/>
      <c r="E95" s="32"/>
      <c r="F95" s="32"/>
      <c r="G95" s="32"/>
      <c r="H95" s="32"/>
      <c r="I95" s="33">
        <f t="shared" si="1"/>
        <v>0</v>
      </c>
      <c r="J95" s="33">
        <f t="shared" si="2"/>
        <v>0</v>
      </c>
      <c r="K95" s="32"/>
      <c r="L95" s="32"/>
      <c r="M95" s="32"/>
      <c r="N95" s="3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32"/>
      <c r="B96" s="32"/>
      <c r="C96" s="32"/>
      <c r="D96" s="32"/>
      <c r="E96" s="32"/>
      <c r="F96" s="32"/>
      <c r="G96" s="32"/>
      <c r="H96" s="32"/>
      <c r="I96" s="33">
        <f t="shared" si="1"/>
        <v>0</v>
      </c>
      <c r="J96" s="33">
        <f t="shared" si="2"/>
        <v>0</v>
      </c>
      <c r="K96" s="32"/>
      <c r="L96" s="32"/>
      <c r="M96" s="32"/>
      <c r="N96" s="3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32"/>
      <c r="B97" s="32"/>
      <c r="C97" s="32"/>
      <c r="D97" s="32"/>
      <c r="E97" s="32"/>
      <c r="F97" s="32"/>
      <c r="G97" s="32"/>
      <c r="H97" s="32"/>
      <c r="I97" s="33">
        <f t="shared" si="1"/>
        <v>0</v>
      </c>
      <c r="J97" s="33">
        <f t="shared" si="2"/>
        <v>0</v>
      </c>
      <c r="K97" s="32"/>
      <c r="L97" s="32"/>
      <c r="M97" s="32"/>
      <c r="N97" s="32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32"/>
      <c r="B98" s="32"/>
      <c r="C98" s="32"/>
      <c r="D98" s="32"/>
      <c r="E98" s="32"/>
      <c r="F98" s="32"/>
      <c r="G98" s="32"/>
      <c r="H98" s="32"/>
      <c r="I98" s="33">
        <f t="shared" si="1"/>
        <v>0</v>
      </c>
      <c r="J98" s="33">
        <f t="shared" si="2"/>
        <v>0</v>
      </c>
      <c r="K98" s="32"/>
      <c r="L98" s="32"/>
      <c r="M98" s="32"/>
      <c r="N98" s="3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32"/>
      <c r="B99" s="32"/>
      <c r="C99" s="32"/>
      <c r="D99" s="32"/>
      <c r="E99" s="32"/>
      <c r="F99" s="32"/>
      <c r="G99" s="32"/>
      <c r="H99" s="32"/>
      <c r="I99" s="33">
        <f t="shared" si="1"/>
        <v>0</v>
      </c>
      <c r="J99" s="33">
        <f t="shared" si="2"/>
        <v>0</v>
      </c>
      <c r="K99" s="32"/>
      <c r="L99" s="32"/>
      <c r="M99" s="32"/>
      <c r="N99" s="3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32"/>
      <c r="B100" s="32"/>
      <c r="C100" s="32"/>
      <c r="D100" s="32"/>
      <c r="E100" s="32"/>
      <c r="F100" s="32"/>
      <c r="G100" s="32"/>
      <c r="H100" s="32"/>
      <c r="I100" s="33">
        <f t="shared" si="1"/>
        <v>0</v>
      </c>
      <c r="J100" s="33">
        <f t="shared" si="2"/>
        <v>0</v>
      </c>
      <c r="K100" s="32"/>
      <c r="L100" s="32"/>
      <c r="M100" s="32"/>
      <c r="N100" s="3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32"/>
      <c r="B101" s="32"/>
      <c r="C101" s="32"/>
      <c r="D101" s="32"/>
      <c r="E101" s="32"/>
      <c r="F101" s="32"/>
      <c r="G101" s="32"/>
      <c r="H101" s="32"/>
      <c r="I101" s="33">
        <f t="shared" si="1"/>
        <v>0</v>
      </c>
      <c r="J101" s="33">
        <f t="shared" si="2"/>
        <v>0</v>
      </c>
      <c r="K101" s="32"/>
      <c r="L101" s="32"/>
      <c r="M101" s="32"/>
      <c r="N101" s="3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32"/>
      <c r="B102" s="32"/>
      <c r="C102" s="32"/>
      <c r="D102" s="32"/>
      <c r="E102" s="32"/>
      <c r="F102" s="32"/>
      <c r="G102" s="32"/>
      <c r="H102" s="32"/>
      <c r="I102" s="33">
        <f t="shared" si="1"/>
        <v>0</v>
      </c>
      <c r="J102" s="33">
        <f t="shared" si="2"/>
        <v>0</v>
      </c>
      <c r="K102" s="32"/>
      <c r="L102" s="32"/>
      <c r="M102" s="32"/>
      <c r="N102" s="3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32"/>
      <c r="B103" s="32"/>
      <c r="C103" s="32"/>
      <c r="D103" s="32"/>
      <c r="E103" s="32"/>
      <c r="F103" s="32"/>
      <c r="G103" s="32"/>
      <c r="H103" s="32"/>
      <c r="I103" s="33">
        <f t="shared" si="1"/>
        <v>0</v>
      </c>
      <c r="J103" s="33">
        <f t="shared" si="2"/>
        <v>0</v>
      </c>
      <c r="K103" s="32"/>
      <c r="L103" s="32"/>
      <c r="M103" s="32"/>
      <c r="N103" s="3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32"/>
      <c r="B104" s="32"/>
      <c r="C104" s="32"/>
      <c r="D104" s="32"/>
      <c r="E104" s="32"/>
      <c r="F104" s="32"/>
      <c r="G104" s="32"/>
      <c r="H104" s="32"/>
      <c r="I104" s="33">
        <f t="shared" si="1"/>
        <v>0</v>
      </c>
      <c r="J104" s="33">
        <f t="shared" si="2"/>
        <v>0</v>
      </c>
      <c r="K104" s="32"/>
      <c r="L104" s="32"/>
      <c r="M104" s="32"/>
      <c r="N104" s="3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32"/>
      <c r="B105" s="32"/>
      <c r="C105" s="32"/>
      <c r="D105" s="32"/>
      <c r="E105" s="32"/>
      <c r="F105" s="32"/>
      <c r="G105" s="32"/>
      <c r="H105" s="32"/>
      <c r="I105" s="33">
        <f t="shared" si="1"/>
        <v>0</v>
      </c>
      <c r="J105" s="33">
        <f t="shared" si="2"/>
        <v>0</v>
      </c>
      <c r="K105" s="32"/>
      <c r="L105" s="32"/>
      <c r="M105" s="32"/>
      <c r="N105" s="32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32"/>
      <c r="B106" s="32"/>
      <c r="C106" s="32"/>
      <c r="D106" s="32"/>
      <c r="E106" s="32"/>
      <c r="F106" s="32"/>
      <c r="G106" s="32"/>
      <c r="H106" s="32"/>
      <c r="I106" s="33">
        <f t="shared" si="1"/>
        <v>0</v>
      </c>
      <c r="J106" s="33">
        <f t="shared" si="2"/>
        <v>0</v>
      </c>
      <c r="K106" s="32"/>
      <c r="L106" s="32"/>
      <c r="M106" s="32"/>
      <c r="N106" s="32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32"/>
      <c r="B107" s="32"/>
      <c r="C107" s="32"/>
      <c r="D107" s="32"/>
      <c r="E107" s="32"/>
      <c r="F107" s="32"/>
      <c r="G107" s="32"/>
      <c r="H107" s="32"/>
      <c r="I107" s="33">
        <f t="shared" si="1"/>
        <v>0</v>
      </c>
      <c r="J107" s="33">
        <f t="shared" si="2"/>
        <v>0</v>
      </c>
      <c r="K107" s="32"/>
      <c r="L107" s="32"/>
      <c r="M107" s="32"/>
      <c r="N107" s="32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32"/>
      <c r="B108" s="32"/>
      <c r="C108" s="32"/>
      <c r="D108" s="32"/>
      <c r="E108" s="32"/>
      <c r="F108" s="32"/>
      <c r="G108" s="32"/>
      <c r="H108" s="32"/>
      <c r="I108" s="33">
        <f t="shared" si="1"/>
        <v>0</v>
      </c>
      <c r="J108" s="33">
        <f t="shared" si="2"/>
        <v>0</v>
      </c>
      <c r="K108" s="32"/>
      <c r="L108" s="32"/>
      <c r="M108" s="32"/>
      <c r="N108" s="32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32"/>
      <c r="B109" s="32"/>
      <c r="C109" s="32"/>
      <c r="D109" s="32"/>
      <c r="E109" s="32"/>
      <c r="F109" s="32"/>
      <c r="G109" s="32"/>
      <c r="H109" s="32"/>
      <c r="I109" s="33">
        <f t="shared" si="1"/>
        <v>0</v>
      </c>
      <c r="J109" s="33">
        <f t="shared" si="2"/>
        <v>0</v>
      </c>
      <c r="K109" s="32"/>
      <c r="L109" s="32"/>
      <c r="M109" s="32"/>
      <c r="N109" s="32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32"/>
      <c r="B110" s="32"/>
      <c r="C110" s="32"/>
      <c r="D110" s="32"/>
      <c r="E110" s="32"/>
      <c r="F110" s="32"/>
      <c r="G110" s="32"/>
      <c r="H110" s="32"/>
      <c r="I110" s="33">
        <f t="shared" si="1"/>
        <v>0</v>
      </c>
      <c r="J110" s="33">
        <f t="shared" si="2"/>
        <v>0</v>
      </c>
      <c r="K110" s="32"/>
      <c r="L110" s="32"/>
      <c r="M110" s="32"/>
      <c r="N110" s="32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32"/>
      <c r="B111" s="32"/>
      <c r="C111" s="32"/>
      <c r="D111" s="32"/>
      <c r="E111" s="32"/>
      <c r="F111" s="32"/>
      <c r="G111" s="32"/>
      <c r="H111" s="32"/>
      <c r="I111" s="33">
        <f t="shared" si="1"/>
        <v>0</v>
      </c>
      <c r="J111" s="33">
        <f t="shared" si="2"/>
        <v>0</v>
      </c>
      <c r="K111" s="32"/>
      <c r="L111" s="32"/>
      <c r="M111" s="32"/>
      <c r="N111" s="32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32"/>
      <c r="B112" s="32"/>
      <c r="C112" s="32"/>
      <c r="D112" s="32"/>
      <c r="E112" s="32"/>
      <c r="F112" s="32"/>
      <c r="G112" s="32"/>
      <c r="H112" s="32"/>
      <c r="I112" s="33">
        <f t="shared" si="1"/>
        <v>0</v>
      </c>
      <c r="J112" s="33">
        <f t="shared" si="2"/>
        <v>0</v>
      </c>
      <c r="K112" s="32"/>
      <c r="L112" s="32"/>
      <c r="M112" s="32"/>
      <c r="N112" s="32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32"/>
      <c r="B113" s="32"/>
      <c r="C113" s="32"/>
      <c r="D113" s="32"/>
      <c r="E113" s="32"/>
      <c r="F113" s="32"/>
      <c r="G113" s="32"/>
      <c r="H113" s="32"/>
      <c r="I113" s="33">
        <f t="shared" si="1"/>
        <v>0</v>
      </c>
      <c r="J113" s="33">
        <f t="shared" si="2"/>
        <v>0</v>
      </c>
      <c r="K113" s="32"/>
      <c r="L113" s="32"/>
      <c r="M113" s="32"/>
      <c r="N113" s="32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32"/>
      <c r="B114" s="32"/>
      <c r="C114" s="32"/>
      <c r="D114" s="32"/>
      <c r="E114" s="32"/>
      <c r="F114" s="32"/>
      <c r="G114" s="32"/>
      <c r="H114" s="32"/>
      <c r="I114" s="33">
        <f t="shared" si="1"/>
        <v>0</v>
      </c>
      <c r="J114" s="33">
        <f t="shared" si="2"/>
        <v>0</v>
      </c>
      <c r="K114" s="32"/>
      <c r="L114" s="32"/>
      <c r="M114" s="32"/>
      <c r="N114" s="32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32"/>
      <c r="B115" s="32"/>
      <c r="C115" s="32"/>
      <c r="D115" s="32"/>
      <c r="E115" s="32"/>
      <c r="F115" s="32"/>
      <c r="G115" s="32"/>
      <c r="H115" s="32"/>
      <c r="I115" s="33">
        <f t="shared" si="1"/>
        <v>0</v>
      </c>
      <c r="J115" s="33">
        <f t="shared" si="2"/>
        <v>0</v>
      </c>
      <c r="K115" s="32"/>
      <c r="L115" s="32"/>
      <c r="M115" s="32"/>
      <c r="N115" s="32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32"/>
      <c r="B116" s="32"/>
      <c r="C116" s="32"/>
      <c r="D116" s="32"/>
      <c r="E116" s="32"/>
      <c r="F116" s="32"/>
      <c r="G116" s="32"/>
      <c r="H116" s="32"/>
      <c r="I116" s="33">
        <f t="shared" si="1"/>
        <v>0</v>
      </c>
      <c r="J116" s="33">
        <f t="shared" si="2"/>
        <v>0</v>
      </c>
      <c r="K116" s="32"/>
      <c r="L116" s="32"/>
      <c r="M116" s="32"/>
      <c r="N116" s="32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32"/>
      <c r="B117" s="32"/>
      <c r="C117" s="32"/>
      <c r="D117" s="32"/>
      <c r="E117" s="32"/>
      <c r="F117" s="32"/>
      <c r="G117" s="32"/>
      <c r="H117" s="32"/>
      <c r="I117" s="33">
        <f t="shared" si="1"/>
        <v>0</v>
      </c>
      <c r="J117" s="33">
        <f t="shared" si="2"/>
        <v>0</v>
      </c>
      <c r="K117" s="32"/>
      <c r="L117" s="32"/>
      <c r="M117" s="32"/>
      <c r="N117" s="32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32"/>
      <c r="B118" s="32"/>
      <c r="C118" s="32"/>
      <c r="D118" s="32"/>
      <c r="E118" s="32"/>
      <c r="F118" s="32"/>
      <c r="G118" s="32"/>
      <c r="H118" s="32"/>
      <c r="I118" s="33">
        <f t="shared" si="1"/>
        <v>0</v>
      </c>
      <c r="J118" s="33">
        <f t="shared" si="2"/>
        <v>0</v>
      </c>
      <c r="K118" s="32"/>
      <c r="L118" s="32"/>
      <c r="M118" s="32"/>
      <c r="N118" s="32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32"/>
      <c r="B119" s="32"/>
      <c r="C119" s="32"/>
      <c r="D119" s="32"/>
      <c r="E119" s="32"/>
      <c r="F119" s="32"/>
      <c r="G119" s="32"/>
      <c r="H119" s="32"/>
      <c r="I119" s="33">
        <f t="shared" si="1"/>
        <v>0</v>
      </c>
      <c r="J119" s="33">
        <f t="shared" si="2"/>
        <v>0</v>
      </c>
      <c r="K119" s="32"/>
      <c r="L119" s="32"/>
      <c r="M119" s="32"/>
      <c r="N119" s="32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32"/>
      <c r="B120" s="32"/>
      <c r="C120" s="32"/>
      <c r="D120" s="32"/>
      <c r="E120" s="32"/>
      <c r="F120" s="32"/>
      <c r="G120" s="32"/>
      <c r="H120" s="32"/>
      <c r="I120" s="33">
        <f t="shared" si="1"/>
        <v>0</v>
      </c>
      <c r="J120" s="33">
        <f t="shared" si="2"/>
        <v>0</v>
      </c>
      <c r="K120" s="32"/>
      <c r="L120" s="32"/>
      <c r="M120" s="32"/>
      <c r="N120" s="32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32"/>
      <c r="B121" s="32"/>
      <c r="C121" s="32"/>
      <c r="D121" s="32"/>
      <c r="E121" s="32"/>
      <c r="F121" s="32"/>
      <c r="G121" s="32"/>
      <c r="H121" s="32"/>
      <c r="I121" s="33">
        <f t="shared" si="1"/>
        <v>0</v>
      </c>
      <c r="J121" s="33">
        <f t="shared" si="2"/>
        <v>0</v>
      </c>
      <c r="K121" s="32"/>
      <c r="L121" s="32"/>
      <c r="M121" s="32"/>
      <c r="N121" s="32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32"/>
      <c r="B122" s="32"/>
      <c r="C122" s="32"/>
      <c r="D122" s="32"/>
      <c r="E122" s="32"/>
      <c r="F122" s="32"/>
      <c r="G122" s="32"/>
      <c r="H122" s="32"/>
      <c r="I122" s="33">
        <f t="shared" si="1"/>
        <v>0</v>
      </c>
      <c r="J122" s="33">
        <f t="shared" si="2"/>
        <v>0</v>
      </c>
      <c r="K122" s="32"/>
      <c r="L122" s="32"/>
      <c r="M122" s="32"/>
      <c r="N122" s="32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32"/>
      <c r="B123" s="32"/>
      <c r="C123" s="32"/>
      <c r="D123" s="32"/>
      <c r="E123" s="32"/>
      <c r="F123" s="32"/>
      <c r="G123" s="32"/>
      <c r="H123" s="32"/>
      <c r="I123" s="33">
        <f t="shared" si="1"/>
        <v>0</v>
      </c>
      <c r="J123" s="33">
        <f t="shared" si="2"/>
        <v>0</v>
      </c>
      <c r="K123" s="32"/>
      <c r="L123" s="32"/>
      <c r="M123" s="32"/>
      <c r="N123" s="32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32"/>
      <c r="B124" s="32"/>
      <c r="C124" s="32"/>
      <c r="D124" s="32"/>
      <c r="E124" s="32"/>
      <c r="F124" s="32"/>
      <c r="G124" s="32"/>
      <c r="H124" s="32"/>
      <c r="I124" s="33">
        <f t="shared" si="1"/>
        <v>0</v>
      </c>
      <c r="J124" s="33">
        <f t="shared" si="2"/>
        <v>0</v>
      </c>
      <c r="K124" s="32"/>
      <c r="L124" s="32"/>
      <c r="M124" s="32"/>
      <c r="N124" s="32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32"/>
      <c r="B125" s="32"/>
      <c r="C125" s="32"/>
      <c r="D125" s="32"/>
      <c r="E125" s="32"/>
      <c r="F125" s="32"/>
      <c r="G125" s="32"/>
      <c r="H125" s="32"/>
      <c r="I125" s="33">
        <f t="shared" si="1"/>
        <v>0</v>
      </c>
      <c r="J125" s="33">
        <f t="shared" si="2"/>
        <v>0</v>
      </c>
      <c r="K125" s="32"/>
      <c r="L125" s="32"/>
      <c r="M125" s="32"/>
      <c r="N125" s="32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32"/>
      <c r="B126" s="32"/>
      <c r="C126" s="32"/>
      <c r="D126" s="32"/>
      <c r="E126" s="32"/>
      <c r="F126" s="32"/>
      <c r="G126" s="32"/>
      <c r="H126" s="32"/>
      <c r="I126" s="33">
        <f t="shared" si="1"/>
        <v>0</v>
      </c>
      <c r="J126" s="33">
        <f t="shared" si="2"/>
        <v>0</v>
      </c>
      <c r="K126" s="32"/>
      <c r="L126" s="32"/>
      <c r="M126" s="32"/>
      <c r="N126" s="32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32"/>
      <c r="B127" s="32"/>
      <c r="C127" s="32"/>
      <c r="D127" s="32"/>
      <c r="E127" s="32"/>
      <c r="F127" s="32"/>
      <c r="G127" s="32"/>
      <c r="H127" s="32"/>
      <c r="I127" s="33">
        <f t="shared" si="1"/>
        <v>0</v>
      </c>
      <c r="J127" s="33">
        <f t="shared" si="2"/>
        <v>0</v>
      </c>
      <c r="K127" s="32"/>
      <c r="L127" s="32"/>
      <c r="M127" s="32"/>
      <c r="N127" s="32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32"/>
      <c r="B128" s="32"/>
      <c r="C128" s="32"/>
      <c r="D128" s="32"/>
      <c r="E128" s="32"/>
      <c r="F128" s="32"/>
      <c r="G128" s="32"/>
      <c r="H128" s="32"/>
      <c r="I128" s="33">
        <f t="shared" si="1"/>
        <v>0</v>
      </c>
      <c r="J128" s="33">
        <f t="shared" si="2"/>
        <v>0</v>
      </c>
      <c r="K128" s="32"/>
      <c r="L128" s="32"/>
      <c r="M128" s="32"/>
      <c r="N128" s="32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32"/>
      <c r="B129" s="32"/>
      <c r="C129" s="32"/>
      <c r="D129" s="32"/>
      <c r="E129" s="32"/>
      <c r="F129" s="32"/>
      <c r="G129" s="32"/>
      <c r="H129" s="32"/>
      <c r="I129" s="33">
        <f t="shared" si="1"/>
        <v>0</v>
      </c>
      <c r="J129" s="33">
        <f t="shared" si="2"/>
        <v>0</v>
      </c>
      <c r="K129" s="32"/>
      <c r="L129" s="32"/>
      <c r="M129" s="32"/>
      <c r="N129" s="32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32"/>
      <c r="B130" s="32"/>
      <c r="C130" s="32"/>
      <c r="D130" s="32"/>
      <c r="E130" s="32"/>
      <c r="F130" s="32"/>
      <c r="G130" s="32"/>
      <c r="H130" s="32"/>
      <c r="I130" s="33">
        <f t="shared" si="1"/>
        <v>0</v>
      </c>
      <c r="J130" s="33">
        <f t="shared" si="2"/>
        <v>0</v>
      </c>
      <c r="K130" s="32"/>
      <c r="L130" s="32"/>
      <c r="M130" s="32"/>
      <c r="N130" s="32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32"/>
      <c r="B131" s="32"/>
      <c r="C131" s="32"/>
      <c r="D131" s="32"/>
      <c r="E131" s="32"/>
      <c r="F131" s="32"/>
      <c r="G131" s="32"/>
      <c r="H131" s="32"/>
      <c r="I131" s="33">
        <f t="shared" si="1"/>
        <v>0</v>
      </c>
      <c r="J131" s="33">
        <f t="shared" si="2"/>
        <v>0</v>
      </c>
      <c r="K131" s="32"/>
      <c r="L131" s="32"/>
      <c r="M131" s="32"/>
      <c r="N131" s="32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32"/>
      <c r="B132" s="32"/>
      <c r="C132" s="32"/>
      <c r="D132" s="32"/>
      <c r="E132" s="32"/>
      <c r="F132" s="32"/>
      <c r="G132" s="32"/>
      <c r="H132" s="32"/>
      <c r="I132" s="33">
        <f t="shared" si="1"/>
        <v>0</v>
      </c>
      <c r="J132" s="33">
        <f t="shared" si="2"/>
        <v>0</v>
      </c>
      <c r="K132" s="32"/>
      <c r="L132" s="32"/>
      <c r="M132" s="32"/>
      <c r="N132" s="32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32"/>
      <c r="B133" s="32"/>
      <c r="C133" s="32"/>
      <c r="D133" s="32"/>
      <c r="E133" s="32"/>
      <c r="F133" s="32"/>
      <c r="G133" s="32"/>
      <c r="H133" s="32"/>
      <c r="I133" s="33">
        <f t="shared" si="1"/>
        <v>0</v>
      </c>
      <c r="J133" s="33">
        <f t="shared" si="2"/>
        <v>0</v>
      </c>
      <c r="K133" s="32"/>
      <c r="L133" s="32"/>
      <c r="M133" s="32"/>
      <c r="N133" s="32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32"/>
      <c r="B134" s="32"/>
      <c r="C134" s="32"/>
      <c r="D134" s="32"/>
      <c r="E134" s="32"/>
      <c r="F134" s="32"/>
      <c r="G134" s="32"/>
      <c r="H134" s="32"/>
      <c r="I134" s="33">
        <f t="shared" si="1"/>
        <v>0</v>
      </c>
      <c r="J134" s="33">
        <f t="shared" si="2"/>
        <v>0</v>
      </c>
      <c r="K134" s="32"/>
      <c r="L134" s="32"/>
      <c r="M134" s="32"/>
      <c r="N134" s="32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32"/>
      <c r="B135" s="32"/>
      <c r="C135" s="32"/>
      <c r="D135" s="32"/>
      <c r="E135" s="32"/>
      <c r="F135" s="32"/>
      <c r="G135" s="32"/>
      <c r="H135" s="32"/>
      <c r="I135" s="33">
        <f t="shared" si="1"/>
        <v>0</v>
      </c>
      <c r="J135" s="33">
        <f t="shared" si="2"/>
        <v>0</v>
      </c>
      <c r="K135" s="32"/>
      <c r="L135" s="32"/>
      <c r="M135" s="32"/>
      <c r="N135" s="32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32"/>
      <c r="B136" s="32"/>
      <c r="C136" s="32"/>
      <c r="D136" s="32"/>
      <c r="E136" s="32"/>
      <c r="F136" s="32"/>
      <c r="G136" s="32"/>
      <c r="H136" s="32"/>
      <c r="I136" s="33">
        <f t="shared" si="1"/>
        <v>0</v>
      </c>
      <c r="J136" s="33">
        <f t="shared" si="2"/>
        <v>0</v>
      </c>
      <c r="K136" s="32"/>
      <c r="L136" s="32"/>
      <c r="M136" s="32"/>
      <c r="N136" s="32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32"/>
      <c r="B137" s="32"/>
      <c r="C137" s="32"/>
      <c r="D137" s="32"/>
      <c r="E137" s="32"/>
      <c r="F137" s="32"/>
      <c r="G137" s="32"/>
      <c r="H137" s="32"/>
      <c r="I137" s="33">
        <f t="shared" si="1"/>
        <v>0</v>
      </c>
      <c r="J137" s="33">
        <f t="shared" si="2"/>
        <v>0</v>
      </c>
      <c r="K137" s="32"/>
      <c r="L137" s="32"/>
      <c r="M137" s="32"/>
      <c r="N137" s="32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32"/>
      <c r="B138" s="32"/>
      <c r="C138" s="32"/>
      <c r="D138" s="32"/>
      <c r="E138" s="32"/>
      <c r="F138" s="32"/>
      <c r="G138" s="32"/>
      <c r="H138" s="32"/>
      <c r="I138" s="33">
        <f t="shared" si="1"/>
        <v>0</v>
      </c>
      <c r="J138" s="33">
        <f t="shared" si="2"/>
        <v>0</v>
      </c>
      <c r="K138" s="32"/>
      <c r="L138" s="32"/>
      <c r="M138" s="32"/>
      <c r="N138" s="32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32"/>
      <c r="B139" s="32"/>
      <c r="C139" s="32"/>
      <c r="D139" s="32"/>
      <c r="E139" s="32"/>
      <c r="F139" s="32"/>
      <c r="G139" s="32"/>
      <c r="H139" s="32"/>
      <c r="I139" s="33">
        <f t="shared" si="1"/>
        <v>0</v>
      </c>
      <c r="J139" s="33">
        <f t="shared" si="2"/>
        <v>0</v>
      </c>
      <c r="K139" s="32"/>
      <c r="L139" s="32"/>
      <c r="M139" s="32"/>
      <c r="N139" s="32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32"/>
      <c r="B140" s="32"/>
      <c r="C140" s="32"/>
      <c r="D140" s="32"/>
      <c r="E140" s="32"/>
      <c r="F140" s="32"/>
      <c r="G140" s="32"/>
      <c r="H140" s="32"/>
      <c r="I140" s="33">
        <f t="shared" si="1"/>
        <v>0</v>
      </c>
      <c r="J140" s="33">
        <f t="shared" si="2"/>
        <v>0</v>
      </c>
      <c r="K140" s="32"/>
      <c r="L140" s="32"/>
      <c r="M140" s="32"/>
      <c r="N140" s="32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32"/>
      <c r="B141" s="32"/>
      <c r="C141" s="32"/>
      <c r="D141" s="32"/>
      <c r="E141" s="32"/>
      <c r="F141" s="32"/>
      <c r="G141" s="32"/>
      <c r="H141" s="32"/>
      <c r="I141" s="33">
        <f t="shared" si="1"/>
        <v>0</v>
      </c>
      <c r="J141" s="33">
        <f t="shared" si="2"/>
        <v>0</v>
      </c>
      <c r="K141" s="32"/>
      <c r="L141" s="32"/>
      <c r="M141" s="32"/>
      <c r="N141" s="32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32"/>
      <c r="B142" s="32"/>
      <c r="C142" s="32"/>
      <c r="D142" s="32"/>
      <c r="E142" s="32"/>
      <c r="F142" s="32"/>
      <c r="G142" s="32"/>
      <c r="H142" s="32"/>
      <c r="I142" s="33">
        <f t="shared" si="1"/>
        <v>0</v>
      </c>
      <c r="J142" s="33">
        <f t="shared" si="2"/>
        <v>0</v>
      </c>
      <c r="K142" s="32"/>
      <c r="L142" s="32"/>
      <c r="M142" s="32"/>
      <c r="N142" s="32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32"/>
      <c r="B143" s="32"/>
      <c r="C143" s="32"/>
      <c r="D143" s="32"/>
      <c r="E143" s="32"/>
      <c r="F143" s="32"/>
      <c r="G143" s="32"/>
      <c r="H143" s="32"/>
      <c r="I143" s="33">
        <f t="shared" si="1"/>
        <v>0</v>
      </c>
      <c r="J143" s="33">
        <f t="shared" si="2"/>
        <v>0</v>
      </c>
      <c r="K143" s="32"/>
      <c r="L143" s="32"/>
      <c r="M143" s="32"/>
      <c r="N143" s="32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32"/>
      <c r="B144" s="32"/>
      <c r="C144" s="32"/>
      <c r="D144" s="32"/>
      <c r="E144" s="32"/>
      <c r="F144" s="32"/>
      <c r="G144" s="32"/>
      <c r="H144" s="32"/>
      <c r="I144" s="33">
        <f t="shared" si="1"/>
        <v>0</v>
      </c>
      <c r="J144" s="33">
        <f t="shared" si="2"/>
        <v>0</v>
      </c>
      <c r="K144" s="32"/>
      <c r="L144" s="32"/>
      <c r="M144" s="32"/>
      <c r="N144" s="32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32"/>
      <c r="B145" s="32"/>
      <c r="C145" s="32"/>
      <c r="D145" s="32"/>
      <c r="E145" s="32"/>
      <c r="F145" s="32"/>
      <c r="G145" s="32"/>
      <c r="H145" s="32"/>
      <c r="I145" s="33">
        <f t="shared" si="1"/>
        <v>0</v>
      </c>
      <c r="J145" s="33">
        <f t="shared" si="2"/>
        <v>0</v>
      </c>
      <c r="K145" s="32"/>
      <c r="L145" s="32"/>
      <c r="M145" s="32"/>
      <c r="N145" s="32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32"/>
      <c r="B146" s="32"/>
      <c r="C146" s="32"/>
      <c r="D146" s="32"/>
      <c r="E146" s="32"/>
      <c r="F146" s="32"/>
      <c r="G146" s="32"/>
      <c r="H146" s="32"/>
      <c r="I146" s="33">
        <f t="shared" si="1"/>
        <v>0</v>
      </c>
      <c r="J146" s="33">
        <f t="shared" si="2"/>
        <v>0</v>
      </c>
      <c r="K146" s="32"/>
      <c r="L146" s="32"/>
      <c r="M146" s="32"/>
      <c r="N146" s="32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32"/>
      <c r="B147" s="32"/>
      <c r="C147" s="32"/>
      <c r="D147" s="32"/>
      <c r="E147" s="32"/>
      <c r="F147" s="32"/>
      <c r="G147" s="32"/>
      <c r="H147" s="32"/>
      <c r="I147" s="33">
        <f t="shared" si="1"/>
        <v>0</v>
      </c>
      <c r="J147" s="33">
        <f t="shared" si="2"/>
        <v>0</v>
      </c>
      <c r="K147" s="32"/>
      <c r="L147" s="32"/>
      <c r="M147" s="32"/>
      <c r="N147" s="32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32"/>
      <c r="B148" s="32"/>
      <c r="C148" s="32"/>
      <c r="D148" s="32"/>
      <c r="E148" s="32"/>
      <c r="F148" s="32"/>
      <c r="G148" s="32"/>
      <c r="H148" s="32"/>
      <c r="I148" s="33">
        <f t="shared" si="1"/>
        <v>0</v>
      </c>
      <c r="J148" s="33">
        <f t="shared" si="2"/>
        <v>0</v>
      </c>
      <c r="K148" s="32"/>
      <c r="L148" s="32"/>
      <c r="M148" s="32"/>
      <c r="N148" s="32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32"/>
      <c r="B149" s="32"/>
      <c r="C149" s="32"/>
      <c r="D149" s="32"/>
      <c r="E149" s="32"/>
      <c r="F149" s="32"/>
      <c r="G149" s="32"/>
      <c r="H149" s="32"/>
      <c r="I149" s="33">
        <f t="shared" si="1"/>
        <v>0</v>
      </c>
      <c r="J149" s="33">
        <f t="shared" si="2"/>
        <v>0</v>
      </c>
      <c r="K149" s="32"/>
      <c r="L149" s="32"/>
      <c r="M149" s="32"/>
      <c r="N149" s="32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32"/>
      <c r="B150" s="32"/>
      <c r="C150" s="32"/>
      <c r="D150" s="32"/>
      <c r="E150" s="32"/>
      <c r="F150" s="32"/>
      <c r="G150" s="32"/>
      <c r="H150" s="32"/>
      <c r="I150" s="33">
        <f t="shared" si="1"/>
        <v>0</v>
      </c>
      <c r="J150" s="33">
        <f t="shared" si="2"/>
        <v>0</v>
      </c>
      <c r="K150" s="32"/>
      <c r="L150" s="32"/>
      <c r="M150" s="32"/>
      <c r="N150" s="32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32"/>
      <c r="B151" s="32"/>
      <c r="C151" s="32"/>
      <c r="D151" s="32"/>
      <c r="E151" s="32"/>
      <c r="F151" s="32"/>
      <c r="G151" s="32"/>
      <c r="H151" s="32"/>
      <c r="I151" s="33">
        <f t="shared" si="1"/>
        <v>0</v>
      </c>
      <c r="J151" s="33">
        <f t="shared" si="2"/>
        <v>0</v>
      </c>
      <c r="K151" s="32"/>
      <c r="L151" s="32"/>
      <c r="M151" s="32"/>
      <c r="N151" s="32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32"/>
      <c r="B152" s="32"/>
      <c r="C152" s="32"/>
      <c r="D152" s="32"/>
      <c r="E152" s="32"/>
      <c r="F152" s="32"/>
      <c r="G152" s="32"/>
      <c r="H152" s="32"/>
      <c r="I152" s="33">
        <f t="shared" si="1"/>
        <v>0</v>
      </c>
      <c r="J152" s="33">
        <f t="shared" si="2"/>
        <v>0</v>
      </c>
      <c r="K152" s="32"/>
      <c r="L152" s="32"/>
      <c r="M152" s="32"/>
      <c r="N152" s="32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32"/>
      <c r="B153" s="32"/>
      <c r="C153" s="32"/>
      <c r="D153" s="32"/>
      <c r="E153" s="32"/>
      <c r="F153" s="32"/>
      <c r="G153" s="32"/>
      <c r="H153" s="32"/>
      <c r="I153" s="33">
        <f t="shared" si="1"/>
        <v>0</v>
      </c>
      <c r="J153" s="33">
        <f t="shared" si="2"/>
        <v>0</v>
      </c>
      <c r="K153" s="32"/>
      <c r="L153" s="32"/>
      <c r="M153" s="32"/>
      <c r="N153" s="32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32"/>
      <c r="B154" s="32"/>
      <c r="C154" s="32"/>
      <c r="D154" s="32"/>
      <c r="E154" s="32"/>
      <c r="F154" s="32"/>
      <c r="G154" s="32"/>
      <c r="H154" s="32"/>
      <c r="I154" s="33">
        <f t="shared" si="1"/>
        <v>0</v>
      </c>
      <c r="J154" s="33">
        <f t="shared" si="2"/>
        <v>0</v>
      </c>
      <c r="K154" s="32"/>
      <c r="L154" s="32"/>
      <c r="M154" s="32"/>
      <c r="N154" s="32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32"/>
      <c r="B155" s="32"/>
      <c r="C155" s="32"/>
      <c r="D155" s="32"/>
      <c r="E155" s="32"/>
      <c r="F155" s="32"/>
      <c r="G155" s="32"/>
      <c r="H155" s="32"/>
      <c r="I155" s="33">
        <f t="shared" si="1"/>
        <v>0</v>
      </c>
      <c r="J155" s="33">
        <f t="shared" si="2"/>
        <v>0</v>
      </c>
      <c r="K155" s="32"/>
      <c r="L155" s="32"/>
      <c r="M155" s="32"/>
      <c r="N155" s="32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32"/>
      <c r="B156" s="32"/>
      <c r="C156" s="32"/>
      <c r="D156" s="32"/>
      <c r="E156" s="32"/>
      <c r="F156" s="32"/>
      <c r="G156" s="32"/>
      <c r="H156" s="32"/>
      <c r="I156" s="33">
        <f t="shared" si="1"/>
        <v>0</v>
      </c>
      <c r="J156" s="33">
        <f t="shared" si="2"/>
        <v>0</v>
      </c>
      <c r="K156" s="32"/>
      <c r="L156" s="32"/>
      <c r="M156" s="32"/>
      <c r="N156" s="32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32"/>
      <c r="B157" s="32"/>
      <c r="C157" s="32"/>
      <c r="D157" s="32"/>
      <c r="E157" s="32"/>
      <c r="F157" s="32"/>
      <c r="G157" s="32"/>
      <c r="H157" s="32"/>
      <c r="I157" s="33">
        <f t="shared" si="1"/>
        <v>0</v>
      </c>
      <c r="J157" s="33">
        <f t="shared" si="2"/>
        <v>0</v>
      </c>
      <c r="K157" s="32"/>
      <c r="L157" s="32"/>
      <c r="M157" s="32"/>
      <c r="N157" s="32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32"/>
      <c r="B158" s="32"/>
      <c r="C158" s="32"/>
      <c r="D158" s="32"/>
      <c r="E158" s="32"/>
      <c r="F158" s="32"/>
      <c r="G158" s="32"/>
      <c r="H158" s="32"/>
      <c r="I158" s="33">
        <f t="shared" si="1"/>
        <v>0</v>
      </c>
      <c r="J158" s="33">
        <f t="shared" si="2"/>
        <v>0</v>
      </c>
      <c r="K158" s="32"/>
      <c r="L158" s="32"/>
      <c r="M158" s="32"/>
      <c r="N158" s="32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32"/>
      <c r="B159" s="32"/>
      <c r="C159" s="32"/>
      <c r="D159" s="32"/>
      <c r="E159" s="32"/>
      <c r="F159" s="32"/>
      <c r="G159" s="32"/>
      <c r="H159" s="32"/>
      <c r="I159" s="33">
        <f t="shared" si="1"/>
        <v>0</v>
      </c>
      <c r="J159" s="33">
        <f t="shared" si="2"/>
        <v>0</v>
      </c>
      <c r="K159" s="32"/>
      <c r="L159" s="32"/>
      <c r="M159" s="32"/>
      <c r="N159" s="32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32"/>
      <c r="B160" s="32"/>
      <c r="C160" s="32"/>
      <c r="D160" s="32"/>
      <c r="E160" s="32"/>
      <c r="F160" s="32"/>
      <c r="G160" s="32"/>
      <c r="H160" s="32"/>
      <c r="I160" s="33">
        <f t="shared" si="1"/>
        <v>0</v>
      </c>
      <c r="J160" s="33">
        <f t="shared" si="2"/>
        <v>0</v>
      </c>
      <c r="K160" s="32"/>
      <c r="L160" s="32"/>
      <c r="M160" s="32"/>
      <c r="N160" s="32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32"/>
      <c r="B161" s="32"/>
      <c r="C161" s="32"/>
      <c r="D161" s="32"/>
      <c r="E161" s="32"/>
      <c r="F161" s="32"/>
      <c r="G161" s="32"/>
      <c r="H161" s="32"/>
      <c r="I161" s="33">
        <f t="shared" si="1"/>
        <v>0</v>
      </c>
      <c r="J161" s="33">
        <f t="shared" si="2"/>
        <v>0</v>
      </c>
      <c r="K161" s="32"/>
      <c r="L161" s="32"/>
      <c r="M161" s="32"/>
      <c r="N161" s="32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32"/>
      <c r="B162" s="32"/>
      <c r="C162" s="32"/>
      <c r="D162" s="32"/>
      <c r="E162" s="32"/>
      <c r="F162" s="32"/>
      <c r="G162" s="32"/>
      <c r="H162" s="32"/>
      <c r="I162" s="33">
        <f t="shared" si="1"/>
        <v>0</v>
      </c>
      <c r="J162" s="33">
        <f t="shared" si="2"/>
        <v>0</v>
      </c>
      <c r="K162" s="32"/>
      <c r="L162" s="32"/>
      <c r="M162" s="32"/>
      <c r="N162" s="32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32"/>
      <c r="B163" s="32"/>
      <c r="C163" s="32"/>
      <c r="D163" s="32"/>
      <c r="E163" s="32"/>
      <c r="F163" s="32"/>
      <c r="G163" s="32"/>
      <c r="H163" s="32"/>
      <c r="I163" s="33">
        <f t="shared" si="1"/>
        <v>0</v>
      </c>
      <c r="J163" s="33">
        <f t="shared" si="2"/>
        <v>0</v>
      </c>
      <c r="K163" s="32"/>
      <c r="L163" s="32"/>
      <c r="M163" s="32"/>
      <c r="N163" s="32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32"/>
      <c r="B164" s="32"/>
      <c r="C164" s="32"/>
      <c r="D164" s="32"/>
      <c r="E164" s="32"/>
      <c r="F164" s="32"/>
      <c r="G164" s="32"/>
      <c r="H164" s="32"/>
      <c r="I164" s="33">
        <f t="shared" si="1"/>
        <v>0</v>
      </c>
      <c r="J164" s="33">
        <f t="shared" si="2"/>
        <v>0</v>
      </c>
      <c r="K164" s="32"/>
      <c r="L164" s="32"/>
      <c r="M164" s="32"/>
      <c r="N164" s="32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32"/>
      <c r="B165" s="32"/>
      <c r="C165" s="32"/>
      <c r="D165" s="32"/>
      <c r="E165" s="32"/>
      <c r="F165" s="32"/>
      <c r="G165" s="32"/>
      <c r="H165" s="32"/>
      <c r="I165" s="33">
        <f t="shared" si="1"/>
        <v>0</v>
      </c>
      <c r="J165" s="33">
        <f t="shared" si="2"/>
        <v>0</v>
      </c>
      <c r="K165" s="32"/>
      <c r="L165" s="32"/>
      <c r="M165" s="32"/>
      <c r="N165" s="32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32"/>
      <c r="B166" s="32"/>
      <c r="C166" s="32"/>
      <c r="D166" s="32"/>
      <c r="E166" s="32"/>
      <c r="F166" s="32"/>
      <c r="G166" s="32"/>
      <c r="H166" s="32"/>
      <c r="I166" s="33">
        <f t="shared" si="1"/>
        <v>0</v>
      </c>
      <c r="J166" s="33">
        <f t="shared" si="2"/>
        <v>0</v>
      </c>
      <c r="K166" s="32"/>
      <c r="L166" s="32"/>
      <c r="M166" s="32"/>
      <c r="N166" s="32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32"/>
      <c r="B167" s="32"/>
      <c r="C167" s="32"/>
      <c r="D167" s="32"/>
      <c r="E167" s="32"/>
      <c r="F167" s="32"/>
      <c r="G167" s="32"/>
      <c r="H167" s="32"/>
      <c r="I167" s="33">
        <f t="shared" si="1"/>
        <v>0</v>
      </c>
      <c r="J167" s="33">
        <f t="shared" si="2"/>
        <v>0</v>
      </c>
      <c r="K167" s="32"/>
      <c r="L167" s="32"/>
      <c r="M167" s="32"/>
      <c r="N167" s="32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43"/>
      <c r="B168" s="43"/>
      <c r="C168" s="43"/>
      <c r="D168" s="43"/>
      <c r="E168" s="43"/>
      <c r="F168" s="43"/>
      <c r="G168" s="43"/>
      <c r="H168" s="43"/>
      <c r="I168" s="5"/>
      <c r="J168" s="5"/>
      <c r="K168" s="43"/>
      <c r="L168" s="43"/>
      <c r="M168" s="43"/>
      <c r="N168" s="43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3:J13"/>
    <mergeCell ref="A14:J14"/>
    <mergeCell ref="A15:J15"/>
    <mergeCell ref="A16:J16"/>
    <mergeCell ref="A17:J17"/>
    <mergeCell ref="A18:J18"/>
    <mergeCell ref="A21:N21"/>
    <mergeCell ref="A4:J5"/>
    <mergeCell ref="A6:J6"/>
    <mergeCell ref="A7:J7"/>
    <mergeCell ref="A8:J8"/>
    <mergeCell ref="A10:J10"/>
    <mergeCell ref="A11:J11"/>
    <mergeCell ref="A12:J12"/>
  </mergeCells>
  <dataValidations>
    <dataValidation type="list" allowBlank="1" showErrorMessage="1" sqref="B1">
      <formula1>'listas de opções'!$A$2:$A$18</formula1>
    </dataValidation>
  </dataValidations>
  <hyperlinks>
    <hyperlink r:id="rId1" ref="A9"/>
    <hyperlink r:id="rId2" ref="A10"/>
    <hyperlink r:id="rId3" ref="A11"/>
  </hyperlinks>
  <printOptions/>
  <pageMargins bottom="0.787401575" footer="0.0" header="0.0" left="0.511811024" right="0.511811024" top="0.7874015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29"/>
    <col customWidth="1" min="2" max="2" width="45.29"/>
    <col customWidth="1" min="3" max="3" width="41.57"/>
    <col customWidth="1" min="4" max="4" width="40.43"/>
    <col customWidth="1" min="5" max="5" width="20.71"/>
    <col customWidth="1" min="6" max="6" width="59.71"/>
    <col customWidth="1" min="7" max="7" width="33.43"/>
    <col customWidth="1" min="8" max="8" width="12.71"/>
    <col customWidth="1" min="9" max="9" width="48.86"/>
    <col customWidth="1" min="10" max="10" width="56.86"/>
    <col customWidth="1" min="11" max="11" width="54.0"/>
    <col customWidth="1" min="12" max="12" width="57.29"/>
  </cols>
  <sheetData>
    <row r="1" ht="14.25" customHeight="1">
      <c r="A1" s="44" t="s">
        <v>118</v>
      </c>
      <c r="B1" s="44" t="s">
        <v>216</v>
      </c>
      <c r="C1" s="44" t="s">
        <v>217</v>
      </c>
      <c r="D1" s="44" t="s">
        <v>218</v>
      </c>
      <c r="E1" s="44" t="s">
        <v>1</v>
      </c>
      <c r="F1" s="44" t="s">
        <v>219</v>
      </c>
      <c r="G1" s="44" t="s">
        <v>220</v>
      </c>
      <c r="H1" s="44" t="s">
        <v>123</v>
      </c>
      <c r="I1" s="44" t="s">
        <v>221</v>
      </c>
      <c r="J1" s="44" t="s">
        <v>222</v>
      </c>
      <c r="K1" s="44" t="s">
        <v>223</v>
      </c>
      <c r="L1" s="44" t="s">
        <v>224</v>
      </c>
    </row>
    <row r="2" ht="48.75" customHeight="1">
      <c r="A2" s="45" t="s">
        <v>130</v>
      </c>
      <c r="B2" s="45" t="s">
        <v>225</v>
      </c>
      <c r="C2" s="45" t="s">
        <v>132</v>
      </c>
      <c r="D2" s="45" t="s">
        <v>132</v>
      </c>
      <c r="E2" s="46" t="s">
        <v>226</v>
      </c>
      <c r="F2" s="45">
        <v>3521.0</v>
      </c>
      <c r="G2" s="47">
        <v>49.26</v>
      </c>
      <c r="H2" s="45">
        <v>14.0</v>
      </c>
      <c r="I2" s="45"/>
      <c r="J2" s="48">
        <v>70.61</v>
      </c>
      <c r="K2" s="47">
        <f t="shared" ref="K2:K28" si="1">(F2*(1-G2/100)*1.1)</f>
        <v>1965.21094</v>
      </c>
      <c r="L2" s="47">
        <f t="shared" ref="L2:L28" si="2">F2*(1-G2/100)</f>
        <v>1786.5554</v>
      </c>
    </row>
    <row r="3" ht="48.75" customHeight="1">
      <c r="A3" s="45" t="s">
        <v>130</v>
      </c>
      <c r="B3" s="45" t="s">
        <v>227</v>
      </c>
      <c r="C3" s="45" t="s">
        <v>132</v>
      </c>
      <c r="D3" s="45" t="s">
        <v>132</v>
      </c>
      <c r="E3" s="46" t="s">
        <v>226</v>
      </c>
      <c r="F3" s="45">
        <v>4571.0</v>
      </c>
      <c r="G3" s="47">
        <v>49.26</v>
      </c>
      <c r="H3" s="45">
        <v>21.0</v>
      </c>
      <c r="I3" s="45"/>
      <c r="J3" s="48">
        <v>70.61</v>
      </c>
      <c r="K3" s="47">
        <f t="shared" si="1"/>
        <v>2551.25794</v>
      </c>
      <c r="L3" s="47">
        <f t="shared" si="2"/>
        <v>2319.3254</v>
      </c>
    </row>
    <row r="4" ht="48.75" customHeight="1">
      <c r="A4" s="45" t="s">
        <v>130</v>
      </c>
      <c r="B4" s="45" t="s">
        <v>136</v>
      </c>
      <c r="C4" s="45" t="s">
        <v>132</v>
      </c>
      <c r="D4" s="45" t="s">
        <v>132</v>
      </c>
      <c r="E4" s="46" t="s">
        <v>226</v>
      </c>
      <c r="F4" s="45">
        <v>1996.0</v>
      </c>
      <c r="G4" s="47">
        <v>49.26</v>
      </c>
      <c r="H4" s="45">
        <v>7.0</v>
      </c>
      <c r="I4" s="45"/>
      <c r="J4" s="48">
        <v>70.61</v>
      </c>
      <c r="K4" s="47">
        <f t="shared" si="1"/>
        <v>1114.04744</v>
      </c>
      <c r="L4" s="47">
        <f t="shared" si="2"/>
        <v>1012.7704</v>
      </c>
    </row>
    <row r="5" ht="48.75" customHeight="1">
      <c r="A5" s="45" t="s">
        <v>130</v>
      </c>
      <c r="B5" s="45" t="s">
        <v>138</v>
      </c>
      <c r="C5" s="45" t="s">
        <v>132</v>
      </c>
      <c r="D5" s="45" t="s">
        <v>132</v>
      </c>
      <c r="E5" s="46" t="s">
        <v>226</v>
      </c>
      <c r="F5" s="45">
        <v>5317.0</v>
      </c>
      <c r="G5" s="47">
        <v>49.26</v>
      </c>
      <c r="H5" s="45">
        <v>22.0</v>
      </c>
      <c r="I5" s="45"/>
      <c r="J5" s="48">
        <v>70.61</v>
      </c>
      <c r="K5" s="47">
        <f t="shared" si="1"/>
        <v>2967.63038</v>
      </c>
      <c r="L5" s="47">
        <f t="shared" si="2"/>
        <v>2697.8458</v>
      </c>
    </row>
    <row r="6" ht="48.75" customHeight="1">
      <c r="A6" s="45" t="s">
        <v>130</v>
      </c>
      <c r="B6" s="45" t="s">
        <v>228</v>
      </c>
      <c r="C6" s="45" t="s">
        <v>132</v>
      </c>
      <c r="D6" s="45" t="s">
        <v>132</v>
      </c>
      <c r="E6" s="46" t="s">
        <v>226</v>
      </c>
      <c r="F6" s="45">
        <v>6300.0</v>
      </c>
      <c r="G6" s="47">
        <v>49.26</v>
      </c>
      <c r="H6" s="45">
        <v>20.0</v>
      </c>
      <c r="I6" s="45"/>
      <c r="J6" s="48">
        <v>70.61</v>
      </c>
      <c r="K6" s="47">
        <f t="shared" si="1"/>
        <v>3516.282</v>
      </c>
      <c r="L6" s="47">
        <f t="shared" si="2"/>
        <v>3196.62</v>
      </c>
    </row>
    <row r="7" ht="48.75" customHeight="1">
      <c r="A7" s="45" t="s">
        <v>130</v>
      </c>
      <c r="B7" s="45" t="s">
        <v>229</v>
      </c>
      <c r="C7" s="45" t="s">
        <v>132</v>
      </c>
      <c r="D7" s="45" t="s">
        <v>132</v>
      </c>
      <c r="E7" s="46" t="s">
        <v>226</v>
      </c>
      <c r="F7" s="45">
        <v>3682.0</v>
      </c>
      <c r="G7" s="47">
        <v>49.26</v>
      </c>
      <c r="H7" s="45">
        <v>13.0</v>
      </c>
      <c r="I7" s="45"/>
      <c r="J7" s="48">
        <v>70.61</v>
      </c>
      <c r="K7" s="47">
        <f t="shared" si="1"/>
        <v>2055.07148</v>
      </c>
      <c r="L7" s="47">
        <f t="shared" si="2"/>
        <v>1868.2468</v>
      </c>
    </row>
    <row r="8" ht="48.75" customHeight="1">
      <c r="A8" s="46" t="s">
        <v>143</v>
      </c>
      <c r="B8" s="46" t="s">
        <v>144</v>
      </c>
      <c r="C8" s="45" t="s">
        <v>132</v>
      </c>
      <c r="D8" s="45" t="s">
        <v>132</v>
      </c>
      <c r="E8" s="46" t="s">
        <v>226</v>
      </c>
      <c r="F8" s="46">
        <v>7472.0</v>
      </c>
      <c r="G8" s="49">
        <v>38.2</v>
      </c>
      <c r="H8" s="46">
        <v>26.0</v>
      </c>
      <c r="I8" s="50"/>
      <c r="J8" s="51">
        <v>0.815</v>
      </c>
      <c r="K8" s="52">
        <f t="shared" si="1"/>
        <v>5079.4656</v>
      </c>
      <c r="L8" s="53">
        <f t="shared" si="2"/>
        <v>4617.696</v>
      </c>
    </row>
    <row r="9" ht="48.75" customHeight="1">
      <c r="A9" s="46" t="s">
        <v>143</v>
      </c>
      <c r="B9" s="46" t="s">
        <v>148</v>
      </c>
      <c r="C9" s="45" t="s">
        <v>132</v>
      </c>
      <c r="D9" s="45" t="s">
        <v>132</v>
      </c>
      <c r="E9" s="46" t="s">
        <v>226</v>
      </c>
      <c r="F9" s="46">
        <v>2290.0</v>
      </c>
      <c r="G9" s="49">
        <v>25.3</v>
      </c>
      <c r="H9" s="46">
        <v>19.0</v>
      </c>
      <c r="I9" s="50"/>
      <c r="J9" s="51">
        <v>1.116</v>
      </c>
      <c r="K9" s="52">
        <f t="shared" si="1"/>
        <v>1881.693</v>
      </c>
      <c r="L9" s="53">
        <f t="shared" si="2"/>
        <v>1710.63</v>
      </c>
    </row>
    <row r="10" ht="48.75" customHeight="1">
      <c r="A10" s="46" t="s">
        <v>143</v>
      </c>
      <c r="B10" s="46" t="s">
        <v>230</v>
      </c>
      <c r="C10" s="45" t="s">
        <v>132</v>
      </c>
      <c r="D10" s="45" t="s">
        <v>132</v>
      </c>
      <c r="E10" s="46" t="s">
        <v>226</v>
      </c>
      <c r="F10" s="46">
        <v>7395.0</v>
      </c>
      <c r="G10" s="49">
        <v>42.7</v>
      </c>
      <c r="H10" s="46">
        <v>27.0</v>
      </c>
      <c r="I10" s="50"/>
      <c r="J10" s="51">
        <v>0.712</v>
      </c>
      <c r="K10" s="52">
        <f t="shared" si="1"/>
        <v>4661.0685</v>
      </c>
      <c r="L10" s="53">
        <f t="shared" si="2"/>
        <v>4237.335</v>
      </c>
    </row>
    <row r="11" ht="48.75" customHeight="1">
      <c r="A11" s="46" t="s">
        <v>143</v>
      </c>
      <c r="B11" s="46" t="s">
        <v>153</v>
      </c>
      <c r="C11" s="45" t="s">
        <v>132</v>
      </c>
      <c r="D11" s="45" t="s">
        <v>132</v>
      </c>
      <c r="E11" s="46" t="s">
        <v>226</v>
      </c>
      <c r="F11" s="46">
        <v>7328.0</v>
      </c>
      <c r="G11" s="49">
        <v>30.6</v>
      </c>
      <c r="H11" s="46">
        <v>30.0</v>
      </c>
      <c r="I11" s="50"/>
      <c r="J11" s="51">
        <v>1.112</v>
      </c>
      <c r="K11" s="52">
        <f t="shared" si="1"/>
        <v>5594.1952</v>
      </c>
      <c r="L11" s="53">
        <f t="shared" si="2"/>
        <v>5085.632</v>
      </c>
    </row>
    <row r="12" ht="48.75" customHeight="1">
      <c r="A12" s="46" t="s">
        <v>143</v>
      </c>
      <c r="B12" s="46" t="s">
        <v>156</v>
      </c>
      <c r="C12" s="45" t="s">
        <v>132</v>
      </c>
      <c r="D12" s="45" t="s">
        <v>132</v>
      </c>
      <c r="E12" s="46" t="s">
        <v>226</v>
      </c>
      <c r="F12" s="46">
        <v>7942.0</v>
      </c>
      <c r="G12" s="49">
        <v>39.6</v>
      </c>
      <c r="H12" s="46">
        <v>26.0</v>
      </c>
      <c r="I12" s="50"/>
      <c r="J12" s="51">
        <v>0.934</v>
      </c>
      <c r="K12" s="52">
        <f t="shared" si="1"/>
        <v>5276.6648</v>
      </c>
      <c r="L12" s="53">
        <f t="shared" si="2"/>
        <v>4796.968</v>
      </c>
    </row>
    <row r="13" ht="48.75" customHeight="1">
      <c r="A13" s="46" t="s">
        <v>159</v>
      </c>
      <c r="B13" s="46" t="s">
        <v>231</v>
      </c>
      <c r="C13" s="45" t="s">
        <v>132</v>
      </c>
      <c r="D13" s="45" t="s">
        <v>132</v>
      </c>
      <c r="E13" s="46" t="s">
        <v>226</v>
      </c>
      <c r="F13" s="46">
        <v>2684.0</v>
      </c>
      <c r="G13" s="49">
        <v>50.74</v>
      </c>
      <c r="H13" s="46">
        <v>13.0</v>
      </c>
      <c r="I13" s="46"/>
      <c r="J13" s="51">
        <v>70.3</v>
      </c>
      <c r="K13" s="52">
        <f t="shared" si="1"/>
        <v>1454.35224</v>
      </c>
      <c r="L13" s="53">
        <f t="shared" si="2"/>
        <v>1322.1384</v>
      </c>
    </row>
    <row r="14" ht="48.75" customHeight="1">
      <c r="A14" s="46" t="s">
        <v>159</v>
      </c>
      <c r="B14" s="46" t="s">
        <v>232</v>
      </c>
      <c r="C14" s="45" t="s">
        <v>132</v>
      </c>
      <c r="D14" s="45" t="s">
        <v>132</v>
      </c>
      <c r="E14" s="46" t="s">
        <v>226</v>
      </c>
      <c r="F14" s="46">
        <v>2267.0</v>
      </c>
      <c r="G14" s="49">
        <v>50.74</v>
      </c>
      <c r="H14" s="46">
        <v>12.0</v>
      </c>
      <c r="I14" s="46"/>
      <c r="J14" s="51">
        <v>62.5</v>
      </c>
      <c r="K14" s="52">
        <f t="shared" si="1"/>
        <v>1228.39662</v>
      </c>
      <c r="L14" s="53">
        <f t="shared" si="2"/>
        <v>1116.7242</v>
      </c>
    </row>
    <row r="15" ht="48.75" customHeight="1">
      <c r="A15" s="46" t="s">
        <v>159</v>
      </c>
      <c r="B15" s="46" t="s">
        <v>233</v>
      </c>
      <c r="C15" s="45" t="s">
        <v>132</v>
      </c>
      <c r="D15" s="45" t="s">
        <v>132</v>
      </c>
      <c r="E15" s="46" t="s">
        <v>226</v>
      </c>
      <c r="F15" s="46">
        <v>3762.0</v>
      </c>
      <c r="G15" s="49">
        <v>50.74</v>
      </c>
      <c r="H15" s="46">
        <v>14.0</v>
      </c>
      <c r="I15" s="46"/>
      <c r="J15" s="51">
        <v>76.0</v>
      </c>
      <c r="K15" s="52">
        <f t="shared" si="1"/>
        <v>2038.47732</v>
      </c>
      <c r="L15" s="53">
        <f t="shared" si="2"/>
        <v>1853.1612</v>
      </c>
    </row>
    <row r="16" ht="48.75" customHeight="1">
      <c r="A16" s="46" t="s">
        <v>159</v>
      </c>
      <c r="B16" s="46" t="s">
        <v>234</v>
      </c>
      <c r="C16" s="45" t="s">
        <v>132</v>
      </c>
      <c r="D16" s="45" t="s">
        <v>132</v>
      </c>
      <c r="E16" s="46" t="s">
        <v>226</v>
      </c>
      <c r="F16" s="46">
        <v>4502.0</v>
      </c>
      <c r="G16" s="49">
        <v>50.74</v>
      </c>
      <c r="H16" s="46">
        <v>16.0</v>
      </c>
      <c r="I16" s="46"/>
      <c r="J16" s="51">
        <v>70.9</v>
      </c>
      <c r="K16" s="52">
        <f t="shared" si="1"/>
        <v>2439.45372</v>
      </c>
      <c r="L16" s="53">
        <f t="shared" si="2"/>
        <v>2217.6852</v>
      </c>
    </row>
    <row r="17" ht="48.75" customHeight="1">
      <c r="A17" s="46" t="s">
        <v>159</v>
      </c>
      <c r="B17" s="46" t="s">
        <v>235</v>
      </c>
      <c r="C17" s="45" t="s">
        <v>132</v>
      </c>
      <c r="D17" s="45" t="s">
        <v>132</v>
      </c>
      <c r="E17" s="46" t="s">
        <v>226</v>
      </c>
      <c r="F17" s="46">
        <v>6447.0</v>
      </c>
      <c r="G17" s="49">
        <v>50.74</v>
      </c>
      <c r="H17" s="46">
        <v>24.0</v>
      </c>
      <c r="I17" s="46"/>
      <c r="J17" s="51">
        <v>59.8</v>
      </c>
      <c r="K17" s="52">
        <f t="shared" si="1"/>
        <v>3493.37142</v>
      </c>
      <c r="L17" s="53">
        <f t="shared" si="2"/>
        <v>3175.7922</v>
      </c>
    </row>
    <row r="18" ht="48.75" customHeight="1">
      <c r="A18" s="46" t="s">
        <v>159</v>
      </c>
      <c r="B18" s="46" t="s">
        <v>236</v>
      </c>
      <c r="C18" s="45" t="s">
        <v>132</v>
      </c>
      <c r="D18" s="45" t="s">
        <v>132</v>
      </c>
      <c r="E18" s="46" t="s">
        <v>226</v>
      </c>
      <c r="F18" s="46">
        <v>5770.0</v>
      </c>
      <c r="G18" s="49">
        <v>50.74</v>
      </c>
      <c r="H18" s="46">
        <v>22.0</v>
      </c>
      <c r="I18" s="46"/>
      <c r="J18" s="51">
        <v>70.3</v>
      </c>
      <c r="K18" s="52">
        <f t="shared" si="1"/>
        <v>3126.5322</v>
      </c>
      <c r="L18" s="53">
        <f t="shared" si="2"/>
        <v>2842.302</v>
      </c>
    </row>
    <row r="19" ht="48.75" customHeight="1">
      <c r="A19" s="46" t="s">
        <v>159</v>
      </c>
      <c r="B19" s="46" t="s">
        <v>237</v>
      </c>
      <c r="C19" s="45" t="s">
        <v>132</v>
      </c>
      <c r="D19" s="45" t="s">
        <v>132</v>
      </c>
      <c r="E19" s="46" t="s">
        <v>226</v>
      </c>
      <c r="F19" s="46">
        <v>4544.0</v>
      </c>
      <c r="G19" s="49">
        <v>50.74</v>
      </c>
      <c r="H19" s="46">
        <v>17.0</v>
      </c>
      <c r="I19" s="46"/>
      <c r="J19" s="51">
        <v>68.4</v>
      </c>
      <c r="K19" s="52">
        <f t="shared" si="1"/>
        <v>2462.21184</v>
      </c>
      <c r="L19" s="53">
        <f t="shared" si="2"/>
        <v>2238.3744</v>
      </c>
    </row>
    <row r="20" ht="48.75" customHeight="1">
      <c r="A20" s="46" t="s">
        <v>189</v>
      </c>
      <c r="B20" s="46" t="s">
        <v>238</v>
      </c>
      <c r="C20" s="45" t="s">
        <v>132</v>
      </c>
      <c r="D20" s="45" t="s">
        <v>132</v>
      </c>
      <c r="E20" s="46" t="s">
        <v>226</v>
      </c>
      <c r="F20" s="46">
        <v>1463.0</v>
      </c>
      <c r="G20" s="49">
        <v>90.7</v>
      </c>
      <c r="H20" s="46">
        <v>3.0</v>
      </c>
      <c r="I20" s="46"/>
      <c r="J20" s="51">
        <v>35.3</v>
      </c>
      <c r="K20" s="52">
        <f t="shared" si="1"/>
        <v>149.6649</v>
      </c>
      <c r="L20" s="53">
        <f t="shared" si="2"/>
        <v>136.059</v>
      </c>
    </row>
    <row r="21" ht="48.75" customHeight="1">
      <c r="A21" s="46" t="s">
        <v>189</v>
      </c>
      <c r="B21" s="46" t="s">
        <v>239</v>
      </c>
      <c r="C21" s="45" t="s">
        <v>132</v>
      </c>
      <c r="D21" s="45" t="s">
        <v>132</v>
      </c>
      <c r="E21" s="46" t="s">
        <v>226</v>
      </c>
      <c r="F21" s="46">
        <v>2255.0</v>
      </c>
      <c r="G21" s="49">
        <v>89.9</v>
      </c>
      <c r="H21" s="46">
        <v>5.0</v>
      </c>
      <c r="I21" s="46"/>
      <c r="J21" s="51">
        <v>37.4</v>
      </c>
      <c r="K21" s="52">
        <f t="shared" si="1"/>
        <v>250.5305</v>
      </c>
      <c r="L21" s="53">
        <f t="shared" si="2"/>
        <v>227.755</v>
      </c>
    </row>
    <row r="22" ht="48.75" customHeight="1">
      <c r="A22" s="46" t="s">
        <v>193</v>
      </c>
      <c r="B22" s="46" t="s">
        <v>240</v>
      </c>
      <c r="C22" s="45" t="s">
        <v>132</v>
      </c>
      <c r="D22" s="45" t="s">
        <v>132</v>
      </c>
      <c r="E22" s="46" t="s">
        <v>226</v>
      </c>
      <c r="F22" s="46">
        <v>5699.0</v>
      </c>
      <c r="G22" s="49">
        <v>70.0</v>
      </c>
      <c r="H22" s="46">
        <v>14.0</v>
      </c>
      <c r="I22" s="46"/>
      <c r="J22" s="51">
        <v>25.4</v>
      </c>
      <c r="K22" s="52">
        <f t="shared" si="1"/>
        <v>1880.67</v>
      </c>
      <c r="L22" s="53">
        <f t="shared" si="2"/>
        <v>1709.7</v>
      </c>
    </row>
    <row r="23" ht="48.75" customHeight="1">
      <c r="A23" s="46" t="s">
        <v>193</v>
      </c>
      <c r="B23" s="46" t="s">
        <v>241</v>
      </c>
      <c r="C23" s="45" t="s">
        <v>132</v>
      </c>
      <c r="D23" s="45" t="s">
        <v>132</v>
      </c>
      <c r="E23" s="46" t="s">
        <v>226</v>
      </c>
      <c r="F23" s="46">
        <v>4925.0</v>
      </c>
      <c r="G23" s="49">
        <v>44.0</v>
      </c>
      <c r="H23" s="46">
        <v>15.0</v>
      </c>
      <c r="I23" s="46"/>
      <c r="J23" s="51">
        <v>63.9</v>
      </c>
      <c r="K23" s="52">
        <f t="shared" si="1"/>
        <v>3033.8</v>
      </c>
      <c r="L23" s="53">
        <f t="shared" si="2"/>
        <v>2758</v>
      </c>
    </row>
    <row r="24" ht="48.75" customHeight="1">
      <c r="A24" s="54" t="s">
        <v>200</v>
      </c>
      <c r="B24" s="46" t="s">
        <v>242</v>
      </c>
      <c r="C24" s="45" t="s">
        <v>132</v>
      </c>
      <c r="D24" s="45" t="s">
        <v>132</v>
      </c>
      <c r="E24" s="46" t="s">
        <v>226</v>
      </c>
      <c r="F24" s="46">
        <v>4875.0</v>
      </c>
      <c r="G24" s="49">
        <v>50.3</v>
      </c>
      <c r="H24" s="46">
        <v>18.0</v>
      </c>
      <c r="I24" s="46"/>
      <c r="J24" s="51">
        <v>60.7</v>
      </c>
      <c r="K24" s="52">
        <f t="shared" si="1"/>
        <v>2665.1625</v>
      </c>
      <c r="L24" s="53">
        <f t="shared" si="2"/>
        <v>2422.875</v>
      </c>
    </row>
    <row r="25" ht="48.75" customHeight="1">
      <c r="A25" s="54" t="s">
        <v>200</v>
      </c>
      <c r="B25" s="46" t="s">
        <v>243</v>
      </c>
      <c r="C25" s="45" t="s">
        <v>132</v>
      </c>
      <c r="D25" s="45" t="s">
        <v>132</v>
      </c>
      <c r="E25" s="46" t="s">
        <v>226</v>
      </c>
      <c r="F25" s="46">
        <v>6513.0</v>
      </c>
      <c r="G25" s="49">
        <v>51.0</v>
      </c>
      <c r="H25" s="46">
        <v>17.0</v>
      </c>
      <c r="I25" s="46"/>
      <c r="J25" s="51">
        <v>50.6</v>
      </c>
      <c r="K25" s="52">
        <f t="shared" si="1"/>
        <v>3510.507</v>
      </c>
      <c r="L25" s="53">
        <f t="shared" si="2"/>
        <v>3191.37</v>
      </c>
    </row>
    <row r="26" ht="48.75" customHeight="1">
      <c r="A26" s="54" t="s">
        <v>200</v>
      </c>
      <c r="B26" s="46" t="s">
        <v>244</v>
      </c>
      <c r="C26" s="45" t="s">
        <v>132</v>
      </c>
      <c r="D26" s="45" t="s">
        <v>132</v>
      </c>
      <c r="E26" s="46" t="s">
        <v>226</v>
      </c>
      <c r="F26" s="46">
        <v>4905.0</v>
      </c>
      <c r="G26" s="49">
        <v>57.9</v>
      </c>
      <c r="H26" s="46">
        <v>15.0</v>
      </c>
      <c r="I26" s="46"/>
      <c r="J26" s="51">
        <v>41.3</v>
      </c>
      <c r="K26" s="52">
        <f t="shared" si="1"/>
        <v>2271.5055</v>
      </c>
      <c r="L26" s="53">
        <f t="shared" si="2"/>
        <v>2065.005</v>
      </c>
    </row>
    <row r="27" ht="48.75" customHeight="1">
      <c r="A27" s="54" t="s">
        <v>200</v>
      </c>
      <c r="B27" s="46" t="s">
        <v>245</v>
      </c>
      <c r="C27" s="45" t="s">
        <v>132</v>
      </c>
      <c r="D27" s="45" t="s">
        <v>132</v>
      </c>
      <c r="E27" s="46" t="s">
        <v>226</v>
      </c>
      <c r="F27" s="46">
        <v>5225.0</v>
      </c>
      <c r="G27" s="49">
        <v>42.5</v>
      </c>
      <c r="H27" s="46">
        <v>25.0</v>
      </c>
      <c r="I27" s="46"/>
      <c r="J27" s="51">
        <v>92.7</v>
      </c>
      <c r="K27" s="52">
        <f t="shared" si="1"/>
        <v>3304.8125</v>
      </c>
      <c r="L27" s="53">
        <f t="shared" si="2"/>
        <v>3004.375</v>
      </c>
    </row>
    <row r="28" ht="48.75" customHeight="1">
      <c r="A28" s="54" t="s">
        <v>200</v>
      </c>
      <c r="B28" s="46" t="s">
        <v>246</v>
      </c>
      <c r="C28" s="45" t="s">
        <v>132</v>
      </c>
      <c r="D28" s="45" t="s">
        <v>132</v>
      </c>
      <c r="E28" s="46" t="s">
        <v>226</v>
      </c>
      <c r="F28" s="46">
        <v>5004.0</v>
      </c>
      <c r="G28" s="49">
        <v>45.4</v>
      </c>
      <c r="H28" s="46">
        <v>20.0</v>
      </c>
      <c r="I28" s="46"/>
      <c r="J28" s="51">
        <v>61.4</v>
      </c>
      <c r="K28" s="52">
        <f t="shared" si="1"/>
        <v>3005.4024</v>
      </c>
      <c r="L28" s="53">
        <f t="shared" si="2"/>
        <v>2732.184</v>
      </c>
    </row>
    <row r="29" ht="14.25" customHeight="1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ht="14.2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ht="14.25" customHeight="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</row>
    <row r="32" ht="14.25" customHeight="1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ht="14.2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ht="14.25" customHeight="1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</row>
    <row r="35" ht="14.25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</row>
    <row r="36" ht="14.2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</row>
    <row r="37" ht="14.25" customHeigh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ht="14.25" customHeigh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</row>
    <row r="39" ht="14.2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</row>
    <row r="40" ht="14.25" customHeight="1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</row>
    <row r="41" ht="14.25" customHeight="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</row>
    <row r="42" ht="14.25" customHeight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</row>
    <row r="43" ht="14.25" customHeight="1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</row>
    <row r="44" ht="14.25" customHeight="1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</row>
    <row r="45" ht="14.25" customHeight="1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</row>
    <row r="46" ht="14.25" customHeight="1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</row>
    <row r="47" ht="14.25" customHeight="1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  <row r="48" ht="14.25" customHeight="1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 ht="14.25" customHeight="1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 ht="14.25" customHeight="1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</row>
    <row r="51" ht="14.25" customHeight="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</row>
    <row r="52" ht="14.25" customHeight="1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</row>
    <row r="53" ht="14.25" customHeight="1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</row>
    <row r="54" ht="14.25" customHeight="1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</row>
    <row r="55" ht="14.25" customHeight="1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</row>
    <row r="56" ht="14.25" customHeight="1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</row>
    <row r="57" ht="14.25" customHeight="1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ht="14.25" customHeight="1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ht="14.25" customHeight="1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</row>
    <row r="60" ht="14.25" customHeight="1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</row>
    <row r="61" ht="14.25" customHeight="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</row>
    <row r="62" ht="14.2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</row>
    <row r="63" ht="14.2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4" ht="14.2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</row>
    <row r="65" ht="14.2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</row>
    <row r="66" ht="14.2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</row>
    <row r="67" ht="14.25" customHeight="1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</row>
    <row r="68" ht="14.25" customHeight="1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ht="14.25" customHeight="1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</row>
    <row r="70" ht="14.25" customHeight="1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</row>
    <row r="71" ht="14.25" customHeight="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</row>
    <row r="72" ht="14.2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</row>
    <row r="73" ht="14.25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</row>
    <row r="74" ht="14.25" customHeight="1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</row>
    <row r="75" ht="14.25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</row>
    <row r="76" ht="14.25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</row>
    <row r="77" ht="14.25" customHeight="1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</row>
    <row r="78" ht="14.25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ht="14.2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</row>
    <row r="80" ht="14.25" customHeight="1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ht="14.25" customHeight="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ht="14.25" customHeight="1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</row>
    <row r="83" ht="14.25" customHeight="1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</row>
    <row r="84" ht="14.25" customHeight="1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</row>
    <row r="85" ht="14.25" customHeight="1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</row>
    <row r="86" ht="14.2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</row>
    <row r="87" ht="14.2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</row>
    <row r="88" ht="14.2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</row>
    <row r="89" ht="14.2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</row>
    <row r="90" ht="14.2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</row>
    <row r="91" ht="14.2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ht="14.2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ht="14.2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</row>
    <row r="94" ht="14.2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ht="14.2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ht="14.2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</row>
    <row r="97" ht="14.2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ht="14.2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ht="14.2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</row>
    <row r="100" ht="14.2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</row>
    <row r="101" ht="14.2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ht="14.2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ht="14.2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</row>
    <row r="104" ht="14.2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</row>
    <row r="105" ht="14.2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ht="14.2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</row>
    <row r="107" ht="14.2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ht="14.2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</row>
    <row r="109" ht="14.2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</row>
    <row r="110" ht="14.2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</row>
    <row r="111" ht="14.2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</row>
    <row r="112" ht="14.2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</row>
    <row r="113" ht="14.2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</row>
    <row r="114" ht="14.2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ht="14.2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</row>
    <row r="116" ht="14.2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</row>
    <row r="117" ht="14.2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</row>
    <row r="118" ht="14.2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</row>
    <row r="119" ht="14.2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</row>
    <row r="120" ht="14.2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ht="14.2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ht="14.2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ht="14.2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ht="14.2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</row>
    <row r="125" ht="14.2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ht="14.2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ht="14.2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</row>
    <row r="128" ht="14.2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ht="14.2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</row>
    <row r="130" ht="14.2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</row>
    <row r="131" ht="14.2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ht="14.2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</row>
    <row r="133" ht="14.2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</row>
    <row r="134" ht="14.2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</row>
    <row r="135" ht="14.2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ht="14.2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ht="14.2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ht="14.2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ht="14.2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ht="14.2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</row>
    <row r="141" ht="14.2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ht="14.2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ht="14.2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ht="14.2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ht="14.2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ht="14.2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ht="14.2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ht="14.2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</row>
    <row r="149" ht="14.2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</row>
    <row r="150" ht="14.2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</row>
    <row r="151" ht="14.2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ht="14.2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ht="14.2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ht="14.2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</row>
    <row r="155" ht="14.2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</row>
    <row r="156" ht="14.2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ht="14.2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ht="14.2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ht="14.2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</row>
    <row r="160" ht="14.2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ht="14.2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ht="14.2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ht="14.2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ht="14.2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ht="14.2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ht="14.2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</row>
    <row r="167" ht="14.2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</row>
    <row r="168" ht="14.2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</row>
    <row r="169" ht="14.2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ht="14.2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ht="14.2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</row>
    <row r="172" ht="14.2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</row>
    <row r="173" ht="14.2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ht="14.2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ht="14.2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ht="14.2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ht="14.2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ht="14.2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ht="14.2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ht="14.2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ht="14.2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ht="14.2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</row>
    <row r="183" ht="14.2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ht="14.2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</row>
    <row r="185" ht="14.2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ht="14.2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</row>
    <row r="187" ht="14.2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ht="14.2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ht="14.2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</row>
    <row r="190" ht="14.2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ht="14.2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ht="14.2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ht="14.2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ht="14.2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ht="14.2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ht="14.2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ht="14.2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ht="14.2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ht="14.2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ht="14.2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ht="14.2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ht="14.2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ht="14.2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ht="14.2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ht="14.2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ht="14.2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ht="14.2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ht="14.2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ht="14.2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ht="14.2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ht="14.2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</row>
    <row r="212" ht="14.2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ht="14.2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ht="14.2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ht="14.2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ht="14.2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</row>
    <row r="217" ht="14.2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</row>
    <row r="218" ht="14.2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</row>
    <row r="219" ht="14.2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</row>
    <row r="220" ht="14.2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</row>
    <row r="221" ht="14.2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</row>
    <row r="222" ht="14.2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</row>
    <row r="223" ht="14.2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</row>
    <row r="224" ht="14.2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</row>
    <row r="225" ht="14.2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</row>
    <row r="226" ht="14.2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</row>
    <row r="227" ht="14.2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</row>
    <row r="228" ht="14.2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28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3" width="18.71"/>
    <col customWidth="1" min="4" max="4" width="16.86"/>
    <col customWidth="1" min="5" max="6" width="15.29"/>
    <col customWidth="1" min="7" max="7" width="68.71"/>
    <col customWidth="1" min="8" max="8" width="25.14"/>
  </cols>
  <sheetData>
    <row r="1" ht="34.5" customHeight="1">
      <c r="A1" s="44" t="s">
        <v>118</v>
      </c>
      <c r="B1" s="56" t="s">
        <v>216</v>
      </c>
      <c r="C1" s="44" t="s">
        <v>217</v>
      </c>
      <c r="D1" s="44" t="s">
        <v>218</v>
      </c>
      <c r="E1" s="44" t="s">
        <v>1</v>
      </c>
      <c r="F1" s="44" t="s">
        <v>247</v>
      </c>
      <c r="G1" s="44" t="s">
        <v>248</v>
      </c>
      <c r="H1" s="44" t="s">
        <v>249</v>
      </c>
    </row>
    <row r="2" ht="34.5" customHeight="1">
      <c r="A2" s="46" t="s">
        <v>130</v>
      </c>
      <c r="B2" s="46" t="s">
        <v>225</v>
      </c>
      <c r="C2" s="46" t="s">
        <v>132</v>
      </c>
      <c r="D2" s="46" t="s">
        <v>132</v>
      </c>
      <c r="E2" s="46" t="s">
        <v>226</v>
      </c>
      <c r="F2" s="46">
        <v>2077574.0</v>
      </c>
      <c r="G2" s="46" t="s">
        <v>250</v>
      </c>
      <c r="H2" s="46" t="s">
        <v>132</v>
      </c>
    </row>
    <row r="3" ht="34.5" customHeight="1">
      <c r="A3" s="46" t="s">
        <v>130</v>
      </c>
      <c r="B3" s="46" t="s">
        <v>225</v>
      </c>
      <c r="C3" s="46" t="s">
        <v>132</v>
      </c>
      <c r="D3" s="46" t="s">
        <v>132</v>
      </c>
      <c r="E3" s="46" t="s">
        <v>226</v>
      </c>
      <c r="F3" s="46">
        <v>2079186.0</v>
      </c>
      <c r="G3" s="46" t="s">
        <v>251</v>
      </c>
      <c r="H3" s="46" t="s">
        <v>132</v>
      </c>
    </row>
    <row r="4" ht="34.5" customHeight="1">
      <c r="A4" s="46" t="s">
        <v>130</v>
      </c>
      <c r="B4" s="46" t="s">
        <v>227</v>
      </c>
      <c r="C4" s="46" t="s">
        <v>132</v>
      </c>
      <c r="D4" s="46" t="s">
        <v>132</v>
      </c>
      <c r="E4" s="46" t="s">
        <v>226</v>
      </c>
      <c r="F4" s="46">
        <v>2082225.0</v>
      </c>
      <c r="G4" s="46" t="s">
        <v>252</v>
      </c>
      <c r="H4" s="46" t="s">
        <v>132</v>
      </c>
    </row>
    <row r="5" ht="34.5" customHeight="1">
      <c r="A5" s="46" t="s">
        <v>130</v>
      </c>
      <c r="B5" s="46" t="s">
        <v>227</v>
      </c>
      <c r="C5" s="46" t="s">
        <v>132</v>
      </c>
      <c r="D5" s="46" t="s">
        <v>132</v>
      </c>
      <c r="E5" s="46" t="s">
        <v>226</v>
      </c>
      <c r="F5" s="46">
        <v>2079186.0</v>
      </c>
      <c r="G5" s="46" t="s">
        <v>251</v>
      </c>
      <c r="H5" s="46" t="s">
        <v>132</v>
      </c>
    </row>
    <row r="6" ht="34.5" customHeight="1">
      <c r="A6" s="46" t="s">
        <v>130</v>
      </c>
      <c r="B6" s="46" t="s">
        <v>136</v>
      </c>
      <c r="C6" s="46" t="s">
        <v>132</v>
      </c>
      <c r="D6" s="46" t="s">
        <v>132</v>
      </c>
      <c r="E6" s="46" t="s">
        <v>226</v>
      </c>
      <c r="F6" s="46">
        <v>2082225.0</v>
      </c>
      <c r="G6" s="46" t="s">
        <v>252</v>
      </c>
      <c r="H6" s="46" t="s">
        <v>132</v>
      </c>
    </row>
    <row r="7" ht="34.5" customHeight="1">
      <c r="A7" s="46" t="s">
        <v>130</v>
      </c>
      <c r="B7" s="46" t="s">
        <v>138</v>
      </c>
      <c r="C7" s="46" t="s">
        <v>132</v>
      </c>
      <c r="D7" s="46" t="s">
        <v>132</v>
      </c>
      <c r="E7" s="46" t="s">
        <v>226</v>
      </c>
      <c r="F7" s="46">
        <v>2082225.0</v>
      </c>
      <c r="G7" s="46" t="s">
        <v>252</v>
      </c>
      <c r="H7" s="46" t="s">
        <v>132</v>
      </c>
    </row>
    <row r="8" ht="34.5" customHeight="1">
      <c r="A8" s="46" t="s">
        <v>130</v>
      </c>
      <c r="B8" s="46" t="s">
        <v>138</v>
      </c>
      <c r="C8" s="46" t="s">
        <v>132</v>
      </c>
      <c r="D8" s="46" t="s">
        <v>132</v>
      </c>
      <c r="E8" s="46" t="s">
        <v>226</v>
      </c>
      <c r="F8" s="46">
        <v>2079186.0</v>
      </c>
      <c r="G8" s="46" t="s">
        <v>251</v>
      </c>
      <c r="H8" s="46" t="s">
        <v>132</v>
      </c>
    </row>
    <row r="9" ht="34.5" customHeight="1">
      <c r="A9" s="46" t="s">
        <v>130</v>
      </c>
      <c r="B9" s="46" t="s">
        <v>253</v>
      </c>
      <c r="C9" s="46" t="s">
        <v>132</v>
      </c>
      <c r="D9" s="46" t="s">
        <v>132</v>
      </c>
      <c r="E9" s="46" t="s">
        <v>226</v>
      </c>
      <c r="F9" s="46">
        <v>2077574.0</v>
      </c>
      <c r="G9" s="46" t="s">
        <v>250</v>
      </c>
      <c r="H9" s="46" t="s">
        <v>132</v>
      </c>
    </row>
    <row r="10" ht="34.5" customHeight="1">
      <c r="A10" s="46" t="s">
        <v>130</v>
      </c>
      <c r="B10" s="46" t="s">
        <v>253</v>
      </c>
      <c r="C10" s="46" t="s">
        <v>132</v>
      </c>
      <c r="D10" s="46" t="s">
        <v>132</v>
      </c>
      <c r="E10" s="46" t="s">
        <v>226</v>
      </c>
      <c r="F10" s="46">
        <v>2076896.0</v>
      </c>
      <c r="G10" s="46" t="s">
        <v>254</v>
      </c>
      <c r="H10" s="46" t="s">
        <v>132</v>
      </c>
    </row>
    <row r="11" ht="34.5" customHeight="1">
      <c r="A11" s="46" t="s">
        <v>130</v>
      </c>
      <c r="B11" s="46" t="s">
        <v>229</v>
      </c>
      <c r="C11" s="46" t="s">
        <v>132</v>
      </c>
      <c r="D11" s="46" t="s">
        <v>132</v>
      </c>
      <c r="E11" s="46" t="s">
        <v>226</v>
      </c>
      <c r="F11" s="46">
        <v>3212130.0</v>
      </c>
      <c r="G11" s="46" t="s">
        <v>255</v>
      </c>
      <c r="H11" s="46" t="s">
        <v>132</v>
      </c>
    </row>
    <row r="12" ht="34.5" customHeight="1">
      <c r="A12" s="46" t="s">
        <v>143</v>
      </c>
      <c r="B12" s="46" t="s">
        <v>144</v>
      </c>
      <c r="C12" s="46" t="s">
        <v>132</v>
      </c>
      <c r="D12" s="46" t="s">
        <v>132</v>
      </c>
      <c r="E12" s="46" t="s">
        <v>226</v>
      </c>
      <c r="F12" s="46">
        <v>2065665.0</v>
      </c>
      <c r="G12" s="46" t="s">
        <v>256</v>
      </c>
      <c r="H12" s="46" t="s">
        <v>132</v>
      </c>
    </row>
    <row r="13" ht="34.5" customHeight="1">
      <c r="A13" s="46" t="s">
        <v>143</v>
      </c>
      <c r="B13" s="46" t="s">
        <v>144</v>
      </c>
      <c r="C13" s="46" t="s">
        <v>132</v>
      </c>
      <c r="D13" s="46" t="s">
        <v>132</v>
      </c>
      <c r="E13" s="46" t="s">
        <v>226</v>
      </c>
      <c r="F13" s="46">
        <v>2751887.0</v>
      </c>
      <c r="G13" s="46" t="s">
        <v>257</v>
      </c>
      <c r="H13" s="46" t="s">
        <v>132</v>
      </c>
    </row>
    <row r="14" ht="34.5" customHeight="1">
      <c r="A14" s="46" t="s">
        <v>143</v>
      </c>
      <c r="B14" s="46" t="s">
        <v>148</v>
      </c>
      <c r="C14" s="46" t="s">
        <v>132</v>
      </c>
      <c r="D14" s="46" t="s">
        <v>132</v>
      </c>
      <c r="E14" s="46" t="s">
        <v>226</v>
      </c>
      <c r="F14" s="46">
        <v>2065665.0</v>
      </c>
      <c r="G14" s="46" t="s">
        <v>256</v>
      </c>
      <c r="H14" s="46" t="s">
        <v>132</v>
      </c>
    </row>
    <row r="15" ht="34.5" customHeight="1">
      <c r="A15" s="46" t="s">
        <v>143</v>
      </c>
      <c r="B15" s="46" t="s">
        <v>148</v>
      </c>
      <c r="C15" s="46" t="s">
        <v>132</v>
      </c>
      <c r="D15" s="46" t="s">
        <v>132</v>
      </c>
      <c r="E15" s="46" t="s">
        <v>226</v>
      </c>
      <c r="F15" s="46">
        <v>2751887.0</v>
      </c>
      <c r="G15" s="46" t="s">
        <v>257</v>
      </c>
      <c r="H15" s="46" t="s">
        <v>132</v>
      </c>
    </row>
    <row r="16" ht="34.5" customHeight="1">
      <c r="A16" s="46" t="s">
        <v>143</v>
      </c>
      <c r="B16" s="46" t="s">
        <v>230</v>
      </c>
      <c r="C16" s="46" t="s">
        <v>132</v>
      </c>
      <c r="D16" s="46" t="s">
        <v>132</v>
      </c>
      <c r="E16" s="46" t="s">
        <v>226</v>
      </c>
      <c r="F16" s="46">
        <v>7534817.0</v>
      </c>
      <c r="G16" s="46" t="s">
        <v>258</v>
      </c>
      <c r="H16" s="46" t="s">
        <v>132</v>
      </c>
    </row>
    <row r="17" ht="34.5" customHeight="1">
      <c r="A17" s="46" t="s">
        <v>143</v>
      </c>
      <c r="B17" s="46" t="s">
        <v>230</v>
      </c>
      <c r="C17" s="46" t="s">
        <v>132</v>
      </c>
      <c r="D17" s="46" t="s">
        <v>132</v>
      </c>
      <c r="E17" s="46" t="s">
        <v>226</v>
      </c>
      <c r="F17" s="46">
        <v>6415415.0</v>
      </c>
      <c r="G17" s="46" t="s">
        <v>259</v>
      </c>
      <c r="H17" s="46" t="s">
        <v>132</v>
      </c>
    </row>
    <row r="18" ht="34.5" customHeight="1">
      <c r="A18" s="46" t="s">
        <v>143</v>
      </c>
      <c r="B18" s="46" t="s">
        <v>153</v>
      </c>
      <c r="C18" s="46" t="s">
        <v>132</v>
      </c>
      <c r="D18" s="46" t="s">
        <v>132</v>
      </c>
      <c r="E18" s="46" t="s">
        <v>226</v>
      </c>
      <c r="F18" s="46">
        <v>2091658.0</v>
      </c>
      <c r="G18" s="46" t="s">
        <v>260</v>
      </c>
      <c r="H18" s="46" t="s">
        <v>132</v>
      </c>
    </row>
    <row r="19" ht="34.5" customHeight="1">
      <c r="A19" s="46" t="s">
        <v>143</v>
      </c>
      <c r="B19" s="46" t="s">
        <v>153</v>
      </c>
      <c r="C19" s="46" t="s">
        <v>132</v>
      </c>
      <c r="D19" s="46" t="s">
        <v>132</v>
      </c>
      <c r="E19" s="46" t="s">
        <v>226</v>
      </c>
      <c r="F19" s="46">
        <v>7378394.0</v>
      </c>
      <c r="G19" s="46" t="s">
        <v>261</v>
      </c>
      <c r="H19" s="46" t="s">
        <v>132</v>
      </c>
    </row>
    <row r="20" ht="34.5" customHeight="1">
      <c r="A20" s="46" t="s">
        <v>143</v>
      </c>
      <c r="B20" s="46" t="s">
        <v>156</v>
      </c>
      <c r="C20" s="46" t="s">
        <v>132</v>
      </c>
      <c r="D20" s="46" t="s">
        <v>132</v>
      </c>
      <c r="E20" s="46" t="s">
        <v>226</v>
      </c>
      <c r="F20" s="46">
        <v>2.786668E7</v>
      </c>
      <c r="G20" s="46" t="s">
        <v>262</v>
      </c>
      <c r="H20" s="46" t="s">
        <v>132</v>
      </c>
    </row>
    <row r="21" ht="34.5" customHeight="1">
      <c r="A21" s="46" t="s">
        <v>143</v>
      </c>
      <c r="B21" s="46" t="s">
        <v>156</v>
      </c>
      <c r="C21" s="46" t="s">
        <v>132</v>
      </c>
      <c r="D21" s="46" t="s">
        <v>132</v>
      </c>
      <c r="E21" s="46" t="s">
        <v>226</v>
      </c>
      <c r="F21" s="46">
        <v>2787571.0</v>
      </c>
      <c r="G21" s="46" t="s">
        <v>263</v>
      </c>
      <c r="H21" s="46" t="s">
        <v>132</v>
      </c>
    </row>
    <row r="22" ht="34.5" customHeight="1">
      <c r="A22" s="46" t="s">
        <v>143</v>
      </c>
      <c r="B22" s="46" t="s">
        <v>156</v>
      </c>
      <c r="C22" s="46" t="s">
        <v>132</v>
      </c>
      <c r="D22" s="46" t="s">
        <v>132</v>
      </c>
      <c r="E22" s="46" t="s">
        <v>226</v>
      </c>
      <c r="F22" s="46">
        <v>6218830.0</v>
      </c>
      <c r="G22" s="46" t="s">
        <v>264</v>
      </c>
      <c r="H22" s="46" t="s">
        <v>132</v>
      </c>
    </row>
    <row r="23" ht="34.5" customHeight="1">
      <c r="A23" s="46" t="s">
        <v>159</v>
      </c>
      <c r="B23" s="46" t="s">
        <v>231</v>
      </c>
      <c r="C23" s="46" t="s">
        <v>132</v>
      </c>
      <c r="D23" s="46" t="s">
        <v>132</v>
      </c>
      <c r="E23" s="46" t="s">
        <v>226</v>
      </c>
      <c r="F23" s="46">
        <v>9618694.0</v>
      </c>
      <c r="G23" s="46" t="s">
        <v>265</v>
      </c>
      <c r="H23" s="46" t="s">
        <v>132</v>
      </c>
    </row>
    <row r="24" ht="34.5" customHeight="1">
      <c r="A24" s="46" t="s">
        <v>159</v>
      </c>
      <c r="B24" s="46" t="s">
        <v>232</v>
      </c>
      <c r="C24" s="46" t="s">
        <v>132</v>
      </c>
      <c r="D24" s="46" t="s">
        <v>132</v>
      </c>
      <c r="E24" s="46" t="s">
        <v>226</v>
      </c>
      <c r="F24" s="46">
        <v>6393608.0</v>
      </c>
      <c r="G24" s="46" t="s">
        <v>266</v>
      </c>
      <c r="H24" s="46" t="s">
        <v>132</v>
      </c>
    </row>
    <row r="25" ht="34.5" customHeight="1">
      <c r="A25" s="46" t="s">
        <v>159</v>
      </c>
      <c r="B25" s="46" t="s">
        <v>233</v>
      </c>
      <c r="C25" s="46" t="s">
        <v>132</v>
      </c>
      <c r="D25" s="46" t="s">
        <v>132</v>
      </c>
      <c r="E25" s="46" t="s">
        <v>226</v>
      </c>
      <c r="F25" s="46">
        <v>4050312.0</v>
      </c>
      <c r="G25" s="46" t="s">
        <v>267</v>
      </c>
      <c r="H25" s="46" t="s">
        <v>132</v>
      </c>
    </row>
    <row r="26" ht="34.5" customHeight="1">
      <c r="A26" s="46" t="s">
        <v>159</v>
      </c>
      <c r="B26" s="46" t="s">
        <v>234</v>
      </c>
      <c r="C26" s="46" t="s">
        <v>132</v>
      </c>
      <c r="D26" s="46" t="s">
        <v>132</v>
      </c>
      <c r="E26" s="46" t="s">
        <v>226</v>
      </c>
      <c r="F26" s="46">
        <v>6136028.0</v>
      </c>
      <c r="G26" s="46" t="s">
        <v>268</v>
      </c>
      <c r="H26" s="46" t="s">
        <v>132</v>
      </c>
    </row>
    <row r="27" ht="34.5" customHeight="1">
      <c r="A27" s="46" t="s">
        <v>159</v>
      </c>
      <c r="B27" s="46" t="s">
        <v>235</v>
      </c>
      <c r="C27" s="46" t="s">
        <v>132</v>
      </c>
      <c r="D27" s="46" t="s">
        <v>132</v>
      </c>
      <c r="E27" s="46" t="s">
        <v>226</v>
      </c>
      <c r="F27" s="46">
        <v>6394558.0</v>
      </c>
      <c r="G27" s="46" t="s">
        <v>269</v>
      </c>
      <c r="H27" s="46" t="s">
        <v>132</v>
      </c>
    </row>
    <row r="28" ht="34.5" customHeight="1">
      <c r="A28" s="46" t="s">
        <v>159</v>
      </c>
      <c r="B28" s="46" t="s">
        <v>236</v>
      </c>
      <c r="C28" s="46" t="s">
        <v>132</v>
      </c>
      <c r="D28" s="46" t="s">
        <v>132</v>
      </c>
      <c r="E28" s="46" t="s">
        <v>226</v>
      </c>
      <c r="F28" s="46">
        <v>6391869.0</v>
      </c>
      <c r="G28" s="46" t="s">
        <v>270</v>
      </c>
      <c r="H28" s="46" t="s">
        <v>132</v>
      </c>
    </row>
    <row r="29" ht="34.5" customHeight="1">
      <c r="A29" s="46" t="s">
        <v>159</v>
      </c>
      <c r="B29" s="46" t="s">
        <v>237</v>
      </c>
      <c r="C29" s="46" t="s">
        <v>132</v>
      </c>
      <c r="D29" s="46" t="s">
        <v>132</v>
      </c>
      <c r="E29" s="46" t="s">
        <v>226</v>
      </c>
      <c r="F29" s="46">
        <v>2751975.0</v>
      </c>
      <c r="G29" s="46" t="s">
        <v>271</v>
      </c>
      <c r="H29" s="46" t="s">
        <v>132</v>
      </c>
    </row>
    <row r="30" ht="34.5" customHeight="1">
      <c r="A30" s="46" t="s">
        <v>189</v>
      </c>
      <c r="B30" s="46" t="s">
        <v>238</v>
      </c>
      <c r="C30" s="46" t="s">
        <v>132</v>
      </c>
      <c r="D30" s="46" t="s">
        <v>132</v>
      </c>
      <c r="E30" s="46" t="s">
        <v>226</v>
      </c>
      <c r="F30" s="46">
        <v>2688689.0</v>
      </c>
      <c r="G30" s="46" t="s">
        <v>272</v>
      </c>
      <c r="H30" s="46" t="s">
        <v>132</v>
      </c>
    </row>
    <row r="31" ht="34.5" customHeight="1">
      <c r="A31" s="46" t="s">
        <v>189</v>
      </c>
      <c r="B31" s="46" t="s">
        <v>239</v>
      </c>
      <c r="C31" s="46" t="s">
        <v>132</v>
      </c>
      <c r="D31" s="46" t="s">
        <v>132</v>
      </c>
      <c r="E31" s="46" t="s">
        <v>226</v>
      </c>
      <c r="F31" s="46">
        <v>2688689.0</v>
      </c>
      <c r="G31" s="46" t="s">
        <v>272</v>
      </c>
      <c r="H31" s="46" t="s">
        <v>132</v>
      </c>
    </row>
    <row r="32" ht="34.5" customHeight="1">
      <c r="A32" s="46" t="s">
        <v>193</v>
      </c>
      <c r="B32" s="46" t="s">
        <v>240</v>
      </c>
      <c r="C32" s="46" t="s">
        <v>132</v>
      </c>
      <c r="D32" s="46" t="s">
        <v>132</v>
      </c>
      <c r="E32" s="46" t="s">
        <v>226</v>
      </c>
      <c r="F32" s="46">
        <v>2078015.0</v>
      </c>
      <c r="G32" s="46" t="s">
        <v>273</v>
      </c>
      <c r="H32" s="46" t="s">
        <v>132</v>
      </c>
    </row>
    <row r="33" ht="34.5" customHeight="1">
      <c r="A33" s="46" t="s">
        <v>193</v>
      </c>
      <c r="B33" s="46" t="s">
        <v>240</v>
      </c>
      <c r="C33" s="46" t="s">
        <v>132</v>
      </c>
      <c r="D33" s="46" t="s">
        <v>132</v>
      </c>
      <c r="E33" s="46" t="s">
        <v>226</v>
      </c>
      <c r="F33" s="46">
        <v>2075717.0</v>
      </c>
      <c r="G33" s="46" t="s">
        <v>274</v>
      </c>
      <c r="H33" s="46" t="s">
        <v>132</v>
      </c>
    </row>
    <row r="34" ht="34.5" customHeight="1">
      <c r="A34" s="46" t="s">
        <v>193</v>
      </c>
      <c r="B34" s="46" t="s">
        <v>240</v>
      </c>
      <c r="C34" s="46" t="s">
        <v>132</v>
      </c>
      <c r="D34" s="46" t="s">
        <v>132</v>
      </c>
      <c r="E34" s="46" t="s">
        <v>226</v>
      </c>
      <c r="F34" s="46">
        <v>2688689.0</v>
      </c>
      <c r="G34" s="46" t="s">
        <v>272</v>
      </c>
      <c r="H34" s="46" t="s">
        <v>132</v>
      </c>
    </row>
    <row r="35" ht="34.5" customHeight="1">
      <c r="A35" s="46" t="s">
        <v>193</v>
      </c>
      <c r="B35" s="46" t="s">
        <v>241</v>
      </c>
      <c r="C35" s="46" t="s">
        <v>132</v>
      </c>
      <c r="D35" s="46" t="s">
        <v>132</v>
      </c>
      <c r="E35" s="46" t="s">
        <v>226</v>
      </c>
      <c r="F35" s="46">
        <v>2078015.0</v>
      </c>
      <c r="G35" s="46" t="s">
        <v>273</v>
      </c>
      <c r="H35" s="46" t="s">
        <v>132</v>
      </c>
    </row>
    <row r="36" ht="34.5" customHeight="1">
      <c r="A36" s="46" t="s">
        <v>193</v>
      </c>
      <c r="B36" s="46" t="s">
        <v>241</v>
      </c>
      <c r="C36" s="46" t="s">
        <v>132</v>
      </c>
      <c r="D36" s="46" t="s">
        <v>132</v>
      </c>
      <c r="E36" s="46" t="s">
        <v>226</v>
      </c>
      <c r="F36" s="46">
        <v>2075717.0</v>
      </c>
      <c r="G36" s="46" t="s">
        <v>274</v>
      </c>
      <c r="H36" s="46" t="s">
        <v>132</v>
      </c>
    </row>
    <row r="37" ht="34.5" customHeight="1">
      <c r="A37" s="46" t="s">
        <v>200</v>
      </c>
      <c r="B37" s="46" t="s">
        <v>242</v>
      </c>
      <c r="C37" s="46" t="s">
        <v>132</v>
      </c>
      <c r="D37" s="46" t="s">
        <v>132</v>
      </c>
      <c r="E37" s="46" t="s">
        <v>226</v>
      </c>
      <c r="F37" s="46">
        <v>2751860.0</v>
      </c>
      <c r="G37" s="46" t="s">
        <v>275</v>
      </c>
      <c r="H37" s="46" t="s">
        <v>132</v>
      </c>
    </row>
    <row r="38" ht="34.5" customHeight="1">
      <c r="A38" s="46" t="s">
        <v>200</v>
      </c>
      <c r="B38" s="46" t="s">
        <v>242</v>
      </c>
      <c r="C38" s="46" t="s">
        <v>132</v>
      </c>
      <c r="D38" s="46" t="s">
        <v>132</v>
      </c>
      <c r="E38" s="46" t="s">
        <v>226</v>
      </c>
      <c r="F38" s="46">
        <v>2077523.0</v>
      </c>
      <c r="G38" s="46" t="s">
        <v>276</v>
      </c>
      <c r="H38" s="46" t="s">
        <v>132</v>
      </c>
    </row>
    <row r="39" ht="34.5" customHeight="1">
      <c r="A39" s="46" t="s">
        <v>200</v>
      </c>
      <c r="B39" s="46" t="s">
        <v>243</v>
      </c>
      <c r="C39" s="46" t="s">
        <v>132</v>
      </c>
      <c r="D39" s="46" t="s">
        <v>132</v>
      </c>
      <c r="E39" s="46" t="s">
        <v>226</v>
      </c>
      <c r="F39" s="46">
        <v>2077426.0</v>
      </c>
      <c r="G39" s="46" t="s">
        <v>277</v>
      </c>
      <c r="H39" s="46" t="s">
        <v>132</v>
      </c>
    </row>
    <row r="40" ht="34.5" customHeight="1">
      <c r="A40" s="46" t="s">
        <v>200</v>
      </c>
      <c r="B40" s="46" t="s">
        <v>243</v>
      </c>
      <c r="C40" s="46" t="s">
        <v>132</v>
      </c>
      <c r="D40" s="46" t="s">
        <v>132</v>
      </c>
      <c r="E40" s="46" t="s">
        <v>226</v>
      </c>
      <c r="F40" s="46">
        <v>6135749.0</v>
      </c>
      <c r="G40" s="46" t="s">
        <v>278</v>
      </c>
      <c r="H40" s="46" t="s">
        <v>132</v>
      </c>
    </row>
    <row r="41" ht="34.5" customHeight="1">
      <c r="A41" s="46" t="s">
        <v>200</v>
      </c>
      <c r="B41" s="46" t="s">
        <v>243</v>
      </c>
      <c r="C41" s="46" t="s">
        <v>132</v>
      </c>
      <c r="D41" s="46" t="s">
        <v>132</v>
      </c>
      <c r="E41" s="46" t="s">
        <v>226</v>
      </c>
      <c r="F41" s="46">
        <v>2077701.0</v>
      </c>
      <c r="G41" s="46" t="s">
        <v>279</v>
      </c>
      <c r="H41" s="46" t="s">
        <v>132</v>
      </c>
    </row>
    <row r="42" ht="34.5" customHeight="1">
      <c r="A42" s="46" t="s">
        <v>200</v>
      </c>
      <c r="B42" s="46" t="s">
        <v>244</v>
      </c>
      <c r="C42" s="46" t="s">
        <v>132</v>
      </c>
      <c r="D42" s="46" t="s">
        <v>132</v>
      </c>
      <c r="E42" s="46" t="s">
        <v>226</v>
      </c>
      <c r="F42" s="46">
        <v>7711980.0</v>
      </c>
      <c r="G42" s="46" t="s">
        <v>280</v>
      </c>
      <c r="H42" s="46" t="s">
        <v>132</v>
      </c>
    </row>
    <row r="43" ht="34.5" customHeight="1">
      <c r="A43" s="46" t="s">
        <v>200</v>
      </c>
      <c r="B43" s="46" t="s">
        <v>244</v>
      </c>
      <c r="C43" s="46" t="s">
        <v>132</v>
      </c>
      <c r="D43" s="46" t="s">
        <v>132</v>
      </c>
      <c r="E43" s="46" t="s">
        <v>226</v>
      </c>
      <c r="F43" s="46">
        <v>2042991.0</v>
      </c>
      <c r="G43" s="46" t="s">
        <v>281</v>
      </c>
      <c r="H43" s="46" t="s">
        <v>132</v>
      </c>
    </row>
    <row r="44" ht="34.5" customHeight="1">
      <c r="A44" s="46" t="s">
        <v>200</v>
      </c>
      <c r="B44" s="46" t="s">
        <v>245</v>
      </c>
      <c r="C44" s="46" t="s">
        <v>132</v>
      </c>
      <c r="D44" s="46" t="s">
        <v>132</v>
      </c>
      <c r="E44" s="46" t="s">
        <v>226</v>
      </c>
      <c r="F44" s="46">
        <v>2751968.0</v>
      </c>
      <c r="G44" s="46" t="s">
        <v>282</v>
      </c>
      <c r="H44" s="46" t="s">
        <v>132</v>
      </c>
    </row>
    <row r="45" ht="34.5" customHeight="1">
      <c r="A45" s="46" t="s">
        <v>200</v>
      </c>
      <c r="B45" s="46" t="s">
        <v>245</v>
      </c>
      <c r="C45" s="46" t="s">
        <v>132</v>
      </c>
      <c r="D45" s="46" t="s">
        <v>132</v>
      </c>
      <c r="E45" s="46" t="s">
        <v>226</v>
      </c>
      <c r="F45" s="46">
        <v>2751852.0</v>
      </c>
      <c r="G45" s="46" t="s">
        <v>283</v>
      </c>
      <c r="H45" s="46" t="s">
        <v>132</v>
      </c>
    </row>
    <row r="46" ht="34.5" customHeight="1">
      <c r="A46" s="46" t="s">
        <v>200</v>
      </c>
      <c r="B46" s="46" t="s">
        <v>246</v>
      </c>
      <c r="C46" s="46" t="s">
        <v>132</v>
      </c>
      <c r="D46" s="46" t="s">
        <v>132</v>
      </c>
      <c r="E46" s="46" t="s">
        <v>226</v>
      </c>
      <c r="F46" s="46">
        <v>2751933.0</v>
      </c>
      <c r="G46" s="46" t="s">
        <v>284</v>
      </c>
      <c r="H46" s="46" t="s">
        <v>132</v>
      </c>
    </row>
    <row r="47" ht="14.25" customHeight="1">
      <c r="A47" s="55"/>
      <c r="B47" s="55"/>
      <c r="C47" s="55"/>
      <c r="D47" s="55"/>
      <c r="E47" s="55"/>
      <c r="F47" s="55"/>
      <c r="G47" s="55"/>
      <c r="H47" s="55"/>
    </row>
    <row r="48" ht="14.25" customHeight="1">
      <c r="A48" s="55"/>
      <c r="B48" s="55"/>
      <c r="C48" s="55"/>
      <c r="D48" s="55"/>
      <c r="E48" s="55"/>
      <c r="F48" s="55"/>
      <c r="G48" s="55"/>
      <c r="H48" s="55"/>
    </row>
    <row r="49" ht="14.25" customHeight="1">
      <c r="A49" s="55"/>
      <c r="B49" s="55"/>
      <c r="C49" s="55"/>
      <c r="D49" s="55"/>
      <c r="E49" s="55"/>
      <c r="F49" s="55"/>
      <c r="G49" s="55"/>
      <c r="H49" s="55"/>
    </row>
    <row r="50" ht="14.25" customHeight="1">
      <c r="A50" s="55"/>
      <c r="B50" s="55"/>
      <c r="C50" s="55"/>
      <c r="D50" s="55"/>
      <c r="E50" s="55"/>
      <c r="F50" s="55"/>
      <c r="G50" s="55"/>
      <c r="H50" s="55"/>
    </row>
    <row r="51" ht="14.25" customHeight="1">
      <c r="A51" s="55"/>
      <c r="B51" s="55"/>
      <c r="C51" s="55"/>
      <c r="D51" s="55"/>
      <c r="E51" s="55"/>
      <c r="F51" s="55"/>
      <c r="G51" s="55"/>
      <c r="H51" s="55"/>
    </row>
    <row r="52" ht="14.25" customHeight="1">
      <c r="A52" s="55"/>
      <c r="B52" s="55"/>
      <c r="C52" s="55"/>
      <c r="D52" s="55"/>
      <c r="E52" s="55"/>
      <c r="F52" s="55"/>
      <c r="G52" s="55"/>
      <c r="H52" s="55"/>
    </row>
    <row r="53" ht="14.25" customHeight="1">
      <c r="A53" s="55"/>
      <c r="B53" s="55"/>
      <c r="C53" s="55"/>
      <c r="D53" s="55"/>
      <c r="E53" s="55"/>
      <c r="F53" s="55"/>
      <c r="G53" s="55"/>
      <c r="H53" s="55"/>
    </row>
    <row r="54" ht="14.25" customHeight="1">
      <c r="A54" s="55"/>
      <c r="B54" s="55"/>
      <c r="C54" s="55"/>
      <c r="D54" s="55"/>
      <c r="E54" s="55"/>
      <c r="F54" s="55"/>
      <c r="G54" s="55"/>
      <c r="H54" s="55"/>
    </row>
    <row r="55" ht="14.25" customHeight="1">
      <c r="A55" s="55"/>
      <c r="B55" s="55"/>
      <c r="C55" s="55"/>
      <c r="D55" s="55"/>
      <c r="E55" s="55"/>
      <c r="F55" s="55"/>
      <c r="G55" s="55"/>
      <c r="H55" s="55"/>
    </row>
    <row r="56" ht="14.25" customHeight="1">
      <c r="A56" s="55"/>
      <c r="B56" s="55"/>
      <c r="C56" s="55"/>
      <c r="D56" s="55"/>
      <c r="E56" s="55"/>
      <c r="F56" s="55"/>
      <c r="G56" s="55"/>
      <c r="H56" s="55"/>
    </row>
    <row r="57" ht="14.25" customHeight="1">
      <c r="A57" s="55"/>
      <c r="B57" s="55"/>
      <c r="C57" s="55"/>
      <c r="D57" s="55"/>
      <c r="E57" s="55"/>
      <c r="F57" s="55"/>
      <c r="G57" s="55"/>
      <c r="H57" s="55"/>
    </row>
    <row r="58" ht="14.25" customHeight="1">
      <c r="A58" s="55"/>
      <c r="B58" s="55"/>
      <c r="C58" s="55"/>
      <c r="D58" s="55"/>
      <c r="E58" s="55"/>
      <c r="F58" s="55"/>
      <c r="G58" s="55"/>
      <c r="H58" s="55"/>
    </row>
    <row r="59" ht="14.25" customHeight="1">
      <c r="A59" s="55"/>
      <c r="B59" s="55"/>
      <c r="C59" s="55"/>
      <c r="D59" s="55"/>
      <c r="E59" s="55"/>
      <c r="F59" s="55"/>
      <c r="G59" s="55"/>
      <c r="H59" s="55"/>
    </row>
    <row r="60" ht="14.25" customHeight="1">
      <c r="A60" s="55"/>
      <c r="B60" s="55"/>
      <c r="C60" s="55"/>
      <c r="D60" s="55"/>
      <c r="E60" s="55"/>
      <c r="F60" s="55"/>
      <c r="G60" s="55"/>
      <c r="H60" s="55"/>
    </row>
    <row r="61" ht="14.25" customHeight="1">
      <c r="A61" s="55"/>
      <c r="B61" s="55"/>
      <c r="C61" s="55"/>
      <c r="D61" s="55"/>
      <c r="E61" s="55"/>
      <c r="F61" s="55"/>
      <c r="G61" s="55"/>
      <c r="H61" s="55"/>
    </row>
    <row r="62" ht="14.25" customHeight="1">
      <c r="A62" s="55"/>
      <c r="B62" s="55"/>
      <c r="C62" s="55"/>
      <c r="D62" s="55"/>
      <c r="E62" s="55"/>
      <c r="F62" s="55"/>
      <c r="G62" s="55"/>
      <c r="H62" s="55"/>
    </row>
    <row r="63" ht="14.25" customHeight="1">
      <c r="A63" s="55"/>
      <c r="B63" s="55"/>
      <c r="C63" s="55"/>
      <c r="D63" s="55"/>
      <c r="E63" s="55"/>
      <c r="F63" s="55"/>
      <c r="G63" s="55"/>
      <c r="H63" s="55"/>
    </row>
    <row r="64" ht="14.25" customHeight="1">
      <c r="A64" s="55"/>
      <c r="B64" s="55"/>
      <c r="C64" s="55"/>
      <c r="D64" s="55"/>
      <c r="E64" s="55"/>
      <c r="F64" s="55"/>
      <c r="G64" s="55"/>
      <c r="H64" s="55"/>
    </row>
    <row r="65" ht="14.25" customHeight="1">
      <c r="A65" s="55"/>
      <c r="B65" s="55"/>
      <c r="C65" s="55"/>
      <c r="D65" s="55"/>
      <c r="E65" s="55"/>
      <c r="F65" s="55"/>
      <c r="G65" s="55"/>
      <c r="H65" s="55"/>
    </row>
    <row r="66" ht="14.25" customHeight="1">
      <c r="A66" s="55"/>
      <c r="B66" s="55"/>
      <c r="C66" s="55"/>
      <c r="D66" s="55"/>
      <c r="E66" s="55"/>
      <c r="F66" s="55"/>
      <c r="G66" s="55"/>
      <c r="H66" s="55"/>
    </row>
    <row r="67" ht="14.25" customHeight="1">
      <c r="A67" s="55"/>
      <c r="B67" s="55"/>
      <c r="C67" s="55"/>
      <c r="D67" s="55"/>
      <c r="E67" s="55"/>
      <c r="F67" s="55"/>
      <c r="G67" s="55"/>
      <c r="H67" s="55"/>
    </row>
    <row r="68" ht="14.25" customHeight="1">
      <c r="A68" s="55"/>
      <c r="B68" s="55"/>
      <c r="C68" s="55"/>
      <c r="D68" s="55"/>
      <c r="E68" s="55"/>
      <c r="F68" s="55"/>
      <c r="G68" s="55"/>
      <c r="H68" s="55"/>
    </row>
    <row r="69" ht="14.25" customHeight="1">
      <c r="A69" s="55"/>
      <c r="B69" s="55"/>
      <c r="C69" s="55"/>
      <c r="D69" s="55"/>
      <c r="E69" s="55"/>
      <c r="F69" s="55"/>
      <c r="G69" s="55"/>
      <c r="H69" s="55"/>
    </row>
    <row r="70" ht="14.25" customHeight="1">
      <c r="A70" s="55"/>
      <c r="B70" s="55"/>
      <c r="C70" s="55"/>
      <c r="D70" s="55"/>
      <c r="E70" s="55"/>
      <c r="F70" s="55"/>
      <c r="G70" s="55"/>
      <c r="H70" s="55"/>
    </row>
    <row r="71" ht="14.25" customHeight="1">
      <c r="A71" s="55"/>
      <c r="B71" s="55"/>
      <c r="C71" s="55"/>
      <c r="D71" s="55"/>
      <c r="E71" s="55"/>
      <c r="F71" s="55"/>
      <c r="G71" s="55"/>
      <c r="H71" s="55"/>
    </row>
    <row r="72" ht="14.25" customHeight="1">
      <c r="A72" s="55"/>
      <c r="B72" s="55"/>
      <c r="C72" s="55"/>
      <c r="D72" s="55"/>
      <c r="E72" s="55"/>
      <c r="F72" s="55"/>
      <c r="G72" s="55"/>
      <c r="H72" s="55"/>
    </row>
    <row r="73" ht="14.25" customHeight="1">
      <c r="A73" s="55"/>
      <c r="B73" s="55"/>
      <c r="C73" s="55"/>
      <c r="D73" s="55"/>
      <c r="E73" s="55"/>
      <c r="F73" s="55"/>
      <c r="G73" s="55"/>
      <c r="H73" s="55"/>
    </row>
    <row r="74" ht="14.25" customHeight="1">
      <c r="A74" s="55"/>
      <c r="B74" s="55"/>
      <c r="C74" s="55"/>
      <c r="D74" s="55"/>
      <c r="E74" s="55"/>
      <c r="F74" s="55"/>
      <c r="G74" s="55"/>
      <c r="H74" s="55"/>
    </row>
    <row r="75" ht="14.25" customHeight="1">
      <c r="A75" s="55"/>
      <c r="B75" s="55"/>
      <c r="C75" s="55"/>
      <c r="D75" s="55"/>
      <c r="E75" s="55"/>
      <c r="F75" s="55"/>
      <c r="G75" s="55"/>
      <c r="H75" s="55"/>
    </row>
    <row r="76" ht="14.25" customHeight="1">
      <c r="A76" s="55"/>
      <c r="B76" s="55"/>
      <c r="C76" s="55"/>
      <c r="D76" s="55"/>
      <c r="E76" s="55"/>
      <c r="F76" s="55"/>
      <c r="G76" s="55"/>
      <c r="H76" s="55"/>
    </row>
    <row r="77" ht="14.25" customHeight="1">
      <c r="A77" s="55"/>
      <c r="B77" s="55"/>
      <c r="C77" s="55"/>
      <c r="D77" s="55"/>
      <c r="E77" s="55"/>
      <c r="F77" s="55"/>
      <c r="G77" s="55"/>
      <c r="H77" s="55"/>
    </row>
    <row r="78" ht="14.25" customHeight="1">
      <c r="A78" s="55"/>
      <c r="B78" s="55"/>
      <c r="C78" s="55"/>
      <c r="D78" s="55"/>
      <c r="E78" s="55"/>
      <c r="F78" s="55"/>
      <c r="G78" s="55"/>
      <c r="H78" s="55"/>
    </row>
    <row r="79" ht="14.25" customHeight="1">
      <c r="A79" s="55"/>
      <c r="B79" s="55"/>
      <c r="C79" s="55"/>
      <c r="D79" s="55"/>
      <c r="E79" s="55"/>
      <c r="F79" s="55"/>
      <c r="G79" s="55"/>
      <c r="H79" s="55"/>
    </row>
    <row r="80" ht="14.25" customHeight="1">
      <c r="A80" s="55"/>
      <c r="B80" s="55"/>
      <c r="C80" s="55"/>
      <c r="D80" s="55"/>
      <c r="E80" s="55"/>
      <c r="F80" s="55"/>
      <c r="G80" s="55"/>
      <c r="H80" s="55"/>
    </row>
    <row r="81" ht="14.25" customHeight="1">
      <c r="A81" s="55"/>
      <c r="B81" s="55"/>
      <c r="C81" s="55"/>
      <c r="D81" s="55"/>
      <c r="E81" s="55"/>
      <c r="F81" s="55"/>
      <c r="G81" s="55"/>
      <c r="H81" s="55"/>
    </row>
    <row r="82" ht="14.25" customHeight="1">
      <c r="A82" s="55"/>
      <c r="B82" s="55"/>
      <c r="C82" s="55"/>
      <c r="D82" s="55"/>
      <c r="E82" s="55"/>
      <c r="F82" s="55"/>
      <c r="G82" s="55"/>
      <c r="H82" s="55"/>
    </row>
    <row r="83" ht="14.25" customHeight="1">
      <c r="A83" s="55"/>
      <c r="B83" s="55"/>
      <c r="C83" s="55"/>
      <c r="D83" s="55"/>
      <c r="E83" s="55"/>
      <c r="F83" s="55"/>
      <c r="G83" s="55"/>
      <c r="H83" s="55"/>
    </row>
    <row r="84" ht="14.25" customHeight="1">
      <c r="A84" s="55"/>
      <c r="B84" s="55"/>
      <c r="C84" s="55"/>
      <c r="D84" s="55"/>
      <c r="E84" s="55"/>
      <c r="F84" s="55"/>
      <c r="G84" s="55"/>
      <c r="H84" s="55"/>
    </row>
    <row r="85" ht="14.25" customHeight="1">
      <c r="A85" s="55"/>
      <c r="B85" s="55"/>
      <c r="C85" s="55"/>
      <c r="D85" s="55"/>
      <c r="E85" s="55"/>
      <c r="F85" s="55"/>
      <c r="G85" s="55"/>
      <c r="H85" s="55"/>
    </row>
    <row r="86" ht="14.25" customHeight="1">
      <c r="A86" s="55"/>
      <c r="B86" s="55"/>
      <c r="C86" s="55"/>
      <c r="D86" s="55"/>
      <c r="E86" s="55"/>
      <c r="F86" s="55"/>
      <c r="G86" s="55"/>
      <c r="H86" s="55"/>
    </row>
    <row r="87" ht="14.25" customHeight="1">
      <c r="A87" s="55"/>
      <c r="B87" s="55"/>
      <c r="C87" s="55"/>
      <c r="D87" s="55"/>
      <c r="E87" s="55"/>
      <c r="F87" s="55"/>
      <c r="G87" s="55"/>
      <c r="H87" s="55"/>
    </row>
    <row r="88" ht="14.25" customHeight="1">
      <c r="A88" s="55"/>
      <c r="B88" s="55"/>
      <c r="C88" s="55"/>
      <c r="D88" s="55"/>
      <c r="E88" s="55"/>
      <c r="F88" s="55"/>
      <c r="G88" s="55"/>
      <c r="H88" s="55"/>
    </row>
    <row r="89" ht="14.25" customHeight="1">
      <c r="A89" s="55"/>
      <c r="B89" s="55"/>
      <c r="C89" s="55"/>
      <c r="D89" s="55"/>
      <c r="E89" s="55"/>
      <c r="F89" s="55"/>
      <c r="G89" s="55"/>
      <c r="H89" s="55"/>
    </row>
    <row r="90" ht="14.25" customHeight="1">
      <c r="A90" s="55"/>
      <c r="B90" s="55"/>
      <c r="C90" s="55"/>
      <c r="D90" s="55"/>
      <c r="E90" s="55"/>
      <c r="F90" s="55"/>
      <c r="G90" s="55"/>
      <c r="H90" s="55"/>
    </row>
    <row r="91" ht="14.25" customHeight="1">
      <c r="A91" s="55"/>
      <c r="B91" s="55"/>
      <c r="C91" s="55"/>
      <c r="D91" s="55"/>
      <c r="E91" s="55"/>
      <c r="F91" s="55"/>
      <c r="G91" s="55"/>
      <c r="H91" s="55"/>
    </row>
    <row r="92" ht="14.25" customHeight="1">
      <c r="A92" s="55"/>
      <c r="B92" s="55"/>
      <c r="C92" s="55"/>
      <c r="D92" s="55"/>
      <c r="E92" s="55"/>
      <c r="F92" s="55"/>
      <c r="G92" s="55"/>
      <c r="H92" s="55"/>
    </row>
    <row r="93" ht="14.25" customHeight="1">
      <c r="A93" s="55"/>
      <c r="B93" s="55"/>
      <c r="C93" s="55"/>
      <c r="D93" s="55"/>
      <c r="E93" s="55"/>
      <c r="F93" s="55"/>
      <c r="G93" s="55"/>
      <c r="H93" s="55"/>
    </row>
    <row r="94" ht="14.25" customHeight="1">
      <c r="A94" s="55"/>
      <c r="B94" s="55"/>
      <c r="C94" s="55"/>
      <c r="D94" s="55"/>
      <c r="E94" s="55"/>
      <c r="F94" s="55"/>
      <c r="G94" s="55"/>
      <c r="H94" s="55"/>
    </row>
    <row r="95" ht="14.25" customHeight="1">
      <c r="A95" s="55"/>
      <c r="B95" s="55"/>
      <c r="C95" s="55"/>
      <c r="D95" s="55"/>
      <c r="E95" s="55"/>
      <c r="F95" s="55"/>
      <c r="G95" s="55"/>
      <c r="H95" s="55"/>
    </row>
    <row r="96" ht="14.25" customHeight="1">
      <c r="A96" s="55"/>
      <c r="B96" s="55"/>
      <c r="C96" s="55"/>
      <c r="D96" s="55"/>
      <c r="E96" s="55"/>
      <c r="F96" s="55"/>
      <c r="G96" s="55"/>
      <c r="H96" s="55"/>
    </row>
    <row r="97" ht="14.25" customHeight="1">
      <c r="A97" s="55"/>
      <c r="B97" s="55"/>
      <c r="C97" s="55"/>
      <c r="D97" s="55"/>
      <c r="E97" s="55"/>
      <c r="F97" s="55"/>
      <c r="G97" s="55"/>
      <c r="H97" s="55"/>
    </row>
    <row r="98" ht="14.25" customHeight="1">
      <c r="A98" s="55"/>
      <c r="B98" s="55"/>
      <c r="C98" s="55"/>
      <c r="D98" s="55"/>
      <c r="E98" s="55"/>
      <c r="F98" s="55"/>
      <c r="G98" s="55"/>
      <c r="H98" s="55"/>
    </row>
    <row r="99" ht="14.25" customHeight="1">
      <c r="A99" s="55"/>
      <c r="B99" s="55"/>
      <c r="C99" s="55"/>
      <c r="D99" s="55"/>
      <c r="E99" s="55"/>
      <c r="F99" s="55"/>
      <c r="G99" s="55"/>
      <c r="H99" s="55"/>
    </row>
    <row r="100" ht="14.25" customHeight="1">
      <c r="A100" s="55"/>
      <c r="B100" s="55"/>
      <c r="C100" s="55"/>
      <c r="D100" s="55"/>
      <c r="E100" s="55"/>
      <c r="F100" s="55"/>
      <c r="G100" s="55"/>
      <c r="H100" s="55"/>
    </row>
    <row r="101" ht="14.25" customHeight="1">
      <c r="A101" s="55"/>
      <c r="B101" s="55"/>
      <c r="C101" s="55"/>
      <c r="D101" s="55"/>
      <c r="E101" s="55"/>
      <c r="F101" s="55"/>
      <c r="G101" s="55"/>
      <c r="H101" s="55"/>
    </row>
    <row r="102" ht="14.25" customHeight="1">
      <c r="A102" s="55"/>
      <c r="B102" s="55"/>
      <c r="C102" s="55"/>
      <c r="D102" s="55"/>
      <c r="E102" s="55"/>
      <c r="F102" s="55"/>
      <c r="G102" s="55"/>
      <c r="H102" s="55"/>
    </row>
    <row r="103" ht="14.25" customHeight="1">
      <c r="A103" s="55"/>
      <c r="B103" s="55"/>
      <c r="C103" s="55"/>
      <c r="D103" s="55"/>
      <c r="E103" s="55"/>
      <c r="F103" s="55"/>
      <c r="G103" s="55"/>
      <c r="H103" s="55"/>
    </row>
    <row r="104" ht="14.25" customHeight="1">
      <c r="A104" s="55"/>
      <c r="B104" s="55"/>
      <c r="C104" s="55"/>
      <c r="D104" s="55"/>
      <c r="E104" s="55"/>
      <c r="F104" s="55"/>
      <c r="G104" s="55"/>
      <c r="H104" s="55"/>
    </row>
    <row r="105" ht="14.25" customHeight="1">
      <c r="A105" s="55"/>
      <c r="B105" s="55"/>
      <c r="C105" s="55"/>
      <c r="D105" s="55"/>
      <c r="E105" s="55"/>
      <c r="F105" s="55"/>
      <c r="G105" s="55"/>
      <c r="H105" s="55"/>
    </row>
    <row r="106" ht="14.25" customHeight="1">
      <c r="A106" s="55"/>
      <c r="B106" s="55"/>
      <c r="C106" s="55"/>
      <c r="D106" s="55"/>
      <c r="E106" s="55"/>
      <c r="F106" s="55"/>
      <c r="G106" s="55"/>
      <c r="H106" s="55"/>
    </row>
    <row r="107" ht="14.25" customHeight="1">
      <c r="A107" s="55"/>
      <c r="B107" s="55"/>
      <c r="C107" s="55"/>
      <c r="D107" s="55"/>
      <c r="E107" s="55"/>
      <c r="F107" s="55"/>
      <c r="G107" s="55"/>
      <c r="H107" s="55"/>
    </row>
    <row r="108" ht="14.25" customHeight="1">
      <c r="A108" s="55"/>
      <c r="B108" s="55"/>
      <c r="C108" s="55"/>
      <c r="D108" s="55"/>
      <c r="E108" s="55"/>
      <c r="F108" s="55"/>
      <c r="G108" s="55"/>
      <c r="H108" s="55"/>
    </row>
    <row r="109" ht="14.25" customHeight="1">
      <c r="A109" s="55"/>
      <c r="B109" s="55"/>
      <c r="C109" s="55"/>
      <c r="D109" s="55"/>
      <c r="E109" s="55"/>
      <c r="F109" s="55"/>
      <c r="G109" s="55"/>
      <c r="H109" s="55"/>
    </row>
    <row r="110" ht="14.25" customHeight="1">
      <c r="A110" s="55"/>
      <c r="B110" s="55"/>
      <c r="C110" s="55"/>
      <c r="D110" s="55"/>
      <c r="E110" s="55"/>
      <c r="F110" s="55"/>
      <c r="G110" s="55"/>
      <c r="H110" s="55"/>
    </row>
    <row r="111" ht="14.25" customHeight="1">
      <c r="A111" s="55"/>
      <c r="B111" s="55"/>
      <c r="C111" s="55"/>
      <c r="D111" s="55"/>
      <c r="E111" s="55"/>
      <c r="F111" s="55"/>
      <c r="G111" s="55"/>
      <c r="H111" s="55"/>
    </row>
    <row r="112" ht="14.25" customHeight="1">
      <c r="A112" s="55"/>
      <c r="B112" s="55"/>
      <c r="C112" s="55"/>
      <c r="D112" s="55"/>
      <c r="E112" s="55"/>
      <c r="F112" s="55"/>
      <c r="G112" s="55"/>
      <c r="H112" s="55"/>
    </row>
    <row r="113" ht="14.25" customHeight="1">
      <c r="A113" s="55"/>
      <c r="B113" s="55"/>
      <c r="C113" s="55"/>
      <c r="D113" s="55"/>
      <c r="E113" s="55"/>
      <c r="F113" s="55"/>
      <c r="G113" s="55"/>
      <c r="H113" s="55"/>
    </row>
    <row r="114" ht="14.25" customHeight="1">
      <c r="A114" s="55"/>
      <c r="B114" s="55"/>
      <c r="C114" s="55"/>
      <c r="D114" s="55"/>
      <c r="E114" s="55"/>
      <c r="F114" s="55"/>
      <c r="G114" s="55"/>
      <c r="H114" s="55"/>
    </row>
    <row r="115" ht="14.25" customHeight="1">
      <c r="A115" s="55"/>
      <c r="B115" s="55"/>
      <c r="C115" s="55"/>
      <c r="D115" s="55"/>
      <c r="E115" s="55"/>
      <c r="F115" s="55"/>
      <c r="G115" s="55"/>
      <c r="H115" s="55"/>
    </row>
    <row r="116" ht="14.25" customHeight="1">
      <c r="A116" s="55"/>
      <c r="B116" s="55"/>
      <c r="C116" s="55"/>
      <c r="D116" s="55"/>
      <c r="E116" s="55"/>
      <c r="F116" s="55"/>
      <c r="G116" s="55"/>
      <c r="H116" s="55"/>
    </row>
    <row r="117" ht="14.25" customHeight="1">
      <c r="A117" s="55"/>
      <c r="B117" s="55"/>
      <c r="C117" s="55"/>
      <c r="D117" s="55"/>
      <c r="E117" s="55"/>
      <c r="F117" s="55"/>
      <c r="G117" s="55"/>
      <c r="H117" s="55"/>
    </row>
    <row r="118" ht="14.25" customHeight="1">
      <c r="A118" s="55"/>
      <c r="B118" s="55"/>
      <c r="C118" s="55"/>
      <c r="D118" s="55"/>
      <c r="E118" s="55"/>
      <c r="F118" s="55"/>
      <c r="G118" s="55"/>
      <c r="H118" s="55"/>
    </row>
    <row r="119" ht="14.25" customHeight="1">
      <c r="A119" s="55"/>
      <c r="B119" s="55"/>
      <c r="C119" s="55"/>
      <c r="D119" s="55"/>
      <c r="E119" s="55"/>
      <c r="F119" s="55"/>
      <c r="G119" s="55"/>
      <c r="H119" s="55"/>
    </row>
    <row r="120" ht="14.25" customHeight="1">
      <c r="A120" s="55"/>
      <c r="B120" s="55"/>
      <c r="C120" s="55"/>
      <c r="D120" s="55"/>
      <c r="E120" s="55"/>
      <c r="F120" s="55"/>
      <c r="G120" s="55"/>
      <c r="H120" s="55"/>
    </row>
    <row r="121" ht="14.25" customHeight="1">
      <c r="A121" s="55"/>
      <c r="B121" s="55"/>
      <c r="C121" s="55"/>
      <c r="D121" s="55"/>
      <c r="E121" s="55"/>
      <c r="F121" s="55"/>
      <c r="G121" s="55"/>
      <c r="H121" s="55"/>
    </row>
    <row r="122" ht="14.25" customHeight="1">
      <c r="A122" s="55"/>
      <c r="B122" s="55"/>
      <c r="C122" s="55"/>
      <c r="D122" s="55"/>
      <c r="E122" s="55"/>
      <c r="F122" s="55"/>
      <c r="G122" s="55"/>
      <c r="H122" s="55"/>
    </row>
    <row r="123" ht="14.25" customHeight="1">
      <c r="A123" s="55"/>
      <c r="B123" s="55"/>
      <c r="C123" s="55"/>
      <c r="D123" s="55"/>
      <c r="E123" s="55"/>
      <c r="F123" s="55"/>
      <c r="G123" s="55"/>
      <c r="H123" s="55"/>
    </row>
    <row r="124" ht="14.25" customHeight="1">
      <c r="A124" s="55"/>
      <c r="B124" s="55"/>
      <c r="C124" s="55"/>
      <c r="D124" s="55"/>
      <c r="E124" s="55"/>
      <c r="F124" s="55"/>
      <c r="G124" s="55"/>
      <c r="H124" s="55"/>
    </row>
    <row r="125" ht="14.25" customHeight="1">
      <c r="A125" s="55"/>
      <c r="B125" s="55"/>
      <c r="C125" s="55"/>
      <c r="D125" s="55"/>
      <c r="E125" s="55"/>
      <c r="F125" s="55"/>
      <c r="G125" s="55"/>
      <c r="H125" s="55"/>
    </row>
    <row r="126" ht="14.25" customHeight="1">
      <c r="A126" s="55"/>
      <c r="B126" s="55"/>
      <c r="C126" s="55"/>
      <c r="D126" s="55"/>
      <c r="E126" s="55"/>
      <c r="F126" s="55"/>
      <c r="G126" s="55"/>
      <c r="H126" s="55"/>
    </row>
    <row r="127" ht="14.25" customHeight="1">
      <c r="A127" s="55"/>
      <c r="B127" s="55"/>
      <c r="C127" s="55"/>
      <c r="D127" s="55"/>
      <c r="E127" s="55"/>
      <c r="F127" s="55"/>
      <c r="G127" s="55"/>
      <c r="H127" s="55"/>
    </row>
    <row r="128" ht="14.25" customHeight="1">
      <c r="A128" s="55"/>
      <c r="B128" s="55"/>
      <c r="C128" s="55"/>
      <c r="D128" s="55"/>
      <c r="E128" s="55"/>
      <c r="F128" s="55"/>
      <c r="G128" s="55"/>
      <c r="H128" s="55"/>
    </row>
    <row r="129" ht="14.25" customHeight="1">
      <c r="A129" s="55"/>
      <c r="B129" s="55"/>
      <c r="C129" s="55"/>
      <c r="D129" s="55"/>
      <c r="E129" s="55"/>
      <c r="F129" s="55"/>
      <c r="G129" s="55"/>
      <c r="H129" s="55"/>
    </row>
    <row r="130" ht="14.25" customHeight="1">
      <c r="A130" s="55"/>
      <c r="B130" s="55"/>
      <c r="C130" s="55"/>
      <c r="D130" s="55"/>
      <c r="E130" s="55"/>
      <c r="F130" s="55"/>
      <c r="G130" s="55"/>
      <c r="H130" s="55"/>
    </row>
    <row r="131" ht="14.25" customHeight="1">
      <c r="A131" s="55"/>
      <c r="B131" s="55"/>
      <c r="C131" s="55"/>
      <c r="D131" s="55"/>
      <c r="E131" s="55"/>
      <c r="F131" s="55"/>
      <c r="G131" s="55"/>
      <c r="H131" s="55"/>
    </row>
    <row r="132" ht="14.25" customHeight="1">
      <c r="A132" s="55"/>
      <c r="B132" s="55"/>
      <c r="C132" s="55"/>
      <c r="D132" s="55"/>
      <c r="E132" s="55"/>
      <c r="F132" s="55"/>
      <c r="G132" s="55"/>
      <c r="H132" s="55"/>
    </row>
    <row r="133" ht="14.25" customHeight="1">
      <c r="A133" s="55"/>
      <c r="B133" s="55"/>
      <c r="C133" s="55"/>
      <c r="D133" s="55"/>
      <c r="E133" s="55"/>
      <c r="F133" s="55"/>
      <c r="G133" s="55"/>
      <c r="H133" s="55"/>
    </row>
    <row r="134" ht="14.25" customHeight="1">
      <c r="A134" s="55"/>
      <c r="B134" s="55"/>
      <c r="C134" s="55"/>
      <c r="D134" s="55"/>
      <c r="E134" s="55"/>
      <c r="F134" s="55"/>
      <c r="G134" s="55"/>
      <c r="H134" s="55"/>
    </row>
    <row r="135" ht="14.25" customHeight="1">
      <c r="A135" s="55"/>
      <c r="B135" s="55"/>
      <c r="C135" s="55"/>
      <c r="D135" s="55"/>
      <c r="E135" s="55"/>
      <c r="F135" s="55"/>
      <c r="G135" s="55"/>
      <c r="H135" s="55"/>
    </row>
    <row r="136" ht="14.25" customHeight="1">
      <c r="A136" s="55"/>
      <c r="B136" s="55"/>
      <c r="C136" s="55"/>
      <c r="D136" s="55"/>
      <c r="E136" s="55"/>
      <c r="F136" s="55"/>
      <c r="G136" s="55"/>
      <c r="H136" s="55"/>
    </row>
    <row r="137" ht="14.25" customHeight="1">
      <c r="A137" s="55"/>
      <c r="B137" s="55"/>
      <c r="C137" s="55"/>
      <c r="D137" s="55"/>
      <c r="E137" s="55"/>
      <c r="F137" s="55"/>
      <c r="G137" s="55"/>
      <c r="H137" s="55"/>
    </row>
    <row r="138" ht="14.25" customHeight="1">
      <c r="A138" s="55"/>
      <c r="B138" s="55"/>
      <c r="C138" s="55"/>
      <c r="D138" s="55"/>
      <c r="E138" s="55"/>
      <c r="F138" s="55"/>
      <c r="G138" s="55"/>
      <c r="H138" s="55"/>
    </row>
    <row r="139" ht="14.25" customHeight="1">
      <c r="A139" s="55"/>
      <c r="B139" s="55"/>
      <c r="C139" s="55"/>
      <c r="D139" s="55"/>
      <c r="E139" s="55"/>
      <c r="F139" s="55"/>
      <c r="G139" s="55"/>
      <c r="H139" s="55"/>
    </row>
    <row r="140" ht="14.25" customHeight="1">
      <c r="A140" s="55"/>
      <c r="B140" s="55"/>
      <c r="C140" s="55"/>
      <c r="D140" s="55"/>
      <c r="E140" s="55"/>
      <c r="F140" s="55"/>
      <c r="G140" s="55"/>
      <c r="H140" s="55"/>
    </row>
    <row r="141" ht="14.25" customHeight="1">
      <c r="A141" s="55"/>
      <c r="B141" s="55"/>
      <c r="C141" s="55"/>
      <c r="D141" s="55"/>
      <c r="E141" s="55"/>
      <c r="F141" s="55"/>
      <c r="G141" s="55"/>
      <c r="H141" s="55"/>
    </row>
    <row r="142" ht="14.25" customHeight="1">
      <c r="A142" s="55"/>
      <c r="B142" s="55"/>
      <c r="C142" s="55"/>
      <c r="D142" s="55"/>
      <c r="E142" s="55"/>
      <c r="F142" s="55"/>
      <c r="G142" s="55"/>
      <c r="H142" s="55"/>
    </row>
    <row r="143" ht="14.25" customHeight="1">
      <c r="A143" s="55"/>
      <c r="B143" s="55"/>
      <c r="C143" s="55"/>
      <c r="D143" s="55"/>
      <c r="E143" s="55"/>
      <c r="F143" s="55"/>
      <c r="G143" s="55"/>
      <c r="H143" s="55"/>
    </row>
    <row r="144" ht="14.25" customHeight="1">
      <c r="A144" s="55"/>
      <c r="B144" s="55"/>
      <c r="C144" s="55"/>
      <c r="D144" s="55"/>
      <c r="E144" s="55"/>
      <c r="F144" s="55"/>
      <c r="G144" s="55"/>
      <c r="H144" s="55"/>
    </row>
    <row r="145" ht="14.25" customHeight="1">
      <c r="A145" s="55"/>
      <c r="B145" s="55"/>
      <c r="C145" s="55"/>
      <c r="D145" s="55"/>
      <c r="E145" s="55"/>
      <c r="F145" s="55"/>
      <c r="G145" s="55"/>
      <c r="H145" s="55"/>
    </row>
    <row r="146" ht="14.25" customHeight="1">
      <c r="A146" s="55"/>
      <c r="B146" s="55"/>
      <c r="C146" s="55"/>
      <c r="D146" s="55"/>
      <c r="E146" s="55"/>
      <c r="F146" s="55"/>
      <c r="G146" s="55"/>
      <c r="H146" s="55"/>
    </row>
    <row r="147" ht="14.25" customHeight="1">
      <c r="A147" s="55"/>
      <c r="B147" s="55"/>
      <c r="C147" s="55"/>
      <c r="D147" s="55"/>
      <c r="E147" s="55"/>
      <c r="F147" s="55"/>
      <c r="G147" s="55"/>
      <c r="H147" s="55"/>
    </row>
    <row r="148" ht="14.25" customHeight="1">
      <c r="A148" s="55"/>
      <c r="B148" s="55"/>
      <c r="C148" s="55"/>
      <c r="D148" s="55"/>
      <c r="E148" s="55"/>
      <c r="F148" s="55"/>
      <c r="G148" s="55"/>
      <c r="H148" s="55"/>
    </row>
    <row r="149" ht="14.25" customHeight="1">
      <c r="A149" s="55"/>
      <c r="B149" s="55"/>
      <c r="C149" s="55"/>
      <c r="D149" s="55"/>
      <c r="E149" s="55"/>
      <c r="F149" s="55"/>
      <c r="G149" s="55"/>
      <c r="H149" s="55"/>
    </row>
    <row r="150" ht="14.25" customHeight="1">
      <c r="A150" s="55"/>
      <c r="B150" s="55"/>
      <c r="C150" s="55"/>
      <c r="D150" s="55"/>
      <c r="E150" s="55"/>
      <c r="F150" s="55"/>
      <c r="G150" s="55"/>
      <c r="H150" s="55"/>
    </row>
    <row r="151" ht="14.25" customHeight="1">
      <c r="A151" s="55"/>
      <c r="B151" s="55"/>
      <c r="C151" s="55"/>
      <c r="D151" s="55"/>
      <c r="E151" s="55"/>
      <c r="F151" s="55"/>
      <c r="G151" s="55"/>
      <c r="H151" s="55"/>
    </row>
    <row r="152" ht="14.25" customHeight="1">
      <c r="A152" s="55"/>
      <c r="B152" s="55"/>
      <c r="C152" s="55"/>
      <c r="D152" s="55"/>
      <c r="E152" s="55"/>
      <c r="F152" s="55"/>
      <c r="G152" s="55"/>
      <c r="H152" s="55"/>
    </row>
    <row r="153" ht="14.25" customHeight="1">
      <c r="A153" s="55"/>
      <c r="B153" s="55"/>
      <c r="C153" s="55"/>
      <c r="D153" s="55"/>
      <c r="E153" s="55"/>
      <c r="F153" s="55"/>
      <c r="G153" s="55"/>
      <c r="H153" s="55"/>
    </row>
    <row r="154" ht="14.25" customHeight="1">
      <c r="A154" s="55"/>
      <c r="B154" s="55"/>
      <c r="C154" s="55"/>
      <c r="D154" s="55"/>
      <c r="E154" s="55"/>
      <c r="F154" s="55"/>
      <c r="G154" s="55"/>
      <c r="H154" s="55"/>
    </row>
    <row r="155" ht="14.25" customHeight="1">
      <c r="A155" s="55"/>
      <c r="B155" s="55"/>
      <c r="C155" s="55"/>
      <c r="D155" s="55"/>
      <c r="E155" s="55"/>
      <c r="F155" s="55"/>
      <c r="G155" s="55"/>
      <c r="H155" s="55"/>
    </row>
    <row r="156" ht="14.25" customHeight="1">
      <c r="A156" s="55"/>
      <c r="B156" s="55"/>
      <c r="C156" s="55"/>
      <c r="D156" s="55"/>
      <c r="E156" s="55"/>
      <c r="F156" s="55"/>
      <c r="G156" s="55"/>
      <c r="H156" s="55"/>
    </row>
    <row r="157" ht="14.25" customHeight="1">
      <c r="A157" s="55"/>
      <c r="B157" s="55"/>
      <c r="C157" s="55"/>
      <c r="D157" s="55"/>
      <c r="E157" s="55"/>
      <c r="F157" s="55"/>
      <c r="G157" s="55"/>
      <c r="H157" s="55"/>
    </row>
    <row r="158" ht="14.25" customHeight="1">
      <c r="A158" s="55"/>
      <c r="B158" s="55"/>
      <c r="C158" s="55"/>
      <c r="D158" s="55"/>
      <c r="E158" s="55"/>
      <c r="F158" s="55"/>
      <c r="G158" s="55"/>
      <c r="H158" s="55"/>
    </row>
    <row r="159" ht="14.25" customHeight="1">
      <c r="A159" s="55"/>
      <c r="B159" s="55"/>
      <c r="C159" s="55"/>
      <c r="D159" s="55"/>
      <c r="E159" s="55"/>
      <c r="F159" s="55"/>
      <c r="G159" s="55"/>
      <c r="H159" s="55"/>
    </row>
    <row r="160" ht="14.25" customHeight="1">
      <c r="A160" s="55"/>
      <c r="B160" s="55"/>
      <c r="C160" s="55"/>
      <c r="D160" s="55"/>
      <c r="E160" s="55"/>
      <c r="F160" s="55"/>
      <c r="G160" s="55"/>
      <c r="H160" s="55"/>
    </row>
    <row r="161" ht="14.25" customHeight="1">
      <c r="A161" s="55"/>
      <c r="B161" s="55"/>
      <c r="C161" s="55"/>
      <c r="D161" s="55"/>
      <c r="E161" s="55"/>
      <c r="F161" s="55"/>
      <c r="G161" s="55"/>
      <c r="H161" s="55"/>
    </row>
    <row r="162" ht="14.25" customHeight="1">
      <c r="A162" s="55"/>
      <c r="B162" s="55"/>
      <c r="C162" s="55"/>
      <c r="D162" s="55"/>
      <c r="E162" s="55"/>
      <c r="F162" s="55"/>
      <c r="G162" s="55"/>
      <c r="H162" s="55"/>
    </row>
    <row r="163" ht="14.25" customHeight="1">
      <c r="A163" s="55"/>
      <c r="B163" s="55"/>
      <c r="C163" s="55"/>
      <c r="D163" s="55"/>
      <c r="E163" s="55"/>
      <c r="F163" s="55"/>
      <c r="G163" s="55"/>
      <c r="H163" s="55"/>
    </row>
    <row r="164" ht="14.25" customHeight="1">
      <c r="A164" s="55"/>
      <c r="B164" s="55"/>
      <c r="C164" s="55"/>
      <c r="D164" s="55"/>
      <c r="E164" s="55"/>
      <c r="F164" s="55"/>
      <c r="G164" s="55"/>
      <c r="H164" s="55"/>
    </row>
    <row r="165" ht="14.25" customHeight="1">
      <c r="A165" s="55"/>
      <c r="B165" s="55"/>
      <c r="C165" s="55"/>
      <c r="D165" s="55"/>
      <c r="E165" s="55"/>
      <c r="F165" s="55"/>
      <c r="G165" s="55"/>
      <c r="H165" s="55"/>
    </row>
    <row r="166" ht="14.25" customHeight="1">
      <c r="A166" s="55"/>
      <c r="B166" s="55"/>
      <c r="C166" s="55"/>
      <c r="D166" s="55"/>
      <c r="E166" s="55"/>
      <c r="F166" s="55"/>
      <c r="G166" s="55"/>
      <c r="H166" s="55"/>
    </row>
    <row r="167" ht="14.25" customHeight="1">
      <c r="A167" s="55"/>
      <c r="B167" s="55"/>
      <c r="C167" s="55"/>
      <c r="D167" s="55"/>
      <c r="E167" s="55"/>
      <c r="F167" s="55"/>
      <c r="G167" s="55"/>
      <c r="H167" s="55"/>
    </row>
    <row r="168" ht="14.25" customHeight="1">
      <c r="A168" s="55"/>
      <c r="B168" s="55"/>
      <c r="C168" s="55"/>
      <c r="D168" s="55"/>
      <c r="E168" s="55"/>
      <c r="F168" s="55"/>
      <c r="G168" s="55"/>
      <c r="H168" s="55"/>
    </row>
    <row r="169" ht="14.25" customHeight="1">
      <c r="A169" s="55"/>
      <c r="B169" s="55"/>
      <c r="C169" s="55"/>
      <c r="D169" s="55"/>
      <c r="E169" s="55"/>
      <c r="F169" s="55"/>
      <c r="G169" s="55"/>
      <c r="H169" s="55"/>
    </row>
    <row r="170" ht="14.25" customHeight="1">
      <c r="A170" s="55"/>
      <c r="B170" s="55"/>
      <c r="C170" s="55"/>
      <c r="D170" s="55"/>
      <c r="E170" s="55"/>
      <c r="F170" s="55"/>
      <c r="G170" s="55"/>
      <c r="H170" s="55"/>
    </row>
    <row r="171" ht="14.25" customHeight="1">
      <c r="A171" s="55"/>
      <c r="B171" s="55"/>
      <c r="C171" s="55"/>
      <c r="D171" s="55"/>
      <c r="E171" s="55"/>
      <c r="F171" s="55"/>
      <c r="G171" s="55"/>
      <c r="H171" s="55"/>
    </row>
    <row r="172" ht="14.25" customHeight="1">
      <c r="A172" s="55"/>
      <c r="B172" s="55"/>
      <c r="C172" s="55"/>
      <c r="D172" s="55"/>
      <c r="E172" s="55"/>
      <c r="F172" s="55"/>
      <c r="G172" s="55"/>
      <c r="H172" s="55"/>
    </row>
    <row r="173" ht="14.25" customHeight="1">
      <c r="A173" s="55"/>
      <c r="B173" s="55"/>
      <c r="C173" s="55"/>
      <c r="D173" s="55"/>
      <c r="E173" s="55"/>
      <c r="F173" s="55"/>
      <c r="G173" s="55"/>
      <c r="H173" s="55"/>
    </row>
    <row r="174" ht="14.25" customHeight="1">
      <c r="A174" s="55"/>
      <c r="B174" s="55"/>
      <c r="C174" s="55"/>
      <c r="D174" s="55"/>
      <c r="E174" s="55"/>
      <c r="F174" s="55"/>
      <c r="G174" s="55"/>
      <c r="H174" s="55"/>
    </row>
    <row r="175" ht="14.25" customHeight="1">
      <c r="A175" s="55"/>
      <c r="B175" s="55"/>
      <c r="C175" s="55"/>
      <c r="D175" s="55"/>
      <c r="E175" s="55"/>
      <c r="F175" s="55"/>
      <c r="G175" s="55"/>
      <c r="H175" s="55"/>
    </row>
    <row r="176" ht="14.25" customHeight="1">
      <c r="A176" s="55"/>
      <c r="B176" s="55"/>
      <c r="C176" s="55"/>
      <c r="D176" s="55"/>
      <c r="E176" s="55"/>
      <c r="F176" s="55"/>
      <c r="G176" s="55"/>
      <c r="H176" s="55"/>
    </row>
    <row r="177" ht="14.25" customHeight="1">
      <c r="A177" s="55"/>
      <c r="B177" s="55"/>
      <c r="C177" s="55"/>
      <c r="D177" s="55"/>
      <c r="E177" s="55"/>
      <c r="F177" s="55"/>
      <c r="G177" s="55"/>
      <c r="H177" s="55"/>
    </row>
    <row r="178" ht="14.25" customHeight="1">
      <c r="A178" s="55"/>
      <c r="B178" s="55"/>
      <c r="C178" s="55"/>
      <c r="D178" s="55"/>
      <c r="E178" s="55"/>
      <c r="F178" s="55"/>
      <c r="G178" s="55"/>
      <c r="H178" s="55"/>
    </row>
    <row r="179" ht="14.25" customHeight="1">
      <c r="A179" s="55"/>
      <c r="B179" s="55"/>
      <c r="C179" s="55"/>
      <c r="D179" s="55"/>
      <c r="E179" s="55"/>
      <c r="F179" s="55"/>
      <c r="G179" s="55"/>
      <c r="H179" s="55"/>
    </row>
    <row r="180" ht="14.25" customHeight="1">
      <c r="A180" s="55"/>
      <c r="B180" s="55"/>
      <c r="C180" s="55"/>
      <c r="D180" s="55"/>
      <c r="E180" s="55"/>
      <c r="F180" s="55"/>
      <c r="G180" s="55"/>
      <c r="H180" s="55"/>
    </row>
    <row r="181" ht="14.25" customHeight="1">
      <c r="A181" s="55"/>
      <c r="B181" s="55"/>
      <c r="C181" s="55"/>
      <c r="D181" s="55"/>
      <c r="E181" s="55"/>
      <c r="F181" s="55"/>
      <c r="G181" s="55"/>
      <c r="H181" s="55"/>
    </row>
    <row r="182" ht="14.25" customHeight="1">
      <c r="A182" s="55"/>
      <c r="B182" s="55"/>
      <c r="C182" s="55"/>
      <c r="D182" s="55"/>
      <c r="E182" s="55"/>
      <c r="F182" s="55"/>
      <c r="G182" s="55"/>
      <c r="H182" s="55"/>
    </row>
    <row r="183" ht="14.25" customHeight="1">
      <c r="A183" s="55"/>
      <c r="B183" s="55"/>
      <c r="C183" s="55"/>
      <c r="D183" s="55"/>
      <c r="E183" s="55"/>
      <c r="F183" s="55"/>
      <c r="G183" s="55"/>
      <c r="H183" s="55"/>
    </row>
    <row r="184" ht="14.25" customHeight="1">
      <c r="A184" s="55"/>
      <c r="B184" s="55"/>
      <c r="C184" s="55"/>
      <c r="D184" s="55"/>
      <c r="E184" s="55"/>
      <c r="F184" s="55"/>
      <c r="G184" s="55"/>
      <c r="H184" s="55"/>
    </row>
    <row r="185" ht="14.25" customHeight="1">
      <c r="A185" s="55"/>
      <c r="B185" s="55"/>
      <c r="C185" s="55"/>
      <c r="D185" s="55"/>
      <c r="E185" s="55"/>
      <c r="F185" s="55"/>
      <c r="G185" s="55"/>
      <c r="H185" s="55"/>
    </row>
    <row r="186" ht="14.25" customHeight="1">
      <c r="A186" s="55"/>
      <c r="B186" s="55"/>
      <c r="C186" s="55"/>
      <c r="D186" s="55"/>
      <c r="E186" s="55"/>
      <c r="F186" s="55"/>
      <c r="G186" s="55"/>
      <c r="H186" s="55"/>
    </row>
    <row r="187" ht="14.25" customHeight="1">
      <c r="A187" s="55"/>
      <c r="B187" s="55"/>
      <c r="C187" s="55"/>
      <c r="D187" s="55"/>
      <c r="E187" s="55"/>
      <c r="F187" s="55"/>
      <c r="G187" s="55"/>
      <c r="H187" s="55"/>
    </row>
    <row r="188" ht="14.25" customHeight="1">
      <c r="A188" s="55"/>
      <c r="B188" s="55"/>
      <c r="C188" s="55"/>
      <c r="D188" s="55"/>
      <c r="E188" s="55"/>
      <c r="F188" s="55"/>
      <c r="G188" s="55"/>
      <c r="H188" s="55"/>
    </row>
    <row r="189" ht="14.25" customHeight="1">
      <c r="A189" s="55"/>
      <c r="B189" s="55"/>
      <c r="C189" s="55"/>
      <c r="D189" s="55"/>
      <c r="E189" s="55"/>
      <c r="F189" s="55"/>
      <c r="G189" s="55"/>
      <c r="H189" s="55"/>
    </row>
    <row r="190" ht="14.25" customHeight="1">
      <c r="A190" s="55"/>
      <c r="B190" s="55"/>
      <c r="C190" s="55"/>
      <c r="D190" s="55"/>
      <c r="E190" s="55"/>
      <c r="F190" s="55"/>
      <c r="G190" s="55"/>
      <c r="H190" s="55"/>
    </row>
    <row r="191" ht="14.25" customHeight="1">
      <c r="A191" s="55"/>
      <c r="B191" s="55"/>
      <c r="C191" s="55"/>
      <c r="D191" s="55"/>
      <c r="E191" s="55"/>
      <c r="F191" s="55"/>
      <c r="G191" s="55"/>
      <c r="H191" s="55"/>
    </row>
    <row r="192" ht="14.25" customHeight="1">
      <c r="A192" s="55"/>
      <c r="B192" s="55"/>
      <c r="C192" s="55"/>
      <c r="D192" s="55"/>
      <c r="E192" s="55"/>
      <c r="F192" s="55"/>
      <c r="G192" s="55"/>
      <c r="H192" s="55"/>
    </row>
    <row r="193" ht="14.25" customHeight="1">
      <c r="A193" s="55"/>
      <c r="B193" s="55"/>
      <c r="C193" s="55"/>
      <c r="D193" s="55"/>
      <c r="E193" s="55"/>
      <c r="F193" s="55"/>
      <c r="G193" s="55"/>
      <c r="H193" s="55"/>
    </row>
    <row r="194" ht="14.25" customHeight="1">
      <c r="A194" s="55"/>
      <c r="B194" s="55"/>
      <c r="C194" s="55"/>
      <c r="D194" s="55"/>
      <c r="E194" s="55"/>
      <c r="F194" s="55"/>
      <c r="G194" s="55"/>
      <c r="H194" s="55"/>
    </row>
    <row r="195" ht="14.25" customHeight="1">
      <c r="A195" s="55"/>
      <c r="B195" s="55"/>
      <c r="C195" s="55"/>
      <c r="D195" s="55"/>
      <c r="E195" s="55"/>
      <c r="F195" s="55"/>
      <c r="G195" s="55"/>
      <c r="H195" s="55"/>
    </row>
    <row r="196" ht="14.25" customHeight="1">
      <c r="A196" s="55"/>
      <c r="B196" s="55"/>
      <c r="C196" s="55"/>
      <c r="D196" s="55"/>
      <c r="E196" s="55"/>
      <c r="F196" s="55"/>
      <c r="G196" s="55"/>
      <c r="H196" s="55"/>
    </row>
    <row r="197" ht="14.25" customHeight="1">
      <c r="A197" s="55"/>
      <c r="B197" s="55"/>
      <c r="C197" s="55"/>
      <c r="D197" s="55"/>
      <c r="E197" s="55"/>
      <c r="F197" s="55"/>
      <c r="G197" s="55"/>
      <c r="H197" s="55"/>
    </row>
    <row r="198" ht="14.25" customHeight="1">
      <c r="A198" s="55"/>
      <c r="B198" s="55"/>
      <c r="C198" s="55"/>
      <c r="D198" s="55"/>
      <c r="E198" s="55"/>
      <c r="F198" s="55"/>
      <c r="G198" s="55"/>
      <c r="H198" s="55"/>
    </row>
    <row r="199" ht="14.25" customHeight="1">
      <c r="A199" s="55"/>
      <c r="B199" s="55"/>
      <c r="C199" s="55"/>
      <c r="D199" s="55"/>
      <c r="E199" s="55"/>
      <c r="F199" s="55"/>
      <c r="G199" s="55"/>
      <c r="H199" s="55"/>
    </row>
    <row r="200" ht="14.25" customHeight="1">
      <c r="A200" s="55"/>
      <c r="B200" s="55"/>
      <c r="C200" s="55"/>
      <c r="D200" s="55"/>
      <c r="E200" s="55"/>
      <c r="F200" s="55"/>
      <c r="G200" s="55"/>
      <c r="H200" s="55"/>
    </row>
    <row r="201" ht="14.25" customHeight="1">
      <c r="A201" s="55"/>
      <c r="B201" s="55"/>
      <c r="C201" s="55"/>
      <c r="D201" s="55"/>
      <c r="E201" s="55"/>
      <c r="F201" s="55"/>
      <c r="G201" s="55"/>
      <c r="H201" s="55"/>
    </row>
    <row r="202" ht="14.25" customHeight="1">
      <c r="A202" s="55"/>
      <c r="B202" s="55"/>
      <c r="C202" s="55"/>
      <c r="D202" s="55"/>
      <c r="E202" s="55"/>
      <c r="F202" s="55"/>
      <c r="G202" s="55"/>
      <c r="H202" s="55"/>
    </row>
    <row r="203" ht="14.25" customHeight="1">
      <c r="A203" s="55"/>
      <c r="B203" s="55"/>
      <c r="C203" s="55"/>
      <c r="D203" s="55"/>
      <c r="E203" s="55"/>
      <c r="F203" s="55"/>
      <c r="G203" s="55"/>
      <c r="H203" s="55"/>
    </row>
    <row r="204" ht="14.25" customHeight="1">
      <c r="A204" s="55"/>
      <c r="B204" s="55"/>
      <c r="C204" s="55"/>
      <c r="D204" s="55"/>
      <c r="E204" s="55"/>
      <c r="F204" s="55"/>
      <c r="G204" s="55"/>
      <c r="H204" s="55"/>
    </row>
    <row r="205" ht="14.25" customHeight="1">
      <c r="A205" s="55"/>
      <c r="B205" s="55"/>
      <c r="C205" s="55"/>
      <c r="D205" s="55"/>
      <c r="E205" s="55"/>
      <c r="F205" s="55"/>
      <c r="G205" s="55"/>
      <c r="H205" s="55"/>
    </row>
    <row r="206" ht="14.25" customHeight="1">
      <c r="A206" s="55"/>
      <c r="B206" s="55"/>
      <c r="C206" s="55"/>
      <c r="D206" s="55"/>
      <c r="E206" s="55"/>
      <c r="F206" s="55"/>
      <c r="G206" s="55"/>
      <c r="H206" s="55"/>
    </row>
    <row r="207" ht="14.25" customHeight="1">
      <c r="A207" s="55"/>
      <c r="B207" s="55"/>
      <c r="C207" s="55"/>
      <c r="D207" s="55"/>
      <c r="E207" s="55"/>
      <c r="F207" s="55"/>
      <c r="G207" s="55"/>
      <c r="H207" s="55"/>
    </row>
    <row r="208" ht="14.25" customHeight="1">
      <c r="A208" s="55"/>
      <c r="B208" s="55"/>
      <c r="C208" s="55"/>
      <c r="D208" s="55"/>
      <c r="E208" s="55"/>
      <c r="F208" s="55"/>
      <c r="G208" s="55"/>
      <c r="H208" s="55"/>
    </row>
    <row r="209" ht="14.25" customHeight="1">
      <c r="A209" s="55"/>
      <c r="B209" s="55"/>
      <c r="C209" s="55"/>
      <c r="D209" s="55"/>
      <c r="E209" s="55"/>
      <c r="F209" s="55"/>
      <c r="G209" s="55"/>
      <c r="H209" s="55"/>
    </row>
    <row r="210" ht="14.25" customHeight="1">
      <c r="A210" s="55"/>
      <c r="B210" s="55"/>
      <c r="C210" s="55"/>
      <c r="D210" s="55"/>
      <c r="E210" s="55"/>
      <c r="F210" s="55"/>
      <c r="G210" s="55"/>
      <c r="H210" s="55"/>
    </row>
    <row r="211" ht="14.25" customHeight="1">
      <c r="A211" s="55"/>
      <c r="B211" s="55"/>
      <c r="C211" s="55"/>
      <c r="D211" s="55"/>
      <c r="E211" s="55"/>
      <c r="F211" s="55"/>
      <c r="G211" s="55"/>
      <c r="H211" s="55"/>
    </row>
    <row r="212" ht="14.25" customHeight="1">
      <c r="A212" s="55"/>
      <c r="B212" s="55"/>
      <c r="C212" s="55"/>
      <c r="D212" s="55"/>
      <c r="E212" s="55"/>
      <c r="F212" s="55"/>
      <c r="G212" s="55"/>
      <c r="H212" s="55"/>
    </row>
    <row r="213" ht="14.25" customHeight="1">
      <c r="A213" s="55"/>
      <c r="B213" s="55"/>
      <c r="C213" s="55"/>
      <c r="D213" s="55"/>
      <c r="E213" s="55"/>
      <c r="F213" s="55"/>
      <c r="G213" s="55"/>
      <c r="H213" s="55"/>
    </row>
    <row r="214" ht="14.25" customHeight="1">
      <c r="A214" s="55"/>
      <c r="B214" s="55"/>
      <c r="C214" s="55"/>
      <c r="D214" s="55"/>
      <c r="E214" s="55"/>
      <c r="F214" s="55"/>
      <c r="G214" s="55"/>
      <c r="H214" s="55"/>
    </row>
    <row r="215" ht="14.25" customHeight="1">
      <c r="A215" s="55"/>
      <c r="B215" s="55"/>
      <c r="C215" s="55"/>
      <c r="D215" s="55"/>
      <c r="E215" s="55"/>
      <c r="F215" s="55"/>
      <c r="G215" s="55"/>
      <c r="H215" s="55"/>
    </row>
    <row r="216" ht="14.25" customHeight="1">
      <c r="A216" s="55"/>
      <c r="B216" s="55"/>
      <c r="C216" s="55"/>
      <c r="D216" s="55"/>
      <c r="E216" s="55"/>
      <c r="F216" s="55"/>
      <c r="G216" s="55"/>
      <c r="H216" s="55"/>
    </row>
    <row r="217" ht="14.25" customHeight="1">
      <c r="A217" s="55"/>
      <c r="B217" s="55"/>
      <c r="C217" s="55"/>
      <c r="D217" s="55"/>
      <c r="E217" s="55"/>
      <c r="F217" s="55"/>
      <c r="G217" s="55"/>
      <c r="H217" s="55"/>
    </row>
    <row r="218" ht="14.25" customHeight="1">
      <c r="A218" s="55"/>
      <c r="B218" s="55"/>
      <c r="C218" s="55"/>
      <c r="D218" s="55"/>
      <c r="E218" s="55"/>
      <c r="F218" s="55"/>
      <c r="G218" s="55"/>
      <c r="H218" s="55"/>
    </row>
    <row r="219" ht="14.25" customHeight="1">
      <c r="A219" s="55"/>
      <c r="B219" s="55"/>
      <c r="C219" s="55"/>
      <c r="D219" s="55"/>
      <c r="E219" s="55"/>
      <c r="F219" s="55"/>
      <c r="G219" s="55"/>
      <c r="H219" s="55"/>
    </row>
    <row r="220" ht="14.25" customHeight="1">
      <c r="A220" s="55"/>
      <c r="B220" s="55"/>
      <c r="C220" s="55"/>
      <c r="D220" s="55"/>
      <c r="E220" s="55"/>
      <c r="F220" s="55"/>
      <c r="G220" s="55"/>
      <c r="H220" s="55"/>
    </row>
    <row r="221" ht="14.25" customHeight="1">
      <c r="A221" s="55"/>
      <c r="B221" s="55"/>
      <c r="C221" s="55"/>
      <c r="D221" s="55"/>
      <c r="E221" s="55"/>
      <c r="F221" s="55"/>
      <c r="G221" s="55"/>
      <c r="H221" s="55"/>
    </row>
    <row r="222" ht="14.25" customHeight="1">
      <c r="A222" s="55"/>
      <c r="B222" s="55"/>
      <c r="C222" s="55"/>
      <c r="D222" s="55"/>
      <c r="E222" s="55"/>
      <c r="F222" s="55"/>
      <c r="G222" s="55"/>
      <c r="H222" s="55"/>
    </row>
    <row r="223" ht="14.25" customHeight="1">
      <c r="A223" s="55"/>
      <c r="B223" s="55"/>
      <c r="C223" s="55"/>
      <c r="D223" s="55"/>
      <c r="E223" s="55"/>
      <c r="F223" s="55"/>
      <c r="G223" s="55"/>
      <c r="H223" s="55"/>
    </row>
    <row r="224" ht="14.25" customHeight="1">
      <c r="A224" s="55"/>
      <c r="B224" s="55"/>
      <c r="C224" s="55"/>
      <c r="D224" s="55"/>
      <c r="E224" s="55"/>
      <c r="F224" s="55"/>
      <c r="G224" s="55"/>
      <c r="H224" s="55"/>
    </row>
    <row r="225" ht="14.25" customHeight="1">
      <c r="A225" s="55"/>
      <c r="B225" s="55"/>
      <c r="C225" s="55"/>
      <c r="D225" s="55"/>
      <c r="E225" s="55"/>
      <c r="F225" s="55"/>
      <c r="G225" s="55"/>
      <c r="H225" s="55"/>
    </row>
    <row r="226" ht="14.25" customHeight="1">
      <c r="A226" s="55"/>
      <c r="B226" s="55"/>
      <c r="C226" s="55"/>
      <c r="D226" s="55"/>
      <c r="E226" s="55"/>
      <c r="F226" s="55"/>
      <c r="G226" s="55"/>
      <c r="H226" s="55"/>
    </row>
    <row r="227" ht="14.25" customHeight="1">
      <c r="A227" s="55"/>
      <c r="B227" s="55"/>
      <c r="C227" s="55"/>
      <c r="D227" s="55"/>
      <c r="E227" s="55"/>
      <c r="F227" s="55"/>
      <c r="G227" s="55"/>
      <c r="H227" s="55"/>
    </row>
    <row r="228" ht="14.25" customHeight="1">
      <c r="A228" s="55"/>
      <c r="B228" s="55"/>
      <c r="C228" s="55"/>
      <c r="D228" s="55"/>
      <c r="E228" s="55"/>
      <c r="F228" s="55"/>
      <c r="G228" s="55"/>
      <c r="H228" s="55"/>
    </row>
    <row r="229" ht="14.25" customHeight="1">
      <c r="A229" s="55"/>
      <c r="B229" s="55"/>
      <c r="C229" s="55"/>
      <c r="D229" s="55"/>
      <c r="E229" s="55"/>
      <c r="F229" s="55"/>
      <c r="G229" s="55"/>
      <c r="H229" s="55"/>
    </row>
    <row r="230" ht="14.25" customHeight="1">
      <c r="A230" s="55"/>
      <c r="B230" s="55"/>
      <c r="C230" s="55"/>
      <c r="D230" s="55"/>
      <c r="E230" s="55"/>
      <c r="F230" s="55"/>
      <c r="G230" s="55"/>
      <c r="H230" s="55"/>
    </row>
    <row r="231" ht="14.25" customHeight="1">
      <c r="A231" s="55"/>
      <c r="B231" s="55"/>
      <c r="C231" s="55"/>
      <c r="D231" s="55"/>
      <c r="E231" s="55"/>
      <c r="F231" s="55"/>
      <c r="G231" s="55"/>
      <c r="H231" s="55"/>
    </row>
    <row r="232" ht="14.25" customHeight="1">
      <c r="A232" s="55"/>
      <c r="B232" s="55"/>
      <c r="C232" s="55"/>
      <c r="D232" s="55"/>
      <c r="E232" s="55"/>
      <c r="F232" s="55"/>
      <c r="G232" s="55"/>
      <c r="H232" s="55"/>
    </row>
    <row r="233" ht="14.25" customHeight="1">
      <c r="A233" s="55"/>
      <c r="B233" s="55"/>
      <c r="C233" s="55"/>
      <c r="D233" s="55"/>
      <c r="E233" s="55"/>
      <c r="F233" s="55"/>
      <c r="G233" s="55"/>
      <c r="H233" s="55"/>
    </row>
    <row r="234" ht="14.25" customHeight="1">
      <c r="A234" s="55"/>
      <c r="B234" s="55"/>
      <c r="C234" s="55"/>
      <c r="D234" s="55"/>
      <c r="E234" s="55"/>
      <c r="F234" s="55"/>
      <c r="G234" s="55"/>
      <c r="H234" s="55"/>
    </row>
    <row r="235" ht="14.25" customHeight="1">
      <c r="A235" s="55"/>
      <c r="B235" s="55"/>
      <c r="C235" s="55"/>
      <c r="D235" s="55"/>
      <c r="E235" s="55"/>
      <c r="F235" s="55"/>
      <c r="G235" s="55"/>
      <c r="H235" s="55"/>
    </row>
    <row r="236" ht="14.25" customHeight="1">
      <c r="A236" s="55"/>
      <c r="B236" s="55"/>
      <c r="C236" s="55"/>
      <c r="D236" s="55"/>
      <c r="E236" s="55"/>
      <c r="F236" s="55"/>
      <c r="G236" s="55"/>
      <c r="H236" s="55"/>
    </row>
    <row r="237" ht="14.25" customHeight="1">
      <c r="A237" s="55"/>
      <c r="B237" s="55"/>
      <c r="C237" s="55"/>
      <c r="D237" s="55"/>
      <c r="E237" s="55"/>
      <c r="F237" s="55"/>
      <c r="G237" s="55"/>
      <c r="H237" s="55"/>
    </row>
    <row r="238" ht="14.25" customHeight="1">
      <c r="A238" s="55"/>
      <c r="B238" s="55"/>
      <c r="C238" s="55"/>
      <c r="D238" s="55"/>
      <c r="E238" s="55"/>
      <c r="F238" s="55"/>
      <c r="G238" s="55"/>
      <c r="H238" s="55"/>
    </row>
    <row r="239" ht="14.25" customHeight="1">
      <c r="A239" s="55"/>
      <c r="B239" s="55"/>
      <c r="C239" s="55"/>
      <c r="D239" s="55"/>
      <c r="E239" s="55"/>
      <c r="F239" s="55"/>
      <c r="G239" s="55"/>
      <c r="H239" s="55"/>
    </row>
    <row r="240" ht="14.25" customHeight="1">
      <c r="A240" s="55"/>
      <c r="B240" s="55"/>
      <c r="C240" s="55"/>
      <c r="D240" s="55"/>
      <c r="E240" s="55"/>
      <c r="F240" s="55"/>
      <c r="G240" s="55"/>
      <c r="H240" s="55"/>
    </row>
    <row r="241" ht="14.25" customHeight="1">
      <c r="A241" s="55"/>
      <c r="B241" s="55"/>
      <c r="C241" s="55"/>
      <c r="D241" s="55"/>
      <c r="E241" s="55"/>
      <c r="F241" s="55"/>
      <c r="G241" s="55"/>
      <c r="H241" s="55"/>
    </row>
    <row r="242" ht="14.25" customHeight="1">
      <c r="A242" s="55"/>
      <c r="B242" s="55"/>
      <c r="C242" s="55"/>
      <c r="D242" s="55"/>
      <c r="E242" s="55"/>
      <c r="F242" s="55"/>
      <c r="G242" s="55"/>
      <c r="H242" s="55"/>
    </row>
    <row r="243" ht="14.25" customHeight="1">
      <c r="A243" s="55"/>
      <c r="B243" s="55"/>
      <c r="C243" s="55"/>
      <c r="D243" s="55"/>
      <c r="E243" s="55"/>
      <c r="F243" s="55"/>
      <c r="G243" s="55"/>
      <c r="H243" s="55"/>
    </row>
    <row r="244" ht="14.25" customHeight="1">
      <c r="A244" s="55"/>
      <c r="B244" s="55"/>
      <c r="C244" s="55"/>
      <c r="D244" s="55"/>
      <c r="E244" s="55"/>
      <c r="F244" s="55"/>
      <c r="G244" s="55"/>
      <c r="H244" s="55"/>
    </row>
    <row r="245" ht="14.25" customHeight="1">
      <c r="A245" s="55"/>
      <c r="B245" s="55"/>
      <c r="C245" s="55"/>
      <c r="D245" s="55"/>
      <c r="E245" s="55"/>
      <c r="F245" s="55"/>
      <c r="G245" s="55"/>
      <c r="H245" s="55"/>
    </row>
    <row r="246" ht="14.25" customHeight="1">
      <c r="A246" s="55"/>
      <c r="B246" s="55"/>
      <c r="C246" s="55"/>
      <c r="D246" s="55"/>
      <c r="E246" s="55"/>
      <c r="F246" s="55"/>
      <c r="G246" s="55"/>
      <c r="H246" s="5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46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3" width="18.71"/>
    <col customWidth="1" min="4" max="4" width="19.29"/>
    <col customWidth="1" min="5" max="6" width="20.0"/>
    <col customWidth="1" min="7" max="7" width="53.14"/>
    <col customWidth="1" min="8" max="8" width="23.71"/>
  </cols>
  <sheetData>
    <row r="1" ht="36.0" customHeight="1">
      <c r="A1" s="44" t="s">
        <v>118</v>
      </c>
      <c r="B1" s="56" t="s">
        <v>216</v>
      </c>
      <c r="C1" s="44" t="s">
        <v>217</v>
      </c>
      <c r="D1" s="44" t="s">
        <v>218</v>
      </c>
      <c r="E1" s="44" t="s">
        <v>1</v>
      </c>
      <c r="F1" s="44" t="s">
        <v>285</v>
      </c>
      <c r="G1" s="44" t="s">
        <v>248</v>
      </c>
      <c r="H1" s="44" t="s">
        <v>249</v>
      </c>
    </row>
    <row r="2" ht="36.0" customHeight="1">
      <c r="A2" s="46" t="s">
        <v>130</v>
      </c>
      <c r="B2" s="46" t="s">
        <v>225</v>
      </c>
      <c r="C2" s="46" t="s">
        <v>132</v>
      </c>
      <c r="D2" s="46" t="s">
        <v>132</v>
      </c>
      <c r="E2" s="46" t="s">
        <v>226</v>
      </c>
      <c r="F2" s="45">
        <v>2077574.0</v>
      </c>
      <c r="G2" s="45" t="s">
        <v>250</v>
      </c>
      <c r="H2" s="46" t="s">
        <v>132</v>
      </c>
    </row>
    <row r="3" ht="36.0" customHeight="1">
      <c r="A3" s="46" t="s">
        <v>130</v>
      </c>
      <c r="B3" s="46" t="s">
        <v>225</v>
      </c>
      <c r="C3" s="46" t="s">
        <v>132</v>
      </c>
      <c r="D3" s="46" t="s">
        <v>132</v>
      </c>
      <c r="E3" s="46" t="s">
        <v>226</v>
      </c>
      <c r="F3" s="45">
        <v>2079186.0</v>
      </c>
      <c r="G3" s="45" t="s">
        <v>251</v>
      </c>
      <c r="H3" s="46" t="s">
        <v>132</v>
      </c>
    </row>
    <row r="4" ht="36.0" customHeight="1">
      <c r="A4" s="46" t="s">
        <v>130</v>
      </c>
      <c r="B4" s="46" t="s">
        <v>227</v>
      </c>
      <c r="C4" s="46" t="s">
        <v>132</v>
      </c>
      <c r="D4" s="46" t="s">
        <v>132</v>
      </c>
      <c r="E4" s="46" t="s">
        <v>226</v>
      </c>
      <c r="F4" s="45">
        <v>2082225.0</v>
      </c>
      <c r="G4" s="45" t="s">
        <v>252</v>
      </c>
      <c r="H4" s="46" t="s">
        <v>132</v>
      </c>
    </row>
    <row r="5" ht="36.0" customHeight="1">
      <c r="A5" s="46" t="s">
        <v>130</v>
      </c>
      <c r="B5" s="46" t="s">
        <v>227</v>
      </c>
      <c r="C5" s="46" t="s">
        <v>132</v>
      </c>
      <c r="D5" s="46" t="s">
        <v>132</v>
      </c>
      <c r="E5" s="46" t="s">
        <v>226</v>
      </c>
      <c r="F5" s="45">
        <v>2079186.0</v>
      </c>
      <c r="G5" s="45" t="s">
        <v>251</v>
      </c>
      <c r="H5" s="46" t="s">
        <v>132</v>
      </c>
    </row>
    <row r="6" ht="36.0" customHeight="1">
      <c r="A6" s="46" t="s">
        <v>130</v>
      </c>
      <c r="B6" s="46" t="s">
        <v>136</v>
      </c>
      <c r="C6" s="46" t="s">
        <v>132</v>
      </c>
      <c r="D6" s="46" t="s">
        <v>132</v>
      </c>
      <c r="E6" s="46" t="s">
        <v>226</v>
      </c>
      <c r="F6" s="45">
        <v>2082225.0</v>
      </c>
      <c r="G6" s="45" t="s">
        <v>252</v>
      </c>
      <c r="H6" s="46" t="s">
        <v>132</v>
      </c>
    </row>
    <row r="7" ht="36.0" customHeight="1">
      <c r="A7" s="46" t="s">
        <v>130</v>
      </c>
      <c r="B7" s="46" t="s">
        <v>138</v>
      </c>
      <c r="C7" s="46" t="s">
        <v>132</v>
      </c>
      <c r="D7" s="46" t="s">
        <v>132</v>
      </c>
      <c r="E7" s="46" t="s">
        <v>226</v>
      </c>
      <c r="F7" s="45">
        <v>2082225.0</v>
      </c>
      <c r="G7" s="45" t="s">
        <v>252</v>
      </c>
      <c r="H7" s="46" t="s">
        <v>132</v>
      </c>
    </row>
    <row r="8" ht="36.0" customHeight="1">
      <c r="A8" s="46" t="s">
        <v>130</v>
      </c>
      <c r="B8" s="46" t="s">
        <v>138</v>
      </c>
      <c r="C8" s="46" t="s">
        <v>132</v>
      </c>
      <c r="D8" s="46" t="s">
        <v>132</v>
      </c>
      <c r="E8" s="46" t="s">
        <v>226</v>
      </c>
      <c r="F8" s="45">
        <v>2079186.0</v>
      </c>
      <c r="G8" s="45" t="s">
        <v>251</v>
      </c>
      <c r="H8" s="46" t="s">
        <v>132</v>
      </c>
    </row>
    <row r="9" ht="36.0" customHeight="1">
      <c r="A9" s="46" t="s">
        <v>130</v>
      </c>
      <c r="B9" s="46" t="s">
        <v>228</v>
      </c>
      <c r="C9" s="46" t="s">
        <v>132</v>
      </c>
      <c r="D9" s="46" t="s">
        <v>132</v>
      </c>
      <c r="E9" s="46" t="s">
        <v>226</v>
      </c>
      <c r="F9" s="45">
        <v>2077574.0</v>
      </c>
      <c r="G9" s="45" t="s">
        <v>250</v>
      </c>
      <c r="H9" s="46" t="s">
        <v>132</v>
      </c>
    </row>
    <row r="10" ht="36.0" customHeight="1">
      <c r="A10" s="46" t="s">
        <v>130</v>
      </c>
      <c r="B10" s="46" t="s">
        <v>228</v>
      </c>
      <c r="C10" s="46" t="s">
        <v>132</v>
      </c>
      <c r="D10" s="46" t="s">
        <v>132</v>
      </c>
      <c r="E10" s="46" t="s">
        <v>226</v>
      </c>
      <c r="F10" s="45">
        <v>2076896.0</v>
      </c>
      <c r="G10" s="45" t="s">
        <v>254</v>
      </c>
      <c r="H10" s="46" t="s">
        <v>132</v>
      </c>
    </row>
    <row r="11" ht="36.0" customHeight="1">
      <c r="A11" s="46" t="s">
        <v>130</v>
      </c>
      <c r="B11" s="46" t="s">
        <v>229</v>
      </c>
      <c r="C11" s="46" t="s">
        <v>132</v>
      </c>
      <c r="D11" s="46" t="s">
        <v>132</v>
      </c>
      <c r="E11" s="46" t="s">
        <v>226</v>
      </c>
      <c r="F11" s="45">
        <v>3212130.0</v>
      </c>
      <c r="G11" s="45" t="s">
        <v>255</v>
      </c>
      <c r="H11" s="46" t="s">
        <v>132</v>
      </c>
    </row>
    <row r="12" ht="36.0" customHeight="1">
      <c r="A12" s="46" t="s">
        <v>143</v>
      </c>
      <c r="B12" s="46" t="s">
        <v>144</v>
      </c>
      <c r="C12" s="46" t="s">
        <v>132</v>
      </c>
      <c r="D12" s="46" t="s">
        <v>132</v>
      </c>
      <c r="E12" s="46" t="s">
        <v>226</v>
      </c>
      <c r="F12" s="46">
        <v>9465464.0</v>
      </c>
      <c r="G12" s="46" t="s">
        <v>286</v>
      </c>
      <c r="H12" s="46" t="s">
        <v>132</v>
      </c>
    </row>
    <row r="13" ht="36.0" customHeight="1">
      <c r="A13" s="46" t="s">
        <v>143</v>
      </c>
      <c r="B13" s="46" t="s">
        <v>144</v>
      </c>
      <c r="C13" s="46" t="s">
        <v>132</v>
      </c>
      <c r="D13" s="46" t="s">
        <v>132</v>
      </c>
      <c r="E13" s="46" t="s">
        <v>226</v>
      </c>
      <c r="F13" s="46">
        <v>2065665.0</v>
      </c>
      <c r="G13" s="46" t="s">
        <v>256</v>
      </c>
      <c r="H13" s="46" t="s">
        <v>132</v>
      </c>
    </row>
    <row r="14" ht="36.0" customHeight="1">
      <c r="A14" s="46" t="s">
        <v>143</v>
      </c>
      <c r="B14" s="46" t="s">
        <v>144</v>
      </c>
      <c r="C14" s="46" t="s">
        <v>132</v>
      </c>
      <c r="D14" s="46" t="s">
        <v>132</v>
      </c>
      <c r="E14" s="46" t="s">
        <v>226</v>
      </c>
      <c r="F14" s="46">
        <v>2077671.0</v>
      </c>
      <c r="G14" s="46" t="s">
        <v>287</v>
      </c>
      <c r="H14" s="46" t="s">
        <v>132</v>
      </c>
    </row>
    <row r="15" ht="36.0" customHeight="1">
      <c r="A15" s="46" t="s">
        <v>143</v>
      </c>
      <c r="B15" s="46" t="s">
        <v>148</v>
      </c>
      <c r="C15" s="46" t="s">
        <v>132</v>
      </c>
      <c r="D15" s="46" t="s">
        <v>132</v>
      </c>
      <c r="E15" s="46" t="s">
        <v>226</v>
      </c>
      <c r="F15" s="46">
        <v>9465464.0</v>
      </c>
      <c r="G15" s="46" t="s">
        <v>286</v>
      </c>
      <c r="H15" s="46" t="s">
        <v>132</v>
      </c>
    </row>
    <row r="16" ht="36.0" customHeight="1">
      <c r="A16" s="46" t="s">
        <v>143</v>
      </c>
      <c r="B16" s="46" t="s">
        <v>230</v>
      </c>
      <c r="C16" s="46" t="s">
        <v>132</v>
      </c>
      <c r="D16" s="46" t="s">
        <v>132</v>
      </c>
      <c r="E16" s="46" t="s">
        <v>226</v>
      </c>
      <c r="F16" s="46">
        <v>2066092.0</v>
      </c>
      <c r="G16" s="46" t="s">
        <v>288</v>
      </c>
      <c r="H16" s="46" t="s">
        <v>132</v>
      </c>
    </row>
    <row r="17" ht="36.0" customHeight="1">
      <c r="A17" s="46" t="s">
        <v>143</v>
      </c>
      <c r="B17" s="46" t="s">
        <v>230</v>
      </c>
      <c r="C17" s="46" t="s">
        <v>132</v>
      </c>
      <c r="D17" s="46" t="s">
        <v>132</v>
      </c>
      <c r="E17" s="46" t="s">
        <v>226</v>
      </c>
      <c r="F17" s="46">
        <v>2065665.0</v>
      </c>
      <c r="G17" s="46" t="s">
        <v>289</v>
      </c>
      <c r="H17" s="46" t="s">
        <v>132</v>
      </c>
    </row>
    <row r="18" ht="36.0" customHeight="1">
      <c r="A18" s="46" t="s">
        <v>143</v>
      </c>
      <c r="B18" s="46" t="s">
        <v>153</v>
      </c>
      <c r="C18" s="46" t="s">
        <v>132</v>
      </c>
      <c r="D18" s="46" t="s">
        <v>132</v>
      </c>
      <c r="E18" s="46" t="s">
        <v>226</v>
      </c>
      <c r="F18" s="46">
        <v>2786680.0</v>
      </c>
      <c r="G18" s="46" t="s">
        <v>290</v>
      </c>
      <c r="H18" s="46" t="s">
        <v>132</v>
      </c>
    </row>
    <row r="19" ht="36.0" customHeight="1">
      <c r="A19" s="46" t="s">
        <v>143</v>
      </c>
      <c r="B19" s="46" t="s">
        <v>153</v>
      </c>
      <c r="C19" s="46" t="s">
        <v>132</v>
      </c>
      <c r="D19" s="46" t="s">
        <v>132</v>
      </c>
      <c r="E19" s="46" t="s">
        <v>226</v>
      </c>
      <c r="F19" s="46">
        <v>2077388.0</v>
      </c>
      <c r="G19" s="46" t="s">
        <v>291</v>
      </c>
      <c r="H19" s="46" t="s">
        <v>132</v>
      </c>
    </row>
    <row r="20" ht="36.0" customHeight="1">
      <c r="A20" s="46" t="s">
        <v>143</v>
      </c>
      <c r="B20" s="46" t="s">
        <v>153</v>
      </c>
      <c r="C20" s="46" t="s">
        <v>132</v>
      </c>
      <c r="D20" s="46" t="s">
        <v>132</v>
      </c>
      <c r="E20" s="46" t="s">
        <v>226</v>
      </c>
      <c r="F20" s="46">
        <v>5718368.0</v>
      </c>
      <c r="G20" s="46" t="s">
        <v>292</v>
      </c>
      <c r="H20" s="46" t="s">
        <v>132</v>
      </c>
    </row>
    <row r="21" ht="36.0" customHeight="1">
      <c r="A21" s="46" t="s">
        <v>143</v>
      </c>
      <c r="B21" s="46" t="s">
        <v>156</v>
      </c>
      <c r="C21" s="46" t="s">
        <v>132</v>
      </c>
      <c r="D21" s="46" t="s">
        <v>132</v>
      </c>
      <c r="E21" s="46" t="s">
        <v>226</v>
      </c>
      <c r="F21" s="46">
        <v>2786680.0</v>
      </c>
      <c r="G21" s="46" t="s">
        <v>290</v>
      </c>
      <c r="H21" s="46" t="s">
        <v>132</v>
      </c>
    </row>
    <row r="22" ht="36.0" customHeight="1">
      <c r="A22" s="46" t="s">
        <v>143</v>
      </c>
      <c r="B22" s="46" t="s">
        <v>156</v>
      </c>
      <c r="C22" s="46" t="s">
        <v>132</v>
      </c>
      <c r="D22" s="46" t="s">
        <v>132</v>
      </c>
      <c r="E22" s="46" t="s">
        <v>226</v>
      </c>
      <c r="F22" s="46">
        <v>2077388.0</v>
      </c>
      <c r="G22" s="46" t="s">
        <v>291</v>
      </c>
      <c r="H22" s="46" t="s">
        <v>132</v>
      </c>
    </row>
    <row r="23" ht="36.0" customHeight="1">
      <c r="A23" s="46" t="s">
        <v>143</v>
      </c>
      <c r="B23" s="46" t="s">
        <v>156</v>
      </c>
      <c r="C23" s="46" t="s">
        <v>132</v>
      </c>
      <c r="D23" s="46" t="s">
        <v>132</v>
      </c>
      <c r="E23" s="46" t="s">
        <v>226</v>
      </c>
      <c r="F23" s="46">
        <v>5718368.0</v>
      </c>
      <c r="G23" s="46" t="s">
        <v>292</v>
      </c>
      <c r="H23" s="46" t="s">
        <v>132</v>
      </c>
    </row>
    <row r="24" ht="36.0" customHeight="1">
      <c r="A24" s="46" t="s">
        <v>143</v>
      </c>
      <c r="B24" s="46" t="s">
        <v>156</v>
      </c>
      <c r="C24" s="46" t="s">
        <v>132</v>
      </c>
      <c r="D24" s="46" t="s">
        <v>132</v>
      </c>
      <c r="E24" s="46" t="s">
        <v>226</v>
      </c>
      <c r="F24" s="46">
        <v>2065665.0</v>
      </c>
      <c r="G24" s="46" t="s">
        <v>289</v>
      </c>
      <c r="H24" s="46" t="s">
        <v>132</v>
      </c>
    </row>
    <row r="25" ht="36.0" customHeight="1">
      <c r="A25" s="46" t="s">
        <v>159</v>
      </c>
      <c r="B25" s="46" t="s">
        <v>231</v>
      </c>
      <c r="C25" s="46" t="s">
        <v>132</v>
      </c>
      <c r="D25" s="46" t="s">
        <v>132</v>
      </c>
      <c r="E25" s="46" t="s">
        <v>226</v>
      </c>
      <c r="F25" s="46">
        <v>5420938.0</v>
      </c>
      <c r="G25" s="46" t="s">
        <v>293</v>
      </c>
      <c r="H25" s="46" t="s">
        <v>132</v>
      </c>
    </row>
    <row r="26" ht="36.0" customHeight="1">
      <c r="A26" s="46" t="s">
        <v>159</v>
      </c>
      <c r="B26" s="46" t="s">
        <v>232</v>
      </c>
      <c r="C26" s="46" t="s">
        <v>132</v>
      </c>
      <c r="D26" s="46" t="s">
        <v>132</v>
      </c>
      <c r="E26" s="46" t="s">
        <v>226</v>
      </c>
      <c r="F26" s="46">
        <v>2082829.0</v>
      </c>
      <c r="G26" s="46" t="s">
        <v>294</v>
      </c>
      <c r="H26" s="46" t="s">
        <v>132</v>
      </c>
    </row>
    <row r="27" ht="36.0" customHeight="1">
      <c r="A27" s="46" t="s">
        <v>159</v>
      </c>
      <c r="B27" s="46" t="s">
        <v>233</v>
      </c>
      <c r="C27" s="46" t="s">
        <v>132</v>
      </c>
      <c r="D27" s="46" t="s">
        <v>132</v>
      </c>
      <c r="E27" s="46" t="s">
        <v>226</v>
      </c>
      <c r="F27" s="46">
        <v>2079240.0</v>
      </c>
      <c r="G27" s="46" t="s">
        <v>295</v>
      </c>
      <c r="H27" s="46" t="s">
        <v>132</v>
      </c>
    </row>
    <row r="28" ht="36.0" customHeight="1">
      <c r="A28" s="46" t="s">
        <v>159</v>
      </c>
      <c r="B28" s="46" t="s">
        <v>234</v>
      </c>
      <c r="C28" s="46" t="s">
        <v>132</v>
      </c>
      <c r="D28" s="46" t="s">
        <v>132</v>
      </c>
      <c r="E28" s="46" t="s">
        <v>226</v>
      </c>
      <c r="F28" s="46">
        <v>2077620.0</v>
      </c>
      <c r="G28" s="46" t="s">
        <v>296</v>
      </c>
      <c r="H28" s="46" t="s">
        <v>132</v>
      </c>
    </row>
    <row r="29" ht="36.0" customHeight="1">
      <c r="A29" s="46" t="s">
        <v>159</v>
      </c>
      <c r="B29" s="46" t="s">
        <v>234</v>
      </c>
      <c r="C29" s="46" t="s">
        <v>132</v>
      </c>
      <c r="D29" s="46" t="s">
        <v>132</v>
      </c>
      <c r="E29" s="46" t="s">
        <v>226</v>
      </c>
      <c r="F29" s="46">
        <v>2080583.0</v>
      </c>
      <c r="G29" s="46" t="s">
        <v>297</v>
      </c>
      <c r="H29" s="46" t="s">
        <v>132</v>
      </c>
    </row>
    <row r="30" ht="36.0" customHeight="1">
      <c r="A30" s="46" t="s">
        <v>159</v>
      </c>
      <c r="B30" s="46" t="s">
        <v>235</v>
      </c>
      <c r="C30" s="46" t="s">
        <v>132</v>
      </c>
      <c r="D30" s="46" t="s">
        <v>132</v>
      </c>
      <c r="E30" s="46" t="s">
        <v>226</v>
      </c>
      <c r="F30" s="46">
        <v>2077639.0</v>
      </c>
      <c r="G30" s="46" t="s">
        <v>298</v>
      </c>
      <c r="H30" s="46" t="s">
        <v>132</v>
      </c>
    </row>
    <row r="31" ht="36.0" customHeight="1">
      <c r="A31" s="46" t="s">
        <v>159</v>
      </c>
      <c r="B31" s="46" t="s">
        <v>236</v>
      </c>
      <c r="C31" s="46" t="s">
        <v>132</v>
      </c>
      <c r="D31" s="46" t="s">
        <v>132</v>
      </c>
      <c r="E31" s="46" t="s">
        <v>226</v>
      </c>
      <c r="F31" s="46">
        <v>2077493.0</v>
      </c>
      <c r="G31" s="46" t="s">
        <v>299</v>
      </c>
      <c r="H31" s="46" t="s">
        <v>132</v>
      </c>
    </row>
    <row r="32" ht="36.0" customHeight="1">
      <c r="A32" s="46" t="s">
        <v>159</v>
      </c>
      <c r="B32" s="46" t="s">
        <v>236</v>
      </c>
      <c r="C32" s="46" t="s">
        <v>132</v>
      </c>
      <c r="D32" s="46" t="s">
        <v>132</v>
      </c>
      <c r="E32" s="46" t="s">
        <v>226</v>
      </c>
      <c r="F32" s="46">
        <v>2077426.0</v>
      </c>
      <c r="G32" s="46" t="s">
        <v>277</v>
      </c>
      <c r="H32" s="46" t="s">
        <v>132</v>
      </c>
    </row>
    <row r="33" ht="36.0" customHeight="1">
      <c r="A33" s="46" t="s">
        <v>159</v>
      </c>
      <c r="B33" s="46" t="s">
        <v>236</v>
      </c>
      <c r="C33" s="46" t="s">
        <v>132</v>
      </c>
      <c r="D33" s="46" t="s">
        <v>132</v>
      </c>
      <c r="E33" s="46" t="s">
        <v>226</v>
      </c>
      <c r="F33" s="46">
        <v>5420938.0</v>
      </c>
      <c r="G33" s="46" t="s">
        <v>293</v>
      </c>
      <c r="H33" s="46" t="s">
        <v>132</v>
      </c>
    </row>
    <row r="34" ht="36.0" customHeight="1">
      <c r="A34" s="46" t="s">
        <v>159</v>
      </c>
      <c r="B34" s="46" t="s">
        <v>237</v>
      </c>
      <c r="C34" s="46" t="s">
        <v>132</v>
      </c>
      <c r="D34" s="46" t="s">
        <v>132</v>
      </c>
      <c r="E34" s="46" t="s">
        <v>226</v>
      </c>
      <c r="F34" s="46">
        <v>2077620.0</v>
      </c>
      <c r="G34" s="46" t="s">
        <v>296</v>
      </c>
      <c r="H34" s="46" t="s">
        <v>132</v>
      </c>
    </row>
    <row r="35" ht="36.0" customHeight="1">
      <c r="A35" s="46" t="s">
        <v>159</v>
      </c>
      <c r="B35" s="46" t="s">
        <v>237</v>
      </c>
      <c r="C35" s="46" t="s">
        <v>132</v>
      </c>
      <c r="D35" s="46" t="s">
        <v>132</v>
      </c>
      <c r="E35" s="46" t="s">
        <v>226</v>
      </c>
      <c r="F35" s="46">
        <v>2080583.0</v>
      </c>
      <c r="G35" s="46" t="s">
        <v>297</v>
      </c>
      <c r="H35" s="46" t="s">
        <v>132</v>
      </c>
    </row>
    <row r="36" ht="36.0" customHeight="1">
      <c r="A36" s="46" t="s">
        <v>159</v>
      </c>
      <c r="B36" s="46" t="s">
        <v>237</v>
      </c>
      <c r="C36" s="46" t="s">
        <v>132</v>
      </c>
      <c r="D36" s="46" t="s">
        <v>132</v>
      </c>
      <c r="E36" s="46" t="s">
        <v>226</v>
      </c>
      <c r="F36" s="46">
        <v>2082829.0</v>
      </c>
      <c r="G36" s="46" t="s">
        <v>294</v>
      </c>
      <c r="H36" s="46" t="s">
        <v>132</v>
      </c>
    </row>
    <row r="37" ht="36.0" customHeight="1">
      <c r="A37" s="46" t="s">
        <v>189</v>
      </c>
      <c r="B37" s="46" t="s">
        <v>238</v>
      </c>
      <c r="C37" s="46" t="s">
        <v>132</v>
      </c>
      <c r="D37" s="46" t="s">
        <v>132</v>
      </c>
      <c r="E37" s="46" t="s">
        <v>226</v>
      </c>
      <c r="F37" s="46">
        <v>2688689.0</v>
      </c>
      <c r="G37" s="46" t="s">
        <v>272</v>
      </c>
      <c r="H37" s="46" t="s">
        <v>132</v>
      </c>
    </row>
    <row r="38" ht="36.0" customHeight="1">
      <c r="A38" s="46" t="s">
        <v>189</v>
      </c>
      <c r="B38" s="46" t="s">
        <v>239</v>
      </c>
      <c r="C38" s="46" t="s">
        <v>132</v>
      </c>
      <c r="D38" s="46" t="s">
        <v>132</v>
      </c>
      <c r="E38" s="46" t="s">
        <v>226</v>
      </c>
      <c r="F38" s="46">
        <v>2688689.0</v>
      </c>
      <c r="G38" s="46" t="s">
        <v>272</v>
      </c>
      <c r="H38" s="46" t="s">
        <v>132</v>
      </c>
    </row>
    <row r="39" ht="36.0" customHeight="1">
      <c r="A39" s="46" t="s">
        <v>193</v>
      </c>
      <c r="B39" s="46" t="s">
        <v>240</v>
      </c>
      <c r="C39" s="46" t="s">
        <v>132</v>
      </c>
      <c r="D39" s="46" t="s">
        <v>132</v>
      </c>
      <c r="E39" s="46" t="s">
        <v>226</v>
      </c>
      <c r="F39" s="46">
        <v>2075717.0</v>
      </c>
      <c r="G39" s="46" t="s">
        <v>274</v>
      </c>
      <c r="H39" s="46" t="s">
        <v>132</v>
      </c>
    </row>
    <row r="40" ht="36.0" customHeight="1">
      <c r="A40" s="46" t="s">
        <v>193</v>
      </c>
      <c r="B40" s="46" t="s">
        <v>240</v>
      </c>
      <c r="C40" s="46" t="s">
        <v>132</v>
      </c>
      <c r="D40" s="46" t="s">
        <v>132</v>
      </c>
      <c r="E40" s="46" t="s">
        <v>226</v>
      </c>
      <c r="F40" s="46">
        <v>2076926.0</v>
      </c>
      <c r="G40" s="46" t="s">
        <v>300</v>
      </c>
      <c r="H40" s="46" t="s">
        <v>132</v>
      </c>
    </row>
    <row r="41" ht="36.0" customHeight="1">
      <c r="A41" s="46" t="s">
        <v>193</v>
      </c>
      <c r="B41" s="46" t="s">
        <v>240</v>
      </c>
      <c r="C41" s="46" t="s">
        <v>132</v>
      </c>
      <c r="D41" s="46" t="s">
        <v>132</v>
      </c>
      <c r="E41" s="46" t="s">
        <v>226</v>
      </c>
      <c r="F41" s="46">
        <v>2688689.0</v>
      </c>
      <c r="G41" s="46" t="s">
        <v>272</v>
      </c>
      <c r="H41" s="46" t="s">
        <v>132</v>
      </c>
    </row>
    <row r="42" ht="36.0" customHeight="1">
      <c r="A42" s="46" t="s">
        <v>193</v>
      </c>
      <c r="B42" s="46" t="s">
        <v>240</v>
      </c>
      <c r="C42" s="46" t="s">
        <v>132</v>
      </c>
      <c r="D42" s="46" t="s">
        <v>132</v>
      </c>
      <c r="E42" s="46" t="s">
        <v>226</v>
      </c>
      <c r="F42" s="46">
        <v>2077388.0</v>
      </c>
      <c r="G42" s="46" t="s">
        <v>291</v>
      </c>
      <c r="H42" s="46" t="s">
        <v>132</v>
      </c>
    </row>
    <row r="43" ht="36.0" customHeight="1">
      <c r="A43" s="46" t="s">
        <v>193</v>
      </c>
      <c r="B43" s="46" t="s">
        <v>241</v>
      </c>
      <c r="C43" s="46" t="s">
        <v>132</v>
      </c>
      <c r="D43" s="46" t="s">
        <v>132</v>
      </c>
      <c r="E43" s="46" t="s">
        <v>226</v>
      </c>
      <c r="F43" s="46">
        <v>2075717.0</v>
      </c>
      <c r="G43" s="46" t="s">
        <v>274</v>
      </c>
      <c r="H43" s="46" t="s">
        <v>132</v>
      </c>
    </row>
    <row r="44" ht="36.0" customHeight="1">
      <c r="A44" s="46" t="s">
        <v>193</v>
      </c>
      <c r="B44" s="46" t="s">
        <v>241</v>
      </c>
      <c r="C44" s="46" t="s">
        <v>132</v>
      </c>
      <c r="D44" s="46" t="s">
        <v>132</v>
      </c>
      <c r="E44" s="46" t="s">
        <v>226</v>
      </c>
      <c r="F44" s="46">
        <v>2076926.0</v>
      </c>
      <c r="G44" s="46" t="s">
        <v>300</v>
      </c>
      <c r="H44" s="46" t="s">
        <v>132</v>
      </c>
    </row>
    <row r="45" ht="36.0" customHeight="1">
      <c r="A45" s="46" t="s">
        <v>200</v>
      </c>
      <c r="B45" s="46" t="s">
        <v>242</v>
      </c>
      <c r="C45" s="46" t="s">
        <v>132</v>
      </c>
      <c r="D45" s="46" t="s">
        <v>132</v>
      </c>
      <c r="E45" s="46" t="s">
        <v>226</v>
      </c>
      <c r="F45" s="46">
        <v>2077523.0</v>
      </c>
      <c r="G45" s="46" t="s">
        <v>301</v>
      </c>
      <c r="H45" s="46" t="s">
        <v>132</v>
      </c>
    </row>
    <row r="46" ht="36.0" customHeight="1">
      <c r="A46" s="46" t="s">
        <v>200</v>
      </c>
      <c r="B46" s="46" t="s">
        <v>243</v>
      </c>
      <c r="C46" s="46" t="s">
        <v>132</v>
      </c>
      <c r="D46" s="46" t="s">
        <v>132</v>
      </c>
      <c r="E46" s="46" t="s">
        <v>226</v>
      </c>
      <c r="F46" s="46">
        <v>2077426.0</v>
      </c>
      <c r="G46" s="46" t="s">
        <v>277</v>
      </c>
      <c r="H46" s="46" t="s">
        <v>132</v>
      </c>
    </row>
    <row r="47" ht="36.0" customHeight="1">
      <c r="A47" s="46" t="s">
        <v>200</v>
      </c>
      <c r="B47" s="46" t="s">
        <v>243</v>
      </c>
      <c r="C47" s="46" t="s">
        <v>132</v>
      </c>
      <c r="D47" s="46" t="s">
        <v>132</v>
      </c>
      <c r="E47" s="46" t="s">
        <v>226</v>
      </c>
      <c r="F47" s="46">
        <v>2084473.0</v>
      </c>
      <c r="G47" s="46" t="s">
        <v>302</v>
      </c>
      <c r="H47" s="46" t="s">
        <v>132</v>
      </c>
    </row>
    <row r="48" ht="36.0" customHeight="1">
      <c r="A48" s="46" t="s">
        <v>200</v>
      </c>
      <c r="B48" s="46" t="s">
        <v>243</v>
      </c>
      <c r="C48" s="46" t="s">
        <v>132</v>
      </c>
      <c r="D48" s="46" t="s">
        <v>132</v>
      </c>
      <c r="E48" s="46" t="s">
        <v>226</v>
      </c>
      <c r="F48" s="46">
        <v>2091585.0</v>
      </c>
      <c r="G48" s="46" t="s">
        <v>303</v>
      </c>
      <c r="H48" s="46" t="s">
        <v>132</v>
      </c>
    </row>
    <row r="49" ht="36.0" customHeight="1">
      <c r="A49" s="46" t="s">
        <v>200</v>
      </c>
      <c r="B49" s="46" t="s">
        <v>243</v>
      </c>
      <c r="C49" s="46" t="s">
        <v>132</v>
      </c>
      <c r="D49" s="46" t="s">
        <v>132</v>
      </c>
      <c r="E49" s="46" t="s">
        <v>226</v>
      </c>
      <c r="F49" s="46">
        <v>2077701.0</v>
      </c>
      <c r="G49" s="46" t="s">
        <v>279</v>
      </c>
      <c r="H49" s="46" t="s">
        <v>132</v>
      </c>
    </row>
    <row r="50" ht="36.0" customHeight="1">
      <c r="A50" s="46" t="s">
        <v>200</v>
      </c>
      <c r="B50" s="46" t="s">
        <v>244</v>
      </c>
      <c r="C50" s="46" t="s">
        <v>132</v>
      </c>
      <c r="D50" s="46" t="s">
        <v>132</v>
      </c>
      <c r="E50" s="46" t="s">
        <v>226</v>
      </c>
      <c r="F50" s="46">
        <v>7711980.0</v>
      </c>
      <c r="G50" s="46" t="s">
        <v>280</v>
      </c>
      <c r="H50" s="46" t="s">
        <v>132</v>
      </c>
    </row>
    <row r="51" ht="36.0" customHeight="1">
      <c r="A51" s="46" t="s">
        <v>200</v>
      </c>
      <c r="B51" s="46" t="s">
        <v>244</v>
      </c>
      <c r="C51" s="46" t="s">
        <v>132</v>
      </c>
      <c r="D51" s="46" t="s">
        <v>132</v>
      </c>
      <c r="E51" s="46" t="s">
        <v>226</v>
      </c>
      <c r="F51" s="46">
        <v>2077388.0</v>
      </c>
      <c r="G51" s="46" t="s">
        <v>291</v>
      </c>
      <c r="H51" s="46" t="s">
        <v>132</v>
      </c>
    </row>
    <row r="52" ht="36.0" customHeight="1">
      <c r="A52" s="46" t="s">
        <v>200</v>
      </c>
      <c r="B52" s="46" t="s">
        <v>245</v>
      </c>
      <c r="C52" s="46" t="s">
        <v>132</v>
      </c>
      <c r="D52" s="46" t="s">
        <v>132</v>
      </c>
      <c r="E52" s="46" t="s">
        <v>226</v>
      </c>
      <c r="F52" s="46">
        <v>2091585.0</v>
      </c>
      <c r="G52" s="46" t="s">
        <v>303</v>
      </c>
      <c r="H52" s="46" t="s">
        <v>132</v>
      </c>
    </row>
    <row r="53" ht="36.0" customHeight="1">
      <c r="A53" s="46" t="s">
        <v>200</v>
      </c>
      <c r="B53" s="46" t="s">
        <v>245</v>
      </c>
      <c r="C53" s="46" t="s">
        <v>132</v>
      </c>
      <c r="D53" s="46" t="s">
        <v>132</v>
      </c>
      <c r="E53" s="46" t="s">
        <v>226</v>
      </c>
      <c r="F53" s="46">
        <v>2077426.0</v>
      </c>
      <c r="G53" s="46" t="s">
        <v>277</v>
      </c>
      <c r="H53" s="46" t="s">
        <v>132</v>
      </c>
    </row>
    <row r="54" ht="36.0" customHeight="1">
      <c r="A54" s="46" t="s">
        <v>200</v>
      </c>
      <c r="B54" s="46" t="s">
        <v>246</v>
      </c>
      <c r="C54" s="46" t="s">
        <v>132</v>
      </c>
      <c r="D54" s="46" t="s">
        <v>132</v>
      </c>
      <c r="E54" s="46" t="s">
        <v>226</v>
      </c>
      <c r="F54" s="46">
        <v>2084473.0</v>
      </c>
      <c r="G54" s="46" t="s">
        <v>302</v>
      </c>
      <c r="H54" s="46" t="s">
        <v>132</v>
      </c>
    </row>
    <row r="55" ht="36.0" customHeight="1">
      <c r="A55" s="46" t="s">
        <v>200</v>
      </c>
      <c r="B55" s="46" t="s">
        <v>246</v>
      </c>
      <c r="C55" s="46" t="s">
        <v>132</v>
      </c>
      <c r="D55" s="46" t="s">
        <v>132</v>
      </c>
      <c r="E55" s="46" t="s">
        <v>226</v>
      </c>
      <c r="F55" s="46">
        <v>2077701.0</v>
      </c>
      <c r="G55" s="46" t="s">
        <v>279</v>
      </c>
      <c r="H55" s="46" t="s">
        <v>132</v>
      </c>
    </row>
    <row r="56" ht="14.25" customHeight="1">
      <c r="A56" s="55"/>
      <c r="B56" s="55"/>
      <c r="C56" s="55"/>
      <c r="D56" s="55"/>
      <c r="E56" s="55"/>
      <c r="F56" s="55"/>
      <c r="G56" s="55"/>
      <c r="H56" s="55"/>
    </row>
    <row r="57" ht="14.25" customHeight="1">
      <c r="A57" s="55"/>
      <c r="B57" s="55"/>
      <c r="C57" s="55"/>
      <c r="D57" s="55"/>
      <c r="E57" s="55"/>
      <c r="F57" s="55"/>
      <c r="G57" s="55"/>
      <c r="H57" s="55"/>
    </row>
    <row r="58" ht="14.25" customHeight="1">
      <c r="A58" s="55"/>
      <c r="B58" s="55"/>
      <c r="C58" s="55"/>
      <c r="D58" s="55"/>
      <c r="E58" s="55"/>
      <c r="F58" s="55"/>
      <c r="G58" s="55"/>
      <c r="H58" s="55"/>
    </row>
    <row r="59" ht="14.25" customHeight="1">
      <c r="A59" s="55"/>
      <c r="B59" s="55"/>
      <c r="C59" s="55"/>
      <c r="D59" s="55"/>
      <c r="E59" s="55"/>
      <c r="F59" s="55"/>
      <c r="G59" s="55"/>
      <c r="H59" s="55"/>
    </row>
    <row r="60" ht="14.25" customHeight="1">
      <c r="A60" s="55"/>
      <c r="B60" s="55"/>
      <c r="C60" s="55"/>
      <c r="D60" s="55"/>
      <c r="E60" s="55"/>
      <c r="F60" s="55"/>
      <c r="G60" s="55"/>
      <c r="H60" s="55"/>
    </row>
    <row r="61" ht="14.25" customHeight="1">
      <c r="A61" s="55"/>
      <c r="B61" s="55"/>
      <c r="C61" s="55"/>
      <c r="D61" s="55"/>
      <c r="E61" s="55"/>
      <c r="F61" s="55"/>
      <c r="G61" s="55"/>
      <c r="H61" s="55"/>
    </row>
    <row r="62" ht="14.25" customHeight="1">
      <c r="A62" s="55"/>
      <c r="B62" s="55"/>
      <c r="C62" s="55"/>
      <c r="D62" s="55"/>
      <c r="E62" s="55"/>
      <c r="F62" s="55"/>
      <c r="G62" s="55"/>
      <c r="H62" s="55"/>
    </row>
    <row r="63" ht="14.25" customHeight="1">
      <c r="A63" s="55"/>
      <c r="B63" s="55"/>
      <c r="C63" s="55"/>
      <c r="D63" s="55"/>
      <c r="E63" s="55"/>
      <c r="F63" s="55"/>
      <c r="G63" s="55"/>
      <c r="H63" s="55"/>
    </row>
    <row r="64" ht="14.25" customHeight="1">
      <c r="A64" s="55"/>
      <c r="B64" s="55"/>
      <c r="C64" s="55"/>
      <c r="D64" s="55"/>
      <c r="E64" s="55"/>
      <c r="F64" s="55"/>
      <c r="G64" s="55"/>
      <c r="H64" s="55"/>
    </row>
    <row r="65" ht="14.25" customHeight="1">
      <c r="A65" s="55"/>
      <c r="B65" s="55"/>
      <c r="C65" s="55"/>
      <c r="D65" s="55"/>
      <c r="E65" s="55"/>
      <c r="F65" s="55"/>
      <c r="G65" s="55"/>
      <c r="H65" s="55"/>
    </row>
    <row r="66" ht="14.25" customHeight="1">
      <c r="A66" s="55"/>
      <c r="B66" s="55"/>
      <c r="C66" s="55"/>
      <c r="D66" s="55"/>
      <c r="E66" s="55"/>
      <c r="F66" s="55"/>
      <c r="G66" s="55"/>
      <c r="H66" s="55"/>
    </row>
    <row r="67" ht="14.25" customHeight="1">
      <c r="A67" s="55"/>
      <c r="B67" s="55"/>
      <c r="C67" s="55"/>
      <c r="D67" s="55"/>
      <c r="E67" s="55"/>
      <c r="F67" s="55"/>
      <c r="G67" s="55"/>
      <c r="H67" s="55"/>
    </row>
    <row r="68" ht="14.25" customHeight="1">
      <c r="A68" s="55"/>
      <c r="B68" s="55"/>
      <c r="C68" s="55"/>
      <c r="D68" s="55"/>
      <c r="E68" s="55"/>
      <c r="F68" s="55"/>
      <c r="G68" s="55"/>
      <c r="H68" s="55"/>
    </row>
    <row r="69" ht="14.25" customHeight="1">
      <c r="A69" s="55"/>
      <c r="B69" s="55"/>
      <c r="C69" s="55"/>
      <c r="D69" s="55"/>
      <c r="E69" s="55"/>
      <c r="F69" s="55"/>
      <c r="G69" s="55"/>
      <c r="H69" s="55"/>
    </row>
    <row r="70" ht="14.25" customHeight="1">
      <c r="A70" s="55"/>
      <c r="B70" s="55"/>
      <c r="C70" s="55"/>
      <c r="D70" s="55"/>
      <c r="E70" s="55"/>
      <c r="F70" s="55"/>
      <c r="G70" s="55"/>
      <c r="H70" s="55"/>
    </row>
    <row r="71" ht="14.25" customHeight="1">
      <c r="A71" s="55"/>
      <c r="B71" s="55"/>
      <c r="C71" s="55"/>
      <c r="D71" s="55"/>
      <c r="E71" s="55"/>
      <c r="F71" s="55"/>
      <c r="G71" s="55"/>
      <c r="H71" s="55"/>
    </row>
    <row r="72" ht="14.25" customHeight="1">
      <c r="A72" s="55"/>
      <c r="B72" s="55"/>
      <c r="C72" s="55"/>
      <c r="D72" s="55"/>
      <c r="E72" s="55"/>
      <c r="F72" s="55"/>
      <c r="G72" s="55"/>
      <c r="H72" s="55"/>
    </row>
    <row r="73" ht="14.25" customHeight="1">
      <c r="A73" s="55"/>
      <c r="B73" s="55"/>
      <c r="C73" s="55"/>
      <c r="D73" s="55"/>
      <c r="E73" s="55"/>
      <c r="F73" s="55"/>
      <c r="G73" s="55"/>
      <c r="H73" s="55"/>
    </row>
    <row r="74" ht="14.25" customHeight="1">
      <c r="A74" s="55"/>
      <c r="B74" s="55"/>
      <c r="C74" s="55"/>
      <c r="D74" s="55"/>
      <c r="E74" s="55"/>
      <c r="F74" s="55"/>
      <c r="G74" s="55"/>
      <c r="H74" s="55"/>
    </row>
    <row r="75" ht="14.25" customHeight="1">
      <c r="A75" s="55"/>
      <c r="B75" s="55"/>
      <c r="C75" s="55"/>
      <c r="D75" s="55"/>
      <c r="E75" s="55"/>
      <c r="F75" s="55"/>
      <c r="G75" s="55"/>
      <c r="H75" s="55"/>
    </row>
    <row r="76" ht="14.25" customHeight="1">
      <c r="A76" s="55"/>
      <c r="B76" s="55"/>
      <c r="C76" s="55"/>
      <c r="D76" s="55"/>
      <c r="E76" s="55"/>
      <c r="F76" s="55"/>
      <c r="G76" s="55"/>
      <c r="H76" s="55"/>
    </row>
    <row r="77" ht="14.25" customHeight="1">
      <c r="A77" s="55"/>
      <c r="B77" s="55"/>
      <c r="C77" s="55"/>
      <c r="D77" s="55"/>
      <c r="E77" s="55"/>
      <c r="F77" s="55"/>
      <c r="G77" s="55"/>
      <c r="H77" s="55"/>
    </row>
    <row r="78" ht="14.25" customHeight="1">
      <c r="A78" s="55"/>
      <c r="B78" s="55"/>
      <c r="C78" s="55"/>
      <c r="D78" s="55"/>
      <c r="E78" s="55"/>
      <c r="F78" s="55"/>
      <c r="G78" s="55"/>
      <c r="H78" s="55"/>
    </row>
    <row r="79" ht="14.25" customHeight="1">
      <c r="A79" s="55"/>
      <c r="B79" s="55"/>
      <c r="C79" s="55"/>
      <c r="D79" s="55"/>
      <c r="E79" s="55"/>
      <c r="F79" s="55"/>
      <c r="G79" s="55"/>
      <c r="H79" s="55"/>
    </row>
    <row r="80" ht="14.25" customHeight="1">
      <c r="A80" s="55"/>
      <c r="B80" s="55"/>
      <c r="C80" s="55"/>
      <c r="D80" s="55"/>
      <c r="E80" s="55"/>
      <c r="F80" s="55"/>
      <c r="G80" s="55"/>
      <c r="H80" s="55"/>
    </row>
    <row r="81" ht="14.25" customHeight="1">
      <c r="A81" s="55"/>
      <c r="B81" s="55"/>
      <c r="C81" s="55"/>
      <c r="D81" s="55"/>
      <c r="E81" s="55"/>
      <c r="F81" s="55"/>
      <c r="G81" s="55"/>
      <c r="H81" s="55"/>
    </row>
    <row r="82" ht="14.25" customHeight="1">
      <c r="A82" s="55"/>
      <c r="B82" s="55"/>
      <c r="C82" s="55"/>
      <c r="D82" s="55"/>
      <c r="E82" s="55"/>
      <c r="F82" s="55"/>
      <c r="G82" s="55"/>
      <c r="H82" s="55"/>
    </row>
    <row r="83" ht="14.25" customHeight="1">
      <c r="A83" s="55"/>
      <c r="B83" s="55"/>
      <c r="C83" s="55"/>
      <c r="D83" s="55"/>
      <c r="E83" s="55"/>
      <c r="F83" s="55"/>
      <c r="G83" s="55"/>
      <c r="H83" s="55"/>
    </row>
    <row r="84" ht="14.25" customHeight="1">
      <c r="A84" s="55"/>
      <c r="B84" s="55"/>
      <c r="C84" s="55"/>
      <c r="D84" s="55"/>
      <c r="E84" s="55"/>
      <c r="F84" s="55"/>
      <c r="G84" s="55"/>
      <c r="H84" s="55"/>
    </row>
    <row r="85" ht="14.25" customHeight="1">
      <c r="A85" s="55"/>
      <c r="B85" s="55"/>
      <c r="C85" s="55"/>
      <c r="D85" s="55"/>
      <c r="E85" s="55"/>
      <c r="F85" s="55"/>
      <c r="G85" s="55"/>
      <c r="H85" s="55"/>
    </row>
    <row r="86" ht="14.25" customHeight="1">
      <c r="A86" s="55"/>
      <c r="B86" s="55"/>
      <c r="C86" s="55"/>
      <c r="D86" s="55"/>
      <c r="E86" s="55"/>
      <c r="F86" s="55"/>
      <c r="G86" s="55"/>
      <c r="H86" s="55"/>
    </row>
    <row r="87" ht="14.25" customHeight="1">
      <c r="A87" s="55"/>
      <c r="B87" s="55"/>
      <c r="C87" s="55"/>
      <c r="D87" s="55"/>
      <c r="E87" s="55"/>
      <c r="F87" s="55"/>
      <c r="G87" s="55"/>
      <c r="H87" s="55"/>
    </row>
    <row r="88" ht="14.25" customHeight="1">
      <c r="A88" s="55"/>
      <c r="B88" s="55"/>
      <c r="C88" s="55"/>
      <c r="D88" s="55"/>
      <c r="E88" s="55"/>
      <c r="F88" s="55"/>
      <c r="G88" s="55"/>
      <c r="H88" s="55"/>
    </row>
    <row r="89" ht="14.25" customHeight="1">
      <c r="A89" s="55"/>
      <c r="B89" s="55"/>
      <c r="C89" s="55"/>
      <c r="D89" s="55"/>
      <c r="E89" s="55"/>
      <c r="F89" s="55"/>
      <c r="G89" s="55"/>
      <c r="H89" s="55"/>
    </row>
    <row r="90" ht="14.25" customHeight="1">
      <c r="A90" s="55"/>
      <c r="B90" s="55"/>
      <c r="C90" s="55"/>
      <c r="D90" s="55"/>
      <c r="E90" s="55"/>
      <c r="F90" s="55"/>
      <c r="G90" s="55"/>
      <c r="H90" s="55"/>
    </row>
    <row r="91" ht="14.25" customHeight="1">
      <c r="A91" s="55"/>
      <c r="B91" s="55"/>
      <c r="C91" s="55"/>
      <c r="D91" s="55"/>
      <c r="E91" s="55"/>
      <c r="F91" s="55"/>
      <c r="G91" s="55"/>
      <c r="H91" s="55"/>
    </row>
    <row r="92" ht="14.25" customHeight="1">
      <c r="A92" s="55"/>
      <c r="B92" s="55"/>
      <c r="C92" s="55"/>
      <c r="D92" s="55"/>
      <c r="E92" s="55"/>
      <c r="F92" s="55"/>
      <c r="G92" s="55"/>
      <c r="H92" s="55"/>
    </row>
    <row r="93" ht="14.25" customHeight="1">
      <c r="A93" s="55"/>
      <c r="B93" s="55"/>
      <c r="C93" s="55"/>
      <c r="D93" s="55"/>
      <c r="E93" s="55"/>
      <c r="F93" s="55"/>
      <c r="G93" s="55"/>
      <c r="H93" s="55"/>
    </row>
    <row r="94" ht="14.25" customHeight="1">
      <c r="A94" s="55"/>
      <c r="B94" s="55"/>
      <c r="C94" s="55"/>
      <c r="D94" s="55"/>
      <c r="E94" s="55"/>
      <c r="F94" s="55"/>
      <c r="G94" s="55"/>
      <c r="H94" s="55"/>
    </row>
    <row r="95" ht="14.25" customHeight="1">
      <c r="A95" s="55"/>
      <c r="B95" s="55"/>
      <c r="C95" s="55"/>
      <c r="D95" s="55"/>
      <c r="E95" s="55"/>
      <c r="F95" s="55"/>
      <c r="G95" s="55"/>
      <c r="H95" s="55"/>
    </row>
    <row r="96" ht="14.25" customHeight="1">
      <c r="A96" s="55"/>
      <c r="B96" s="55"/>
      <c r="C96" s="55"/>
      <c r="D96" s="55"/>
      <c r="E96" s="55"/>
      <c r="F96" s="55"/>
      <c r="G96" s="55"/>
      <c r="H96" s="55"/>
    </row>
    <row r="97" ht="14.25" customHeight="1">
      <c r="A97" s="55"/>
      <c r="B97" s="55"/>
      <c r="C97" s="55"/>
      <c r="D97" s="55"/>
      <c r="E97" s="55"/>
      <c r="F97" s="55"/>
      <c r="G97" s="55"/>
      <c r="H97" s="55"/>
    </row>
    <row r="98" ht="14.25" customHeight="1">
      <c r="A98" s="55"/>
      <c r="B98" s="55"/>
      <c r="C98" s="55"/>
      <c r="D98" s="55"/>
      <c r="E98" s="55"/>
      <c r="F98" s="55"/>
      <c r="G98" s="55"/>
      <c r="H98" s="55"/>
    </row>
    <row r="99" ht="14.25" customHeight="1">
      <c r="A99" s="55"/>
      <c r="B99" s="55"/>
      <c r="C99" s="55"/>
      <c r="D99" s="55"/>
      <c r="E99" s="55"/>
      <c r="F99" s="55"/>
      <c r="G99" s="55"/>
      <c r="H99" s="55"/>
    </row>
    <row r="100" ht="14.25" customHeight="1">
      <c r="A100" s="55"/>
      <c r="B100" s="55"/>
      <c r="C100" s="55"/>
      <c r="D100" s="55"/>
      <c r="E100" s="55"/>
      <c r="F100" s="55"/>
      <c r="G100" s="55"/>
      <c r="H100" s="55"/>
    </row>
    <row r="101" ht="14.25" customHeight="1">
      <c r="A101" s="55"/>
      <c r="B101" s="55"/>
      <c r="C101" s="55"/>
      <c r="D101" s="55"/>
      <c r="E101" s="55"/>
      <c r="F101" s="55"/>
      <c r="G101" s="55"/>
      <c r="H101" s="55"/>
    </row>
    <row r="102" ht="14.25" customHeight="1">
      <c r="A102" s="55"/>
      <c r="B102" s="55"/>
      <c r="C102" s="55"/>
      <c r="D102" s="55"/>
      <c r="E102" s="55"/>
      <c r="F102" s="55"/>
      <c r="G102" s="55"/>
      <c r="H102" s="55"/>
    </row>
    <row r="103" ht="14.25" customHeight="1">
      <c r="A103" s="55"/>
      <c r="B103" s="55"/>
      <c r="C103" s="55"/>
      <c r="D103" s="55"/>
      <c r="E103" s="55"/>
      <c r="F103" s="55"/>
      <c r="G103" s="55"/>
      <c r="H103" s="55"/>
    </row>
    <row r="104" ht="14.25" customHeight="1">
      <c r="A104" s="55"/>
      <c r="B104" s="55"/>
      <c r="C104" s="55"/>
      <c r="D104" s="55"/>
      <c r="E104" s="55"/>
      <c r="F104" s="55"/>
      <c r="G104" s="55"/>
      <c r="H104" s="55"/>
    </row>
    <row r="105" ht="14.25" customHeight="1">
      <c r="A105" s="55"/>
      <c r="B105" s="55"/>
      <c r="C105" s="55"/>
      <c r="D105" s="55"/>
      <c r="E105" s="55"/>
      <c r="F105" s="55"/>
      <c r="G105" s="55"/>
      <c r="H105" s="55"/>
    </row>
    <row r="106" ht="14.25" customHeight="1">
      <c r="A106" s="55"/>
      <c r="B106" s="55"/>
      <c r="C106" s="55"/>
      <c r="D106" s="55"/>
      <c r="E106" s="55"/>
      <c r="F106" s="55"/>
      <c r="G106" s="55"/>
      <c r="H106" s="55"/>
    </row>
    <row r="107" ht="14.25" customHeight="1">
      <c r="A107" s="55"/>
      <c r="B107" s="55"/>
      <c r="C107" s="55"/>
      <c r="D107" s="55"/>
      <c r="E107" s="55"/>
      <c r="F107" s="55"/>
      <c r="G107" s="55"/>
      <c r="H107" s="55"/>
    </row>
    <row r="108" ht="14.25" customHeight="1">
      <c r="A108" s="55"/>
      <c r="B108" s="55"/>
      <c r="C108" s="55"/>
      <c r="D108" s="55"/>
      <c r="E108" s="55"/>
      <c r="F108" s="55"/>
      <c r="G108" s="55"/>
      <c r="H108" s="55"/>
    </row>
    <row r="109" ht="14.25" customHeight="1">
      <c r="A109" s="55"/>
      <c r="B109" s="55"/>
      <c r="C109" s="55"/>
      <c r="D109" s="55"/>
      <c r="E109" s="55"/>
      <c r="F109" s="55"/>
      <c r="G109" s="55"/>
      <c r="H109" s="55"/>
    </row>
    <row r="110" ht="14.25" customHeight="1">
      <c r="A110" s="55"/>
      <c r="B110" s="55"/>
      <c r="C110" s="55"/>
      <c r="D110" s="55"/>
      <c r="E110" s="55"/>
      <c r="F110" s="55"/>
      <c r="G110" s="55"/>
      <c r="H110" s="55"/>
    </row>
    <row r="111" ht="14.25" customHeight="1">
      <c r="A111" s="55"/>
      <c r="B111" s="55"/>
      <c r="C111" s="55"/>
      <c r="D111" s="55"/>
      <c r="E111" s="55"/>
      <c r="F111" s="55"/>
      <c r="G111" s="55"/>
      <c r="H111" s="55"/>
    </row>
    <row r="112" ht="14.25" customHeight="1">
      <c r="A112" s="55"/>
      <c r="B112" s="55"/>
      <c r="C112" s="55"/>
      <c r="D112" s="55"/>
      <c r="E112" s="55"/>
      <c r="F112" s="55"/>
      <c r="G112" s="55"/>
      <c r="H112" s="55"/>
    </row>
    <row r="113" ht="14.25" customHeight="1">
      <c r="A113" s="55"/>
      <c r="B113" s="55"/>
      <c r="C113" s="55"/>
      <c r="D113" s="55"/>
      <c r="E113" s="55"/>
      <c r="F113" s="55"/>
      <c r="G113" s="55"/>
      <c r="H113" s="55"/>
    </row>
    <row r="114" ht="14.25" customHeight="1">
      <c r="A114" s="55"/>
      <c r="B114" s="55"/>
      <c r="C114" s="55"/>
      <c r="D114" s="55"/>
      <c r="E114" s="55"/>
      <c r="F114" s="55"/>
      <c r="G114" s="55"/>
      <c r="H114" s="55"/>
    </row>
    <row r="115" ht="14.25" customHeight="1">
      <c r="A115" s="55"/>
      <c r="B115" s="55"/>
      <c r="C115" s="55"/>
      <c r="D115" s="55"/>
      <c r="E115" s="55"/>
      <c r="F115" s="55"/>
      <c r="G115" s="55"/>
      <c r="H115" s="55"/>
    </row>
    <row r="116" ht="14.25" customHeight="1">
      <c r="A116" s="55"/>
      <c r="B116" s="55"/>
      <c r="C116" s="55"/>
      <c r="D116" s="55"/>
      <c r="E116" s="55"/>
      <c r="F116" s="55"/>
      <c r="G116" s="55"/>
      <c r="H116" s="55"/>
    </row>
    <row r="117" ht="14.25" customHeight="1">
      <c r="A117" s="55"/>
      <c r="B117" s="55"/>
      <c r="C117" s="55"/>
      <c r="D117" s="55"/>
      <c r="E117" s="55"/>
      <c r="F117" s="55"/>
      <c r="G117" s="55"/>
      <c r="H117" s="55"/>
    </row>
    <row r="118" ht="14.25" customHeight="1">
      <c r="A118" s="55"/>
      <c r="B118" s="55"/>
      <c r="C118" s="55"/>
      <c r="D118" s="55"/>
      <c r="E118" s="55"/>
      <c r="F118" s="55"/>
      <c r="G118" s="55"/>
      <c r="H118" s="55"/>
    </row>
    <row r="119" ht="14.25" customHeight="1">
      <c r="A119" s="55"/>
      <c r="B119" s="55"/>
      <c r="C119" s="55"/>
      <c r="D119" s="55"/>
      <c r="E119" s="55"/>
      <c r="F119" s="55"/>
      <c r="G119" s="55"/>
      <c r="H119" s="55"/>
    </row>
    <row r="120" ht="14.25" customHeight="1">
      <c r="A120" s="55"/>
      <c r="B120" s="55"/>
      <c r="C120" s="55"/>
      <c r="D120" s="55"/>
      <c r="E120" s="55"/>
      <c r="F120" s="55"/>
      <c r="G120" s="55"/>
      <c r="H120" s="55"/>
    </row>
    <row r="121" ht="14.25" customHeight="1">
      <c r="A121" s="55"/>
      <c r="B121" s="55"/>
      <c r="C121" s="55"/>
      <c r="D121" s="55"/>
      <c r="E121" s="55"/>
      <c r="F121" s="55"/>
      <c r="G121" s="55"/>
      <c r="H121" s="55"/>
    </row>
    <row r="122" ht="14.25" customHeight="1">
      <c r="A122" s="55"/>
      <c r="B122" s="55"/>
      <c r="C122" s="55"/>
      <c r="D122" s="55"/>
      <c r="E122" s="55"/>
      <c r="F122" s="55"/>
      <c r="G122" s="55"/>
      <c r="H122" s="55"/>
    </row>
    <row r="123" ht="14.25" customHeight="1">
      <c r="A123" s="55"/>
      <c r="B123" s="55"/>
      <c r="C123" s="55"/>
      <c r="D123" s="55"/>
      <c r="E123" s="55"/>
      <c r="F123" s="55"/>
      <c r="G123" s="55"/>
      <c r="H123" s="55"/>
    </row>
    <row r="124" ht="14.25" customHeight="1">
      <c r="A124" s="55"/>
      <c r="B124" s="55"/>
      <c r="C124" s="55"/>
      <c r="D124" s="55"/>
      <c r="E124" s="55"/>
      <c r="F124" s="55"/>
      <c r="G124" s="55"/>
      <c r="H124" s="55"/>
    </row>
    <row r="125" ht="14.25" customHeight="1">
      <c r="A125" s="55"/>
      <c r="B125" s="55"/>
      <c r="C125" s="55"/>
      <c r="D125" s="55"/>
      <c r="E125" s="55"/>
      <c r="F125" s="55"/>
      <c r="G125" s="55"/>
      <c r="H125" s="55"/>
    </row>
    <row r="126" ht="14.25" customHeight="1">
      <c r="A126" s="55"/>
      <c r="B126" s="55"/>
      <c r="C126" s="55"/>
      <c r="D126" s="55"/>
      <c r="E126" s="55"/>
      <c r="F126" s="55"/>
      <c r="G126" s="55"/>
      <c r="H126" s="55"/>
    </row>
    <row r="127" ht="14.25" customHeight="1">
      <c r="A127" s="55"/>
      <c r="B127" s="55"/>
      <c r="C127" s="55"/>
      <c r="D127" s="55"/>
      <c r="E127" s="55"/>
      <c r="F127" s="55"/>
      <c r="G127" s="55"/>
      <c r="H127" s="55"/>
    </row>
    <row r="128" ht="14.25" customHeight="1">
      <c r="A128" s="55"/>
      <c r="B128" s="55"/>
      <c r="C128" s="55"/>
      <c r="D128" s="55"/>
      <c r="E128" s="55"/>
      <c r="F128" s="55"/>
      <c r="G128" s="55"/>
      <c r="H128" s="55"/>
    </row>
    <row r="129" ht="14.25" customHeight="1">
      <c r="A129" s="55"/>
      <c r="B129" s="55"/>
      <c r="C129" s="55"/>
      <c r="D129" s="55"/>
      <c r="E129" s="55"/>
      <c r="F129" s="55"/>
      <c r="G129" s="55"/>
      <c r="H129" s="55"/>
    </row>
    <row r="130" ht="14.25" customHeight="1">
      <c r="A130" s="55"/>
      <c r="B130" s="55"/>
      <c r="C130" s="55"/>
      <c r="D130" s="55"/>
      <c r="E130" s="55"/>
      <c r="F130" s="55"/>
      <c r="G130" s="55"/>
      <c r="H130" s="55"/>
    </row>
    <row r="131" ht="14.25" customHeight="1">
      <c r="A131" s="55"/>
      <c r="B131" s="55"/>
      <c r="C131" s="55"/>
      <c r="D131" s="55"/>
      <c r="E131" s="55"/>
      <c r="F131" s="55"/>
      <c r="G131" s="55"/>
      <c r="H131" s="55"/>
    </row>
    <row r="132" ht="14.25" customHeight="1">
      <c r="A132" s="55"/>
      <c r="B132" s="55"/>
      <c r="C132" s="55"/>
      <c r="D132" s="55"/>
      <c r="E132" s="55"/>
      <c r="F132" s="55"/>
      <c r="G132" s="55"/>
      <c r="H132" s="55"/>
    </row>
    <row r="133" ht="14.25" customHeight="1">
      <c r="A133" s="55"/>
      <c r="B133" s="55"/>
      <c r="C133" s="55"/>
      <c r="D133" s="55"/>
      <c r="E133" s="55"/>
      <c r="F133" s="55"/>
      <c r="G133" s="55"/>
      <c r="H133" s="55"/>
    </row>
    <row r="134" ht="14.25" customHeight="1">
      <c r="A134" s="55"/>
      <c r="B134" s="55"/>
      <c r="C134" s="55"/>
      <c r="D134" s="55"/>
      <c r="E134" s="55"/>
      <c r="F134" s="55"/>
      <c r="G134" s="55"/>
      <c r="H134" s="55"/>
    </row>
    <row r="135" ht="14.25" customHeight="1">
      <c r="A135" s="55"/>
      <c r="B135" s="55"/>
      <c r="C135" s="55"/>
      <c r="D135" s="55"/>
      <c r="E135" s="55"/>
      <c r="F135" s="55"/>
      <c r="G135" s="55"/>
      <c r="H135" s="55"/>
    </row>
    <row r="136" ht="14.25" customHeight="1">
      <c r="A136" s="55"/>
      <c r="B136" s="55"/>
      <c r="C136" s="55"/>
      <c r="D136" s="55"/>
      <c r="E136" s="55"/>
      <c r="F136" s="55"/>
      <c r="G136" s="55"/>
      <c r="H136" s="55"/>
    </row>
    <row r="137" ht="14.25" customHeight="1">
      <c r="A137" s="55"/>
      <c r="B137" s="55"/>
      <c r="C137" s="55"/>
      <c r="D137" s="55"/>
      <c r="E137" s="55"/>
      <c r="F137" s="55"/>
      <c r="G137" s="55"/>
      <c r="H137" s="55"/>
    </row>
    <row r="138" ht="14.25" customHeight="1">
      <c r="A138" s="55"/>
      <c r="B138" s="55"/>
      <c r="C138" s="55"/>
      <c r="D138" s="55"/>
      <c r="E138" s="55"/>
      <c r="F138" s="55"/>
      <c r="G138" s="55"/>
      <c r="H138" s="55"/>
    </row>
    <row r="139" ht="14.25" customHeight="1">
      <c r="A139" s="55"/>
      <c r="B139" s="55"/>
      <c r="C139" s="55"/>
      <c r="D139" s="55"/>
      <c r="E139" s="55"/>
      <c r="F139" s="55"/>
      <c r="G139" s="55"/>
      <c r="H139" s="55"/>
    </row>
    <row r="140" ht="14.25" customHeight="1">
      <c r="A140" s="55"/>
      <c r="B140" s="55"/>
      <c r="C140" s="55"/>
      <c r="D140" s="55"/>
      <c r="E140" s="55"/>
      <c r="F140" s="55"/>
      <c r="G140" s="55"/>
      <c r="H140" s="55"/>
    </row>
    <row r="141" ht="14.25" customHeight="1">
      <c r="A141" s="55"/>
      <c r="B141" s="55"/>
      <c r="C141" s="55"/>
      <c r="D141" s="55"/>
      <c r="E141" s="55"/>
      <c r="F141" s="55"/>
      <c r="G141" s="55"/>
      <c r="H141" s="55"/>
    </row>
    <row r="142" ht="14.25" customHeight="1">
      <c r="A142" s="55"/>
      <c r="B142" s="55"/>
      <c r="C142" s="55"/>
      <c r="D142" s="55"/>
      <c r="E142" s="55"/>
      <c r="F142" s="55"/>
      <c r="G142" s="55"/>
      <c r="H142" s="55"/>
    </row>
    <row r="143" ht="14.25" customHeight="1">
      <c r="A143" s="55"/>
      <c r="B143" s="55"/>
      <c r="C143" s="55"/>
      <c r="D143" s="55"/>
      <c r="E143" s="55"/>
      <c r="F143" s="55"/>
      <c r="G143" s="55"/>
      <c r="H143" s="55"/>
    </row>
    <row r="144" ht="14.25" customHeight="1">
      <c r="A144" s="55"/>
      <c r="B144" s="55"/>
      <c r="C144" s="55"/>
      <c r="D144" s="55"/>
      <c r="E144" s="55"/>
      <c r="F144" s="55"/>
      <c r="G144" s="55"/>
      <c r="H144" s="55"/>
    </row>
    <row r="145" ht="14.25" customHeight="1">
      <c r="A145" s="55"/>
      <c r="B145" s="55"/>
      <c r="C145" s="55"/>
      <c r="D145" s="55"/>
      <c r="E145" s="55"/>
      <c r="F145" s="55"/>
      <c r="G145" s="55"/>
      <c r="H145" s="55"/>
    </row>
    <row r="146" ht="14.25" customHeight="1">
      <c r="A146" s="55"/>
      <c r="B146" s="55"/>
      <c r="C146" s="55"/>
      <c r="D146" s="55"/>
      <c r="E146" s="55"/>
      <c r="F146" s="55"/>
      <c r="G146" s="55"/>
      <c r="H146" s="55"/>
    </row>
    <row r="147" ht="14.25" customHeight="1">
      <c r="A147" s="55"/>
      <c r="B147" s="55"/>
      <c r="C147" s="55"/>
      <c r="D147" s="55"/>
      <c r="E147" s="55"/>
      <c r="F147" s="55"/>
      <c r="G147" s="55"/>
      <c r="H147" s="55"/>
    </row>
    <row r="148" ht="14.25" customHeight="1">
      <c r="A148" s="55"/>
      <c r="B148" s="55"/>
      <c r="C148" s="55"/>
      <c r="D148" s="55"/>
      <c r="E148" s="55"/>
      <c r="F148" s="55"/>
      <c r="G148" s="55"/>
      <c r="H148" s="55"/>
    </row>
    <row r="149" ht="14.25" customHeight="1">
      <c r="A149" s="55"/>
      <c r="B149" s="55"/>
      <c r="C149" s="55"/>
      <c r="D149" s="55"/>
      <c r="E149" s="55"/>
      <c r="F149" s="55"/>
      <c r="G149" s="55"/>
      <c r="H149" s="55"/>
    </row>
    <row r="150" ht="14.25" customHeight="1">
      <c r="A150" s="55"/>
      <c r="B150" s="55"/>
      <c r="C150" s="55"/>
      <c r="D150" s="55"/>
      <c r="E150" s="55"/>
      <c r="F150" s="55"/>
      <c r="G150" s="55"/>
      <c r="H150" s="55"/>
    </row>
    <row r="151" ht="14.25" customHeight="1">
      <c r="A151" s="55"/>
      <c r="B151" s="55"/>
      <c r="C151" s="55"/>
      <c r="D151" s="55"/>
      <c r="E151" s="55"/>
      <c r="F151" s="55"/>
      <c r="G151" s="55"/>
      <c r="H151" s="55"/>
    </row>
    <row r="152" ht="14.25" customHeight="1">
      <c r="A152" s="55"/>
      <c r="B152" s="55"/>
      <c r="C152" s="55"/>
      <c r="D152" s="55"/>
      <c r="E152" s="55"/>
      <c r="F152" s="55"/>
      <c r="G152" s="55"/>
      <c r="H152" s="55"/>
    </row>
    <row r="153" ht="14.25" customHeight="1">
      <c r="A153" s="55"/>
      <c r="B153" s="55"/>
      <c r="C153" s="55"/>
      <c r="D153" s="55"/>
      <c r="E153" s="55"/>
      <c r="F153" s="55"/>
      <c r="G153" s="55"/>
      <c r="H153" s="55"/>
    </row>
    <row r="154" ht="14.25" customHeight="1">
      <c r="A154" s="55"/>
      <c r="B154" s="55"/>
      <c r="C154" s="55"/>
      <c r="D154" s="55"/>
      <c r="E154" s="55"/>
      <c r="F154" s="55"/>
      <c r="G154" s="55"/>
      <c r="H154" s="55"/>
    </row>
    <row r="155" ht="14.25" customHeight="1">
      <c r="A155" s="55"/>
      <c r="B155" s="55"/>
      <c r="C155" s="55"/>
      <c r="D155" s="55"/>
      <c r="E155" s="55"/>
      <c r="F155" s="55"/>
      <c r="G155" s="55"/>
      <c r="H155" s="55"/>
    </row>
    <row r="156" ht="14.25" customHeight="1">
      <c r="A156" s="55"/>
      <c r="B156" s="55"/>
      <c r="C156" s="55"/>
      <c r="D156" s="55"/>
      <c r="E156" s="55"/>
      <c r="F156" s="55"/>
      <c r="G156" s="55"/>
      <c r="H156" s="55"/>
    </row>
    <row r="157" ht="14.25" customHeight="1">
      <c r="A157" s="55"/>
      <c r="B157" s="55"/>
      <c r="C157" s="55"/>
      <c r="D157" s="55"/>
      <c r="E157" s="55"/>
      <c r="F157" s="55"/>
      <c r="G157" s="55"/>
      <c r="H157" s="55"/>
    </row>
    <row r="158" ht="14.25" customHeight="1">
      <c r="A158" s="55"/>
      <c r="B158" s="55"/>
      <c r="C158" s="55"/>
      <c r="D158" s="55"/>
      <c r="E158" s="55"/>
      <c r="F158" s="55"/>
      <c r="G158" s="55"/>
      <c r="H158" s="55"/>
    </row>
    <row r="159" ht="14.25" customHeight="1">
      <c r="A159" s="55"/>
      <c r="B159" s="55"/>
      <c r="C159" s="55"/>
      <c r="D159" s="55"/>
      <c r="E159" s="55"/>
      <c r="F159" s="55"/>
      <c r="G159" s="55"/>
      <c r="H159" s="55"/>
    </row>
    <row r="160" ht="14.25" customHeight="1">
      <c r="A160" s="55"/>
      <c r="B160" s="55"/>
      <c r="C160" s="55"/>
      <c r="D160" s="55"/>
      <c r="E160" s="55"/>
      <c r="F160" s="55"/>
      <c r="G160" s="55"/>
      <c r="H160" s="55"/>
    </row>
    <row r="161" ht="14.25" customHeight="1">
      <c r="A161" s="55"/>
      <c r="B161" s="55"/>
      <c r="C161" s="55"/>
      <c r="D161" s="55"/>
      <c r="E161" s="55"/>
      <c r="F161" s="55"/>
      <c r="G161" s="55"/>
      <c r="H161" s="55"/>
    </row>
    <row r="162" ht="14.25" customHeight="1">
      <c r="A162" s="55"/>
      <c r="B162" s="55"/>
      <c r="C162" s="55"/>
      <c r="D162" s="55"/>
      <c r="E162" s="55"/>
      <c r="F162" s="55"/>
      <c r="G162" s="55"/>
      <c r="H162" s="55"/>
    </row>
    <row r="163" ht="14.25" customHeight="1">
      <c r="A163" s="55"/>
      <c r="B163" s="55"/>
      <c r="C163" s="55"/>
      <c r="D163" s="55"/>
      <c r="E163" s="55"/>
      <c r="F163" s="55"/>
      <c r="G163" s="55"/>
      <c r="H163" s="55"/>
    </row>
    <row r="164" ht="14.25" customHeight="1">
      <c r="A164" s="55"/>
      <c r="B164" s="55"/>
      <c r="C164" s="55"/>
      <c r="D164" s="55"/>
      <c r="E164" s="55"/>
      <c r="F164" s="55"/>
      <c r="G164" s="55"/>
      <c r="H164" s="55"/>
    </row>
    <row r="165" ht="14.25" customHeight="1">
      <c r="A165" s="55"/>
      <c r="B165" s="55"/>
      <c r="C165" s="55"/>
      <c r="D165" s="55"/>
      <c r="E165" s="55"/>
      <c r="F165" s="55"/>
      <c r="G165" s="55"/>
      <c r="H165" s="55"/>
    </row>
    <row r="166" ht="14.25" customHeight="1">
      <c r="A166" s="55"/>
      <c r="B166" s="55"/>
      <c r="C166" s="55"/>
      <c r="D166" s="55"/>
      <c r="E166" s="55"/>
      <c r="F166" s="55"/>
      <c r="G166" s="55"/>
      <c r="H166" s="55"/>
    </row>
    <row r="167" ht="14.25" customHeight="1">
      <c r="A167" s="55"/>
      <c r="B167" s="55"/>
      <c r="C167" s="55"/>
      <c r="D167" s="55"/>
      <c r="E167" s="55"/>
      <c r="F167" s="55"/>
      <c r="G167" s="55"/>
      <c r="H167" s="55"/>
    </row>
    <row r="168" ht="14.25" customHeight="1">
      <c r="A168" s="55"/>
      <c r="B168" s="55"/>
      <c r="C168" s="55"/>
      <c r="D168" s="55"/>
      <c r="E168" s="55"/>
      <c r="F168" s="55"/>
      <c r="G168" s="55"/>
      <c r="H168" s="55"/>
    </row>
    <row r="169" ht="14.25" customHeight="1">
      <c r="A169" s="55"/>
      <c r="B169" s="55"/>
      <c r="C169" s="55"/>
      <c r="D169" s="55"/>
      <c r="E169" s="55"/>
      <c r="F169" s="55"/>
      <c r="G169" s="55"/>
      <c r="H169" s="55"/>
    </row>
    <row r="170" ht="14.25" customHeight="1">
      <c r="A170" s="55"/>
      <c r="B170" s="55"/>
      <c r="C170" s="55"/>
      <c r="D170" s="55"/>
      <c r="E170" s="55"/>
      <c r="F170" s="55"/>
      <c r="G170" s="55"/>
      <c r="H170" s="55"/>
    </row>
    <row r="171" ht="14.25" customHeight="1">
      <c r="A171" s="55"/>
      <c r="B171" s="55"/>
      <c r="C171" s="55"/>
      <c r="D171" s="55"/>
      <c r="E171" s="55"/>
      <c r="F171" s="55"/>
      <c r="G171" s="55"/>
      <c r="H171" s="55"/>
    </row>
    <row r="172" ht="14.25" customHeight="1">
      <c r="A172" s="55"/>
      <c r="B172" s="55"/>
      <c r="C172" s="55"/>
      <c r="D172" s="55"/>
      <c r="E172" s="55"/>
      <c r="F172" s="55"/>
      <c r="G172" s="55"/>
      <c r="H172" s="55"/>
    </row>
    <row r="173" ht="14.25" customHeight="1">
      <c r="A173" s="55"/>
      <c r="B173" s="55"/>
      <c r="C173" s="55"/>
      <c r="D173" s="55"/>
      <c r="E173" s="55"/>
      <c r="F173" s="55"/>
      <c r="G173" s="55"/>
      <c r="H173" s="55"/>
    </row>
    <row r="174" ht="14.25" customHeight="1">
      <c r="A174" s="55"/>
      <c r="B174" s="55"/>
      <c r="C174" s="55"/>
      <c r="D174" s="55"/>
      <c r="E174" s="55"/>
      <c r="F174" s="55"/>
      <c r="G174" s="55"/>
      <c r="H174" s="55"/>
    </row>
    <row r="175" ht="14.25" customHeight="1">
      <c r="A175" s="55"/>
      <c r="B175" s="55"/>
      <c r="C175" s="55"/>
      <c r="D175" s="55"/>
      <c r="E175" s="55"/>
      <c r="F175" s="55"/>
      <c r="G175" s="55"/>
      <c r="H175" s="55"/>
    </row>
    <row r="176" ht="14.25" customHeight="1">
      <c r="A176" s="55"/>
      <c r="B176" s="55"/>
      <c r="C176" s="55"/>
      <c r="D176" s="55"/>
      <c r="E176" s="55"/>
      <c r="F176" s="55"/>
      <c r="G176" s="55"/>
      <c r="H176" s="55"/>
    </row>
    <row r="177" ht="14.25" customHeight="1">
      <c r="A177" s="55"/>
      <c r="B177" s="55"/>
      <c r="C177" s="55"/>
      <c r="D177" s="55"/>
      <c r="E177" s="55"/>
      <c r="F177" s="55"/>
      <c r="G177" s="55"/>
      <c r="H177" s="55"/>
    </row>
    <row r="178" ht="14.25" customHeight="1">
      <c r="A178" s="55"/>
      <c r="B178" s="55"/>
      <c r="C178" s="55"/>
      <c r="D178" s="55"/>
      <c r="E178" s="55"/>
      <c r="F178" s="55"/>
      <c r="G178" s="55"/>
      <c r="H178" s="55"/>
    </row>
    <row r="179" ht="14.25" customHeight="1">
      <c r="A179" s="55"/>
      <c r="B179" s="55"/>
      <c r="C179" s="55"/>
      <c r="D179" s="55"/>
      <c r="E179" s="55"/>
      <c r="F179" s="55"/>
      <c r="G179" s="55"/>
      <c r="H179" s="55"/>
    </row>
    <row r="180" ht="14.25" customHeight="1">
      <c r="A180" s="55"/>
      <c r="B180" s="55"/>
      <c r="C180" s="55"/>
      <c r="D180" s="55"/>
      <c r="E180" s="55"/>
      <c r="F180" s="55"/>
      <c r="G180" s="55"/>
      <c r="H180" s="55"/>
    </row>
    <row r="181" ht="14.25" customHeight="1">
      <c r="A181" s="55"/>
      <c r="B181" s="55"/>
      <c r="C181" s="55"/>
      <c r="D181" s="55"/>
      <c r="E181" s="55"/>
      <c r="F181" s="55"/>
      <c r="G181" s="55"/>
      <c r="H181" s="55"/>
    </row>
    <row r="182" ht="14.25" customHeight="1">
      <c r="A182" s="55"/>
      <c r="B182" s="55"/>
      <c r="C182" s="55"/>
      <c r="D182" s="55"/>
      <c r="E182" s="55"/>
      <c r="F182" s="55"/>
      <c r="G182" s="55"/>
      <c r="H182" s="55"/>
    </row>
    <row r="183" ht="14.25" customHeight="1">
      <c r="A183" s="55"/>
      <c r="B183" s="55"/>
      <c r="C183" s="55"/>
      <c r="D183" s="55"/>
      <c r="E183" s="55"/>
      <c r="F183" s="55"/>
      <c r="G183" s="55"/>
      <c r="H183" s="55"/>
    </row>
    <row r="184" ht="14.25" customHeight="1">
      <c r="A184" s="55"/>
      <c r="B184" s="55"/>
      <c r="C184" s="55"/>
      <c r="D184" s="55"/>
      <c r="E184" s="55"/>
      <c r="F184" s="55"/>
      <c r="G184" s="55"/>
      <c r="H184" s="55"/>
    </row>
    <row r="185" ht="14.25" customHeight="1">
      <c r="A185" s="55"/>
      <c r="B185" s="55"/>
      <c r="C185" s="55"/>
      <c r="D185" s="55"/>
      <c r="E185" s="55"/>
      <c r="F185" s="55"/>
      <c r="G185" s="55"/>
      <c r="H185" s="55"/>
    </row>
    <row r="186" ht="14.25" customHeight="1">
      <c r="A186" s="55"/>
      <c r="B186" s="55"/>
      <c r="C186" s="55"/>
      <c r="D186" s="55"/>
      <c r="E186" s="55"/>
      <c r="F186" s="55"/>
      <c r="G186" s="55"/>
      <c r="H186" s="55"/>
    </row>
    <row r="187" ht="14.25" customHeight="1">
      <c r="A187" s="55"/>
      <c r="B187" s="55"/>
      <c r="C187" s="55"/>
      <c r="D187" s="55"/>
      <c r="E187" s="55"/>
      <c r="F187" s="55"/>
      <c r="G187" s="55"/>
      <c r="H187" s="55"/>
    </row>
    <row r="188" ht="14.25" customHeight="1">
      <c r="A188" s="55"/>
      <c r="B188" s="55"/>
      <c r="C188" s="55"/>
      <c r="D188" s="55"/>
      <c r="E188" s="55"/>
      <c r="F188" s="55"/>
      <c r="G188" s="55"/>
      <c r="H188" s="55"/>
    </row>
    <row r="189" ht="14.25" customHeight="1">
      <c r="A189" s="55"/>
      <c r="B189" s="55"/>
      <c r="C189" s="55"/>
      <c r="D189" s="55"/>
      <c r="E189" s="55"/>
      <c r="F189" s="55"/>
      <c r="G189" s="55"/>
      <c r="H189" s="55"/>
    </row>
    <row r="190" ht="14.25" customHeight="1">
      <c r="A190" s="55"/>
      <c r="B190" s="55"/>
      <c r="C190" s="55"/>
      <c r="D190" s="55"/>
      <c r="E190" s="55"/>
      <c r="F190" s="55"/>
      <c r="G190" s="55"/>
      <c r="H190" s="55"/>
    </row>
    <row r="191" ht="14.25" customHeight="1">
      <c r="A191" s="55"/>
      <c r="B191" s="55"/>
      <c r="C191" s="55"/>
      <c r="D191" s="55"/>
      <c r="E191" s="55"/>
      <c r="F191" s="55"/>
      <c r="G191" s="55"/>
      <c r="H191" s="55"/>
    </row>
    <row r="192" ht="14.25" customHeight="1">
      <c r="A192" s="55"/>
      <c r="B192" s="55"/>
      <c r="C192" s="55"/>
      <c r="D192" s="55"/>
      <c r="E192" s="55"/>
      <c r="F192" s="55"/>
      <c r="G192" s="55"/>
      <c r="H192" s="55"/>
    </row>
    <row r="193" ht="14.25" customHeight="1">
      <c r="A193" s="55"/>
      <c r="B193" s="55"/>
      <c r="C193" s="55"/>
      <c r="D193" s="55"/>
      <c r="E193" s="55"/>
      <c r="F193" s="55"/>
      <c r="G193" s="55"/>
      <c r="H193" s="55"/>
    </row>
    <row r="194" ht="14.25" customHeight="1">
      <c r="A194" s="55"/>
      <c r="B194" s="55"/>
      <c r="C194" s="55"/>
      <c r="D194" s="55"/>
      <c r="E194" s="55"/>
      <c r="F194" s="55"/>
      <c r="G194" s="55"/>
      <c r="H194" s="55"/>
    </row>
    <row r="195" ht="14.25" customHeight="1">
      <c r="A195" s="55"/>
      <c r="B195" s="55"/>
      <c r="C195" s="55"/>
      <c r="D195" s="55"/>
      <c r="E195" s="55"/>
      <c r="F195" s="55"/>
      <c r="G195" s="55"/>
      <c r="H195" s="55"/>
    </row>
    <row r="196" ht="14.25" customHeight="1">
      <c r="A196" s="55"/>
      <c r="B196" s="55"/>
      <c r="C196" s="55"/>
      <c r="D196" s="55"/>
      <c r="E196" s="55"/>
      <c r="F196" s="55"/>
      <c r="G196" s="55"/>
      <c r="H196" s="55"/>
    </row>
    <row r="197" ht="14.25" customHeight="1">
      <c r="A197" s="55"/>
      <c r="B197" s="55"/>
      <c r="C197" s="55"/>
      <c r="D197" s="55"/>
      <c r="E197" s="55"/>
      <c r="F197" s="55"/>
      <c r="G197" s="55"/>
      <c r="H197" s="55"/>
    </row>
    <row r="198" ht="14.25" customHeight="1">
      <c r="A198" s="55"/>
      <c r="B198" s="55"/>
      <c r="C198" s="55"/>
      <c r="D198" s="55"/>
      <c r="E198" s="55"/>
      <c r="F198" s="55"/>
      <c r="G198" s="55"/>
      <c r="H198" s="55"/>
    </row>
    <row r="199" ht="14.25" customHeight="1">
      <c r="A199" s="55"/>
      <c r="B199" s="55"/>
      <c r="C199" s="55"/>
      <c r="D199" s="55"/>
      <c r="E199" s="55"/>
      <c r="F199" s="55"/>
      <c r="G199" s="55"/>
      <c r="H199" s="55"/>
    </row>
    <row r="200" ht="14.25" customHeight="1">
      <c r="A200" s="55"/>
      <c r="B200" s="55"/>
      <c r="C200" s="55"/>
      <c r="D200" s="55"/>
      <c r="E200" s="55"/>
      <c r="F200" s="55"/>
      <c r="G200" s="55"/>
      <c r="H200" s="55"/>
    </row>
    <row r="201" ht="14.25" customHeight="1">
      <c r="A201" s="55"/>
      <c r="B201" s="55"/>
      <c r="C201" s="55"/>
      <c r="D201" s="55"/>
      <c r="E201" s="55"/>
      <c r="F201" s="55"/>
      <c r="G201" s="55"/>
      <c r="H201" s="55"/>
    </row>
    <row r="202" ht="14.25" customHeight="1">
      <c r="A202" s="55"/>
      <c r="B202" s="55"/>
      <c r="C202" s="55"/>
      <c r="D202" s="55"/>
      <c r="E202" s="55"/>
      <c r="F202" s="55"/>
      <c r="G202" s="55"/>
      <c r="H202" s="55"/>
    </row>
    <row r="203" ht="14.25" customHeight="1">
      <c r="A203" s="55"/>
      <c r="B203" s="55"/>
      <c r="C203" s="55"/>
      <c r="D203" s="55"/>
      <c r="E203" s="55"/>
      <c r="F203" s="55"/>
      <c r="G203" s="55"/>
      <c r="H203" s="55"/>
    </row>
    <row r="204" ht="14.25" customHeight="1">
      <c r="A204" s="55"/>
      <c r="B204" s="55"/>
      <c r="C204" s="55"/>
      <c r="D204" s="55"/>
      <c r="E204" s="55"/>
      <c r="F204" s="55"/>
      <c r="G204" s="55"/>
      <c r="H204" s="55"/>
    </row>
    <row r="205" ht="14.25" customHeight="1">
      <c r="A205" s="55"/>
      <c r="B205" s="55"/>
      <c r="C205" s="55"/>
      <c r="D205" s="55"/>
      <c r="E205" s="55"/>
      <c r="F205" s="55"/>
      <c r="G205" s="55"/>
      <c r="H205" s="55"/>
    </row>
    <row r="206" ht="14.25" customHeight="1">
      <c r="A206" s="55"/>
      <c r="B206" s="55"/>
      <c r="C206" s="55"/>
      <c r="D206" s="55"/>
      <c r="E206" s="55"/>
      <c r="F206" s="55"/>
      <c r="G206" s="55"/>
      <c r="H206" s="55"/>
    </row>
    <row r="207" ht="14.25" customHeight="1">
      <c r="A207" s="55"/>
      <c r="B207" s="55"/>
      <c r="C207" s="55"/>
      <c r="D207" s="55"/>
      <c r="E207" s="55"/>
      <c r="F207" s="55"/>
      <c r="G207" s="55"/>
      <c r="H207" s="55"/>
    </row>
    <row r="208" ht="14.25" customHeight="1">
      <c r="A208" s="55"/>
      <c r="B208" s="55"/>
      <c r="C208" s="55"/>
      <c r="D208" s="55"/>
      <c r="E208" s="55"/>
      <c r="F208" s="55"/>
      <c r="G208" s="55"/>
      <c r="H208" s="55"/>
    </row>
    <row r="209" ht="14.25" customHeight="1">
      <c r="A209" s="55"/>
      <c r="B209" s="55"/>
      <c r="C209" s="55"/>
      <c r="D209" s="55"/>
      <c r="E209" s="55"/>
      <c r="F209" s="55"/>
      <c r="G209" s="55"/>
      <c r="H209" s="55"/>
    </row>
    <row r="210" ht="14.25" customHeight="1">
      <c r="A210" s="55"/>
      <c r="B210" s="55"/>
      <c r="C210" s="55"/>
      <c r="D210" s="55"/>
      <c r="E210" s="55"/>
      <c r="F210" s="55"/>
      <c r="G210" s="55"/>
      <c r="H210" s="55"/>
    </row>
    <row r="211" ht="14.25" customHeight="1">
      <c r="A211" s="55"/>
      <c r="B211" s="55"/>
      <c r="C211" s="55"/>
      <c r="D211" s="55"/>
      <c r="E211" s="55"/>
      <c r="F211" s="55"/>
      <c r="G211" s="55"/>
      <c r="H211" s="55"/>
    </row>
    <row r="212" ht="14.25" customHeight="1">
      <c r="A212" s="55"/>
      <c r="B212" s="55"/>
      <c r="C212" s="55"/>
      <c r="D212" s="55"/>
      <c r="E212" s="55"/>
      <c r="F212" s="55"/>
      <c r="G212" s="55"/>
      <c r="H212" s="55"/>
    </row>
    <row r="213" ht="14.25" customHeight="1">
      <c r="A213" s="55"/>
      <c r="B213" s="55"/>
      <c r="C213" s="55"/>
      <c r="D213" s="55"/>
      <c r="E213" s="55"/>
      <c r="F213" s="55"/>
      <c r="G213" s="55"/>
      <c r="H213" s="55"/>
    </row>
    <row r="214" ht="14.25" customHeight="1">
      <c r="A214" s="55"/>
      <c r="B214" s="55"/>
      <c r="C214" s="55"/>
      <c r="D214" s="55"/>
      <c r="E214" s="55"/>
      <c r="F214" s="55"/>
      <c r="G214" s="55"/>
      <c r="H214" s="55"/>
    </row>
    <row r="215" ht="14.25" customHeight="1">
      <c r="A215" s="55"/>
      <c r="B215" s="55"/>
      <c r="C215" s="55"/>
      <c r="D215" s="55"/>
      <c r="E215" s="55"/>
      <c r="F215" s="55"/>
      <c r="G215" s="55"/>
      <c r="H215" s="55"/>
    </row>
    <row r="216" ht="14.25" customHeight="1">
      <c r="A216" s="55"/>
      <c r="B216" s="55"/>
      <c r="C216" s="55"/>
      <c r="D216" s="55"/>
      <c r="E216" s="55"/>
      <c r="F216" s="55"/>
      <c r="G216" s="55"/>
      <c r="H216" s="55"/>
    </row>
    <row r="217" ht="14.25" customHeight="1">
      <c r="A217" s="55"/>
      <c r="B217" s="55"/>
      <c r="C217" s="55"/>
      <c r="D217" s="55"/>
      <c r="E217" s="55"/>
      <c r="F217" s="55"/>
      <c r="G217" s="55"/>
      <c r="H217" s="55"/>
    </row>
    <row r="218" ht="14.25" customHeight="1">
      <c r="A218" s="55"/>
      <c r="B218" s="55"/>
      <c r="C218" s="55"/>
      <c r="D218" s="55"/>
      <c r="E218" s="55"/>
      <c r="F218" s="55"/>
      <c r="G218" s="55"/>
      <c r="H218" s="55"/>
    </row>
    <row r="219" ht="14.25" customHeight="1">
      <c r="A219" s="55"/>
      <c r="B219" s="55"/>
      <c r="C219" s="55"/>
      <c r="D219" s="55"/>
      <c r="E219" s="55"/>
      <c r="F219" s="55"/>
      <c r="G219" s="55"/>
      <c r="H219" s="55"/>
    </row>
    <row r="220" ht="14.25" customHeight="1">
      <c r="A220" s="55"/>
      <c r="B220" s="55"/>
      <c r="C220" s="55"/>
      <c r="D220" s="55"/>
      <c r="E220" s="55"/>
      <c r="F220" s="55"/>
      <c r="G220" s="55"/>
      <c r="H220" s="55"/>
    </row>
    <row r="221" ht="14.25" customHeight="1">
      <c r="A221" s="55"/>
      <c r="B221" s="55"/>
      <c r="C221" s="55"/>
      <c r="D221" s="55"/>
      <c r="E221" s="55"/>
      <c r="F221" s="55"/>
      <c r="G221" s="55"/>
      <c r="H221" s="55"/>
    </row>
    <row r="222" ht="14.25" customHeight="1">
      <c r="A222" s="55"/>
      <c r="B222" s="55"/>
      <c r="C222" s="55"/>
      <c r="D222" s="55"/>
      <c r="E222" s="55"/>
      <c r="F222" s="55"/>
      <c r="G222" s="55"/>
      <c r="H222" s="55"/>
    </row>
    <row r="223" ht="14.25" customHeight="1">
      <c r="A223" s="55"/>
      <c r="B223" s="55"/>
      <c r="C223" s="55"/>
      <c r="D223" s="55"/>
      <c r="E223" s="55"/>
      <c r="F223" s="55"/>
      <c r="G223" s="55"/>
      <c r="H223" s="55"/>
    </row>
    <row r="224" ht="14.25" customHeight="1">
      <c r="A224" s="55"/>
      <c r="B224" s="55"/>
      <c r="C224" s="55"/>
      <c r="D224" s="55"/>
      <c r="E224" s="55"/>
      <c r="F224" s="55"/>
      <c r="G224" s="55"/>
      <c r="H224" s="55"/>
    </row>
    <row r="225" ht="14.25" customHeight="1">
      <c r="A225" s="55"/>
      <c r="B225" s="55"/>
      <c r="C225" s="55"/>
      <c r="D225" s="55"/>
      <c r="E225" s="55"/>
      <c r="F225" s="55"/>
      <c r="G225" s="55"/>
      <c r="H225" s="55"/>
    </row>
    <row r="226" ht="14.25" customHeight="1">
      <c r="A226" s="55"/>
      <c r="B226" s="55"/>
      <c r="C226" s="55"/>
      <c r="D226" s="55"/>
      <c r="E226" s="55"/>
      <c r="F226" s="55"/>
      <c r="G226" s="55"/>
      <c r="H226" s="55"/>
    </row>
    <row r="227" ht="14.25" customHeight="1">
      <c r="A227" s="55"/>
      <c r="B227" s="55"/>
      <c r="C227" s="55"/>
      <c r="D227" s="55"/>
      <c r="E227" s="55"/>
      <c r="F227" s="55"/>
      <c r="G227" s="55"/>
      <c r="H227" s="55"/>
    </row>
    <row r="228" ht="14.25" customHeight="1">
      <c r="A228" s="55"/>
      <c r="B228" s="55"/>
      <c r="C228" s="55"/>
      <c r="D228" s="55"/>
      <c r="E228" s="55"/>
      <c r="F228" s="55"/>
      <c r="G228" s="55"/>
      <c r="H228" s="55"/>
    </row>
    <row r="229" ht="14.25" customHeight="1">
      <c r="A229" s="55"/>
      <c r="B229" s="55"/>
      <c r="C229" s="55"/>
      <c r="D229" s="55"/>
      <c r="E229" s="55"/>
      <c r="F229" s="55"/>
      <c r="G229" s="55"/>
      <c r="H229" s="55"/>
    </row>
    <row r="230" ht="14.25" customHeight="1">
      <c r="A230" s="55"/>
      <c r="B230" s="55"/>
      <c r="C230" s="55"/>
      <c r="D230" s="55"/>
      <c r="E230" s="55"/>
      <c r="F230" s="55"/>
      <c r="G230" s="55"/>
      <c r="H230" s="55"/>
    </row>
    <row r="231" ht="14.25" customHeight="1">
      <c r="A231" s="55"/>
      <c r="B231" s="55"/>
      <c r="C231" s="55"/>
      <c r="D231" s="55"/>
      <c r="E231" s="55"/>
      <c r="F231" s="55"/>
      <c r="G231" s="55"/>
      <c r="H231" s="55"/>
    </row>
    <row r="232" ht="14.25" customHeight="1">
      <c r="A232" s="55"/>
      <c r="B232" s="55"/>
      <c r="C232" s="55"/>
      <c r="D232" s="55"/>
      <c r="E232" s="55"/>
      <c r="F232" s="55"/>
      <c r="G232" s="55"/>
      <c r="H232" s="55"/>
    </row>
    <row r="233" ht="14.25" customHeight="1">
      <c r="A233" s="55"/>
      <c r="B233" s="55"/>
      <c r="C233" s="55"/>
      <c r="D233" s="55"/>
      <c r="E233" s="55"/>
      <c r="F233" s="55"/>
      <c r="G233" s="55"/>
      <c r="H233" s="55"/>
    </row>
    <row r="234" ht="14.25" customHeight="1">
      <c r="A234" s="55"/>
      <c r="B234" s="55"/>
      <c r="C234" s="55"/>
      <c r="D234" s="55"/>
      <c r="E234" s="55"/>
      <c r="F234" s="55"/>
      <c r="G234" s="55"/>
      <c r="H234" s="55"/>
    </row>
    <row r="235" ht="14.25" customHeight="1">
      <c r="A235" s="55"/>
      <c r="B235" s="55"/>
      <c r="C235" s="55"/>
      <c r="D235" s="55"/>
      <c r="E235" s="55"/>
      <c r="F235" s="55"/>
      <c r="G235" s="55"/>
      <c r="H235" s="55"/>
    </row>
    <row r="236" ht="14.25" customHeight="1">
      <c r="A236" s="55"/>
      <c r="B236" s="55"/>
      <c r="C236" s="55"/>
      <c r="D236" s="55"/>
      <c r="E236" s="55"/>
      <c r="F236" s="55"/>
      <c r="G236" s="55"/>
      <c r="H236" s="55"/>
    </row>
    <row r="237" ht="14.25" customHeight="1">
      <c r="A237" s="55"/>
      <c r="B237" s="55"/>
      <c r="C237" s="55"/>
      <c r="D237" s="55"/>
      <c r="E237" s="55"/>
      <c r="F237" s="55"/>
      <c r="G237" s="55"/>
      <c r="H237" s="55"/>
    </row>
    <row r="238" ht="14.25" customHeight="1">
      <c r="A238" s="55"/>
      <c r="B238" s="55"/>
      <c r="C238" s="55"/>
      <c r="D238" s="55"/>
      <c r="E238" s="55"/>
      <c r="F238" s="55"/>
      <c r="G238" s="55"/>
      <c r="H238" s="55"/>
    </row>
    <row r="239" ht="14.25" customHeight="1">
      <c r="A239" s="55"/>
      <c r="B239" s="55"/>
      <c r="C239" s="55"/>
      <c r="D239" s="55"/>
      <c r="E239" s="55"/>
      <c r="F239" s="55"/>
      <c r="G239" s="55"/>
      <c r="H239" s="55"/>
    </row>
    <row r="240" ht="14.25" customHeight="1">
      <c r="A240" s="55"/>
      <c r="B240" s="55"/>
      <c r="C240" s="55"/>
      <c r="D240" s="55"/>
      <c r="E240" s="55"/>
      <c r="F240" s="55"/>
      <c r="G240" s="55"/>
      <c r="H240" s="55"/>
    </row>
    <row r="241" ht="14.25" customHeight="1">
      <c r="A241" s="55"/>
      <c r="B241" s="55"/>
      <c r="C241" s="55"/>
      <c r="D241" s="55"/>
      <c r="E241" s="55"/>
      <c r="F241" s="55"/>
      <c r="G241" s="55"/>
      <c r="H241" s="55"/>
    </row>
    <row r="242" ht="14.25" customHeight="1">
      <c r="A242" s="55"/>
      <c r="B242" s="55"/>
      <c r="C242" s="55"/>
      <c r="D242" s="55"/>
      <c r="E242" s="55"/>
      <c r="F242" s="55"/>
      <c r="G242" s="55"/>
      <c r="H242" s="55"/>
    </row>
    <row r="243" ht="14.25" customHeight="1">
      <c r="A243" s="55"/>
      <c r="B243" s="55"/>
      <c r="C243" s="55"/>
      <c r="D243" s="55"/>
      <c r="E243" s="55"/>
      <c r="F243" s="55"/>
      <c r="G243" s="55"/>
      <c r="H243" s="55"/>
    </row>
    <row r="244" ht="14.25" customHeight="1">
      <c r="A244" s="55"/>
      <c r="B244" s="55"/>
      <c r="C244" s="55"/>
      <c r="D244" s="55"/>
      <c r="E244" s="55"/>
      <c r="F244" s="55"/>
      <c r="G244" s="55"/>
      <c r="H244" s="55"/>
    </row>
    <row r="245" ht="14.25" customHeight="1">
      <c r="A245" s="55"/>
      <c r="B245" s="55"/>
      <c r="C245" s="55"/>
      <c r="D245" s="55"/>
      <c r="E245" s="55"/>
      <c r="F245" s="55"/>
      <c r="G245" s="55"/>
      <c r="H245" s="55"/>
    </row>
    <row r="246" ht="14.25" customHeight="1">
      <c r="A246" s="55"/>
      <c r="B246" s="55"/>
      <c r="C246" s="55"/>
      <c r="D246" s="55"/>
      <c r="E246" s="55"/>
      <c r="F246" s="55"/>
      <c r="G246" s="55"/>
      <c r="H246" s="55"/>
    </row>
    <row r="247" ht="14.25" customHeight="1">
      <c r="A247" s="55"/>
      <c r="B247" s="55"/>
      <c r="C247" s="55"/>
      <c r="D247" s="55"/>
      <c r="E247" s="55"/>
      <c r="F247" s="55"/>
      <c r="G247" s="55"/>
      <c r="H247" s="55"/>
    </row>
    <row r="248" ht="14.25" customHeight="1">
      <c r="A248" s="55"/>
      <c r="B248" s="55"/>
      <c r="C248" s="55"/>
      <c r="D248" s="55"/>
      <c r="E248" s="55"/>
      <c r="F248" s="55"/>
      <c r="G248" s="55"/>
      <c r="H248" s="55"/>
    </row>
    <row r="249" ht="14.25" customHeight="1">
      <c r="A249" s="55"/>
      <c r="B249" s="55"/>
      <c r="C249" s="55"/>
      <c r="D249" s="55"/>
      <c r="E249" s="55"/>
      <c r="F249" s="55"/>
      <c r="G249" s="55"/>
      <c r="H249" s="55"/>
    </row>
    <row r="250" ht="14.25" customHeight="1">
      <c r="A250" s="55"/>
      <c r="B250" s="55"/>
      <c r="C250" s="55"/>
      <c r="D250" s="55"/>
      <c r="E250" s="55"/>
      <c r="F250" s="55"/>
      <c r="G250" s="55"/>
      <c r="H250" s="55"/>
    </row>
    <row r="251" ht="14.25" customHeight="1">
      <c r="A251" s="55"/>
      <c r="B251" s="55"/>
      <c r="C251" s="55"/>
      <c r="D251" s="55"/>
      <c r="E251" s="55"/>
      <c r="F251" s="55"/>
      <c r="G251" s="55"/>
      <c r="H251" s="55"/>
    </row>
    <row r="252" ht="14.25" customHeight="1">
      <c r="A252" s="55"/>
      <c r="B252" s="55"/>
      <c r="C252" s="55"/>
      <c r="D252" s="55"/>
      <c r="E252" s="55"/>
      <c r="F252" s="55"/>
      <c r="G252" s="55"/>
      <c r="H252" s="55"/>
    </row>
    <row r="253" ht="14.25" customHeight="1">
      <c r="A253" s="55"/>
      <c r="B253" s="55"/>
      <c r="C253" s="55"/>
      <c r="D253" s="55"/>
      <c r="E253" s="55"/>
      <c r="F253" s="55"/>
      <c r="G253" s="55"/>
      <c r="H253" s="55"/>
    </row>
    <row r="254" ht="14.25" customHeight="1">
      <c r="A254" s="55"/>
      <c r="B254" s="55"/>
      <c r="C254" s="55"/>
      <c r="D254" s="55"/>
      <c r="E254" s="55"/>
      <c r="F254" s="55"/>
      <c r="G254" s="55"/>
      <c r="H254" s="55"/>
    </row>
    <row r="255" ht="14.25" customHeight="1">
      <c r="A255" s="55"/>
      <c r="B255" s="55"/>
      <c r="C255" s="55"/>
      <c r="D255" s="55"/>
      <c r="E255" s="55"/>
      <c r="F255" s="55"/>
      <c r="G255" s="55"/>
      <c r="H255" s="55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55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25.86"/>
    <col customWidth="1" min="3" max="3" width="31.71"/>
    <col customWidth="1" min="4" max="5" width="19.29"/>
    <col customWidth="1" min="6" max="6" width="20.0"/>
    <col customWidth="1" min="7" max="7" width="40.14"/>
    <col customWidth="1" min="8" max="8" width="24.71"/>
    <col customWidth="1" min="9" max="9" width="15.57"/>
    <col customWidth="1" min="10" max="10" width="14.57"/>
    <col customWidth="1" min="11" max="11" width="17.71"/>
    <col customWidth="1" min="12" max="12" width="42.43"/>
    <col customWidth="1" min="13" max="13" width="30.86"/>
    <col customWidth="1" min="14" max="26" width="8.71"/>
  </cols>
  <sheetData>
    <row r="1" ht="14.25" customHeight="1">
      <c r="A1" s="57" t="s">
        <v>103</v>
      </c>
      <c r="B1" s="58" t="str">
        <f>'Tabela 1 APS - Descr.'!B1</f>
        <v>RRAS 06</v>
      </c>
      <c r="C1" s="59"/>
      <c r="D1" s="43"/>
      <c r="E1" s="5"/>
      <c r="F1" s="5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4.25" customHeight="1">
      <c r="A2" s="59"/>
      <c r="B2" s="59"/>
      <c r="C2" s="59"/>
      <c r="D2" s="43"/>
      <c r="E2" s="5"/>
      <c r="F2" s="5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4.25" customHeight="1">
      <c r="A3" s="59"/>
      <c r="B3" s="59"/>
      <c r="C3" s="59"/>
      <c r="D3" s="43"/>
      <c r="E3" s="5"/>
      <c r="F3" s="5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4.25" customHeight="1">
      <c r="A4" s="60" t="s">
        <v>304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4.25" customHeight="1">
      <c r="A5" s="59"/>
      <c r="B5" s="59"/>
      <c r="C5" s="59"/>
      <c r="D5" s="43"/>
      <c r="E5" s="5"/>
      <c r="F5" s="5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4.25" customHeight="1">
      <c r="A6" s="62" t="s">
        <v>305</v>
      </c>
      <c r="B6" s="7"/>
      <c r="C6" s="7"/>
      <c r="D6" s="7"/>
      <c r="E6" s="7"/>
      <c r="F6" s="7"/>
      <c r="G6" s="7"/>
      <c r="H6" s="8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4.25" customHeight="1">
      <c r="A7" s="63" t="s">
        <v>306</v>
      </c>
      <c r="B7" s="64"/>
      <c r="C7" s="64"/>
      <c r="D7" s="43"/>
      <c r="E7" s="43"/>
      <c r="F7" s="43"/>
      <c r="G7" s="64"/>
      <c r="H7" s="65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4.25" customHeight="1">
      <c r="A8" s="66" t="s">
        <v>307</v>
      </c>
      <c r="H8" s="10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4.25" customHeight="1">
      <c r="A9" s="67" t="s">
        <v>308</v>
      </c>
      <c r="H9" s="10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4.25" customHeight="1">
      <c r="A10" s="67" t="s">
        <v>309</v>
      </c>
      <c r="H10" s="10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4.25" customHeight="1">
      <c r="A11" s="68" t="s">
        <v>310</v>
      </c>
      <c r="B11" s="69"/>
      <c r="C11" s="69"/>
      <c r="D11" s="70"/>
      <c r="E11" s="70"/>
      <c r="F11" s="70"/>
      <c r="G11" s="69"/>
      <c r="H11" s="71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4.25" customHeight="1">
      <c r="A12" s="59"/>
      <c r="B12" s="59"/>
      <c r="C12" s="59"/>
      <c r="D12" s="43"/>
      <c r="E12" s="5"/>
      <c r="F12" s="5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4.25" customHeight="1">
      <c r="A13" s="59"/>
      <c r="B13" s="59"/>
      <c r="C13" s="59"/>
      <c r="D13" s="43"/>
      <c r="E13" s="5"/>
      <c r="F13" s="5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4.25" customHeight="1">
      <c r="A14" s="72" t="s">
        <v>311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0" customHeight="1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5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4.25" customHeight="1">
      <c r="A16" s="76" t="s">
        <v>312</v>
      </c>
      <c r="B16" s="76" t="s">
        <v>119</v>
      </c>
      <c r="C16" s="76" t="s">
        <v>120</v>
      </c>
      <c r="D16" s="76" t="s">
        <v>313</v>
      </c>
      <c r="E16" s="77" t="s">
        <v>314</v>
      </c>
      <c r="F16" s="78" t="s">
        <v>315</v>
      </c>
      <c r="G16" s="76" t="s">
        <v>128</v>
      </c>
      <c r="H16" s="76" t="s">
        <v>316</v>
      </c>
      <c r="I16" s="76" t="s">
        <v>317</v>
      </c>
      <c r="J16" s="76" t="s">
        <v>318</v>
      </c>
      <c r="K16" s="76" t="s">
        <v>319</v>
      </c>
      <c r="L16" s="76" t="s">
        <v>320</v>
      </c>
      <c r="M16" s="79" t="s">
        <v>120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67.5" customHeight="1">
      <c r="A17" s="35" t="s">
        <v>321</v>
      </c>
      <c r="B17" s="35" t="s">
        <v>322</v>
      </c>
      <c r="C17" s="35" t="s">
        <v>132</v>
      </c>
      <c r="D17" s="80">
        <f>'Tabela 1 APS - Descr.'!I24+'Tabela 1 APS - Descr.'!I25</f>
        <v>4516.46888</v>
      </c>
      <c r="E17" s="81">
        <f t="shared" ref="E17:E162" si="1">D17*15/100</f>
        <v>677.470332</v>
      </c>
      <c r="F17" s="81">
        <f t="shared" ref="F17:F162" si="2">E17*12</f>
        <v>8129.643984</v>
      </c>
      <c r="G17" s="35" t="s">
        <v>323</v>
      </c>
      <c r="H17" s="82">
        <v>1900.0</v>
      </c>
      <c r="I17" s="35" t="s">
        <v>324</v>
      </c>
      <c r="J17" s="35"/>
      <c r="K17" s="35" t="s">
        <v>325</v>
      </c>
      <c r="L17" s="35" t="s">
        <v>133</v>
      </c>
      <c r="M17" s="35" t="s">
        <v>132</v>
      </c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4.25" customHeight="1">
      <c r="A18" s="35" t="s">
        <v>321</v>
      </c>
      <c r="B18" s="35" t="s">
        <v>326</v>
      </c>
      <c r="C18" s="35" t="s">
        <v>132</v>
      </c>
      <c r="D18" s="80">
        <f>'Tabela 1 APS - Descr.'!I26+'Tabela 1 APS - Descr.'!I27</f>
        <v>4081.67782</v>
      </c>
      <c r="E18" s="81">
        <f t="shared" si="1"/>
        <v>612.251673</v>
      </c>
      <c r="F18" s="81">
        <f t="shared" si="2"/>
        <v>7347.020076</v>
      </c>
      <c r="G18" s="35" t="s">
        <v>137</v>
      </c>
      <c r="H18" s="83">
        <v>1600.0</v>
      </c>
      <c r="I18" s="84" t="s">
        <v>327</v>
      </c>
      <c r="J18" s="85"/>
      <c r="K18" s="35" t="s">
        <v>325</v>
      </c>
      <c r="L18" s="35" t="s">
        <v>135</v>
      </c>
      <c r="M18" s="35" t="s">
        <v>132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45.75" customHeight="1">
      <c r="A19" s="86" t="s">
        <v>321</v>
      </c>
      <c r="B19" s="86" t="s">
        <v>139</v>
      </c>
      <c r="C19" s="35" t="s">
        <v>132</v>
      </c>
      <c r="D19" s="80">
        <f>'Tabela 1 APS - Descr.'!I28</f>
        <v>3516.282</v>
      </c>
      <c r="E19" s="81">
        <f t="shared" si="1"/>
        <v>527.4423</v>
      </c>
      <c r="F19" s="81">
        <f t="shared" si="2"/>
        <v>6329.3076</v>
      </c>
      <c r="G19" s="35" t="s">
        <v>328</v>
      </c>
      <c r="H19" s="83">
        <v>700.0</v>
      </c>
      <c r="I19" s="84" t="s">
        <v>327</v>
      </c>
      <c r="J19" s="85"/>
      <c r="K19" s="35" t="s">
        <v>325</v>
      </c>
      <c r="L19" s="86" t="s">
        <v>140</v>
      </c>
      <c r="M19" s="35" t="s">
        <v>132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25.5" customHeight="1">
      <c r="A20" s="87"/>
      <c r="B20" s="87"/>
      <c r="C20" s="35" t="s">
        <v>132</v>
      </c>
      <c r="D20" s="80"/>
      <c r="E20" s="81">
        <f t="shared" si="1"/>
        <v>0</v>
      </c>
      <c r="F20" s="81">
        <f t="shared" si="2"/>
        <v>0</v>
      </c>
      <c r="G20" s="35" t="s">
        <v>329</v>
      </c>
      <c r="H20" s="83">
        <v>3800.0</v>
      </c>
      <c r="I20" s="84" t="s">
        <v>324</v>
      </c>
      <c r="J20" s="85"/>
      <c r="K20" s="35" t="s">
        <v>325</v>
      </c>
      <c r="L20" s="87"/>
      <c r="M20" s="35" t="s">
        <v>132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46.5" customHeight="1">
      <c r="A21" s="35" t="s">
        <v>321</v>
      </c>
      <c r="B21" s="35" t="s">
        <v>141</v>
      </c>
      <c r="C21" s="35" t="s">
        <v>132</v>
      </c>
      <c r="D21" s="80">
        <f>'Tabela 1 APS - Descr.'!I29</f>
        <v>2055.07148</v>
      </c>
      <c r="E21" s="81">
        <f t="shared" si="1"/>
        <v>308.260722</v>
      </c>
      <c r="F21" s="81">
        <f t="shared" si="2"/>
        <v>3699.128664</v>
      </c>
      <c r="G21" s="35" t="s">
        <v>142</v>
      </c>
      <c r="H21" s="82">
        <v>600.0</v>
      </c>
      <c r="I21" s="35" t="s">
        <v>324</v>
      </c>
      <c r="J21" s="35"/>
      <c r="K21" s="35" t="s">
        <v>325</v>
      </c>
      <c r="L21" s="88" t="s">
        <v>142</v>
      </c>
      <c r="M21" s="35" t="s">
        <v>132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4.25" customHeight="1">
      <c r="A22" s="35"/>
      <c r="B22" s="35"/>
      <c r="C22" s="35"/>
      <c r="D22" s="80"/>
      <c r="E22" s="89">
        <f t="shared" si="1"/>
        <v>0</v>
      </c>
      <c r="F22" s="89">
        <f t="shared" si="2"/>
        <v>0</v>
      </c>
      <c r="G22" s="35"/>
      <c r="H22" s="35"/>
      <c r="I22" s="85"/>
      <c r="J22" s="35"/>
      <c r="K22" s="35"/>
      <c r="L22" s="35"/>
      <c r="M22" s="35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45.0" customHeight="1">
      <c r="A23" s="86" t="s">
        <v>330</v>
      </c>
      <c r="B23" s="86" t="s">
        <v>331</v>
      </c>
      <c r="C23" s="35" t="s">
        <v>132</v>
      </c>
      <c r="D23" s="80">
        <f>'Tabela 1 APS - Descr.'!I30+'Tabela 1 APS - Descr.'!I31</f>
        <v>6961.1586</v>
      </c>
      <c r="E23" s="89">
        <f t="shared" si="1"/>
        <v>1044.17379</v>
      </c>
      <c r="F23" s="89">
        <f t="shared" si="2"/>
        <v>12530.08548</v>
      </c>
      <c r="G23" s="35" t="s">
        <v>332</v>
      </c>
      <c r="H23" s="35">
        <v>5940.0</v>
      </c>
      <c r="I23" s="35" t="s">
        <v>324</v>
      </c>
      <c r="J23" s="35" t="s">
        <v>333</v>
      </c>
      <c r="K23" s="35" t="s">
        <v>325</v>
      </c>
      <c r="L23" s="86" t="s">
        <v>334</v>
      </c>
      <c r="M23" s="35" t="s">
        <v>132</v>
      </c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36.0" customHeight="1">
      <c r="A24" s="87"/>
      <c r="B24" s="87"/>
      <c r="C24" s="35" t="s">
        <v>132</v>
      </c>
      <c r="D24" s="80"/>
      <c r="E24" s="89">
        <f t="shared" si="1"/>
        <v>0</v>
      </c>
      <c r="F24" s="89">
        <f t="shared" si="2"/>
        <v>0</v>
      </c>
      <c r="G24" s="35" t="s">
        <v>335</v>
      </c>
      <c r="H24" s="35">
        <v>13662.0</v>
      </c>
      <c r="I24" s="35" t="s">
        <v>327</v>
      </c>
      <c r="J24" s="35" t="s">
        <v>336</v>
      </c>
      <c r="K24" s="35"/>
      <c r="L24" s="87"/>
      <c r="M24" s="35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4.25" customHeight="1">
      <c r="A25" s="35" t="s">
        <v>330</v>
      </c>
      <c r="B25" s="35" t="s">
        <v>150</v>
      </c>
      <c r="C25" s="35" t="s">
        <v>132</v>
      </c>
      <c r="D25" s="90">
        <f>'Tabela 1 APS - Descr.'!I32</f>
        <v>4661.0685</v>
      </c>
      <c r="E25" s="89">
        <f t="shared" si="1"/>
        <v>699.160275</v>
      </c>
      <c r="F25" s="89">
        <f t="shared" si="2"/>
        <v>8389.9233</v>
      </c>
      <c r="G25" s="35" t="s">
        <v>337</v>
      </c>
      <c r="H25" s="35">
        <v>5740.0</v>
      </c>
      <c r="I25" s="35" t="s">
        <v>324</v>
      </c>
      <c r="J25" s="35" t="s">
        <v>333</v>
      </c>
      <c r="K25" s="35" t="s">
        <v>325</v>
      </c>
      <c r="L25" s="35" t="s">
        <v>338</v>
      </c>
      <c r="M25" s="35" t="s">
        <v>132</v>
      </c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4.25" customHeight="1">
      <c r="A26" s="86" t="s">
        <v>330</v>
      </c>
      <c r="B26" s="86" t="s">
        <v>153</v>
      </c>
      <c r="C26" s="35" t="s">
        <v>132</v>
      </c>
      <c r="D26" s="90">
        <f>'Tabela 1 APS - Descr.'!I33</f>
        <v>5594.1952</v>
      </c>
      <c r="E26" s="81">
        <f t="shared" si="1"/>
        <v>839.12928</v>
      </c>
      <c r="F26" s="81">
        <f t="shared" si="2"/>
        <v>10069.55136</v>
      </c>
      <c r="G26" s="35" t="s">
        <v>339</v>
      </c>
      <c r="H26" s="35">
        <v>11583.0</v>
      </c>
      <c r="I26" s="35" t="s">
        <v>324</v>
      </c>
      <c r="J26" s="35" t="s">
        <v>336</v>
      </c>
      <c r="K26" s="35" t="s">
        <v>325</v>
      </c>
      <c r="L26" s="35" t="s">
        <v>340</v>
      </c>
      <c r="M26" s="35" t="s">
        <v>132</v>
      </c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4.25" customHeight="1">
      <c r="A27" s="87"/>
      <c r="B27" s="87"/>
      <c r="C27" s="35" t="s">
        <v>132</v>
      </c>
      <c r="D27" s="90"/>
      <c r="E27" s="81">
        <f t="shared" si="1"/>
        <v>0</v>
      </c>
      <c r="F27" s="81">
        <f t="shared" si="2"/>
        <v>0</v>
      </c>
      <c r="G27" s="35" t="s">
        <v>341</v>
      </c>
      <c r="H27" s="35">
        <v>3564.0</v>
      </c>
      <c r="I27" s="35" t="s">
        <v>324</v>
      </c>
      <c r="J27" s="35"/>
      <c r="K27" s="35" t="s">
        <v>325</v>
      </c>
      <c r="L27" s="35" t="s">
        <v>342</v>
      </c>
      <c r="M27" s="91" t="s">
        <v>132</v>
      </c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4.25" customHeight="1">
      <c r="A28" s="35" t="s">
        <v>330</v>
      </c>
      <c r="B28" s="35" t="s">
        <v>150</v>
      </c>
      <c r="C28" s="35" t="s">
        <v>132</v>
      </c>
      <c r="D28" s="90">
        <f>'Tabela 1 APS - Descr.'!I32</f>
        <v>4661.0685</v>
      </c>
      <c r="E28" s="81">
        <f t="shared" si="1"/>
        <v>699.160275</v>
      </c>
      <c r="F28" s="81">
        <f t="shared" si="2"/>
        <v>8389.9233</v>
      </c>
      <c r="G28" s="35" t="s">
        <v>343</v>
      </c>
      <c r="H28" s="35">
        <v>1485.0</v>
      </c>
      <c r="I28" s="35" t="s">
        <v>324</v>
      </c>
      <c r="J28" s="35"/>
      <c r="K28" s="35" t="s">
        <v>325</v>
      </c>
      <c r="L28" s="35" t="s">
        <v>338</v>
      </c>
      <c r="M28" s="35" t="s">
        <v>132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4.25" customHeight="1">
      <c r="A29" s="86" t="s">
        <v>330</v>
      </c>
      <c r="B29" s="86" t="s">
        <v>156</v>
      </c>
      <c r="C29" s="35" t="s">
        <v>132</v>
      </c>
      <c r="D29" s="90">
        <f>'Tabela 1 APS - Descr.'!I34</f>
        <v>5276.6648</v>
      </c>
      <c r="E29" s="92">
        <f t="shared" si="1"/>
        <v>791.49972</v>
      </c>
      <c r="F29" s="93">
        <f t="shared" si="2"/>
        <v>9497.99664</v>
      </c>
      <c r="G29" s="35" t="s">
        <v>344</v>
      </c>
      <c r="H29" s="35">
        <v>2880.0</v>
      </c>
      <c r="I29" s="35" t="s">
        <v>324</v>
      </c>
      <c r="J29" s="35"/>
      <c r="K29" s="35" t="s">
        <v>325</v>
      </c>
      <c r="L29" s="35" t="s">
        <v>345</v>
      </c>
      <c r="M29" s="35" t="s">
        <v>132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4.25" customHeight="1">
      <c r="A30" s="94"/>
      <c r="B30" s="94"/>
      <c r="C30" s="35" t="s">
        <v>132</v>
      </c>
      <c r="D30" s="90"/>
      <c r="E30" s="92">
        <f t="shared" si="1"/>
        <v>0</v>
      </c>
      <c r="F30" s="93">
        <f t="shared" si="2"/>
        <v>0</v>
      </c>
      <c r="G30" s="35" t="s">
        <v>346</v>
      </c>
      <c r="H30" s="35">
        <v>5760.0</v>
      </c>
      <c r="I30" s="35" t="s">
        <v>324</v>
      </c>
      <c r="J30" s="35" t="s">
        <v>333</v>
      </c>
      <c r="K30" s="35" t="s">
        <v>325</v>
      </c>
      <c r="L30" s="35" t="s">
        <v>347</v>
      </c>
      <c r="M30" s="35" t="s">
        <v>132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4.25" customHeight="1">
      <c r="A31" s="87"/>
      <c r="B31" s="87"/>
      <c r="C31" s="35" t="s">
        <v>132</v>
      </c>
      <c r="D31" s="90"/>
      <c r="E31" s="92">
        <f t="shared" si="1"/>
        <v>0</v>
      </c>
      <c r="F31" s="93">
        <f t="shared" si="2"/>
        <v>0</v>
      </c>
      <c r="G31" s="35" t="s">
        <v>348</v>
      </c>
      <c r="H31" s="35">
        <v>1728.0</v>
      </c>
      <c r="I31" s="35" t="s">
        <v>324</v>
      </c>
      <c r="J31" s="35"/>
      <c r="K31" s="35" t="s">
        <v>325</v>
      </c>
      <c r="L31" s="35" t="s">
        <v>347</v>
      </c>
      <c r="M31" s="35" t="s">
        <v>132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4.25" customHeight="1">
      <c r="A32" s="95"/>
      <c r="B32" s="88"/>
      <c r="C32" s="88"/>
      <c r="D32" s="96"/>
      <c r="E32" s="92">
        <f t="shared" si="1"/>
        <v>0</v>
      </c>
      <c r="F32" s="93">
        <f t="shared" si="2"/>
        <v>0</v>
      </c>
      <c r="G32" s="88"/>
      <c r="H32" s="88"/>
      <c r="I32" s="97"/>
      <c r="J32" s="88"/>
      <c r="K32" s="88"/>
      <c r="L32" s="88"/>
      <c r="M32" s="88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33.75" customHeight="1">
      <c r="A33" s="35" t="s">
        <v>159</v>
      </c>
      <c r="B33" s="35" t="s">
        <v>160</v>
      </c>
      <c r="C33" s="35" t="s">
        <v>161</v>
      </c>
      <c r="D33" s="90">
        <f>'Tabela 1 APS - Descr.'!I35</f>
        <v>1454.35224</v>
      </c>
      <c r="E33" s="92">
        <f t="shared" si="1"/>
        <v>218.152836</v>
      </c>
      <c r="F33" s="93">
        <f t="shared" si="2"/>
        <v>2617.834032</v>
      </c>
      <c r="G33" s="35" t="s">
        <v>349</v>
      </c>
      <c r="H33" s="98">
        <v>1184.0</v>
      </c>
      <c r="I33" s="35" t="s">
        <v>324</v>
      </c>
      <c r="J33" s="91"/>
      <c r="K33" s="35" t="s">
        <v>350</v>
      </c>
      <c r="L33" s="40" t="s">
        <v>165</v>
      </c>
      <c r="M33" s="35" t="s">
        <v>164</v>
      </c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33.75" customHeight="1">
      <c r="A34" s="35" t="s">
        <v>159</v>
      </c>
      <c r="B34" s="35" t="s">
        <v>166</v>
      </c>
      <c r="C34" s="35" t="s">
        <v>161</v>
      </c>
      <c r="D34" s="90">
        <f>'Tabela 1 APS - Descr.'!I36</f>
        <v>1228.39662</v>
      </c>
      <c r="E34" s="92">
        <f t="shared" si="1"/>
        <v>184.259493</v>
      </c>
      <c r="F34" s="93">
        <f t="shared" si="2"/>
        <v>2211.113916</v>
      </c>
      <c r="G34" s="35" t="s">
        <v>351</v>
      </c>
      <c r="H34" s="98">
        <v>2952.0</v>
      </c>
      <c r="I34" s="35" t="s">
        <v>324</v>
      </c>
      <c r="J34" s="91"/>
      <c r="K34" s="35" t="s">
        <v>350</v>
      </c>
      <c r="L34" s="40" t="s">
        <v>169</v>
      </c>
      <c r="M34" s="35" t="s">
        <v>164</v>
      </c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33.75" customHeight="1">
      <c r="A35" s="35" t="s">
        <v>159</v>
      </c>
      <c r="B35" s="35" t="s">
        <v>170</v>
      </c>
      <c r="C35" s="35" t="s">
        <v>161</v>
      </c>
      <c r="D35" s="90">
        <f>'Tabela 1 APS - Descr.'!I37</f>
        <v>2038.47732</v>
      </c>
      <c r="E35" s="92">
        <f t="shared" si="1"/>
        <v>305.771598</v>
      </c>
      <c r="F35" s="93">
        <f t="shared" si="2"/>
        <v>3669.259176</v>
      </c>
      <c r="G35" s="35" t="s">
        <v>172</v>
      </c>
      <c r="H35" s="98">
        <v>1529.0</v>
      </c>
      <c r="I35" s="35" t="s">
        <v>324</v>
      </c>
      <c r="J35" s="91"/>
      <c r="K35" s="35" t="s">
        <v>350</v>
      </c>
      <c r="L35" s="40" t="s">
        <v>352</v>
      </c>
      <c r="M35" s="35" t="s">
        <v>164</v>
      </c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33.75" customHeight="1">
      <c r="A36" s="35" t="s">
        <v>159</v>
      </c>
      <c r="B36" s="35" t="s">
        <v>174</v>
      </c>
      <c r="C36" s="35" t="s">
        <v>161</v>
      </c>
      <c r="D36" s="90">
        <f>'Tabela 1 APS - Descr.'!I38</f>
        <v>2439.45372</v>
      </c>
      <c r="E36" s="92">
        <f t="shared" si="1"/>
        <v>365.918058</v>
      </c>
      <c r="F36" s="93">
        <f t="shared" si="2"/>
        <v>4391.016696</v>
      </c>
      <c r="G36" s="35" t="s">
        <v>176</v>
      </c>
      <c r="H36" s="98">
        <v>2308.0</v>
      </c>
      <c r="I36" s="35" t="s">
        <v>324</v>
      </c>
      <c r="J36" s="91"/>
      <c r="K36" s="35" t="s">
        <v>325</v>
      </c>
      <c r="L36" s="40" t="s">
        <v>177</v>
      </c>
      <c r="M36" s="35" t="s">
        <v>164</v>
      </c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33.75" customHeight="1">
      <c r="A37" s="35" t="s">
        <v>159</v>
      </c>
      <c r="B37" s="35" t="s">
        <v>178</v>
      </c>
      <c r="C37" s="35" t="s">
        <v>161</v>
      </c>
      <c r="D37" s="90">
        <f>'Tabela 1 APS - Descr.'!I39</f>
        <v>3493.37142</v>
      </c>
      <c r="E37" s="92">
        <f t="shared" si="1"/>
        <v>524.005713</v>
      </c>
      <c r="F37" s="93">
        <f t="shared" si="2"/>
        <v>6288.068556</v>
      </c>
      <c r="G37" s="35" t="s">
        <v>180</v>
      </c>
      <c r="H37" s="98">
        <v>3754.0</v>
      </c>
      <c r="I37" s="35" t="s">
        <v>324</v>
      </c>
      <c r="J37" s="91"/>
      <c r="K37" s="35" t="s">
        <v>350</v>
      </c>
      <c r="L37" s="40" t="s">
        <v>181</v>
      </c>
      <c r="M37" s="35" t="s">
        <v>164</v>
      </c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4.25" customHeight="1">
      <c r="A38" s="35" t="s">
        <v>159</v>
      </c>
      <c r="B38" s="35" t="s">
        <v>182</v>
      </c>
      <c r="C38" s="35" t="s">
        <v>161</v>
      </c>
      <c r="D38" s="90">
        <f>'Tabela 1 APS - Descr.'!I40</f>
        <v>3126.5322</v>
      </c>
      <c r="E38" s="92">
        <f t="shared" si="1"/>
        <v>468.97983</v>
      </c>
      <c r="F38" s="93">
        <f t="shared" si="2"/>
        <v>5627.75796</v>
      </c>
      <c r="G38" s="35" t="s">
        <v>183</v>
      </c>
      <c r="H38" s="98">
        <v>3813.0</v>
      </c>
      <c r="I38" s="91" t="s">
        <v>324</v>
      </c>
      <c r="J38" s="91"/>
      <c r="K38" s="35" t="s">
        <v>350</v>
      </c>
      <c r="L38" s="40" t="s">
        <v>184</v>
      </c>
      <c r="M38" s="35" t="s">
        <v>164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4.25" customHeight="1">
      <c r="A39" s="35" t="s">
        <v>159</v>
      </c>
      <c r="B39" s="35" t="s">
        <v>185</v>
      </c>
      <c r="C39" s="35" t="s">
        <v>161</v>
      </c>
      <c r="D39" s="90">
        <f>'Tabela 1 APS - Descr.'!I41</f>
        <v>2462.21184</v>
      </c>
      <c r="E39" s="92">
        <f t="shared" si="1"/>
        <v>369.331776</v>
      </c>
      <c r="F39" s="93">
        <f t="shared" si="2"/>
        <v>4431.981312</v>
      </c>
      <c r="G39" s="35" t="s">
        <v>187</v>
      </c>
      <c r="H39" s="98">
        <v>1364.0</v>
      </c>
      <c r="I39" s="35" t="s">
        <v>324</v>
      </c>
      <c r="J39" s="91"/>
      <c r="K39" s="35" t="s">
        <v>325</v>
      </c>
      <c r="L39" s="40" t="s">
        <v>188</v>
      </c>
      <c r="M39" s="35" t="s">
        <v>164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4.25" customHeight="1">
      <c r="A40" s="99"/>
      <c r="B40" s="99"/>
      <c r="C40" s="99"/>
      <c r="D40" s="100"/>
      <c r="E40" s="81">
        <f t="shared" si="1"/>
        <v>0</v>
      </c>
      <c r="F40" s="81">
        <f t="shared" si="2"/>
        <v>0</v>
      </c>
      <c r="G40" s="99"/>
      <c r="H40" s="99"/>
      <c r="I40" s="99"/>
      <c r="J40" s="99"/>
      <c r="K40" s="99"/>
      <c r="L40" s="99"/>
      <c r="M40" s="101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4.25" customHeight="1">
      <c r="A41" s="35" t="s">
        <v>353</v>
      </c>
      <c r="B41" s="35" t="s">
        <v>354</v>
      </c>
      <c r="C41" s="35" t="s">
        <v>132</v>
      </c>
      <c r="D41" s="102">
        <f>'Tabela 1 APS - Descr.'!I42+'Tabela 1 APS - Descr.'!I43</f>
        <v>400.1954</v>
      </c>
      <c r="E41" s="81">
        <f t="shared" si="1"/>
        <v>60.02931</v>
      </c>
      <c r="F41" s="93">
        <f t="shared" si="2"/>
        <v>720.35172</v>
      </c>
      <c r="G41" s="35" t="s">
        <v>191</v>
      </c>
      <c r="H41" s="35">
        <v>6000.0</v>
      </c>
      <c r="I41" s="35" t="s">
        <v>327</v>
      </c>
      <c r="J41" s="35" t="s">
        <v>333</v>
      </c>
      <c r="K41" s="35" t="s">
        <v>325</v>
      </c>
      <c r="L41" s="35" t="s">
        <v>191</v>
      </c>
      <c r="M41" s="35" t="s">
        <v>161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4.25" customHeight="1">
      <c r="A42" s="99"/>
      <c r="B42" s="99"/>
      <c r="C42" s="99"/>
      <c r="D42" s="103"/>
      <c r="E42" s="81">
        <f t="shared" si="1"/>
        <v>0</v>
      </c>
      <c r="F42" s="81">
        <f t="shared" si="2"/>
        <v>0</v>
      </c>
      <c r="G42" s="99"/>
      <c r="H42" s="99"/>
      <c r="I42" s="99"/>
      <c r="J42" s="99"/>
      <c r="K42" s="99"/>
      <c r="L42" s="99"/>
      <c r="M42" s="101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4.25" customHeight="1">
      <c r="A43" s="35" t="s">
        <v>193</v>
      </c>
      <c r="B43" s="35" t="s">
        <v>355</v>
      </c>
      <c r="C43" s="35" t="s">
        <v>132</v>
      </c>
      <c r="D43" s="90">
        <f>'Tabela 1 APS - Descr.'!I44</f>
        <v>1880.67</v>
      </c>
      <c r="E43" s="92">
        <f t="shared" si="1"/>
        <v>282.1005</v>
      </c>
      <c r="F43" s="93">
        <f t="shared" si="2"/>
        <v>3385.206</v>
      </c>
      <c r="G43" s="35" t="s">
        <v>356</v>
      </c>
      <c r="H43" s="35">
        <v>15840.0</v>
      </c>
      <c r="I43" s="35" t="s">
        <v>327</v>
      </c>
      <c r="J43" s="35" t="s">
        <v>336</v>
      </c>
      <c r="K43" s="35" t="s">
        <v>325</v>
      </c>
      <c r="L43" s="35" t="s">
        <v>356</v>
      </c>
      <c r="M43" s="35" t="s">
        <v>161</v>
      </c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4.25" customHeight="1">
      <c r="A44" s="35" t="s">
        <v>193</v>
      </c>
      <c r="B44" s="35" t="s">
        <v>241</v>
      </c>
      <c r="C44" s="35" t="s">
        <v>132</v>
      </c>
      <c r="D44" s="90">
        <f>'Tabela 1 APS - Descr.'!I45</f>
        <v>3033.8</v>
      </c>
      <c r="E44" s="92">
        <f t="shared" si="1"/>
        <v>455.07</v>
      </c>
      <c r="F44" s="93">
        <f t="shared" si="2"/>
        <v>5460.84</v>
      </c>
      <c r="G44" s="35" t="s">
        <v>357</v>
      </c>
      <c r="H44" s="35">
        <v>2145.0</v>
      </c>
      <c r="I44" s="35" t="s">
        <v>324</v>
      </c>
      <c r="J44" s="35"/>
      <c r="K44" s="35" t="s">
        <v>325</v>
      </c>
      <c r="L44" s="35" t="s">
        <v>198</v>
      </c>
      <c r="M44" s="35" t="s">
        <v>161</v>
      </c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4.25" customHeight="1">
      <c r="A45" s="32"/>
      <c r="B45" s="99"/>
      <c r="C45" s="99"/>
      <c r="D45" s="104"/>
      <c r="E45" s="81">
        <f t="shared" si="1"/>
        <v>0</v>
      </c>
      <c r="F45" s="81">
        <f t="shared" si="2"/>
        <v>0</v>
      </c>
      <c r="G45" s="99"/>
      <c r="H45" s="99"/>
      <c r="I45" s="99"/>
      <c r="J45" s="99"/>
      <c r="K45" s="99"/>
      <c r="L45" s="99"/>
      <c r="M45" s="101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4.25" customHeight="1">
      <c r="A46" s="42" t="s">
        <v>358</v>
      </c>
      <c r="B46" s="86" t="s">
        <v>201</v>
      </c>
      <c r="C46" s="35" t="s">
        <v>161</v>
      </c>
      <c r="D46" s="90">
        <f>'Tabela 1 APS - Descr.'!I46</f>
        <v>2665.1625</v>
      </c>
      <c r="E46" s="92">
        <f t="shared" si="1"/>
        <v>399.774375</v>
      </c>
      <c r="F46" s="93">
        <f t="shared" si="2"/>
        <v>4797.2925</v>
      </c>
      <c r="G46" s="35" t="s">
        <v>359</v>
      </c>
      <c r="H46" s="35">
        <v>3120.0</v>
      </c>
      <c r="I46" s="35" t="s">
        <v>324</v>
      </c>
      <c r="J46" s="35"/>
      <c r="K46" s="35" t="s">
        <v>325</v>
      </c>
      <c r="L46" s="35" t="s">
        <v>360</v>
      </c>
      <c r="M46" s="35" t="s">
        <v>161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4.25" customHeight="1">
      <c r="A47" s="42" t="s">
        <v>200</v>
      </c>
      <c r="B47" s="87"/>
      <c r="C47" s="35" t="s">
        <v>161</v>
      </c>
      <c r="D47" s="90"/>
      <c r="E47" s="92">
        <f t="shared" si="1"/>
        <v>0</v>
      </c>
      <c r="F47" s="93">
        <f t="shared" si="2"/>
        <v>0</v>
      </c>
      <c r="G47" s="35" t="s">
        <v>361</v>
      </c>
      <c r="H47" s="35">
        <v>1200.0</v>
      </c>
      <c r="I47" s="35" t="s">
        <v>327</v>
      </c>
      <c r="J47" s="35"/>
      <c r="K47" s="35" t="s">
        <v>325</v>
      </c>
      <c r="L47" s="35" t="s">
        <v>360</v>
      </c>
      <c r="M47" s="35" t="s">
        <v>161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4.25" customHeight="1">
      <c r="A48" s="42" t="s">
        <v>200</v>
      </c>
      <c r="B48" s="86" t="s">
        <v>204</v>
      </c>
      <c r="C48" s="35" t="s">
        <v>161</v>
      </c>
      <c r="D48" s="90">
        <f>'Tabela 1 APS - Descr.'!I47</f>
        <v>3510.507</v>
      </c>
      <c r="E48" s="92">
        <f t="shared" si="1"/>
        <v>526.57605</v>
      </c>
      <c r="F48" s="93">
        <f t="shared" si="2"/>
        <v>6318.9126</v>
      </c>
      <c r="G48" s="35" t="s">
        <v>362</v>
      </c>
      <c r="H48" s="35">
        <v>1248.0</v>
      </c>
      <c r="I48" s="35" t="s">
        <v>324</v>
      </c>
      <c r="J48" s="91"/>
      <c r="K48" s="35" t="s">
        <v>325</v>
      </c>
      <c r="L48" s="35" t="s">
        <v>363</v>
      </c>
      <c r="M48" s="35" t="s">
        <v>161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4.25" customHeight="1">
      <c r="A49" s="42" t="s">
        <v>200</v>
      </c>
      <c r="B49" s="94"/>
      <c r="C49" s="35" t="s">
        <v>161</v>
      </c>
      <c r="D49" s="90"/>
      <c r="E49" s="92">
        <f t="shared" si="1"/>
        <v>0</v>
      </c>
      <c r="F49" s="93">
        <f t="shared" si="2"/>
        <v>0</v>
      </c>
      <c r="G49" s="35" t="s">
        <v>363</v>
      </c>
      <c r="H49" s="35">
        <v>604.0</v>
      </c>
      <c r="I49" s="35" t="s">
        <v>327</v>
      </c>
      <c r="J49" s="35"/>
      <c r="K49" s="35" t="s">
        <v>325</v>
      </c>
      <c r="L49" s="35" t="s">
        <v>363</v>
      </c>
      <c r="M49" s="35" t="s">
        <v>161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4.25" customHeight="1">
      <c r="A50" s="42" t="s">
        <v>200</v>
      </c>
      <c r="B50" s="87"/>
      <c r="C50" s="35" t="s">
        <v>161</v>
      </c>
      <c r="D50" s="90"/>
      <c r="E50" s="92">
        <f t="shared" si="1"/>
        <v>0</v>
      </c>
      <c r="F50" s="93">
        <f t="shared" si="2"/>
        <v>0</v>
      </c>
      <c r="G50" s="35" t="s">
        <v>364</v>
      </c>
      <c r="H50" s="35">
        <v>2400.0</v>
      </c>
      <c r="I50" s="35" t="s">
        <v>327</v>
      </c>
      <c r="J50" s="35"/>
      <c r="K50" s="35" t="s">
        <v>325</v>
      </c>
      <c r="L50" s="35" t="s">
        <v>364</v>
      </c>
      <c r="M50" s="35" t="s">
        <v>161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30.0" customHeight="1">
      <c r="A51" s="42" t="s">
        <v>200</v>
      </c>
      <c r="B51" s="86" t="s">
        <v>207</v>
      </c>
      <c r="C51" s="35" t="s">
        <v>161</v>
      </c>
      <c r="D51" s="90">
        <f>'Tabela 1 APS - Descr.'!I48</f>
        <v>2271.5055</v>
      </c>
      <c r="E51" s="92">
        <f t="shared" si="1"/>
        <v>340.725825</v>
      </c>
      <c r="F51" s="93">
        <f t="shared" si="2"/>
        <v>4088.7099</v>
      </c>
      <c r="G51" s="35" t="s">
        <v>365</v>
      </c>
      <c r="H51" s="35">
        <v>4680.0</v>
      </c>
      <c r="I51" s="35" t="s">
        <v>324</v>
      </c>
      <c r="J51" s="91"/>
      <c r="K51" s="35" t="s">
        <v>325</v>
      </c>
      <c r="L51" s="35" t="s">
        <v>365</v>
      </c>
      <c r="M51" s="35" t="s">
        <v>161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30.0" customHeight="1">
      <c r="A52" s="42" t="s">
        <v>200</v>
      </c>
      <c r="B52" s="87"/>
      <c r="C52" s="35" t="s">
        <v>161</v>
      </c>
      <c r="D52" s="90"/>
      <c r="E52" s="92">
        <f t="shared" si="1"/>
        <v>0</v>
      </c>
      <c r="F52" s="93">
        <f t="shared" si="2"/>
        <v>0</v>
      </c>
      <c r="G52" s="35" t="s">
        <v>366</v>
      </c>
      <c r="H52" s="35">
        <v>3120.0</v>
      </c>
      <c r="I52" s="35" t="s">
        <v>324</v>
      </c>
      <c r="J52" s="35"/>
      <c r="K52" s="35" t="s">
        <v>325</v>
      </c>
      <c r="L52" s="35" t="s">
        <v>365</v>
      </c>
      <c r="M52" s="35" t="s">
        <v>161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30.0" customHeight="1">
      <c r="A53" s="42" t="s">
        <v>200</v>
      </c>
      <c r="B53" s="86" t="s">
        <v>210</v>
      </c>
      <c r="C53" s="35" t="s">
        <v>161</v>
      </c>
      <c r="D53" s="90">
        <f>'Tabela 1 APS - Descr.'!I49</f>
        <v>3304.8125</v>
      </c>
      <c r="E53" s="92">
        <f t="shared" si="1"/>
        <v>495.721875</v>
      </c>
      <c r="F53" s="93">
        <f t="shared" si="2"/>
        <v>5948.6625</v>
      </c>
      <c r="G53" s="35" t="s">
        <v>367</v>
      </c>
      <c r="H53" s="35">
        <v>3120.0</v>
      </c>
      <c r="I53" s="35" t="s">
        <v>324</v>
      </c>
      <c r="J53" s="35"/>
      <c r="K53" s="35" t="s">
        <v>325</v>
      </c>
      <c r="L53" s="35" t="s">
        <v>368</v>
      </c>
      <c r="M53" s="35" t="s">
        <v>161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30.0" customHeight="1">
      <c r="A54" s="42" t="s">
        <v>200</v>
      </c>
      <c r="B54" s="87"/>
      <c r="C54" s="35" t="s">
        <v>161</v>
      </c>
      <c r="D54" s="90"/>
      <c r="E54" s="92">
        <f t="shared" si="1"/>
        <v>0</v>
      </c>
      <c r="F54" s="93">
        <f t="shared" si="2"/>
        <v>0</v>
      </c>
      <c r="G54" s="35" t="s">
        <v>369</v>
      </c>
      <c r="H54" s="35">
        <v>1872.0</v>
      </c>
      <c r="I54" s="35" t="s">
        <v>324</v>
      </c>
      <c r="J54" s="91"/>
      <c r="K54" s="35" t="s">
        <v>325</v>
      </c>
      <c r="L54" s="35" t="s">
        <v>364</v>
      </c>
      <c r="M54" s="35" t="s">
        <v>161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4.25" customHeight="1">
      <c r="A55" s="42" t="s">
        <v>200</v>
      </c>
      <c r="B55" s="35" t="s">
        <v>213</v>
      </c>
      <c r="C55" s="35" t="s">
        <v>161</v>
      </c>
      <c r="D55" s="90">
        <f>'Tabela 1 APS - Descr.'!I50</f>
        <v>3005.4024</v>
      </c>
      <c r="E55" s="92">
        <f t="shared" si="1"/>
        <v>450.81036</v>
      </c>
      <c r="F55" s="93">
        <f t="shared" si="2"/>
        <v>5409.72432</v>
      </c>
      <c r="G55" s="35" t="s">
        <v>214</v>
      </c>
      <c r="H55" s="35">
        <v>4680.0</v>
      </c>
      <c r="I55" s="35" t="s">
        <v>327</v>
      </c>
      <c r="J55" s="35"/>
      <c r="K55" s="35" t="s">
        <v>325</v>
      </c>
      <c r="L55" s="35" t="s">
        <v>363</v>
      </c>
      <c r="M55" s="35" t="s">
        <v>161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4.25" customHeight="1">
      <c r="A56" s="32"/>
      <c r="B56" s="32"/>
      <c r="C56" s="105"/>
      <c r="D56" s="106"/>
      <c r="E56" s="81">
        <f t="shared" si="1"/>
        <v>0</v>
      </c>
      <c r="F56" s="81">
        <f t="shared" si="2"/>
        <v>0</v>
      </c>
      <c r="G56" s="105"/>
      <c r="H56" s="105"/>
      <c r="I56" s="105"/>
      <c r="J56" s="105"/>
      <c r="K56" s="105"/>
      <c r="L56" s="105"/>
      <c r="M56" s="105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4.25" customHeight="1">
      <c r="A57" s="32"/>
      <c r="B57" s="32"/>
      <c r="C57" s="32"/>
      <c r="D57" s="84"/>
      <c r="E57" s="81">
        <f t="shared" si="1"/>
        <v>0</v>
      </c>
      <c r="F57" s="81">
        <f t="shared" si="2"/>
        <v>0</v>
      </c>
      <c r="G57" s="32"/>
      <c r="H57" s="32"/>
      <c r="I57" s="32"/>
      <c r="J57" s="32"/>
      <c r="K57" s="32"/>
      <c r="L57" s="32"/>
      <c r="M57" s="106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4.25" customHeight="1">
      <c r="A58" s="32"/>
      <c r="B58" s="32"/>
      <c r="C58" s="32"/>
      <c r="D58" s="84"/>
      <c r="E58" s="81">
        <f t="shared" si="1"/>
        <v>0</v>
      </c>
      <c r="F58" s="81">
        <f t="shared" si="2"/>
        <v>0</v>
      </c>
      <c r="G58" s="32"/>
      <c r="H58" s="32"/>
      <c r="I58" s="32"/>
      <c r="J58" s="32"/>
      <c r="K58" s="32"/>
      <c r="L58" s="32"/>
      <c r="M58" s="106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4.25" customHeight="1">
      <c r="A59" s="32"/>
      <c r="B59" s="32"/>
      <c r="C59" s="85"/>
      <c r="D59" s="84"/>
      <c r="E59" s="81">
        <f t="shared" si="1"/>
        <v>0</v>
      </c>
      <c r="F59" s="81">
        <f t="shared" si="2"/>
        <v>0</v>
      </c>
      <c r="G59" s="85"/>
      <c r="H59" s="85"/>
      <c r="I59" s="85"/>
      <c r="J59" s="85"/>
      <c r="K59" s="85"/>
      <c r="L59" s="85"/>
      <c r="M59" s="85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4.25" customHeight="1">
      <c r="A60" s="32"/>
      <c r="B60" s="32"/>
      <c r="C60" s="32"/>
      <c r="D60" s="84"/>
      <c r="E60" s="81">
        <f t="shared" si="1"/>
        <v>0</v>
      </c>
      <c r="F60" s="81">
        <f t="shared" si="2"/>
        <v>0</v>
      </c>
      <c r="G60" s="32"/>
      <c r="H60" s="32"/>
      <c r="I60" s="32"/>
      <c r="J60" s="32"/>
      <c r="K60" s="32"/>
      <c r="L60" s="32"/>
      <c r="M60" s="106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4.25" customHeight="1">
      <c r="A61" s="32"/>
      <c r="B61" s="32"/>
      <c r="C61" s="32"/>
      <c r="D61" s="84"/>
      <c r="E61" s="81">
        <f t="shared" si="1"/>
        <v>0</v>
      </c>
      <c r="F61" s="81">
        <f t="shared" si="2"/>
        <v>0</v>
      </c>
      <c r="G61" s="32"/>
      <c r="H61" s="32"/>
      <c r="I61" s="32"/>
      <c r="J61" s="32"/>
      <c r="K61" s="32"/>
      <c r="L61" s="32"/>
      <c r="M61" s="106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4.25" customHeight="1">
      <c r="A62" s="32"/>
      <c r="B62" s="32"/>
      <c r="C62" s="85"/>
      <c r="D62" s="84"/>
      <c r="E62" s="81">
        <f t="shared" si="1"/>
        <v>0</v>
      </c>
      <c r="F62" s="81">
        <f t="shared" si="2"/>
        <v>0</v>
      </c>
      <c r="G62" s="85"/>
      <c r="H62" s="85"/>
      <c r="I62" s="85"/>
      <c r="J62" s="85"/>
      <c r="K62" s="85"/>
      <c r="L62" s="85"/>
      <c r="M62" s="85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4.25" customHeight="1">
      <c r="A63" s="32"/>
      <c r="B63" s="32"/>
      <c r="C63" s="32"/>
      <c r="D63" s="84"/>
      <c r="E63" s="81">
        <f t="shared" si="1"/>
        <v>0</v>
      </c>
      <c r="F63" s="81">
        <f t="shared" si="2"/>
        <v>0</v>
      </c>
      <c r="G63" s="32"/>
      <c r="H63" s="32"/>
      <c r="I63" s="32"/>
      <c r="J63" s="32"/>
      <c r="K63" s="32"/>
      <c r="L63" s="32"/>
      <c r="M63" s="106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4.25" customHeight="1">
      <c r="A64" s="32"/>
      <c r="B64" s="32"/>
      <c r="C64" s="32"/>
      <c r="D64" s="84"/>
      <c r="E64" s="81">
        <f t="shared" si="1"/>
        <v>0</v>
      </c>
      <c r="F64" s="81">
        <f t="shared" si="2"/>
        <v>0</v>
      </c>
      <c r="G64" s="32"/>
      <c r="H64" s="32"/>
      <c r="I64" s="32"/>
      <c r="J64" s="32"/>
      <c r="K64" s="32"/>
      <c r="L64" s="32"/>
      <c r="M64" s="106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4.25" customHeight="1">
      <c r="A65" s="32"/>
      <c r="B65" s="32"/>
      <c r="C65" s="85"/>
      <c r="D65" s="84"/>
      <c r="E65" s="81">
        <f t="shared" si="1"/>
        <v>0</v>
      </c>
      <c r="F65" s="81">
        <f t="shared" si="2"/>
        <v>0</v>
      </c>
      <c r="G65" s="85"/>
      <c r="H65" s="85"/>
      <c r="I65" s="85"/>
      <c r="J65" s="85"/>
      <c r="K65" s="85"/>
      <c r="L65" s="85"/>
      <c r="M65" s="85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4.25" customHeight="1">
      <c r="A66" s="32"/>
      <c r="B66" s="32"/>
      <c r="C66" s="32"/>
      <c r="D66" s="84"/>
      <c r="E66" s="81">
        <f t="shared" si="1"/>
        <v>0</v>
      </c>
      <c r="F66" s="81">
        <f t="shared" si="2"/>
        <v>0</v>
      </c>
      <c r="G66" s="32"/>
      <c r="H66" s="32"/>
      <c r="I66" s="32"/>
      <c r="J66" s="32"/>
      <c r="K66" s="32"/>
      <c r="L66" s="32"/>
      <c r="M66" s="106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4.25" customHeight="1">
      <c r="A67" s="32"/>
      <c r="B67" s="32"/>
      <c r="C67" s="32"/>
      <c r="D67" s="84"/>
      <c r="E67" s="81">
        <f t="shared" si="1"/>
        <v>0</v>
      </c>
      <c r="F67" s="81">
        <f t="shared" si="2"/>
        <v>0</v>
      </c>
      <c r="G67" s="32"/>
      <c r="H67" s="32"/>
      <c r="I67" s="32"/>
      <c r="J67" s="32"/>
      <c r="K67" s="32"/>
      <c r="L67" s="32"/>
      <c r="M67" s="106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4.25" customHeight="1">
      <c r="A68" s="32"/>
      <c r="B68" s="32"/>
      <c r="C68" s="85"/>
      <c r="D68" s="84"/>
      <c r="E68" s="81">
        <f t="shared" si="1"/>
        <v>0</v>
      </c>
      <c r="F68" s="81">
        <f t="shared" si="2"/>
        <v>0</v>
      </c>
      <c r="G68" s="85"/>
      <c r="H68" s="85"/>
      <c r="I68" s="85"/>
      <c r="J68" s="85"/>
      <c r="K68" s="85"/>
      <c r="L68" s="85"/>
      <c r="M68" s="85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4.25" customHeight="1">
      <c r="A69" s="32"/>
      <c r="B69" s="32"/>
      <c r="C69" s="32"/>
      <c r="D69" s="84"/>
      <c r="E69" s="81">
        <f t="shared" si="1"/>
        <v>0</v>
      </c>
      <c r="F69" s="81">
        <f t="shared" si="2"/>
        <v>0</v>
      </c>
      <c r="G69" s="32"/>
      <c r="H69" s="32"/>
      <c r="I69" s="32"/>
      <c r="J69" s="32"/>
      <c r="K69" s="32"/>
      <c r="L69" s="32"/>
      <c r="M69" s="106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4.25" customHeight="1">
      <c r="A70" s="32"/>
      <c r="B70" s="32"/>
      <c r="C70" s="32"/>
      <c r="D70" s="84"/>
      <c r="E70" s="81">
        <f t="shared" si="1"/>
        <v>0</v>
      </c>
      <c r="F70" s="81">
        <f t="shared" si="2"/>
        <v>0</v>
      </c>
      <c r="G70" s="32"/>
      <c r="H70" s="32"/>
      <c r="I70" s="32"/>
      <c r="J70" s="32"/>
      <c r="K70" s="32"/>
      <c r="L70" s="32"/>
      <c r="M70" s="106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4.25" customHeight="1">
      <c r="A71" s="32"/>
      <c r="B71" s="32"/>
      <c r="C71" s="85"/>
      <c r="D71" s="84"/>
      <c r="E71" s="81">
        <f t="shared" si="1"/>
        <v>0</v>
      </c>
      <c r="F71" s="81">
        <f t="shared" si="2"/>
        <v>0</v>
      </c>
      <c r="G71" s="85"/>
      <c r="H71" s="85"/>
      <c r="I71" s="85"/>
      <c r="J71" s="85"/>
      <c r="K71" s="85"/>
      <c r="L71" s="85"/>
      <c r="M71" s="85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4.25" customHeight="1">
      <c r="A72" s="32"/>
      <c r="B72" s="32"/>
      <c r="C72" s="32"/>
      <c r="D72" s="84"/>
      <c r="E72" s="81">
        <f t="shared" si="1"/>
        <v>0</v>
      </c>
      <c r="F72" s="81">
        <f t="shared" si="2"/>
        <v>0</v>
      </c>
      <c r="G72" s="32"/>
      <c r="H72" s="32"/>
      <c r="I72" s="32"/>
      <c r="J72" s="32"/>
      <c r="K72" s="32"/>
      <c r="L72" s="32"/>
      <c r="M72" s="106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4.25" customHeight="1">
      <c r="A73" s="32"/>
      <c r="B73" s="32"/>
      <c r="C73" s="32"/>
      <c r="D73" s="84"/>
      <c r="E73" s="81">
        <f t="shared" si="1"/>
        <v>0</v>
      </c>
      <c r="F73" s="81">
        <f t="shared" si="2"/>
        <v>0</v>
      </c>
      <c r="G73" s="32"/>
      <c r="H73" s="32"/>
      <c r="I73" s="32"/>
      <c r="J73" s="32"/>
      <c r="K73" s="32"/>
      <c r="L73" s="32"/>
      <c r="M73" s="106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4.25" customHeight="1">
      <c r="A74" s="32"/>
      <c r="B74" s="32"/>
      <c r="C74" s="85"/>
      <c r="D74" s="84"/>
      <c r="E74" s="81">
        <f t="shared" si="1"/>
        <v>0</v>
      </c>
      <c r="F74" s="81">
        <f t="shared" si="2"/>
        <v>0</v>
      </c>
      <c r="G74" s="85"/>
      <c r="H74" s="85"/>
      <c r="I74" s="85"/>
      <c r="J74" s="85"/>
      <c r="K74" s="85"/>
      <c r="L74" s="85"/>
      <c r="M74" s="85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4.25" customHeight="1">
      <c r="A75" s="32"/>
      <c r="B75" s="32"/>
      <c r="C75" s="32"/>
      <c r="D75" s="84"/>
      <c r="E75" s="81">
        <f t="shared" si="1"/>
        <v>0</v>
      </c>
      <c r="F75" s="81">
        <f t="shared" si="2"/>
        <v>0</v>
      </c>
      <c r="G75" s="32"/>
      <c r="H75" s="32"/>
      <c r="I75" s="32"/>
      <c r="J75" s="32"/>
      <c r="K75" s="32"/>
      <c r="L75" s="32"/>
      <c r="M75" s="106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4.25" customHeight="1">
      <c r="A76" s="32"/>
      <c r="B76" s="32"/>
      <c r="C76" s="32"/>
      <c r="D76" s="84"/>
      <c r="E76" s="81">
        <f t="shared" si="1"/>
        <v>0</v>
      </c>
      <c r="F76" s="81">
        <f t="shared" si="2"/>
        <v>0</v>
      </c>
      <c r="G76" s="32"/>
      <c r="H76" s="32"/>
      <c r="I76" s="32"/>
      <c r="J76" s="32"/>
      <c r="K76" s="32"/>
      <c r="L76" s="32"/>
      <c r="M76" s="106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4.25" customHeight="1">
      <c r="A77" s="32"/>
      <c r="B77" s="32"/>
      <c r="C77" s="32"/>
      <c r="D77" s="84"/>
      <c r="E77" s="81">
        <f t="shared" si="1"/>
        <v>0</v>
      </c>
      <c r="F77" s="81">
        <f t="shared" si="2"/>
        <v>0</v>
      </c>
      <c r="G77" s="32"/>
      <c r="H77" s="32"/>
      <c r="I77" s="32"/>
      <c r="J77" s="32"/>
      <c r="K77" s="32"/>
      <c r="L77" s="32"/>
      <c r="M77" s="106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4.25" customHeight="1">
      <c r="A78" s="32"/>
      <c r="B78" s="32"/>
      <c r="C78" s="32"/>
      <c r="D78" s="84"/>
      <c r="E78" s="81">
        <f t="shared" si="1"/>
        <v>0</v>
      </c>
      <c r="F78" s="81">
        <f t="shared" si="2"/>
        <v>0</v>
      </c>
      <c r="G78" s="32"/>
      <c r="H78" s="32"/>
      <c r="I78" s="32"/>
      <c r="J78" s="32"/>
      <c r="K78" s="32"/>
      <c r="L78" s="32"/>
      <c r="M78" s="106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4.25" customHeight="1">
      <c r="A79" s="32"/>
      <c r="B79" s="32"/>
      <c r="C79" s="85"/>
      <c r="D79" s="84"/>
      <c r="E79" s="81">
        <f t="shared" si="1"/>
        <v>0</v>
      </c>
      <c r="F79" s="81">
        <f t="shared" si="2"/>
        <v>0</v>
      </c>
      <c r="G79" s="85"/>
      <c r="H79" s="85"/>
      <c r="I79" s="85"/>
      <c r="J79" s="85"/>
      <c r="K79" s="85"/>
      <c r="L79" s="85"/>
      <c r="M79" s="85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4.25" customHeight="1">
      <c r="A80" s="32"/>
      <c r="B80" s="32"/>
      <c r="C80" s="32"/>
      <c r="D80" s="84"/>
      <c r="E80" s="81">
        <f t="shared" si="1"/>
        <v>0</v>
      </c>
      <c r="F80" s="81">
        <f t="shared" si="2"/>
        <v>0</v>
      </c>
      <c r="G80" s="32"/>
      <c r="H80" s="32"/>
      <c r="I80" s="32"/>
      <c r="J80" s="32"/>
      <c r="K80" s="32"/>
      <c r="L80" s="32"/>
      <c r="M80" s="106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4.25" customHeight="1">
      <c r="A81" s="32"/>
      <c r="B81" s="32"/>
      <c r="C81" s="32"/>
      <c r="D81" s="84"/>
      <c r="E81" s="81">
        <f t="shared" si="1"/>
        <v>0</v>
      </c>
      <c r="F81" s="81">
        <f t="shared" si="2"/>
        <v>0</v>
      </c>
      <c r="G81" s="32"/>
      <c r="H81" s="32"/>
      <c r="I81" s="32"/>
      <c r="J81" s="32"/>
      <c r="K81" s="32"/>
      <c r="L81" s="32"/>
      <c r="M81" s="106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4.25" customHeight="1">
      <c r="A82" s="32"/>
      <c r="B82" s="32"/>
      <c r="C82" s="85"/>
      <c r="D82" s="84"/>
      <c r="E82" s="81">
        <f t="shared" si="1"/>
        <v>0</v>
      </c>
      <c r="F82" s="81">
        <f t="shared" si="2"/>
        <v>0</v>
      </c>
      <c r="G82" s="85"/>
      <c r="H82" s="85"/>
      <c r="I82" s="85"/>
      <c r="J82" s="85"/>
      <c r="K82" s="85"/>
      <c r="L82" s="85"/>
      <c r="M82" s="85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4.25" customHeight="1">
      <c r="A83" s="32"/>
      <c r="B83" s="32"/>
      <c r="C83" s="32"/>
      <c r="D83" s="84"/>
      <c r="E83" s="81">
        <f t="shared" si="1"/>
        <v>0</v>
      </c>
      <c r="F83" s="81">
        <f t="shared" si="2"/>
        <v>0</v>
      </c>
      <c r="G83" s="32"/>
      <c r="H83" s="32"/>
      <c r="I83" s="32"/>
      <c r="J83" s="32"/>
      <c r="K83" s="32"/>
      <c r="L83" s="32"/>
      <c r="M83" s="106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4.25" customHeight="1">
      <c r="A84" s="32"/>
      <c r="B84" s="32"/>
      <c r="C84" s="32"/>
      <c r="D84" s="84"/>
      <c r="E84" s="81">
        <f t="shared" si="1"/>
        <v>0</v>
      </c>
      <c r="F84" s="81">
        <f t="shared" si="2"/>
        <v>0</v>
      </c>
      <c r="G84" s="32"/>
      <c r="H84" s="32"/>
      <c r="I84" s="32"/>
      <c r="J84" s="32"/>
      <c r="K84" s="32"/>
      <c r="L84" s="32"/>
      <c r="M84" s="106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4.25" customHeight="1">
      <c r="A85" s="32"/>
      <c r="B85" s="32"/>
      <c r="C85" s="85"/>
      <c r="D85" s="84"/>
      <c r="E85" s="81">
        <f t="shared" si="1"/>
        <v>0</v>
      </c>
      <c r="F85" s="81">
        <f t="shared" si="2"/>
        <v>0</v>
      </c>
      <c r="G85" s="85"/>
      <c r="H85" s="85"/>
      <c r="I85" s="85"/>
      <c r="J85" s="85"/>
      <c r="K85" s="85"/>
      <c r="L85" s="85"/>
      <c r="M85" s="85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4.25" customHeight="1">
      <c r="A86" s="32"/>
      <c r="B86" s="32"/>
      <c r="C86" s="32"/>
      <c r="D86" s="84"/>
      <c r="E86" s="81">
        <f t="shared" si="1"/>
        <v>0</v>
      </c>
      <c r="F86" s="81">
        <f t="shared" si="2"/>
        <v>0</v>
      </c>
      <c r="G86" s="32"/>
      <c r="H86" s="32"/>
      <c r="I86" s="32"/>
      <c r="J86" s="32"/>
      <c r="K86" s="32"/>
      <c r="L86" s="32"/>
      <c r="M86" s="106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4.25" customHeight="1">
      <c r="A87" s="32"/>
      <c r="B87" s="32"/>
      <c r="C87" s="32"/>
      <c r="D87" s="84"/>
      <c r="E87" s="81">
        <f t="shared" si="1"/>
        <v>0</v>
      </c>
      <c r="F87" s="81">
        <f t="shared" si="2"/>
        <v>0</v>
      </c>
      <c r="G87" s="32"/>
      <c r="H87" s="32"/>
      <c r="I87" s="32"/>
      <c r="J87" s="32"/>
      <c r="K87" s="32"/>
      <c r="L87" s="32"/>
      <c r="M87" s="106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4.25" customHeight="1">
      <c r="A88" s="32"/>
      <c r="B88" s="32"/>
      <c r="C88" s="85"/>
      <c r="D88" s="84"/>
      <c r="E88" s="81">
        <f t="shared" si="1"/>
        <v>0</v>
      </c>
      <c r="F88" s="81">
        <f t="shared" si="2"/>
        <v>0</v>
      </c>
      <c r="G88" s="85"/>
      <c r="H88" s="85"/>
      <c r="I88" s="85"/>
      <c r="J88" s="85"/>
      <c r="K88" s="85"/>
      <c r="L88" s="85"/>
      <c r="M88" s="85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4.25" customHeight="1">
      <c r="A89" s="32"/>
      <c r="B89" s="32"/>
      <c r="C89" s="32"/>
      <c r="D89" s="84"/>
      <c r="E89" s="81">
        <f t="shared" si="1"/>
        <v>0</v>
      </c>
      <c r="F89" s="81">
        <f t="shared" si="2"/>
        <v>0</v>
      </c>
      <c r="G89" s="32"/>
      <c r="H89" s="32"/>
      <c r="I89" s="32"/>
      <c r="J89" s="32"/>
      <c r="K89" s="32"/>
      <c r="L89" s="32"/>
      <c r="M89" s="106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4.25" customHeight="1">
      <c r="A90" s="32"/>
      <c r="B90" s="32"/>
      <c r="C90" s="32"/>
      <c r="D90" s="84"/>
      <c r="E90" s="81">
        <f t="shared" si="1"/>
        <v>0</v>
      </c>
      <c r="F90" s="81">
        <f t="shared" si="2"/>
        <v>0</v>
      </c>
      <c r="G90" s="32"/>
      <c r="H90" s="32"/>
      <c r="I90" s="32"/>
      <c r="J90" s="32"/>
      <c r="K90" s="32"/>
      <c r="L90" s="32"/>
      <c r="M90" s="106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4.25" customHeight="1">
      <c r="A91" s="32"/>
      <c r="B91" s="32"/>
      <c r="C91" s="85"/>
      <c r="D91" s="84"/>
      <c r="E91" s="81">
        <f t="shared" si="1"/>
        <v>0</v>
      </c>
      <c r="F91" s="81">
        <f t="shared" si="2"/>
        <v>0</v>
      </c>
      <c r="G91" s="85"/>
      <c r="H91" s="85"/>
      <c r="I91" s="85"/>
      <c r="J91" s="85"/>
      <c r="K91" s="85"/>
      <c r="L91" s="85"/>
      <c r="M91" s="85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4.25" customHeight="1">
      <c r="A92" s="32"/>
      <c r="B92" s="32"/>
      <c r="C92" s="32"/>
      <c r="D92" s="84"/>
      <c r="E92" s="81">
        <f t="shared" si="1"/>
        <v>0</v>
      </c>
      <c r="F92" s="81">
        <f t="shared" si="2"/>
        <v>0</v>
      </c>
      <c r="G92" s="32"/>
      <c r="H92" s="32"/>
      <c r="I92" s="32"/>
      <c r="J92" s="32"/>
      <c r="K92" s="32"/>
      <c r="L92" s="32"/>
      <c r="M92" s="106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4.25" customHeight="1">
      <c r="A93" s="32"/>
      <c r="B93" s="32"/>
      <c r="C93" s="32"/>
      <c r="D93" s="84"/>
      <c r="E93" s="81">
        <f t="shared" si="1"/>
        <v>0</v>
      </c>
      <c r="F93" s="81">
        <f t="shared" si="2"/>
        <v>0</v>
      </c>
      <c r="G93" s="32"/>
      <c r="H93" s="32"/>
      <c r="I93" s="32"/>
      <c r="J93" s="32"/>
      <c r="K93" s="32"/>
      <c r="L93" s="32"/>
      <c r="M93" s="106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4.25" customHeight="1">
      <c r="A94" s="32"/>
      <c r="B94" s="32"/>
      <c r="C94" s="85"/>
      <c r="D94" s="84"/>
      <c r="E94" s="81">
        <f t="shared" si="1"/>
        <v>0</v>
      </c>
      <c r="F94" s="81">
        <f t="shared" si="2"/>
        <v>0</v>
      </c>
      <c r="G94" s="85"/>
      <c r="H94" s="85"/>
      <c r="I94" s="85"/>
      <c r="J94" s="85"/>
      <c r="K94" s="85"/>
      <c r="L94" s="85"/>
      <c r="M94" s="85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4.25" customHeight="1">
      <c r="A95" s="32"/>
      <c r="B95" s="32"/>
      <c r="C95" s="32"/>
      <c r="D95" s="84"/>
      <c r="E95" s="81">
        <f t="shared" si="1"/>
        <v>0</v>
      </c>
      <c r="F95" s="81">
        <f t="shared" si="2"/>
        <v>0</v>
      </c>
      <c r="G95" s="32"/>
      <c r="H95" s="32"/>
      <c r="I95" s="32"/>
      <c r="J95" s="32"/>
      <c r="K95" s="32"/>
      <c r="L95" s="32"/>
      <c r="M95" s="106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4.25" customHeight="1">
      <c r="A96" s="32"/>
      <c r="B96" s="32"/>
      <c r="C96" s="32"/>
      <c r="D96" s="84"/>
      <c r="E96" s="81">
        <f t="shared" si="1"/>
        <v>0</v>
      </c>
      <c r="F96" s="81">
        <f t="shared" si="2"/>
        <v>0</v>
      </c>
      <c r="G96" s="32"/>
      <c r="H96" s="32"/>
      <c r="I96" s="32"/>
      <c r="J96" s="32"/>
      <c r="K96" s="32"/>
      <c r="L96" s="32"/>
      <c r="M96" s="106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4.25" customHeight="1">
      <c r="A97" s="32"/>
      <c r="B97" s="32"/>
      <c r="C97" s="85"/>
      <c r="D97" s="84"/>
      <c r="E97" s="81">
        <f t="shared" si="1"/>
        <v>0</v>
      </c>
      <c r="F97" s="81">
        <f t="shared" si="2"/>
        <v>0</v>
      </c>
      <c r="G97" s="85"/>
      <c r="H97" s="85"/>
      <c r="I97" s="85"/>
      <c r="J97" s="85"/>
      <c r="K97" s="85"/>
      <c r="L97" s="85"/>
      <c r="M97" s="85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4.25" customHeight="1">
      <c r="A98" s="32"/>
      <c r="B98" s="32"/>
      <c r="C98" s="32"/>
      <c r="D98" s="84"/>
      <c r="E98" s="81">
        <f t="shared" si="1"/>
        <v>0</v>
      </c>
      <c r="F98" s="81">
        <f t="shared" si="2"/>
        <v>0</v>
      </c>
      <c r="G98" s="32"/>
      <c r="H98" s="32"/>
      <c r="I98" s="32"/>
      <c r="J98" s="32"/>
      <c r="K98" s="32"/>
      <c r="L98" s="32"/>
      <c r="M98" s="106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4.25" customHeight="1">
      <c r="A99" s="32"/>
      <c r="B99" s="32"/>
      <c r="C99" s="32"/>
      <c r="D99" s="84"/>
      <c r="E99" s="81">
        <f t="shared" si="1"/>
        <v>0</v>
      </c>
      <c r="F99" s="81">
        <f t="shared" si="2"/>
        <v>0</v>
      </c>
      <c r="G99" s="32"/>
      <c r="H99" s="32"/>
      <c r="I99" s="32"/>
      <c r="J99" s="32"/>
      <c r="K99" s="32"/>
      <c r="L99" s="32"/>
      <c r="M99" s="106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4.25" customHeight="1">
      <c r="A100" s="32"/>
      <c r="B100" s="32"/>
      <c r="C100" s="85"/>
      <c r="D100" s="84"/>
      <c r="E100" s="81">
        <f t="shared" si="1"/>
        <v>0</v>
      </c>
      <c r="F100" s="81">
        <f t="shared" si="2"/>
        <v>0</v>
      </c>
      <c r="G100" s="85"/>
      <c r="H100" s="85"/>
      <c r="I100" s="85"/>
      <c r="J100" s="85"/>
      <c r="K100" s="85"/>
      <c r="L100" s="85"/>
      <c r="M100" s="85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4.25" customHeight="1">
      <c r="A101" s="32"/>
      <c r="B101" s="32"/>
      <c r="C101" s="32"/>
      <c r="D101" s="84"/>
      <c r="E101" s="81">
        <f t="shared" si="1"/>
        <v>0</v>
      </c>
      <c r="F101" s="81">
        <f t="shared" si="2"/>
        <v>0</v>
      </c>
      <c r="G101" s="32"/>
      <c r="H101" s="32"/>
      <c r="I101" s="32"/>
      <c r="J101" s="32"/>
      <c r="K101" s="32"/>
      <c r="L101" s="32"/>
      <c r="M101" s="106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4.25" customHeight="1">
      <c r="A102" s="32"/>
      <c r="B102" s="32"/>
      <c r="C102" s="32"/>
      <c r="D102" s="84"/>
      <c r="E102" s="81">
        <f t="shared" si="1"/>
        <v>0</v>
      </c>
      <c r="F102" s="81">
        <f t="shared" si="2"/>
        <v>0</v>
      </c>
      <c r="G102" s="32"/>
      <c r="H102" s="32"/>
      <c r="I102" s="32"/>
      <c r="J102" s="32"/>
      <c r="K102" s="32"/>
      <c r="L102" s="32"/>
      <c r="M102" s="106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4.25" customHeight="1">
      <c r="A103" s="32"/>
      <c r="B103" s="32"/>
      <c r="C103" s="85"/>
      <c r="D103" s="84"/>
      <c r="E103" s="81">
        <f t="shared" si="1"/>
        <v>0</v>
      </c>
      <c r="F103" s="81">
        <f t="shared" si="2"/>
        <v>0</v>
      </c>
      <c r="G103" s="85"/>
      <c r="H103" s="85"/>
      <c r="I103" s="85"/>
      <c r="J103" s="85"/>
      <c r="K103" s="85"/>
      <c r="L103" s="85"/>
      <c r="M103" s="85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4.25" customHeight="1">
      <c r="A104" s="32"/>
      <c r="B104" s="32"/>
      <c r="C104" s="32"/>
      <c r="D104" s="84"/>
      <c r="E104" s="81">
        <f t="shared" si="1"/>
        <v>0</v>
      </c>
      <c r="F104" s="81">
        <f t="shared" si="2"/>
        <v>0</v>
      </c>
      <c r="G104" s="32"/>
      <c r="H104" s="32"/>
      <c r="I104" s="32"/>
      <c r="J104" s="32"/>
      <c r="K104" s="32"/>
      <c r="L104" s="32"/>
      <c r="M104" s="106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4.25" customHeight="1">
      <c r="A105" s="32"/>
      <c r="B105" s="32"/>
      <c r="C105" s="32"/>
      <c r="D105" s="84"/>
      <c r="E105" s="81">
        <f t="shared" si="1"/>
        <v>0</v>
      </c>
      <c r="F105" s="81">
        <f t="shared" si="2"/>
        <v>0</v>
      </c>
      <c r="G105" s="32"/>
      <c r="H105" s="32"/>
      <c r="I105" s="32"/>
      <c r="J105" s="32"/>
      <c r="K105" s="32"/>
      <c r="L105" s="32"/>
      <c r="M105" s="106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4.25" customHeight="1">
      <c r="A106" s="32"/>
      <c r="B106" s="32"/>
      <c r="C106" s="85"/>
      <c r="D106" s="84"/>
      <c r="E106" s="81">
        <f t="shared" si="1"/>
        <v>0</v>
      </c>
      <c r="F106" s="81">
        <f t="shared" si="2"/>
        <v>0</v>
      </c>
      <c r="G106" s="85"/>
      <c r="H106" s="85"/>
      <c r="I106" s="85"/>
      <c r="J106" s="85"/>
      <c r="K106" s="85"/>
      <c r="L106" s="85"/>
      <c r="M106" s="85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4.25" customHeight="1">
      <c r="A107" s="32"/>
      <c r="B107" s="32"/>
      <c r="C107" s="32"/>
      <c r="D107" s="84"/>
      <c r="E107" s="81">
        <f t="shared" si="1"/>
        <v>0</v>
      </c>
      <c r="F107" s="81">
        <f t="shared" si="2"/>
        <v>0</v>
      </c>
      <c r="G107" s="32"/>
      <c r="H107" s="32"/>
      <c r="I107" s="32"/>
      <c r="J107" s="32"/>
      <c r="K107" s="32"/>
      <c r="L107" s="32"/>
      <c r="M107" s="106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4.25" customHeight="1">
      <c r="A108" s="32"/>
      <c r="B108" s="32"/>
      <c r="C108" s="32"/>
      <c r="D108" s="84"/>
      <c r="E108" s="81">
        <f t="shared" si="1"/>
        <v>0</v>
      </c>
      <c r="F108" s="81">
        <f t="shared" si="2"/>
        <v>0</v>
      </c>
      <c r="G108" s="32"/>
      <c r="H108" s="32"/>
      <c r="I108" s="32"/>
      <c r="J108" s="32"/>
      <c r="K108" s="32"/>
      <c r="L108" s="32"/>
      <c r="M108" s="106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4.25" customHeight="1">
      <c r="A109" s="32"/>
      <c r="B109" s="32"/>
      <c r="C109" s="85"/>
      <c r="D109" s="84"/>
      <c r="E109" s="81">
        <f t="shared" si="1"/>
        <v>0</v>
      </c>
      <c r="F109" s="81">
        <f t="shared" si="2"/>
        <v>0</v>
      </c>
      <c r="G109" s="85"/>
      <c r="H109" s="85"/>
      <c r="I109" s="85"/>
      <c r="J109" s="85"/>
      <c r="K109" s="85"/>
      <c r="L109" s="85"/>
      <c r="M109" s="85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4.25" customHeight="1">
      <c r="A110" s="32"/>
      <c r="B110" s="32"/>
      <c r="C110" s="32"/>
      <c r="D110" s="84"/>
      <c r="E110" s="81">
        <f t="shared" si="1"/>
        <v>0</v>
      </c>
      <c r="F110" s="81">
        <f t="shared" si="2"/>
        <v>0</v>
      </c>
      <c r="G110" s="32"/>
      <c r="H110" s="32"/>
      <c r="I110" s="32"/>
      <c r="J110" s="32"/>
      <c r="K110" s="32"/>
      <c r="L110" s="32"/>
      <c r="M110" s="106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4.25" customHeight="1">
      <c r="A111" s="32"/>
      <c r="B111" s="32"/>
      <c r="C111" s="32"/>
      <c r="D111" s="84"/>
      <c r="E111" s="81">
        <f t="shared" si="1"/>
        <v>0</v>
      </c>
      <c r="F111" s="81">
        <f t="shared" si="2"/>
        <v>0</v>
      </c>
      <c r="G111" s="32"/>
      <c r="H111" s="32"/>
      <c r="I111" s="32"/>
      <c r="J111" s="32"/>
      <c r="K111" s="32"/>
      <c r="L111" s="32"/>
      <c r="M111" s="106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4.25" customHeight="1">
      <c r="A112" s="32"/>
      <c r="B112" s="32"/>
      <c r="C112" s="85"/>
      <c r="D112" s="84"/>
      <c r="E112" s="81">
        <f t="shared" si="1"/>
        <v>0</v>
      </c>
      <c r="F112" s="81">
        <f t="shared" si="2"/>
        <v>0</v>
      </c>
      <c r="G112" s="85"/>
      <c r="H112" s="85"/>
      <c r="I112" s="85"/>
      <c r="J112" s="85"/>
      <c r="K112" s="85"/>
      <c r="L112" s="85"/>
      <c r="M112" s="85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4.25" customHeight="1">
      <c r="A113" s="32"/>
      <c r="B113" s="32"/>
      <c r="C113" s="32"/>
      <c r="D113" s="84"/>
      <c r="E113" s="81">
        <f t="shared" si="1"/>
        <v>0</v>
      </c>
      <c r="F113" s="81">
        <f t="shared" si="2"/>
        <v>0</v>
      </c>
      <c r="G113" s="32"/>
      <c r="H113" s="32"/>
      <c r="I113" s="32"/>
      <c r="J113" s="32"/>
      <c r="K113" s="32"/>
      <c r="L113" s="32"/>
      <c r="M113" s="106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4.25" customHeight="1">
      <c r="A114" s="32"/>
      <c r="B114" s="32"/>
      <c r="C114" s="32"/>
      <c r="D114" s="84"/>
      <c r="E114" s="81">
        <f t="shared" si="1"/>
        <v>0</v>
      </c>
      <c r="F114" s="81">
        <f t="shared" si="2"/>
        <v>0</v>
      </c>
      <c r="G114" s="32"/>
      <c r="H114" s="32"/>
      <c r="I114" s="32"/>
      <c r="J114" s="32"/>
      <c r="K114" s="32"/>
      <c r="L114" s="32"/>
      <c r="M114" s="106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4.25" customHeight="1">
      <c r="A115" s="32"/>
      <c r="B115" s="32"/>
      <c r="C115" s="85"/>
      <c r="D115" s="84"/>
      <c r="E115" s="81">
        <f t="shared" si="1"/>
        <v>0</v>
      </c>
      <c r="F115" s="81">
        <f t="shared" si="2"/>
        <v>0</v>
      </c>
      <c r="G115" s="85"/>
      <c r="H115" s="85"/>
      <c r="I115" s="85"/>
      <c r="J115" s="85"/>
      <c r="K115" s="85"/>
      <c r="L115" s="85"/>
      <c r="M115" s="85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4.25" customHeight="1">
      <c r="A116" s="32"/>
      <c r="B116" s="32"/>
      <c r="C116" s="32"/>
      <c r="D116" s="84"/>
      <c r="E116" s="81">
        <f t="shared" si="1"/>
        <v>0</v>
      </c>
      <c r="F116" s="81">
        <f t="shared" si="2"/>
        <v>0</v>
      </c>
      <c r="G116" s="32"/>
      <c r="H116" s="32"/>
      <c r="I116" s="32"/>
      <c r="J116" s="32"/>
      <c r="K116" s="32"/>
      <c r="L116" s="32"/>
      <c r="M116" s="106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4.25" customHeight="1">
      <c r="A117" s="32"/>
      <c r="B117" s="32"/>
      <c r="C117" s="32"/>
      <c r="D117" s="84"/>
      <c r="E117" s="81">
        <f t="shared" si="1"/>
        <v>0</v>
      </c>
      <c r="F117" s="81">
        <f t="shared" si="2"/>
        <v>0</v>
      </c>
      <c r="G117" s="32"/>
      <c r="H117" s="32"/>
      <c r="I117" s="32"/>
      <c r="J117" s="32"/>
      <c r="K117" s="32"/>
      <c r="L117" s="32"/>
      <c r="M117" s="106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4.25" customHeight="1">
      <c r="A118" s="32"/>
      <c r="B118" s="32"/>
      <c r="C118" s="85"/>
      <c r="D118" s="84"/>
      <c r="E118" s="81">
        <f t="shared" si="1"/>
        <v>0</v>
      </c>
      <c r="F118" s="81">
        <f t="shared" si="2"/>
        <v>0</v>
      </c>
      <c r="G118" s="85"/>
      <c r="H118" s="85"/>
      <c r="I118" s="85"/>
      <c r="J118" s="85"/>
      <c r="K118" s="85"/>
      <c r="L118" s="85"/>
      <c r="M118" s="85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4.25" customHeight="1">
      <c r="A119" s="32"/>
      <c r="B119" s="32"/>
      <c r="C119" s="32"/>
      <c r="D119" s="84"/>
      <c r="E119" s="81">
        <f t="shared" si="1"/>
        <v>0</v>
      </c>
      <c r="F119" s="81">
        <f t="shared" si="2"/>
        <v>0</v>
      </c>
      <c r="G119" s="32"/>
      <c r="H119" s="32"/>
      <c r="I119" s="32"/>
      <c r="J119" s="32"/>
      <c r="K119" s="32"/>
      <c r="L119" s="32"/>
      <c r="M119" s="106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4.25" customHeight="1">
      <c r="A120" s="32"/>
      <c r="B120" s="32"/>
      <c r="C120" s="85"/>
      <c r="D120" s="84"/>
      <c r="E120" s="81">
        <f t="shared" si="1"/>
        <v>0</v>
      </c>
      <c r="F120" s="81">
        <f t="shared" si="2"/>
        <v>0</v>
      </c>
      <c r="G120" s="85"/>
      <c r="H120" s="85"/>
      <c r="I120" s="85"/>
      <c r="J120" s="85"/>
      <c r="K120" s="85"/>
      <c r="L120" s="85"/>
      <c r="M120" s="85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4.25" customHeight="1">
      <c r="A121" s="32"/>
      <c r="B121" s="32"/>
      <c r="C121" s="32"/>
      <c r="D121" s="84"/>
      <c r="E121" s="81">
        <f t="shared" si="1"/>
        <v>0</v>
      </c>
      <c r="F121" s="81">
        <f t="shared" si="2"/>
        <v>0</v>
      </c>
      <c r="G121" s="32"/>
      <c r="H121" s="32"/>
      <c r="I121" s="32"/>
      <c r="J121" s="32"/>
      <c r="K121" s="32"/>
      <c r="L121" s="32"/>
      <c r="M121" s="106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4.25" customHeight="1">
      <c r="A122" s="32"/>
      <c r="B122" s="32"/>
      <c r="C122" s="32"/>
      <c r="D122" s="84"/>
      <c r="E122" s="81">
        <f t="shared" si="1"/>
        <v>0</v>
      </c>
      <c r="F122" s="81">
        <f t="shared" si="2"/>
        <v>0</v>
      </c>
      <c r="G122" s="32"/>
      <c r="H122" s="32"/>
      <c r="I122" s="32"/>
      <c r="J122" s="32"/>
      <c r="K122" s="32"/>
      <c r="L122" s="32"/>
      <c r="M122" s="106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4.25" customHeight="1">
      <c r="A123" s="32"/>
      <c r="B123" s="32"/>
      <c r="C123" s="85"/>
      <c r="D123" s="84"/>
      <c r="E123" s="81">
        <f t="shared" si="1"/>
        <v>0</v>
      </c>
      <c r="F123" s="81">
        <f t="shared" si="2"/>
        <v>0</v>
      </c>
      <c r="G123" s="85"/>
      <c r="H123" s="85"/>
      <c r="I123" s="85"/>
      <c r="J123" s="85"/>
      <c r="K123" s="85"/>
      <c r="L123" s="85"/>
      <c r="M123" s="85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4.25" customHeight="1">
      <c r="A124" s="32"/>
      <c r="B124" s="32"/>
      <c r="C124" s="32"/>
      <c r="D124" s="84"/>
      <c r="E124" s="81">
        <f t="shared" si="1"/>
        <v>0</v>
      </c>
      <c r="F124" s="81">
        <f t="shared" si="2"/>
        <v>0</v>
      </c>
      <c r="G124" s="32"/>
      <c r="H124" s="32"/>
      <c r="I124" s="32"/>
      <c r="J124" s="32"/>
      <c r="K124" s="32"/>
      <c r="L124" s="32"/>
      <c r="M124" s="106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4.25" customHeight="1">
      <c r="A125" s="32"/>
      <c r="B125" s="32"/>
      <c r="C125" s="32"/>
      <c r="D125" s="84"/>
      <c r="E125" s="81">
        <f t="shared" si="1"/>
        <v>0</v>
      </c>
      <c r="F125" s="81">
        <f t="shared" si="2"/>
        <v>0</v>
      </c>
      <c r="G125" s="32"/>
      <c r="H125" s="32"/>
      <c r="I125" s="32"/>
      <c r="J125" s="32"/>
      <c r="K125" s="32"/>
      <c r="L125" s="32"/>
      <c r="M125" s="106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4.25" customHeight="1">
      <c r="A126" s="32"/>
      <c r="B126" s="32"/>
      <c r="C126" s="85"/>
      <c r="D126" s="84"/>
      <c r="E126" s="81">
        <f t="shared" si="1"/>
        <v>0</v>
      </c>
      <c r="F126" s="81">
        <f t="shared" si="2"/>
        <v>0</v>
      </c>
      <c r="G126" s="85"/>
      <c r="H126" s="85"/>
      <c r="I126" s="85"/>
      <c r="J126" s="85"/>
      <c r="K126" s="85"/>
      <c r="L126" s="85"/>
      <c r="M126" s="85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4.25" customHeight="1">
      <c r="A127" s="32"/>
      <c r="B127" s="32"/>
      <c r="C127" s="32"/>
      <c r="D127" s="84"/>
      <c r="E127" s="81">
        <f t="shared" si="1"/>
        <v>0</v>
      </c>
      <c r="F127" s="81">
        <f t="shared" si="2"/>
        <v>0</v>
      </c>
      <c r="G127" s="32"/>
      <c r="H127" s="32"/>
      <c r="I127" s="32"/>
      <c r="J127" s="32"/>
      <c r="K127" s="32"/>
      <c r="L127" s="32"/>
      <c r="M127" s="106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4.25" customHeight="1">
      <c r="A128" s="32"/>
      <c r="B128" s="32"/>
      <c r="C128" s="32"/>
      <c r="D128" s="84"/>
      <c r="E128" s="81">
        <f t="shared" si="1"/>
        <v>0</v>
      </c>
      <c r="F128" s="81">
        <f t="shared" si="2"/>
        <v>0</v>
      </c>
      <c r="G128" s="32"/>
      <c r="H128" s="32"/>
      <c r="I128" s="32"/>
      <c r="J128" s="32"/>
      <c r="K128" s="32"/>
      <c r="L128" s="32"/>
      <c r="M128" s="106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4.25" customHeight="1">
      <c r="A129" s="32"/>
      <c r="B129" s="32"/>
      <c r="C129" s="85"/>
      <c r="D129" s="84"/>
      <c r="E129" s="81">
        <f t="shared" si="1"/>
        <v>0</v>
      </c>
      <c r="F129" s="81">
        <f t="shared" si="2"/>
        <v>0</v>
      </c>
      <c r="G129" s="85"/>
      <c r="H129" s="85"/>
      <c r="I129" s="85"/>
      <c r="J129" s="85"/>
      <c r="K129" s="85"/>
      <c r="L129" s="85"/>
      <c r="M129" s="85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4.25" customHeight="1">
      <c r="A130" s="32"/>
      <c r="B130" s="32"/>
      <c r="C130" s="32"/>
      <c r="D130" s="84"/>
      <c r="E130" s="81">
        <f t="shared" si="1"/>
        <v>0</v>
      </c>
      <c r="F130" s="81">
        <f t="shared" si="2"/>
        <v>0</v>
      </c>
      <c r="G130" s="32"/>
      <c r="H130" s="32"/>
      <c r="I130" s="32"/>
      <c r="J130" s="32"/>
      <c r="K130" s="32"/>
      <c r="L130" s="32"/>
      <c r="M130" s="106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4.25" customHeight="1">
      <c r="A131" s="32"/>
      <c r="B131" s="32"/>
      <c r="C131" s="32"/>
      <c r="D131" s="84"/>
      <c r="E131" s="81">
        <f t="shared" si="1"/>
        <v>0</v>
      </c>
      <c r="F131" s="81">
        <f t="shared" si="2"/>
        <v>0</v>
      </c>
      <c r="G131" s="32"/>
      <c r="H131" s="32"/>
      <c r="I131" s="32"/>
      <c r="J131" s="32"/>
      <c r="K131" s="32"/>
      <c r="L131" s="32"/>
      <c r="M131" s="106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4.25" customHeight="1">
      <c r="A132" s="32"/>
      <c r="B132" s="32"/>
      <c r="C132" s="85"/>
      <c r="D132" s="84"/>
      <c r="E132" s="81">
        <f t="shared" si="1"/>
        <v>0</v>
      </c>
      <c r="F132" s="81">
        <f t="shared" si="2"/>
        <v>0</v>
      </c>
      <c r="G132" s="85"/>
      <c r="H132" s="85"/>
      <c r="I132" s="85"/>
      <c r="J132" s="85"/>
      <c r="K132" s="85"/>
      <c r="L132" s="85"/>
      <c r="M132" s="85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4.25" customHeight="1">
      <c r="A133" s="32"/>
      <c r="B133" s="32"/>
      <c r="C133" s="32"/>
      <c r="D133" s="84"/>
      <c r="E133" s="81">
        <f t="shared" si="1"/>
        <v>0</v>
      </c>
      <c r="F133" s="81">
        <f t="shared" si="2"/>
        <v>0</v>
      </c>
      <c r="G133" s="32"/>
      <c r="H133" s="32"/>
      <c r="I133" s="32"/>
      <c r="J133" s="32"/>
      <c r="K133" s="32"/>
      <c r="L133" s="32"/>
      <c r="M133" s="106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4.25" customHeight="1">
      <c r="A134" s="32"/>
      <c r="B134" s="32"/>
      <c r="C134" s="32"/>
      <c r="D134" s="84"/>
      <c r="E134" s="81">
        <f t="shared" si="1"/>
        <v>0</v>
      </c>
      <c r="F134" s="81">
        <f t="shared" si="2"/>
        <v>0</v>
      </c>
      <c r="G134" s="32"/>
      <c r="H134" s="32"/>
      <c r="I134" s="32"/>
      <c r="J134" s="32"/>
      <c r="K134" s="32"/>
      <c r="L134" s="32"/>
      <c r="M134" s="106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4.25" customHeight="1">
      <c r="A135" s="32"/>
      <c r="B135" s="32"/>
      <c r="C135" s="85"/>
      <c r="D135" s="84"/>
      <c r="E135" s="81">
        <f t="shared" si="1"/>
        <v>0</v>
      </c>
      <c r="F135" s="81">
        <f t="shared" si="2"/>
        <v>0</v>
      </c>
      <c r="G135" s="85"/>
      <c r="H135" s="85"/>
      <c r="I135" s="85"/>
      <c r="J135" s="85"/>
      <c r="K135" s="85"/>
      <c r="L135" s="85"/>
      <c r="M135" s="85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4.25" customHeight="1">
      <c r="A136" s="32"/>
      <c r="B136" s="32"/>
      <c r="C136" s="32"/>
      <c r="D136" s="84"/>
      <c r="E136" s="81">
        <f t="shared" si="1"/>
        <v>0</v>
      </c>
      <c r="F136" s="81">
        <f t="shared" si="2"/>
        <v>0</v>
      </c>
      <c r="G136" s="32"/>
      <c r="H136" s="32"/>
      <c r="I136" s="32"/>
      <c r="J136" s="32"/>
      <c r="K136" s="32"/>
      <c r="L136" s="32"/>
      <c r="M136" s="106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4.25" customHeight="1">
      <c r="A137" s="32"/>
      <c r="B137" s="32"/>
      <c r="C137" s="85"/>
      <c r="D137" s="84"/>
      <c r="E137" s="81">
        <f t="shared" si="1"/>
        <v>0</v>
      </c>
      <c r="F137" s="81">
        <f t="shared" si="2"/>
        <v>0</v>
      </c>
      <c r="G137" s="85"/>
      <c r="H137" s="85"/>
      <c r="I137" s="85"/>
      <c r="J137" s="85"/>
      <c r="K137" s="85"/>
      <c r="L137" s="85"/>
      <c r="M137" s="85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4.25" customHeight="1">
      <c r="A138" s="32"/>
      <c r="B138" s="32"/>
      <c r="C138" s="32"/>
      <c r="D138" s="84"/>
      <c r="E138" s="81">
        <f t="shared" si="1"/>
        <v>0</v>
      </c>
      <c r="F138" s="81">
        <f t="shared" si="2"/>
        <v>0</v>
      </c>
      <c r="G138" s="32"/>
      <c r="H138" s="32"/>
      <c r="I138" s="32"/>
      <c r="J138" s="32"/>
      <c r="K138" s="32"/>
      <c r="L138" s="32"/>
      <c r="M138" s="106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4.25" customHeight="1">
      <c r="A139" s="32"/>
      <c r="B139" s="32"/>
      <c r="C139" s="32"/>
      <c r="D139" s="84"/>
      <c r="E139" s="81">
        <f t="shared" si="1"/>
        <v>0</v>
      </c>
      <c r="F139" s="81">
        <f t="shared" si="2"/>
        <v>0</v>
      </c>
      <c r="G139" s="32"/>
      <c r="H139" s="32"/>
      <c r="I139" s="32"/>
      <c r="J139" s="32"/>
      <c r="K139" s="32"/>
      <c r="L139" s="32"/>
      <c r="M139" s="106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4.25" customHeight="1">
      <c r="A140" s="32"/>
      <c r="B140" s="32"/>
      <c r="C140" s="85"/>
      <c r="D140" s="84"/>
      <c r="E140" s="81">
        <f t="shared" si="1"/>
        <v>0</v>
      </c>
      <c r="F140" s="81">
        <f t="shared" si="2"/>
        <v>0</v>
      </c>
      <c r="G140" s="85"/>
      <c r="H140" s="85"/>
      <c r="I140" s="85"/>
      <c r="J140" s="85"/>
      <c r="K140" s="85"/>
      <c r="L140" s="85"/>
      <c r="M140" s="85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4.25" customHeight="1">
      <c r="A141" s="32"/>
      <c r="B141" s="32"/>
      <c r="C141" s="32"/>
      <c r="D141" s="84"/>
      <c r="E141" s="81">
        <f t="shared" si="1"/>
        <v>0</v>
      </c>
      <c r="F141" s="81">
        <f t="shared" si="2"/>
        <v>0</v>
      </c>
      <c r="G141" s="32"/>
      <c r="H141" s="32"/>
      <c r="I141" s="32"/>
      <c r="J141" s="32"/>
      <c r="K141" s="32"/>
      <c r="L141" s="32"/>
      <c r="M141" s="106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4.25" customHeight="1">
      <c r="A142" s="32"/>
      <c r="B142" s="32"/>
      <c r="C142" s="32"/>
      <c r="D142" s="84"/>
      <c r="E142" s="81">
        <f t="shared" si="1"/>
        <v>0</v>
      </c>
      <c r="F142" s="81">
        <f t="shared" si="2"/>
        <v>0</v>
      </c>
      <c r="G142" s="32"/>
      <c r="H142" s="32"/>
      <c r="I142" s="32"/>
      <c r="J142" s="32"/>
      <c r="K142" s="32"/>
      <c r="L142" s="32"/>
      <c r="M142" s="106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4.25" customHeight="1">
      <c r="A143" s="32"/>
      <c r="B143" s="32"/>
      <c r="C143" s="85"/>
      <c r="D143" s="84"/>
      <c r="E143" s="81">
        <f t="shared" si="1"/>
        <v>0</v>
      </c>
      <c r="F143" s="81">
        <f t="shared" si="2"/>
        <v>0</v>
      </c>
      <c r="G143" s="85"/>
      <c r="H143" s="85"/>
      <c r="I143" s="85"/>
      <c r="J143" s="85"/>
      <c r="K143" s="85"/>
      <c r="L143" s="85"/>
      <c r="M143" s="85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4.25" customHeight="1">
      <c r="A144" s="32"/>
      <c r="B144" s="32"/>
      <c r="C144" s="32"/>
      <c r="D144" s="84"/>
      <c r="E144" s="81">
        <f t="shared" si="1"/>
        <v>0</v>
      </c>
      <c r="F144" s="81">
        <f t="shared" si="2"/>
        <v>0</v>
      </c>
      <c r="G144" s="32"/>
      <c r="H144" s="32"/>
      <c r="I144" s="32"/>
      <c r="J144" s="32"/>
      <c r="K144" s="32"/>
      <c r="L144" s="32"/>
      <c r="M144" s="106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4.25" customHeight="1">
      <c r="A145" s="32"/>
      <c r="B145" s="32"/>
      <c r="C145" s="32"/>
      <c r="D145" s="84"/>
      <c r="E145" s="81">
        <f t="shared" si="1"/>
        <v>0</v>
      </c>
      <c r="F145" s="81">
        <f t="shared" si="2"/>
        <v>0</v>
      </c>
      <c r="G145" s="32"/>
      <c r="H145" s="32"/>
      <c r="I145" s="32"/>
      <c r="J145" s="32"/>
      <c r="K145" s="32"/>
      <c r="L145" s="32"/>
      <c r="M145" s="106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4.25" customHeight="1">
      <c r="A146" s="32"/>
      <c r="B146" s="32"/>
      <c r="C146" s="85"/>
      <c r="D146" s="84"/>
      <c r="E146" s="81">
        <f t="shared" si="1"/>
        <v>0</v>
      </c>
      <c r="F146" s="81">
        <f t="shared" si="2"/>
        <v>0</v>
      </c>
      <c r="G146" s="85"/>
      <c r="H146" s="85"/>
      <c r="I146" s="85"/>
      <c r="J146" s="85"/>
      <c r="K146" s="85"/>
      <c r="L146" s="85"/>
      <c r="M146" s="85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4.25" customHeight="1">
      <c r="A147" s="32"/>
      <c r="B147" s="32"/>
      <c r="C147" s="32"/>
      <c r="D147" s="84"/>
      <c r="E147" s="81">
        <f t="shared" si="1"/>
        <v>0</v>
      </c>
      <c r="F147" s="81">
        <f t="shared" si="2"/>
        <v>0</v>
      </c>
      <c r="G147" s="32"/>
      <c r="H147" s="32"/>
      <c r="I147" s="32"/>
      <c r="J147" s="32"/>
      <c r="K147" s="32"/>
      <c r="L147" s="32"/>
      <c r="M147" s="106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4.25" customHeight="1">
      <c r="A148" s="32"/>
      <c r="B148" s="32"/>
      <c r="C148" s="32"/>
      <c r="D148" s="84"/>
      <c r="E148" s="81">
        <f t="shared" si="1"/>
        <v>0</v>
      </c>
      <c r="F148" s="81">
        <f t="shared" si="2"/>
        <v>0</v>
      </c>
      <c r="G148" s="32"/>
      <c r="H148" s="32"/>
      <c r="I148" s="32"/>
      <c r="J148" s="32"/>
      <c r="K148" s="32"/>
      <c r="L148" s="32"/>
      <c r="M148" s="106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4.25" customHeight="1">
      <c r="A149" s="32"/>
      <c r="B149" s="32"/>
      <c r="C149" s="85"/>
      <c r="D149" s="84"/>
      <c r="E149" s="81">
        <f t="shared" si="1"/>
        <v>0</v>
      </c>
      <c r="F149" s="81">
        <f t="shared" si="2"/>
        <v>0</v>
      </c>
      <c r="G149" s="85"/>
      <c r="H149" s="85"/>
      <c r="I149" s="85"/>
      <c r="J149" s="85"/>
      <c r="K149" s="85"/>
      <c r="L149" s="85"/>
      <c r="M149" s="85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4.25" customHeight="1">
      <c r="A150" s="32"/>
      <c r="B150" s="32"/>
      <c r="C150" s="32"/>
      <c r="D150" s="84"/>
      <c r="E150" s="81">
        <f t="shared" si="1"/>
        <v>0</v>
      </c>
      <c r="F150" s="81">
        <f t="shared" si="2"/>
        <v>0</v>
      </c>
      <c r="G150" s="32"/>
      <c r="H150" s="32"/>
      <c r="I150" s="32"/>
      <c r="J150" s="32"/>
      <c r="K150" s="32"/>
      <c r="L150" s="32"/>
      <c r="M150" s="106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4.25" customHeight="1">
      <c r="A151" s="32"/>
      <c r="B151" s="32"/>
      <c r="C151" s="32"/>
      <c r="D151" s="84"/>
      <c r="E151" s="81">
        <f t="shared" si="1"/>
        <v>0</v>
      </c>
      <c r="F151" s="81">
        <f t="shared" si="2"/>
        <v>0</v>
      </c>
      <c r="G151" s="32"/>
      <c r="H151" s="32"/>
      <c r="I151" s="32"/>
      <c r="J151" s="32"/>
      <c r="K151" s="32"/>
      <c r="L151" s="32"/>
      <c r="M151" s="106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4.25" customHeight="1">
      <c r="A152" s="32"/>
      <c r="B152" s="32"/>
      <c r="C152" s="85"/>
      <c r="D152" s="84"/>
      <c r="E152" s="81">
        <f t="shared" si="1"/>
        <v>0</v>
      </c>
      <c r="F152" s="81">
        <f t="shared" si="2"/>
        <v>0</v>
      </c>
      <c r="G152" s="85"/>
      <c r="H152" s="85"/>
      <c r="I152" s="85"/>
      <c r="J152" s="85"/>
      <c r="K152" s="85"/>
      <c r="L152" s="85"/>
      <c r="M152" s="85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4.25" customHeight="1">
      <c r="A153" s="32"/>
      <c r="B153" s="32"/>
      <c r="C153" s="32"/>
      <c r="D153" s="84"/>
      <c r="E153" s="81">
        <f t="shared" si="1"/>
        <v>0</v>
      </c>
      <c r="F153" s="81">
        <f t="shared" si="2"/>
        <v>0</v>
      </c>
      <c r="G153" s="32"/>
      <c r="H153" s="32"/>
      <c r="I153" s="32"/>
      <c r="J153" s="32"/>
      <c r="K153" s="32"/>
      <c r="L153" s="32"/>
      <c r="M153" s="106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4.25" customHeight="1">
      <c r="A154" s="32"/>
      <c r="B154" s="32"/>
      <c r="C154" s="85"/>
      <c r="D154" s="84"/>
      <c r="E154" s="81">
        <f t="shared" si="1"/>
        <v>0</v>
      </c>
      <c r="F154" s="81">
        <f t="shared" si="2"/>
        <v>0</v>
      </c>
      <c r="G154" s="85"/>
      <c r="H154" s="85"/>
      <c r="I154" s="85"/>
      <c r="J154" s="85"/>
      <c r="K154" s="85"/>
      <c r="L154" s="85"/>
      <c r="M154" s="85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4.25" customHeight="1">
      <c r="A155" s="32"/>
      <c r="B155" s="32"/>
      <c r="C155" s="32"/>
      <c r="D155" s="84"/>
      <c r="E155" s="81">
        <f t="shared" si="1"/>
        <v>0</v>
      </c>
      <c r="F155" s="81">
        <f t="shared" si="2"/>
        <v>0</v>
      </c>
      <c r="G155" s="32"/>
      <c r="H155" s="32"/>
      <c r="I155" s="32"/>
      <c r="J155" s="32"/>
      <c r="K155" s="32"/>
      <c r="L155" s="32"/>
      <c r="M155" s="106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4.25" customHeight="1">
      <c r="A156" s="32"/>
      <c r="B156" s="32"/>
      <c r="C156" s="32"/>
      <c r="D156" s="84"/>
      <c r="E156" s="81">
        <f t="shared" si="1"/>
        <v>0</v>
      </c>
      <c r="F156" s="81">
        <f t="shared" si="2"/>
        <v>0</v>
      </c>
      <c r="G156" s="32"/>
      <c r="H156" s="32"/>
      <c r="I156" s="32"/>
      <c r="J156" s="32"/>
      <c r="K156" s="32"/>
      <c r="L156" s="32"/>
      <c r="M156" s="106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4.25" customHeight="1">
      <c r="A157" s="32"/>
      <c r="B157" s="32"/>
      <c r="C157" s="85"/>
      <c r="D157" s="84"/>
      <c r="E157" s="81">
        <f t="shared" si="1"/>
        <v>0</v>
      </c>
      <c r="F157" s="81">
        <f t="shared" si="2"/>
        <v>0</v>
      </c>
      <c r="G157" s="85"/>
      <c r="H157" s="85"/>
      <c r="I157" s="85"/>
      <c r="J157" s="85"/>
      <c r="K157" s="85"/>
      <c r="L157" s="85"/>
      <c r="M157" s="85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4.25" customHeight="1">
      <c r="A158" s="32"/>
      <c r="B158" s="32"/>
      <c r="C158" s="32"/>
      <c r="D158" s="84"/>
      <c r="E158" s="81">
        <f t="shared" si="1"/>
        <v>0</v>
      </c>
      <c r="F158" s="81">
        <f t="shared" si="2"/>
        <v>0</v>
      </c>
      <c r="G158" s="32"/>
      <c r="H158" s="32"/>
      <c r="I158" s="32"/>
      <c r="J158" s="32"/>
      <c r="K158" s="32"/>
      <c r="L158" s="32"/>
      <c r="M158" s="106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4.25" customHeight="1">
      <c r="A159" s="32"/>
      <c r="B159" s="32"/>
      <c r="C159" s="32"/>
      <c r="D159" s="84"/>
      <c r="E159" s="81">
        <f t="shared" si="1"/>
        <v>0</v>
      </c>
      <c r="F159" s="81">
        <f t="shared" si="2"/>
        <v>0</v>
      </c>
      <c r="G159" s="32"/>
      <c r="H159" s="32"/>
      <c r="I159" s="32"/>
      <c r="J159" s="32"/>
      <c r="K159" s="32"/>
      <c r="L159" s="32"/>
      <c r="M159" s="106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4.25" customHeight="1">
      <c r="A160" s="32"/>
      <c r="B160" s="32"/>
      <c r="C160" s="85"/>
      <c r="D160" s="84"/>
      <c r="E160" s="81">
        <f t="shared" si="1"/>
        <v>0</v>
      </c>
      <c r="F160" s="81">
        <f t="shared" si="2"/>
        <v>0</v>
      </c>
      <c r="G160" s="85"/>
      <c r="H160" s="85"/>
      <c r="I160" s="85"/>
      <c r="J160" s="85"/>
      <c r="K160" s="85"/>
      <c r="L160" s="85"/>
      <c r="M160" s="85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4.25" customHeight="1">
      <c r="A161" s="32"/>
      <c r="B161" s="32"/>
      <c r="C161" s="32"/>
      <c r="D161" s="84"/>
      <c r="E161" s="81">
        <f t="shared" si="1"/>
        <v>0</v>
      </c>
      <c r="F161" s="81">
        <f t="shared" si="2"/>
        <v>0</v>
      </c>
      <c r="G161" s="32"/>
      <c r="H161" s="32"/>
      <c r="I161" s="32"/>
      <c r="J161" s="32"/>
      <c r="K161" s="32"/>
      <c r="L161" s="32"/>
      <c r="M161" s="106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4.25" customHeight="1">
      <c r="A162" s="32"/>
      <c r="B162" s="32"/>
      <c r="C162" s="32"/>
      <c r="D162" s="84"/>
      <c r="E162" s="81">
        <f t="shared" si="1"/>
        <v>0</v>
      </c>
      <c r="F162" s="81">
        <f t="shared" si="2"/>
        <v>0</v>
      </c>
      <c r="G162" s="32"/>
      <c r="H162" s="32"/>
      <c r="I162" s="32"/>
      <c r="J162" s="32"/>
      <c r="K162" s="32"/>
      <c r="L162" s="32"/>
      <c r="M162" s="106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4.25" customHeight="1">
      <c r="A163" s="59"/>
      <c r="B163" s="59"/>
      <c r="C163" s="59"/>
      <c r="D163" s="43"/>
      <c r="E163" s="5"/>
      <c r="F163" s="5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4.25" customHeight="1">
      <c r="A164" s="59"/>
      <c r="B164" s="59"/>
      <c r="C164" s="59"/>
      <c r="D164" s="43"/>
      <c r="E164" s="5"/>
      <c r="F164" s="5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4.25" customHeight="1">
      <c r="A165" s="59"/>
      <c r="B165" s="59"/>
      <c r="C165" s="59"/>
      <c r="D165" s="43"/>
      <c r="E165" s="5"/>
      <c r="F165" s="5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4.25" customHeight="1">
      <c r="A166" s="59"/>
      <c r="B166" s="59"/>
      <c r="C166" s="59"/>
      <c r="D166" s="43"/>
      <c r="E166" s="5"/>
      <c r="F166" s="5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4.25" customHeight="1">
      <c r="A167" s="59"/>
      <c r="B167" s="59"/>
      <c r="C167" s="59"/>
      <c r="D167" s="43"/>
      <c r="E167" s="5"/>
      <c r="F167" s="5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4.25" customHeight="1">
      <c r="A168" s="59"/>
      <c r="B168" s="59"/>
      <c r="C168" s="59"/>
      <c r="D168" s="43"/>
      <c r="E168" s="5"/>
      <c r="F168" s="5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4.25" customHeight="1">
      <c r="A169" s="59"/>
      <c r="B169" s="59"/>
      <c r="C169" s="59"/>
      <c r="D169" s="43"/>
      <c r="E169" s="5"/>
      <c r="F169" s="5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4.25" customHeight="1">
      <c r="A170" s="59"/>
      <c r="B170" s="59"/>
      <c r="C170" s="59"/>
      <c r="D170" s="43"/>
      <c r="E170" s="5"/>
      <c r="F170" s="5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4.25" customHeight="1">
      <c r="A171" s="59"/>
      <c r="B171" s="59"/>
      <c r="C171" s="59"/>
      <c r="D171" s="43"/>
      <c r="E171" s="5"/>
      <c r="F171" s="5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4.25" customHeight="1">
      <c r="A172" s="59"/>
      <c r="B172" s="59"/>
      <c r="C172" s="59"/>
      <c r="D172" s="43"/>
      <c r="E172" s="5"/>
      <c r="F172" s="5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4.25" customHeight="1">
      <c r="A173" s="59"/>
      <c r="B173" s="59"/>
      <c r="C173" s="59"/>
      <c r="D173" s="43"/>
      <c r="E173" s="5"/>
      <c r="F173" s="5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4.25" customHeight="1">
      <c r="A174" s="59"/>
      <c r="B174" s="59"/>
      <c r="C174" s="59"/>
      <c r="D174" s="43"/>
      <c r="E174" s="5"/>
      <c r="F174" s="5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4.25" customHeight="1">
      <c r="A175" s="59"/>
      <c r="B175" s="59"/>
      <c r="C175" s="59"/>
      <c r="D175" s="43"/>
      <c r="E175" s="5"/>
      <c r="F175" s="5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4.25" customHeight="1">
      <c r="A176" s="59"/>
      <c r="B176" s="59"/>
      <c r="C176" s="59"/>
      <c r="D176" s="43"/>
      <c r="E176" s="5"/>
      <c r="F176" s="5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4.25" customHeight="1">
      <c r="A177" s="59"/>
      <c r="B177" s="59"/>
      <c r="C177" s="59"/>
      <c r="D177" s="43"/>
      <c r="E177" s="5"/>
      <c r="F177" s="5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4.25" customHeight="1">
      <c r="A178" s="59"/>
      <c r="B178" s="59"/>
      <c r="C178" s="59"/>
      <c r="D178" s="43"/>
      <c r="E178" s="5"/>
      <c r="F178" s="5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4.25" customHeight="1">
      <c r="A179" s="59"/>
      <c r="B179" s="59"/>
      <c r="C179" s="59"/>
      <c r="D179" s="43"/>
      <c r="E179" s="5"/>
      <c r="F179" s="5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4.25" customHeight="1">
      <c r="A180" s="59"/>
      <c r="B180" s="59"/>
      <c r="C180" s="59"/>
      <c r="D180" s="43"/>
      <c r="E180" s="5"/>
      <c r="F180" s="5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4.25" customHeight="1">
      <c r="A181" s="59"/>
      <c r="B181" s="59"/>
      <c r="C181" s="59"/>
      <c r="D181" s="43"/>
      <c r="E181" s="5"/>
      <c r="F181" s="5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4.25" customHeight="1">
      <c r="A182" s="59"/>
      <c r="B182" s="59"/>
      <c r="C182" s="59"/>
      <c r="D182" s="43"/>
      <c r="E182" s="5"/>
      <c r="F182" s="5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4.25" customHeight="1">
      <c r="A183" s="59"/>
      <c r="B183" s="59"/>
      <c r="C183" s="59"/>
      <c r="D183" s="43"/>
      <c r="E183" s="5"/>
      <c r="F183" s="5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4.25" customHeight="1">
      <c r="A184" s="59"/>
      <c r="B184" s="59"/>
      <c r="C184" s="59"/>
      <c r="D184" s="43"/>
      <c r="E184" s="5"/>
      <c r="F184" s="5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4.25" customHeight="1">
      <c r="A185" s="59"/>
      <c r="B185" s="59"/>
      <c r="C185" s="59"/>
      <c r="D185" s="43"/>
      <c r="E185" s="5"/>
      <c r="F185" s="5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4.25" customHeight="1">
      <c r="A186" s="59"/>
      <c r="B186" s="59"/>
      <c r="C186" s="59"/>
      <c r="D186" s="43"/>
      <c r="E186" s="5"/>
      <c r="F186" s="5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4.25" customHeight="1">
      <c r="A187" s="59"/>
      <c r="B187" s="59"/>
      <c r="C187" s="59"/>
      <c r="D187" s="43"/>
      <c r="E187" s="5"/>
      <c r="F187" s="5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4.25" customHeight="1">
      <c r="A188" s="59"/>
      <c r="B188" s="59"/>
      <c r="C188" s="59"/>
      <c r="D188" s="43"/>
      <c r="E188" s="5"/>
      <c r="F188" s="5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4.25" customHeight="1">
      <c r="A189" s="59"/>
      <c r="B189" s="59"/>
      <c r="C189" s="59"/>
      <c r="D189" s="43"/>
      <c r="E189" s="5"/>
      <c r="F189" s="5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4.25" customHeight="1">
      <c r="A190" s="59"/>
      <c r="B190" s="59"/>
      <c r="C190" s="59"/>
      <c r="D190" s="43"/>
      <c r="E190" s="5"/>
      <c r="F190" s="5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4.25" customHeight="1">
      <c r="A191" s="59"/>
      <c r="B191" s="59"/>
      <c r="C191" s="59"/>
      <c r="D191" s="43"/>
      <c r="E191" s="5"/>
      <c r="F191" s="5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4.25" customHeight="1">
      <c r="A192" s="59"/>
      <c r="B192" s="59"/>
      <c r="C192" s="59"/>
      <c r="D192" s="43"/>
      <c r="E192" s="5"/>
      <c r="F192" s="5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4.25" customHeight="1">
      <c r="A193" s="59"/>
      <c r="B193" s="59"/>
      <c r="C193" s="59"/>
      <c r="D193" s="43"/>
      <c r="E193" s="5"/>
      <c r="F193" s="5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4.25" customHeight="1">
      <c r="A194" s="59"/>
      <c r="B194" s="59"/>
      <c r="C194" s="59"/>
      <c r="D194" s="43"/>
      <c r="E194" s="5"/>
      <c r="F194" s="5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4.25" customHeight="1">
      <c r="A195" s="59"/>
      <c r="B195" s="59"/>
      <c r="C195" s="59"/>
      <c r="D195" s="43"/>
      <c r="E195" s="5"/>
      <c r="F195" s="5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4.25" customHeight="1">
      <c r="A196" s="59"/>
      <c r="B196" s="59"/>
      <c r="C196" s="59"/>
      <c r="D196" s="43"/>
      <c r="E196" s="5"/>
      <c r="F196" s="5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4.25" customHeight="1">
      <c r="A197" s="59"/>
      <c r="B197" s="59"/>
      <c r="C197" s="59"/>
      <c r="D197" s="43"/>
      <c r="E197" s="5"/>
      <c r="F197" s="5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4.25" customHeight="1">
      <c r="A198" s="59"/>
      <c r="B198" s="59"/>
      <c r="C198" s="59"/>
      <c r="D198" s="43"/>
      <c r="E198" s="5"/>
      <c r="F198" s="5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4.25" customHeight="1">
      <c r="A199" s="59"/>
      <c r="B199" s="59"/>
      <c r="C199" s="59"/>
      <c r="D199" s="43"/>
      <c r="E199" s="5"/>
      <c r="F199" s="5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4.25" customHeight="1">
      <c r="A200" s="59"/>
      <c r="B200" s="59"/>
      <c r="C200" s="59"/>
      <c r="D200" s="43"/>
      <c r="E200" s="5"/>
      <c r="F200" s="5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4.25" customHeight="1">
      <c r="A201" s="59"/>
      <c r="B201" s="59"/>
      <c r="C201" s="59"/>
      <c r="D201" s="43"/>
      <c r="E201" s="5"/>
      <c r="F201" s="5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4.25" customHeight="1">
      <c r="A202" s="59"/>
      <c r="B202" s="59"/>
      <c r="C202" s="59"/>
      <c r="D202" s="43"/>
      <c r="E202" s="5"/>
      <c r="F202" s="5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4.25" customHeight="1">
      <c r="A203" s="59"/>
      <c r="B203" s="59"/>
      <c r="C203" s="59"/>
      <c r="D203" s="43"/>
      <c r="E203" s="5"/>
      <c r="F203" s="5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4.25" customHeight="1">
      <c r="A204" s="59"/>
      <c r="B204" s="59"/>
      <c r="C204" s="59"/>
      <c r="D204" s="43"/>
      <c r="E204" s="5"/>
      <c r="F204" s="5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4.25" customHeight="1">
      <c r="A205" s="59"/>
      <c r="B205" s="59"/>
      <c r="C205" s="59"/>
      <c r="D205" s="43"/>
      <c r="E205" s="5"/>
      <c r="F205" s="5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4.25" customHeight="1">
      <c r="A206" s="59"/>
      <c r="B206" s="59"/>
      <c r="C206" s="59"/>
      <c r="D206" s="43"/>
      <c r="E206" s="5"/>
      <c r="F206" s="5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4.25" customHeight="1">
      <c r="A207" s="59"/>
      <c r="B207" s="59"/>
      <c r="C207" s="59"/>
      <c r="D207" s="43"/>
      <c r="E207" s="5"/>
      <c r="F207" s="5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4.25" customHeight="1">
      <c r="A208" s="59"/>
      <c r="B208" s="59"/>
      <c r="C208" s="59"/>
      <c r="D208" s="43"/>
      <c r="E208" s="5"/>
      <c r="F208" s="5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4.25" customHeight="1">
      <c r="A209" s="59"/>
      <c r="B209" s="59"/>
      <c r="C209" s="59"/>
      <c r="D209" s="43"/>
      <c r="E209" s="5"/>
      <c r="F209" s="5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4.25" customHeight="1">
      <c r="A210" s="59"/>
      <c r="B210" s="59"/>
      <c r="C210" s="59"/>
      <c r="D210" s="43"/>
      <c r="E210" s="5"/>
      <c r="F210" s="5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4.25" customHeight="1">
      <c r="A211" s="59"/>
      <c r="B211" s="59"/>
      <c r="C211" s="59"/>
      <c r="D211" s="43"/>
      <c r="E211" s="5"/>
      <c r="F211" s="5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4.25" customHeight="1">
      <c r="A212" s="59"/>
      <c r="B212" s="59"/>
      <c r="C212" s="59"/>
      <c r="D212" s="43"/>
      <c r="E212" s="5"/>
      <c r="F212" s="5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4.25" customHeight="1">
      <c r="A213" s="59"/>
      <c r="B213" s="59"/>
      <c r="C213" s="59"/>
      <c r="D213" s="43"/>
      <c r="E213" s="5"/>
      <c r="F213" s="5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4.25" customHeight="1">
      <c r="A214" s="59"/>
      <c r="B214" s="59"/>
      <c r="C214" s="59"/>
      <c r="D214" s="43"/>
      <c r="E214" s="5"/>
      <c r="F214" s="5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4.25" customHeight="1">
      <c r="A215" s="59"/>
      <c r="B215" s="59"/>
      <c r="C215" s="59"/>
      <c r="D215" s="43"/>
      <c r="E215" s="5"/>
      <c r="F215" s="5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4.25" customHeight="1">
      <c r="A216" s="59"/>
      <c r="B216" s="59"/>
      <c r="C216" s="59"/>
      <c r="D216" s="43"/>
      <c r="E216" s="5"/>
      <c r="F216" s="5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4.25" customHeight="1">
      <c r="A217" s="59"/>
      <c r="B217" s="59"/>
      <c r="C217" s="59"/>
      <c r="D217" s="43"/>
      <c r="E217" s="5"/>
      <c r="F217" s="5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4.25" customHeight="1">
      <c r="A218" s="59"/>
      <c r="B218" s="59"/>
      <c r="C218" s="59"/>
      <c r="D218" s="43"/>
      <c r="E218" s="5"/>
      <c r="F218" s="5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4.25" customHeight="1">
      <c r="A219" s="59"/>
      <c r="B219" s="59"/>
      <c r="C219" s="59"/>
      <c r="D219" s="43"/>
      <c r="E219" s="5"/>
      <c r="F219" s="5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4.25" customHeight="1">
      <c r="A220" s="59"/>
      <c r="B220" s="59"/>
      <c r="C220" s="59"/>
      <c r="D220" s="43"/>
      <c r="E220" s="5"/>
      <c r="F220" s="5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4.25" customHeight="1">
      <c r="A221" s="59"/>
      <c r="B221" s="59"/>
      <c r="C221" s="59"/>
      <c r="D221" s="43"/>
      <c r="E221" s="5"/>
      <c r="F221" s="5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4.25" customHeight="1">
      <c r="A222" s="59"/>
      <c r="B222" s="59"/>
      <c r="C222" s="59"/>
      <c r="D222" s="43"/>
      <c r="E222" s="5"/>
      <c r="F222" s="5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4.25" customHeight="1">
      <c r="A223" s="59"/>
      <c r="B223" s="59"/>
      <c r="C223" s="59"/>
      <c r="D223" s="43"/>
      <c r="E223" s="5"/>
      <c r="F223" s="5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4.25" customHeight="1">
      <c r="A224" s="59"/>
      <c r="B224" s="59"/>
      <c r="C224" s="59"/>
      <c r="D224" s="43"/>
      <c r="E224" s="5"/>
      <c r="F224" s="5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4.25" customHeight="1">
      <c r="A225" s="59"/>
      <c r="B225" s="59"/>
      <c r="C225" s="59"/>
      <c r="D225" s="43"/>
      <c r="E225" s="5"/>
      <c r="F225" s="5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4.25" customHeight="1">
      <c r="A226" s="59"/>
      <c r="B226" s="59"/>
      <c r="C226" s="59"/>
      <c r="D226" s="43"/>
      <c r="E226" s="5"/>
      <c r="F226" s="5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4.25" customHeight="1">
      <c r="A227" s="59"/>
      <c r="B227" s="59"/>
      <c r="C227" s="59"/>
      <c r="D227" s="43"/>
      <c r="E227" s="5"/>
      <c r="F227" s="5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4.25" customHeight="1">
      <c r="A228" s="59"/>
      <c r="B228" s="59"/>
      <c r="C228" s="59"/>
      <c r="D228" s="43"/>
      <c r="E228" s="5"/>
      <c r="F228" s="5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4.25" customHeight="1">
      <c r="A229" s="59"/>
      <c r="B229" s="59"/>
      <c r="C229" s="59"/>
      <c r="D229" s="43"/>
      <c r="E229" s="5"/>
      <c r="F229" s="5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4.25" customHeight="1">
      <c r="A230" s="59"/>
      <c r="B230" s="59"/>
      <c r="C230" s="59"/>
      <c r="D230" s="43"/>
      <c r="E230" s="5"/>
      <c r="F230" s="5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4.25" customHeight="1">
      <c r="A231" s="59"/>
      <c r="B231" s="59"/>
      <c r="C231" s="59"/>
      <c r="D231" s="43"/>
      <c r="E231" s="5"/>
      <c r="F231" s="5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4.25" customHeight="1">
      <c r="A232" s="59"/>
      <c r="B232" s="59"/>
      <c r="C232" s="59"/>
      <c r="D232" s="43"/>
      <c r="E232" s="5"/>
      <c r="F232" s="5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4.25" customHeight="1">
      <c r="A233" s="59"/>
      <c r="B233" s="59"/>
      <c r="C233" s="59"/>
      <c r="D233" s="43"/>
      <c r="E233" s="5"/>
      <c r="F233" s="5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4.25" customHeight="1">
      <c r="A234" s="59"/>
      <c r="B234" s="59"/>
      <c r="C234" s="59"/>
      <c r="D234" s="43"/>
      <c r="E234" s="5"/>
      <c r="F234" s="5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4.25" customHeight="1">
      <c r="A235" s="59"/>
      <c r="B235" s="59"/>
      <c r="C235" s="59"/>
      <c r="D235" s="43"/>
      <c r="E235" s="5"/>
      <c r="F235" s="5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4.25" customHeight="1">
      <c r="A236" s="59"/>
      <c r="B236" s="59"/>
      <c r="C236" s="59"/>
      <c r="D236" s="43"/>
      <c r="E236" s="5"/>
      <c r="F236" s="5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4.25" customHeight="1">
      <c r="A237" s="59"/>
      <c r="B237" s="59"/>
      <c r="C237" s="59"/>
      <c r="D237" s="43"/>
      <c r="E237" s="5"/>
      <c r="F237" s="5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4.25" customHeight="1">
      <c r="A238" s="59"/>
      <c r="B238" s="59"/>
      <c r="C238" s="59"/>
      <c r="D238" s="43"/>
      <c r="E238" s="5"/>
      <c r="F238" s="5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4.25" customHeight="1">
      <c r="A239" s="59"/>
      <c r="B239" s="59"/>
      <c r="C239" s="59"/>
      <c r="D239" s="43"/>
      <c r="E239" s="5"/>
      <c r="F239" s="5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4.25" customHeight="1">
      <c r="A240" s="59"/>
      <c r="B240" s="59"/>
      <c r="C240" s="59"/>
      <c r="D240" s="43"/>
      <c r="E240" s="5"/>
      <c r="F240" s="5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4.25" customHeight="1">
      <c r="A241" s="59"/>
      <c r="B241" s="59"/>
      <c r="C241" s="59"/>
      <c r="D241" s="43"/>
      <c r="E241" s="5"/>
      <c r="F241" s="5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4.25" customHeight="1">
      <c r="A242" s="59"/>
      <c r="B242" s="59"/>
      <c r="C242" s="59"/>
      <c r="D242" s="43"/>
      <c r="E242" s="5"/>
      <c r="F242" s="5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4.25" customHeight="1">
      <c r="A243" s="59"/>
      <c r="B243" s="59"/>
      <c r="C243" s="59"/>
      <c r="D243" s="43"/>
      <c r="E243" s="5"/>
      <c r="F243" s="5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4.25" customHeight="1">
      <c r="A244" s="59"/>
      <c r="B244" s="59"/>
      <c r="C244" s="59"/>
      <c r="D244" s="43"/>
      <c r="E244" s="5"/>
      <c r="F244" s="5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4.25" customHeight="1">
      <c r="A245" s="59"/>
      <c r="B245" s="59"/>
      <c r="C245" s="59"/>
      <c r="D245" s="43"/>
      <c r="E245" s="5"/>
      <c r="F245" s="5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4.25" customHeight="1">
      <c r="A246" s="59"/>
      <c r="B246" s="59"/>
      <c r="C246" s="59"/>
      <c r="D246" s="43"/>
      <c r="E246" s="5"/>
      <c r="F246" s="5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4.25" customHeight="1">
      <c r="A247" s="59"/>
      <c r="B247" s="59"/>
      <c r="C247" s="59"/>
      <c r="D247" s="43"/>
      <c r="E247" s="5"/>
      <c r="F247" s="5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4.25" customHeight="1">
      <c r="A248" s="59"/>
      <c r="B248" s="59"/>
      <c r="C248" s="59"/>
      <c r="D248" s="43"/>
      <c r="E248" s="5"/>
      <c r="F248" s="5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4.25" customHeight="1">
      <c r="A249" s="59"/>
      <c r="B249" s="59"/>
      <c r="C249" s="59"/>
      <c r="D249" s="43"/>
      <c r="E249" s="5"/>
      <c r="F249" s="5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4.25" customHeight="1">
      <c r="A250" s="59"/>
      <c r="B250" s="59"/>
      <c r="C250" s="59"/>
      <c r="D250" s="43"/>
      <c r="E250" s="5"/>
      <c r="F250" s="5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4.25" customHeight="1">
      <c r="A251" s="59"/>
      <c r="B251" s="59"/>
      <c r="C251" s="59"/>
      <c r="D251" s="43"/>
      <c r="E251" s="5"/>
      <c r="F251" s="5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4.25" customHeight="1">
      <c r="A252" s="59"/>
      <c r="B252" s="59"/>
      <c r="C252" s="59"/>
      <c r="D252" s="43"/>
      <c r="E252" s="5"/>
      <c r="F252" s="5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4.25" customHeight="1">
      <c r="A253" s="59"/>
      <c r="B253" s="59"/>
      <c r="C253" s="59"/>
      <c r="D253" s="43"/>
      <c r="E253" s="5"/>
      <c r="F253" s="5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4.25" customHeight="1">
      <c r="A254" s="59"/>
      <c r="B254" s="59"/>
      <c r="C254" s="59"/>
      <c r="D254" s="43"/>
      <c r="E254" s="5"/>
      <c r="F254" s="5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4.25" customHeight="1">
      <c r="A255" s="59"/>
      <c r="B255" s="59"/>
      <c r="C255" s="59"/>
      <c r="D255" s="43"/>
      <c r="E255" s="5"/>
      <c r="F255" s="5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4.25" customHeight="1">
      <c r="A256" s="59"/>
      <c r="B256" s="59"/>
      <c r="C256" s="59"/>
      <c r="D256" s="43"/>
      <c r="E256" s="5"/>
      <c r="F256" s="5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4.25" customHeight="1">
      <c r="A257" s="59"/>
      <c r="B257" s="59"/>
      <c r="C257" s="59"/>
      <c r="D257" s="43"/>
      <c r="E257" s="5"/>
      <c r="F257" s="5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4.25" customHeight="1">
      <c r="A258" s="59"/>
      <c r="B258" s="59"/>
      <c r="C258" s="59"/>
      <c r="D258" s="43"/>
      <c r="E258" s="5"/>
      <c r="F258" s="5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4.25" customHeight="1">
      <c r="A259" s="59"/>
      <c r="B259" s="59"/>
      <c r="C259" s="59"/>
      <c r="D259" s="43"/>
      <c r="E259" s="5"/>
      <c r="F259" s="5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4.25" customHeight="1">
      <c r="A260" s="59"/>
      <c r="B260" s="59"/>
      <c r="C260" s="59"/>
      <c r="D260" s="43"/>
      <c r="E260" s="5"/>
      <c r="F260" s="5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4.25" customHeight="1">
      <c r="A261" s="59"/>
      <c r="B261" s="59"/>
      <c r="C261" s="59"/>
      <c r="D261" s="43"/>
      <c r="E261" s="5"/>
      <c r="F261" s="5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4.25" customHeight="1">
      <c r="A262" s="59"/>
      <c r="B262" s="59"/>
      <c r="C262" s="59"/>
      <c r="D262" s="43"/>
      <c r="E262" s="5"/>
      <c r="F262" s="5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4.25" customHeight="1">
      <c r="A263" s="59"/>
      <c r="B263" s="59"/>
      <c r="C263" s="59"/>
      <c r="D263" s="43"/>
      <c r="E263" s="5"/>
      <c r="F263" s="5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4.25" customHeight="1">
      <c r="A264" s="59"/>
      <c r="B264" s="59"/>
      <c r="C264" s="59"/>
      <c r="D264" s="43"/>
      <c r="E264" s="5"/>
      <c r="F264" s="5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4.25" customHeight="1">
      <c r="A265" s="59"/>
      <c r="B265" s="59"/>
      <c r="C265" s="59"/>
      <c r="D265" s="43"/>
      <c r="E265" s="5"/>
      <c r="F265" s="5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4.25" customHeight="1">
      <c r="A266" s="59"/>
      <c r="B266" s="59"/>
      <c r="C266" s="59"/>
      <c r="D266" s="43"/>
      <c r="E266" s="5"/>
      <c r="F266" s="5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4.25" customHeight="1">
      <c r="A267" s="59"/>
      <c r="B267" s="59"/>
      <c r="C267" s="59"/>
      <c r="D267" s="43"/>
      <c r="E267" s="5"/>
      <c r="F267" s="5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4.25" customHeight="1">
      <c r="A268" s="59"/>
      <c r="B268" s="59"/>
      <c r="C268" s="59"/>
      <c r="D268" s="43"/>
      <c r="E268" s="5"/>
      <c r="F268" s="5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4.25" customHeight="1">
      <c r="A269" s="59"/>
      <c r="B269" s="59"/>
      <c r="C269" s="59"/>
      <c r="D269" s="43"/>
      <c r="E269" s="5"/>
      <c r="F269" s="5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4.25" customHeight="1">
      <c r="A270" s="59"/>
      <c r="B270" s="59"/>
      <c r="C270" s="59"/>
      <c r="D270" s="43"/>
      <c r="E270" s="5"/>
      <c r="F270" s="5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4.25" customHeight="1">
      <c r="A271" s="59"/>
      <c r="B271" s="59"/>
      <c r="C271" s="59"/>
      <c r="D271" s="43"/>
      <c r="E271" s="5"/>
      <c r="F271" s="5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4.25" customHeight="1">
      <c r="A272" s="59"/>
      <c r="B272" s="59"/>
      <c r="C272" s="59"/>
      <c r="D272" s="43"/>
      <c r="E272" s="5"/>
      <c r="F272" s="5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4.25" customHeight="1">
      <c r="A273" s="59"/>
      <c r="B273" s="59"/>
      <c r="C273" s="59"/>
      <c r="D273" s="43"/>
      <c r="E273" s="5"/>
      <c r="F273" s="5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4.25" customHeight="1">
      <c r="A274" s="59"/>
      <c r="B274" s="59"/>
      <c r="C274" s="59"/>
      <c r="D274" s="43"/>
      <c r="E274" s="5"/>
      <c r="F274" s="5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4.25" customHeight="1">
      <c r="A275" s="59"/>
      <c r="B275" s="59"/>
      <c r="C275" s="59"/>
      <c r="D275" s="43"/>
      <c r="E275" s="5"/>
      <c r="F275" s="5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4.25" customHeight="1">
      <c r="A276" s="59"/>
      <c r="B276" s="59"/>
      <c r="C276" s="59"/>
      <c r="D276" s="43"/>
      <c r="E276" s="5"/>
      <c r="F276" s="5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4.25" customHeight="1">
      <c r="A277" s="59"/>
      <c r="B277" s="59"/>
      <c r="C277" s="59"/>
      <c r="D277" s="43"/>
      <c r="E277" s="5"/>
      <c r="F277" s="5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4.25" customHeight="1">
      <c r="A278" s="59"/>
      <c r="B278" s="59"/>
      <c r="C278" s="59"/>
      <c r="D278" s="43"/>
      <c r="E278" s="5"/>
      <c r="F278" s="5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4.25" customHeight="1">
      <c r="A279" s="59"/>
      <c r="B279" s="59"/>
      <c r="C279" s="59"/>
      <c r="D279" s="43"/>
      <c r="E279" s="5"/>
      <c r="F279" s="5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4.25" customHeight="1">
      <c r="A280" s="59"/>
      <c r="B280" s="59"/>
      <c r="C280" s="59"/>
      <c r="D280" s="43"/>
      <c r="E280" s="5"/>
      <c r="F280" s="5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4.25" customHeight="1">
      <c r="A281" s="59"/>
      <c r="B281" s="59"/>
      <c r="C281" s="59"/>
      <c r="D281" s="43"/>
      <c r="E281" s="5"/>
      <c r="F281" s="5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4.25" customHeight="1">
      <c r="A282" s="59"/>
      <c r="B282" s="59"/>
      <c r="C282" s="59"/>
      <c r="D282" s="43"/>
      <c r="E282" s="5"/>
      <c r="F282" s="5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4.25" customHeight="1">
      <c r="A283" s="59"/>
      <c r="B283" s="59"/>
      <c r="C283" s="59"/>
      <c r="D283" s="43"/>
      <c r="E283" s="5"/>
      <c r="F283" s="5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4.25" customHeight="1">
      <c r="A284" s="59"/>
      <c r="B284" s="59"/>
      <c r="C284" s="59"/>
      <c r="D284" s="43"/>
      <c r="E284" s="5"/>
      <c r="F284" s="5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4.25" customHeight="1">
      <c r="A285" s="59"/>
      <c r="B285" s="59"/>
      <c r="C285" s="59"/>
      <c r="D285" s="43"/>
      <c r="E285" s="5"/>
      <c r="F285" s="5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4.25" customHeight="1">
      <c r="A286" s="59"/>
      <c r="B286" s="59"/>
      <c r="C286" s="59"/>
      <c r="D286" s="43"/>
      <c r="E286" s="5"/>
      <c r="F286" s="5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4.25" customHeight="1">
      <c r="A287" s="59"/>
      <c r="B287" s="59"/>
      <c r="C287" s="59"/>
      <c r="D287" s="43"/>
      <c r="E287" s="5"/>
      <c r="F287" s="5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4.25" customHeight="1">
      <c r="A288" s="59"/>
      <c r="B288" s="59"/>
      <c r="C288" s="59"/>
      <c r="D288" s="43"/>
      <c r="E288" s="5"/>
      <c r="F288" s="5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4.25" customHeight="1">
      <c r="A289" s="59"/>
      <c r="B289" s="59"/>
      <c r="C289" s="59"/>
      <c r="D289" s="43"/>
      <c r="E289" s="5"/>
      <c r="F289" s="5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4.25" customHeight="1">
      <c r="A290" s="59"/>
      <c r="B290" s="59"/>
      <c r="C290" s="59"/>
      <c r="D290" s="43"/>
      <c r="E290" s="5"/>
      <c r="F290" s="5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4.25" customHeight="1">
      <c r="A291" s="59"/>
      <c r="B291" s="59"/>
      <c r="C291" s="59"/>
      <c r="D291" s="43"/>
      <c r="E291" s="5"/>
      <c r="F291" s="5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4.25" customHeight="1">
      <c r="A292" s="59"/>
      <c r="B292" s="59"/>
      <c r="C292" s="59"/>
      <c r="D292" s="43"/>
      <c r="E292" s="5"/>
      <c r="F292" s="5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4.25" customHeight="1">
      <c r="A293" s="59"/>
      <c r="B293" s="59"/>
      <c r="C293" s="59"/>
      <c r="D293" s="43"/>
      <c r="E293" s="5"/>
      <c r="F293" s="5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4.25" customHeight="1">
      <c r="A294" s="59"/>
      <c r="B294" s="59"/>
      <c r="C294" s="59"/>
      <c r="D294" s="43"/>
      <c r="E294" s="5"/>
      <c r="F294" s="5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4.25" customHeight="1">
      <c r="A295" s="59"/>
      <c r="B295" s="59"/>
      <c r="C295" s="59"/>
      <c r="D295" s="43"/>
      <c r="E295" s="5"/>
      <c r="F295" s="5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4.25" customHeight="1">
      <c r="A296" s="59"/>
      <c r="B296" s="59"/>
      <c r="C296" s="59"/>
      <c r="D296" s="43"/>
      <c r="E296" s="5"/>
      <c r="F296" s="5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4.25" customHeight="1">
      <c r="A297" s="59"/>
      <c r="B297" s="59"/>
      <c r="C297" s="59"/>
      <c r="D297" s="43"/>
      <c r="E297" s="5"/>
      <c r="F297" s="5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4.25" customHeight="1">
      <c r="A298" s="59"/>
      <c r="B298" s="59"/>
      <c r="C298" s="59"/>
      <c r="D298" s="43"/>
      <c r="E298" s="5"/>
      <c r="F298" s="5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4.25" customHeight="1">
      <c r="A299" s="59"/>
      <c r="B299" s="59"/>
      <c r="C299" s="59"/>
      <c r="D299" s="43"/>
      <c r="E299" s="5"/>
      <c r="F299" s="5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4.25" customHeight="1">
      <c r="A300" s="59"/>
      <c r="B300" s="59"/>
      <c r="C300" s="59"/>
      <c r="D300" s="43"/>
      <c r="E300" s="5"/>
      <c r="F300" s="5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4.25" customHeight="1">
      <c r="A301" s="59"/>
      <c r="B301" s="59"/>
      <c r="C301" s="59"/>
      <c r="D301" s="43"/>
      <c r="E301" s="5"/>
      <c r="F301" s="5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4.25" customHeight="1">
      <c r="A302" s="59"/>
      <c r="B302" s="59"/>
      <c r="C302" s="59"/>
      <c r="D302" s="43"/>
      <c r="E302" s="5"/>
      <c r="F302" s="5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4.25" customHeight="1">
      <c r="A303" s="59"/>
      <c r="B303" s="59"/>
      <c r="C303" s="59"/>
      <c r="D303" s="43"/>
      <c r="E303" s="5"/>
      <c r="F303" s="5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4.25" customHeight="1">
      <c r="A304" s="59"/>
      <c r="B304" s="59"/>
      <c r="C304" s="59"/>
      <c r="D304" s="43"/>
      <c r="E304" s="5"/>
      <c r="F304" s="5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4.25" customHeight="1">
      <c r="A305" s="59"/>
      <c r="B305" s="59"/>
      <c r="C305" s="59"/>
      <c r="D305" s="43"/>
      <c r="E305" s="5"/>
      <c r="F305" s="5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4.25" customHeight="1">
      <c r="A306" s="59"/>
      <c r="B306" s="59"/>
      <c r="C306" s="59"/>
      <c r="D306" s="43"/>
      <c r="E306" s="5"/>
      <c r="F306" s="5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4.25" customHeight="1">
      <c r="A307" s="59"/>
      <c r="B307" s="59"/>
      <c r="C307" s="59"/>
      <c r="D307" s="43"/>
      <c r="E307" s="5"/>
      <c r="F307" s="5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4.25" customHeight="1">
      <c r="A308" s="59"/>
      <c r="B308" s="59"/>
      <c r="C308" s="59"/>
      <c r="D308" s="43"/>
      <c r="E308" s="5"/>
      <c r="F308" s="5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4.25" customHeight="1">
      <c r="A309" s="59"/>
      <c r="B309" s="59"/>
      <c r="C309" s="59"/>
      <c r="D309" s="43"/>
      <c r="E309" s="5"/>
      <c r="F309" s="5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4.25" customHeight="1">
      <c r="A310" s="59"/>
      <c r="B310" s="59"/>
      <c r="C310" s="59"/>
      <c r="D310" s="43"/>
      <c r="E310" s="5"/>
      <c r="F310" s="5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4.25" customHeight="1">
      <c r="A311" s="59"/>
      <c r="B311" s="59"/>
      <c r="C311" s="59"/>
      <c r="D311" s="43"/>
      <c r="E311" s="5"/>
      <c r="F311" s="5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4.25" customHeight="1">
      <c r="A312" s="59"/>
      <c r="B312" s="59"/>
      <c r="C312" s="59"/>
      <c r="D312" s="43"/>
      <c r="E312" s="5"/>
      <c r="F312" s="5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4.25" customHeight="1">
      <c r="A313" s="59"/>
      <c r="B313" s="59"/>
      <c r="C313" s="59"/>
      <c r="D313" s="43"/>
      <c r="E313" s="5"/>
      <c r="F313" s="5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4.25" customHeight="1">
      <c r="A314" s="59"/>
      <c r="B314" s="59"/>
      <c r="C314" s="59"/>
      <c r="D314" s="43"/>
      <c r="E314" s="5"/>
      <c r="F314" s="5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4.25" customHeight="1">
      <c r="A315" s="59"/>
      <c r="B315" s="59"/>
      <c r="C315" s="59"/>
      <c r="D315" s="43"/>
      <c r="E315" s="5"/>
      <c r="F315" s="5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4.25" customHeight="1">
      <c r="A316" s="59"/>
      <c r="B316" s="59"/>
      <c r="C316" s="59"/>
      <c r="D316" s="43"/>
      <c r="E316" s="5"/>
      <c r="F316" s="5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4.25" customHeight="1">
      <c r="A317" s="59"/>
      <c r="B317" s="59"/>
      <c r="C317" s="59"/>
      <c r="D317" s="43"/>
      <c r="E317" s="5"/>
      <c r="F317" s="5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4.25" customHeight="1">
      <c r="A318" s="59"/>
      <c r="B318" s="59"/>
      <c r="C318" s="59"/>
      <c r="D318" s="43"/>
      <c r="E318" s="5"/>
      <c r="F318" s="5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4.25" customHeight="1">
      <c r="A319" s="59"/>
      <c r="B319" s="59"/>
      <c r="C319" s="59"/>
      <c r="D319" s="43"/>
      <c r="E319" s="5"/>
      <c r="F319" s="5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4.25" customHeight="1">
      <c r="A320" s="59"/>
      <c r="B320" s="59"/>
      <c r="C320" s="59"/>
      <c r="D320" s="43"/>
      <c r="E320" s="5"/>
      <c r="F320" s="5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4.25" customHeight="1">
      <c r="A321" s="59"/>
      <c r="B321" s="59"/>
      <c r="C321" s="59"/>
      <c r="D321" s="43"/>
      <c r="E321" s="5"/>
      <c r="F321" s="5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4.25" customHeight="1">
      <c r="A322" s="59"/>
      <c r="B322" s="59"/>
      <c r="C322" s="59"/>
      <c r="D322" s="43"/>
      <c r="E322" s="5"/>
      <c r="F322" s="5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4.25" customHeight="1">
      <c r="A323" s="59"/>
      <c r="B323" s="59"/>
      <c r="C323" s="59"/>
      <c r="D323" s="43"/>
      <c r="E323" s="5"/>
      <c r="F323" s="5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4.25" customHeight="1">
      <c r="A324" s="59"/>
      <c r="B324" s="59"/>
      <c r="C324" s="59"/>
      <c r="D324" s="43"/>
      <c r="E324" s="5"/>
      <c r="F324" s="5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4.25" customHeight="1">
      <c r="A325" s="59"/>
      <c r="B325" s="59"/>
      <c r="C325" s="59"/>
      <c r="D325" s="43"/>
      <c r="E325" s="5"/>
      <c r="F325" s="5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4.25" customHeight="1">
      <c r="A326" s="59"/>
      <c r="B326" s="59"/>
      <c r="C326" s="59"/>
      <c r="D326" s="43"/>
      <c r="E326" s="5"/>
      <c r="F326" s="5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4.25" customHeight="1">
      <c r="A327" s="59"/>
      <c r="B327" s="59"/>
      <c r="C327" s="59"/>
      <c r="D327" s="43"/>
      <c r="E327" s="5"/>
      <c r="F327" s="5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4.25" customHeight="1">
      <c r="A328" s="59"/>
      <c r="B328" s="59"/>
      <c r="C328" s="59"/>
      <c r="D328" s="43"/>
      <c r="E328" s="5"/>
      <c r="F328" s="5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4.25" customHeight="1">
      <c r="A329" s="59"/>
      <c r="B329" s="59"/>
      <c r="C329" s="59"/>
      <c r="D329" s="43"/>
      <c r="E329" s="5"/>
      <c r="F329" s="5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4.25" customHeight="1">
      <c r="A330" s="59"/>
      <c r="B330" s="59"/>
      <c r="C330" s="59"/>
      <c r="D330" s="43"/>
      <c r="E330" s="5"/>
      <c r="F330" s="5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4.25" customHeight="1">
      <c r="A331" s="59"/>
      <c r="B331" s="59"/>
      <c r="C331" s="59"/>
      <c r="D331" s="43"/>
      <c r="E331" s="5"/>
      <c r="F331" s="5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4.25" customHeight="1">
      <c r="A332" s="59"/>
      <c r="B332" s="59"/>
      <c r="C332" s="59"/>
      <c r="D332" s="43"/>
      <c r="E332" s="5"/>
      <c r="F332" s="5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4.25" customHeight="1">
      <c r="A333" s="59"/>
      <c r="B333" s="59"/>
      <c r="C333" s="59"/>
      <c r="D333" s="43"/>
      <c r="E333" s="5"/>
      <c r="F333" s="5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4.25" customHeight="1">
      <c r="A334" s="59"/>
      <c r="B334" s="59"/>
      <c r="C334" s="59"/>
      <c r="D334" s="43"/>
      <c r="E334" s="5"/>
      <c r="F334" s="5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4.25" customHeight="1">
      <c r="A335" s="59"/>
      <c r="B335" s="59"/>
      <c r="C335" s="59"/>
      <c r="D335" s="43"/>
      <c r="E335" s="5"/>
      <c r="F335" s="5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4.25" customHeight="1">
      <c r="A336" s="59"/>
      <c r="B336" s="59"/>
      <c r="C336" s="59"/>
      <c r="D336" s="43"/>
      <c r="E336" s="5"/>
      <c r="F336" s="5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4.25" customHeight="1">
      <c r="A337" s="59"/>
      <c r="B337" s="59"/>
      <c r="C337" s="59"/>
      <c r="D337" s="43"/>
      <c r="E337" s="5"/>
      <c r="F337" s="5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4.25" customHeight="1">
      <c r="A338" s="59"/>
      <c r="B338" s="59"/>
      <c r="C338" s="59"/>
      <c r="D338" s="43"/>
      <c r="E338" s="5"/>
      <c r="F338" s="5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4.25" customHeight="1">
      <c r="A339" s="59"/>
      <c r="B339" s="59"/>
      <c r="C339" s="59"/>
      <c r="D339" s="43"/>
      <c r="E339" s="5"/>
      <c r="F339" s="5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4.25" customHeight="1">
      <c r="A340" s="59"/>
      <c r="B340" s="59"/>
      <c r="C340" s="59"/>
      <c r="D340" s="43"/>
      <c r="E340" s="5"/>
      <c r="F340" s="5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4.25" customHeight="1">
      <c r="A341" s="59"/>
      <c r="B341" s="59"/>
      <c r="C341" s="59"/>
      <c r="D341" s="43"/>
      <c r="E341" s="5"/>
      <c r="F341" s="5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4.25" customHeight="1">
      <c r="A342" s="59"/>
      <c r="B342" s="59"/>
      <c r="C342" s="59"/>
      <c r="D342" s="43"/>
      <c r="E342" s="5"/>
      <c r="F342" s="5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4.25" customHeight="1">
      <c r="A343" s="59"/>
      <c r="B343" s="59"/>
      <c r="C343" s="59"/>
      <c r="D343" s="43"/>
      <c r="E343" s="5"/>
      <c r="F343" s="5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4.25" customHeight="1">
      <c r="A344" s="59"/>
      <c r="B344" s="59"/>
      <c r="C344" s="59"/>
      <c r="D344" s="43"/>
      <c r="E344" s="5"/>
      <c r="F344" s="5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4.25" customHeight="1">
      <c r="A345" s="59"/>
      <c r="B345" s="59"/>
      <c r="C345" s="59"/>
      <c r="D345" s="43"/>
      <c r="E345" s="5"/>
      <c r="F345" s="5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4.25" customHeight="1">
      <c r="A346" s="59"/>
      <c r="B346" s="59"/>
      <c r="C346" s="59"/>
      <c r="D346" s="43"/>
      <c r="E346" s="5"/>
      <c r="F346" s="5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4.25" customHeight="1">
      <c r="A347" s="59"/>
      <c r="B347" s="59"/>
      <c r="C347" s="59"/>
      <c r="D347" s="43"/>
      <c r="E347" s="5"/>
      <c r="F347" s="5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4.25" customHeight="1">
      <c r="A348" s="59"/>
      <c r="B348" s="59"/>
      <c r="C348" s="59"/>
      <c r="D348" s="43"/>
      <c r="E348" s="5"/>
      <c r="F348" s="5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4.25" customHeight="1">
      <c r="A349" s="59"/>
      <c r="B349" s="59"/>
      <c r="C349" s="59"/>
      <c r="D349" s="43"/>
      <c r="E349" s="5"/>
      <c r="F349" s="5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4.25" customHeight="1">
      <c r="A350" s="59"/>
      <c r="B350" s="59"/>
      <c r="C350" s="59"/>
      <c r="D350" s="43"/>
      <c r="E350" s="5"/>
      <c r="F350" s="5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4.25" customHeight="1">
      <c r="A351" s="59"/>
      <c r="B351" s="59"/>
      <c r="C351" s="59"/>
      <c r="D351" s="43"/>
      <c r="E351" s="5"/>
      <c r="F351" s="5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4.25" customHeight="1">
      <c r="A352" s="59"/>
      <c r="B352" s="59"/>
      <c r="C352" s="59"/>
      <c r="D352" s="43"/>
      <c r="E352" s="5"/>
      <c r="F352" s="5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4.25" customHeight="1">
      <c r="A353" s="59"/>
      <c r="B353" s="59"/>
      <c r="C353" s="59"/>
      <c r="D353" s="43"/>
      <c r="E353" s="5"/>
      <c r="F353" s="5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4.25" customHeight="1">
      <c r="A354" s="59"/>
      <c r="B354" s="59"/>
      <c r="C354" s="59"/>
      <c r="D354" s="43"/>
      <c r="E354" s="5"/>
      <c r="F354" s="5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4.25" customHeight="1">
      <c r="A355" s="59"/>
      <c r="B355" s="59"/>
      <c r="C355" s="59"/>
      <c r="D355" s="43"/>
      <c r="E355" s="5"/>
      <c r="F355" s="5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4.25" customHeight="1">
      <c r="A356" s="59"/>
      <c r="B356" s="59"/>
      <c r="C356" s="59"/>
      <c r="D356" s="43"/>
      <c r="E356" s="5"/>
      <c r="F356" s="5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4.25" customHeight="1">
      <c r="A357" s="59"/>
      <c r="B357" s="59"/>
      <c r="C357" s="59"/>
      <c r="D357" s="43"/>
      <c r="E357" s="5"/>
      <c r="F357" s="5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4.25" customHeight="1">
      <c r="A358" s="59"/>
      <c r="B358" s="59"/>
      <c r="C358" s="59"/>
      <c r="D358" s="43"/>
      <c r="E358" s="5"/>
      <c r="F358" s="5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4.25" customHeight="1">
      <c r="A359" s="59"/>
      <c r="B359" s="59"/>
      <c r="C359" s="59"/>
      <c r="D359" s="43"/>
      <c r="E359" s="5"/>
      <c r="F359" s="5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4.25" customHeight="1">
      <c r="A360" s="59"/>
      <c r="B360" s="59"/>
      <c r="C360" s="59"/>
      <c r="D360" s="43"/>
      <c r="E360" s="5"/>
      <c r="F360" s="5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4.25" customHeight="1">
      <c r="A361" s="59"/>
      <c r="B361" s="59"/>
      <c r="C361" s="59"/>
      <c r="D361" s="43"/>
      <c r="E361" s="5"/>
      <c r="F361" s="5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4.25" customHeight="1">
      <c r="A362" s="59"/>
      <c r="B362" s="59"/>
      <c r="C362" s="59"/>
      <c r="D362" s="43"/>
      <c r="E362" s="5"/>
      <c r="F362" s="5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4:M4"/>
    <mergeCell ref="A6:H6"/>
    <mergeCell ref="A8:H8"/>
    <mergeCell ref="A9:H9"/>
    <mergeCell ref="A10:H10"/>
    <mergeCell ref="A14:M15"/>
    <mergeCell ref="A19:A20"/>
    <mergeCell ref="A29:A31"/>
    <mergeCell ref="B29:B31"/>
    <mergeCell ref="B46:B47"/>
    <mergeCell ref="B48:B50"/>
    <mergeCell ref="B51:B52"/>
    <mergeCell ref="B53:B54"/>
    <mergeCell ref="B19:B20"/>
    <mergeCell ref="L19:L20"/>
    <mergeCell ref="A23:A24"/>
    <mergeCell ref="B23:B24"/>
    <mergeCell ref="L23:L24"/>
    <mergeCell ref="A26:A27"/>
    <mergeCell ref="B26:B27"/>
  </mergeCells>
  <printOptions/>
  <pageMargins bottom="0.787401575" footer="0.0" header="0.0" left="0.511811024" right="0.511811024" top="0.7874015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14"/>
    <col customWidth="1" min="3" max="3" width="13.57"/>
    <col customWidth="1" min="4" max="4" width="19.29"/>
    <col customWidth="1" min="5" max="5" width="34.86"/>
    <col customWidth="1" min="6" max="6" width="18.29"/>
    <col customWidth="1" min="7" max="7" width="19.86"/>
    <col customWidth="1" min="8" max="11" width="15.57"/>
    <col customWidth="1" min="12" max="12" width="33.29"/>
    <col customWidth="1" min="13" max="13" width="29.14"/>
    <col customWidth="1" min="14" max="14" width="11.86"/>
  </cols>
  <sheetData>
    <row r="1" ht="14.25" customHeight="1">
      <c r="A1" s="107" t="s">
        <v>103</v>
      </c>
      <c r="B1" s="108"/>
    </row>
    <row r="2" ht="14.25" customHeight="1"/>
    <row r="3" ht="14.25" customHeight="1">
      <c r="A3" s="109" t="s">
        <v>370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ht="14.25" customHeight="1">
      <c r="A4" s="110" t="s">
        <v>371</v>
      </c>
      <c r="B4" s="111"/>
      <c r="C4" s="111"/>
      <c r="D4" s="111"/>
      <c r="E4" s="111"/>
      <c r="F4" s="111"/>
      <c r="G4" s="111"/>
      <c r="H4" s="112"/>
      <c r="I4" s="112"/>
      <c r="J4" s="112"/>
      <c r="K4" s="112"/>
      <c r="L4" s="112"/>
      <c r="M4" s="112"/>
      <c r="N4" s="112"/>
    </row>
    <row r="5" ht="14.25" customHeight="1">
      <c r="A5" s="113"/>
      <c r="B5" s="114"/>
      <c r="C5" s="114"/>
      <c r="D5" s="114"/>
      <c r="E5" s="114"/>
      <c r="F5" s="114"/>
      <c r="G5" s="114"/>
      <c r="H5" s="114"/>
      <c r="I5" s="112"/>
      <c r="J5" s="112"/>
      <c r="K5" s="112"/>
      <c r="L5" s="112"/>
      <c r="M5" s="112"/>
      <c r="N5" s="112"/>
    </row>
    <row r="6" ht="14.25" customHeight="1">
      <c r="A6" s="113" t="s">
        <v>372</v>
      </c>
      <c r="B6" s="114"/>
      <c r="C6" s="114"/>
      <c r="D6" s="114"/>
      <c r="E6" s="114"/>
      <c r="F6" s="114"/>
      <c r="G6" s="114"/>
      <c r="H6" s="112"/>
      <c r="I6" s="112"/>
      <c r="J6" s="112"/>
      <c r="K6" s="112"/>
      <c r="L6" s="112"/>
      <c r="M6" s="112"/>
      <c r="N6" s="112"/>
    </row>
    <row r="7" ht="14.25" customHeight="1">
      <c r="A7" s="113" t="s">
        <v>373</v>
      </c>
      <c r="B7" s="114"/>
      <c r="C7" s="114"/>
      <c r="D7" s="114"/>
      <c r="E7" s="114"/>
      <c r="F7" s="114"/>
      <c r="G7" s="114"/>
      <c r="H7" s="115"/>
      <c r="I7" s="112"/>
      <c r="J7" s="112"/>
      <c r="K7" s="112"/>
      <c r="L7" s="112"/>
      <c r="M7" s="112"/>
      <c r="N7" s="112"/>
    </row>
    <row r="8" ht="14.25" customHeight="1">
      <c r="A8" s="116" t="s">
        <v>374</v>
      </c>
      <c r="B8" s="114"/>
      <c r="C8" s="114"/>
      <c r="D8" s="114"/>
      <c r="E8" s="114"/>
      <c r="F8" s="114"/>
      <c r="G8" s="114"/>
      <c r="H8" s="115"/>
      <c r="I8" s="112"/>
      <c r="J8" s="112"/>
      <c r="K8" s="112"/>
      <c r="L8" s="112"/>
      <c r="M8" s="112"/>
      <c r="N8" s="112"/>
    </row>
    <row r="9" ht="14.25" customHeight="1">
      <c r="A9" s="63" t="s">
        <v>375</v>
      </c>
      <c r="B9" s="117"/>
      <c r="C9" s="117"/>
      <c r="D9" s="117"/>
      <c r="E9" s="117"/>
      <c r="F9" s="117"/>
      <c r="G9" s="117"/>
      <c r="H9" s="118"/>
      <c r="I9" s="112"/>
      <c r="J9" s="112"/>
      <c r="K9" s="112"/>
      <c r="L9" s="112"/>
      <c r="M9" s="112"/>
      <c r="N9" s="112"/>
    </row>
    <row r="10" ht="15.0" customHeight="1">
      <c r="A10" s="119" t="s">
        <v>376</v>
      </c>
      <c r="B10" s="74"/>
      <c r="C10" s="74"/>
      <c r="D10" s="74"/>
      <c r="E10" s="74"/>
      <c r="F10" s="74"/>
      <c r="G10" s="74"/>
      <c r="H10" s="75"/>
      <c r="I10" s="112"/>
      <c r="J10" s="112"/>
      <c r="K10" s="112"/>
      <c r="L10" s="112"/>
      <c r="M10" s="112"/>
      <c r="N10" s="112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120" t="s">
        <v>377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ht="15.0" customHeight="1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</row>
    <row r="18" ht="113.25" customHeight="1">
      <c r="A18" s="121" t="s">
        <v>1</v>
      </c>
      <c r="B18" s="121" t="s">
        <v>216</v>
      </c>
      <c r="C18" s="121" t="s">
        <v>120</v>
      </c>
      <c r="D18" s="122" t="s">
        <v>378</v>
      </c>
      <c r="E18" s="122" t="s">
        <v>379</v>
      </c>
      <c r="F18" s="121" t="s">
        <v>317</v>
      </c>
      <c r="G18" s="121" t="s">
        <v>120</v>
      </c>
      <c r="H18" s="121" t="s">
        <v>380</v>
      </c>
      <c r="I18" s="121" t="s">
        <v>381</v>
      </c>
      <c r="J18" s="121" t="s">
        <v>382</v>
      </c>
      <c r="K18" s="121" t="s">
        <v>383</v>
      </c>
      <c r="L18" s="121" t="s">
        <v>384</v>
      </c>
      <c r="M18" s="121" t="s">
        <v>120</v>
      </c>
      <c r="N18" s="121" t="s">
        <v>385</v>
      </c>
    </row>
    <row r="19" ht="14.25" customHeight="1">
      <c r="A19" s="32" t="s">
        <v>130</v>
      </c>
      <c r="B19" s="35" t="s">
        <v>322</v>
      </c>
      <c r="C19" s="123" t="s">
        <v>161</v>
      </c>
      <c r="D19" s="124">
        <v>1709.0</v>
      </c>
      <c r="E19" s="125" t="s">
        <v>323</v>
      </c>
      <c r="F19" s="125" t="s">
        <v>324</v>
      </c>
      <c r="G19" s="123" t="s">
        <v>161</v>
      </c>
      <c r="H19" s="126">
        <f t="shared" ref="H19:H31" si="1">(D19*92/100)*3</f>
        <v>4716.84</v>
      </c>
      <c r="I19" s="126">
        <f t="shared" ref="I19:I31" si="2">(D19*92/100)*4</f>
        <v>6289.12</v>
      </c>
      <c r="J19" s="126">
        <f t="shared" ref="J19:J31" si="3">(D19*8/100)*7</f>
        <v>957.04</v>
      </c>
      <c r="K19" s="126">
        <f t="shared" ref="K19:K31" si="4">(D19*8/100)*6</f>
        <v>820.32</v>
      </c>
      <c r="L19" s="125" t="s">
        <v>386</v>
      </c>
      <c r="M19" s="123" t="s">
        <v>161</v>
      </c>
      <c r="N19" s="124"/>
    </row>
    <row r="20" ht="14.25" customHeight="1">
      <c r="A20" s="32" t="s">
        <v>130</v>
      </c>
      <c r="B20" s="35" t="s">
        <v>326</v>
      </c>
      <c r="C20" s="123" t="s">
        <v>161</v>
      </c>
      <c r="D20" s="124">
        <v>317.0</v>
      </c>
      <c r="E20" s="125" t="s">
        <v>137</v>
      </c>
      <c r="F20" s="127" t="s">
        <v>327</v>
      </c>
      <c r="G20" s="123" t="s">
        <v>161</v>
      </c>
      <c r="H20" s="126">
        <f t="shared" si="1"/>
        <v>874.92</v>
      </c>
      <c r="I20" s="126">
        <f t="shared" si="2"/>
        <v>1166.56</v>
      </c>
      <c r="J20" s="126">
        <f t="shared" si="3"/>
        <v>177.52</v>
      </c>
      <c r="K20" s="126">
        <f t="shared" si="4"/>
        <v>152.16</v>
      </c>
      <c r="L20" s="125" t="s">
        <v>135</v>
      </c>
      <c r="M20" s="123" t="s">
        <v>161</v>
      </c>
      <c r="N20" s="124"/>
    </row>
    <row r="21" ht="14.25" customHeight="1">
      <c r="A21" s="32" t="s">
        <v>130</v>
      </c>
      <c r="B21" s="86" t="s">
        <v>139</v>
      </c>
      <c r="C21" s="123" t="s">
        <v>161</v>
      </c>
      <c r="D21" s="124">
        <v>176.0</v>
      </c>
      <c r="E21" s="125" t="s">
        <v>328</v>
      </c>
      <c r="F21" s="127" t="s">
        <v>327</v>
      </c>
      <c r="G21" s="123" t="s">
        <v>161</v>
      </c>
      <c r="H21" s="126">
        <f t="shared" si="1"/>
        <v>485.76</v>
      </c>
      <c r="I21" s="126">
        <f t="shared" si="2"/>
        <v>647.68</v>
      </c>
      <c r="J21" s="126">
        <f t="shared" si="3"/>
        <v>98.56</v>
      </c>
      <c r="K21" s="126">
        <f t="shared" si="4"/>
        <v>84.48</v>
      </c>
      <c r="L21" s="128" t="s">
        <v>328</v>
      </c>
      <c r="M21" s="123" t="s">
        <v>161</v>
      </c>
      <c r="N21" s="124"/>
    </row>
    <row r="22" ht="14.25" customHeight="1">
      <c r="A22" s="32" t="s">
        <v>130</v>
      </c>
      <c r="B22" s="87"/>
      <c r="C22" s="123" t="s">
        <v>161</v>
      </c>
      <c r="D22" s="124"/>
      <c r="E22" s="125" t="s">
        <v>329</v>
      </c>
      <c r="F22" s="127" t="s">
        <v>324</v>
      </c>
      <c r="G22" s="123" t="s">
        <v>161</v>
      </c>
      <c r="H22" s="126">
        <f t="shared" si="1"/>
        <v>0</v>
      </c>
      <c r="I22" s="126">
        <f t="shared" si="2"/>
        <v>0</v>
      </c>
      <c r="J22" s="126">
        <f t="shared" si="3"/>
        <v>0</v>
      </c>
      <c r="K22" s="126">
        <f t="shared" si="4"/>
        <v>0</v>
      </c>
      <c r="L22" s="87"/>
      <c r="M22" s="123" t="s">
        <v>161</v>
      </c>
      <c r="N22" s="124"/>
    </row>
    <row r="23" ht="14.25" customHeight="1">
      <c r="A23" s="32" t="s">
        <v>130</v>
      </c>
      <c r="B23" s="35" t="s">
        <v>141</v>
      </c>
      <c r="C23" s="123" t="s">
        <v>161</v>
      </c>
      <c r="D23" s="124">
        <v>122.0</v>
      </c>
      <c r="E23" s="125" t="s">
        <v>142</v>
      </c>
      <c r="F23" s="125" t="s">
        <v>324</v>
      </c>
      <c r="G23" s="123" t="s">
        <v>161</v>
      </c>
      <c r="H23" s="126">
        <f t="shared" si="1"/>
        <v>336.72</v>
      </c>
      <c r="I23" s="126">
        <f t="shared" si="2"/>
        <v>448.96</v>
      </c>
      <c r="J23" s="126">
        <f t="shared" si="3"/>
        <v>68.32</v>
      </c>
      <c r="K23" s="126">
        <f t="shared" si="4"/>
        <v>58.56</v>
      </c>
      <c r="L23" s="125" t="s">
        <v>142</v>
      </c>
      <c r="M23" s="123" t="s">
        <v>161</v>
      </c>
      <c r="N23" s="124"/>
    </row>
    <row r="24" ht="14.25" customHeight="1">
      <c r="A24" s="32"/>
      <c r="B24" s="99"/>
      <c r="C24" s="129"/>
      <c r="D24" s="129"/>
      <c r="E24" s="129"/>
      <c r="F24" s="129"/>
      <c r="G24" s="79"/>
      <c r="H24" s="126">
        <f t="shared" si="1"/>
        <v>0</v>
      </c>
      <c r="I24" s="126">
        <f t="shared" si="2"/>
        <v>0</v>
      </c>
      <c r="J24" s="126">
        <f t="shared" si="3"/>
        <v>0</v>
      </c>
      <c r="K24" s="126">
        <f t="shared" si="4"/>
        <v>0</v>
      </c>
      <c r="L24" s="129"/>
      <c r="M24" s="129"/>
      <c r="N24" s="129"/>
    </row>
    <row r="25" ht="14.25" customHeight="1">
      <c r="A25" s="42" t="s">
        <v>143</v>
      </c>
      <c r="B25" s="86" t="s">
        <v>144</v>
      </c>
      <c r="C25" s="130" t="s">
        <v>161</v>
      </c>
      <c r="D25" s="131">
        <v>722.0</v>
      </c>
      <c r="E25" s="130"/>
      <c r="F25" s="125"/>
      <c r="G25" s="125" t="s">
        <v>161</v>
      </c>
      <c r="H25" s="132">
        <f t="shared" si="1"/>
        <v>1992.72</v>
      </c>
      <c r="I25" s="126">
        <f t="shared" si="2"/>
        <v>2656.96</v>
      </c>
      <c r="J25" s="126">
        <f t="shared" si="3"/>
        <v>404.32</v>
      </c>
      <c r="K25" s="133">
        <f t="shared" si="4"/>
        <v>346.56</v>
      </c>
      <c r="L25" s="130" t="s">
        <v>387</v>
      </c>
      <c r="M25" s="125" t="s">
        <v>161</v>
      </c>
      <c r="N25" s="130"/>
    </row>
    <row r="26" ht="14.25" customHeight="1">
      <c r="A26" s="42" t="s">
        <v>143</v>
      </c>
      <c r="B26" s="87"/>
      <c r="C26" s="130" t="s">
        <v>161</v>
      </c>
      <c r="D26" s="131">
        <v>450.0</v>
      </c>
      <c r="E26" s="130"/>
      <c r="F26" s="125"/>
      <c r="G26" s="125" t="s">
        <v>161</v>
      </c>
      <c r="H26" s="132">
        <f t="shared" si="1"/>
        <v>1242</v>
      </c>
      <c r="I26" s="126">
        <f t="shared" si="2"/>
        <v>1656</v>
      </c>
      <c r="J26" s="126">
        <f t="shared" si="3"/>
        <v>252</v>
      </c>
      <c r="K26" s="133">
        <f t="shared" si="4"/>
        <v>216</v>
      </c>
      <c r="L26" s="130" t="s">
        <v>388</v>
      </c>
      <c r="M26" s="125" t="s">
        <v>161</v>
      </c>
      <c r="N26" s="130"/>
    </row>
    <row r="27" ht="14.25" customHeight="1">
      <c r="A27" s="42" t="s">
        <v>143</v>
      </c>
      <c r="B27" s="35" t="s">
        <v>150</v>
      </c>
      <c r="C27" s="130" t="s">
        <v>161</v>
      </c>
      <c r="D27" s="131">
        <v>606.0</v>
      </c>
      <c r="E27" s="130"/>
      <c r="F27" s="125"/>
      <c r="G27" s="125" t="s">
        <v>161</v>
      </c>
      <c r="H27" s="132">
        <f t="shared" si="1"/>
        <v>1672.56</v>
      </c>
      <c r="I27" s="126">
        <f t="shared" si="2"/>
        <v>2230.08</v>
      </c>
      <c r="J27" s="126">
        <f t="shared" si="3"/>
        <v>339.36</v>
      </c>
      <c r="K27" s="133">
        <f t="shared" si="4"/>
        <v>290.88</v>
      </c>
      <c r="L27" s="130" t="s">
        <v>389</v>
      </c>
      <c r="M27" s="125" t="s">
        <v>161</v>
      </c>
      <c r="N27" s="130"/>
    </row>
    <row r="28" ht="14.25" customHeight="1">
      <c r="A28" s="42" t="s">
        <v>143</v>
      </c>
      <c r="B28" s="35" t="s">
        <v>153</v>
      </c>
      <c r="C28" s="130" t="s">
        <v>161</v>
      </c>
      <c r="D28" s="131">
        <v>234.0</v>
      </c>
      <c r="E28" s="130"/>
      <c r="F28" s="125"/>
      <c r="G28" s="125" t="s">
        <v>161</v>
      </c>
      <c r="H28" s="132">
        <f t="shared" si="1"/>
        <v>645.84</v>
      </c>
      <c r="I28" s="126">
        <f t="shared" si="2"/>
        <v>861.12</v>
      </c>
      <c r="J28" s="126">
        <f t="shared" si="3"/>
        <v>131.04</v>
      </c>
      <c r="K28" s="133">
        <f t="shared" si="4"/>
        <v>112.32</v>
      </c>
      <c r="L28" s="130" t="s">
        <v>390</v>
      </c>
      <c r="M28" s="125" t="s">
        <v>161</v>
      </c>
      <c r="N28" s="130"/>
    </row>
    <row r="29" ht="14.25" customHeight="1">
      <c r="A29" s="42" t="s">
        <v>143</v>
      </c>
      <c r="B29" s="35" t="s">
        <v>156</v>
      </c>
      <c r="C29" s="130" t="s">
        <v>161</v>
      </c>
      <c r="D29" s="131">
        <v>100.0</v>
      </c>
      <c r="E29" s="130"/>
      <c r="F29" s="125"/>
      <c r="G29" s="125" t="s">
        <v>161</v>
      </c>
      <c r="H29" s="132">
        <f t="shared" si="1"/>
        <v>276</v>
      </c>
      <c r="I29" s="126">
        <f t="shared" si="2"/>
        <v>368</v>
      </c>
      <c r="J29" s="126">
        <f t="shared" si="3"/>
        <v>56</v>
      </c>
      <c r="K29" s="133">
        <f t="shared" si="4"/>
        <v>48</v>
      </c>
      <c r="L29" s="130" t="s">
        <v>391</v>
      </c>
      <c r="M29" s="125" t="s">
        <v>161</v>
      </c>
      <c r="N29" s="130"/>
    </row>
    <row r="30" ht="14.25" customHeight="1">
      <c r="A30" s="32"/>
      <c r="B30" s="99"/>
      <c r="C30" s="129"/>
      <c r="D30" s="129"/>
      <c r="E30" s="129"/>
      <c r="F30" s="124"/>
      <c r="G30" s="125"/>
      <c r="H30" s="126">
        <f t="shared" si="1"/>
        <v>0</v>
      </c>
      <c r="I30" s="126">
        <f t="shared" si="2"/>
        <v>0</v>
      </c>
      <c r="J30" s="126">
        <f t="shared" si="3"/>
        <v>0</v>
      </c>
      <c r="K30" s="126">
        <f t="shared" si="4"/>
        <v>0</v>
      </c>
      <c r="L30" s="124"/>
      <c r="M30" s="124"/>
      <c r="N30" s="124"/>
    </row>
    <row r="31" ht="14.25" customHeight="1">
      <c r="A31" s="42" t="s">
        <v>159</v>
      </c>
      <c r="B31" s="86" t="s">
        <v>178</v>
      </c>
      <c r="C31" s="130" t="s">
        <v>161</v>
      </c>
      <c r="D31" s="131">
        <v>274.0</v>
      </c>
      <c r="E31" s="130"/>
      <c r="F31" s="134"/>
      <c r="G31" s="125" t="s">
        <v>161</v>
      </c>
      <c r="H31" s="126">
        <f t="shared" si="1"/>
        <v>756.24</v>
      </c>
      <c r="I31" s="126">
        <f t="shared" si="2"/>
        <v>1008.32</v>
      </c>
      <c r="J31" s="126">
        <f t="shared" si="3"/>
        <v>153.44</v>
      </c>
      <c r="K31" s="126">
        <f t="shared" si="4"/>
        <v>131.52</v>
      </c>
      <c r="L31" s="130" t="s">
        <v>352</v>
      </c>
      <c r="M31" s="125" t="s">
        <v>161</v>
      </c>
      <c r="N31" s="124"/>
    </row>
    <row r="32" ht="14.25" customHeight="1">
      <c r="A32" s="42" t="s">
        <v>159</v>
      </c>
      <c r="B32" s="87"/>
      <c r="C32" s="130" t="s">
        <v>161</v>
      </c>
      <c r="D32" s="131">
        <v>66.0</v>
      </c>
      <c r="E32" s="130"/>
      <c r="F32" s="134"/>
      <c r="G32" s="125" t="s">
        <v>161</v>
      </c>
      <c r="H32" s="126"/>
      <c r="I32" s="126"/>
      <c r="J32" s="126"/>
      <c r="K32" s="126"/>
      <c r="L32" s="130" t="s">
        <v>392</v>
      </c>
      <c r="M32" s="125" t="s">
        <v>161</v>
      </c>
      <c r="N32" s="124"/>
    </row>
    <row r="33" ht="14.25" customHeight="1">
      <c r="A33" s="42" t="s">
        <v>159</v>
      </c>
      <c r="B33" s="135" t="s">
        <v>182</v>
      </c>
      <c r="C33" s="130" t="s">
        <v>161</v>
      </c>
      <c r="D33" s="131">
        <v>153.0</v>
      </c>
      <c r="E33" s="130"/>
      <c r="F33" s="134"/>
      <c r="G33" s="125" t="s">
        <v>161</v>
      </c>
      <c r="H33" s="126">
        <f t="shared" ref="H33:H156" si="5">(D33*92/100)*3</f>
        <v>422.28</v>
      </c>
      <c r="I33" s="126">
        <f t="shared" ref="I33:I156" si="6">(D33*92/100)*4</f>
        <v>563.04</v>
      </c>
      <c r="J33" s="126">
        <f t="shared" ref="J33:J156" si="7">(D33*8/100)*7</f>
        <v>85.68</v>
      </c>
      <c r="K33" s="126">
        <f t="shared" ref="K33:K156" si="8">(D33*8/100)*6</f>
        <v>73.44</v>
      </c>
      <c r="L33" s="130" t="s">
        <v>393</v>
      </c>
      <c r="M33" s="125" t="s">
        <v>161</v>
      </c>
      <c r="N33" s="124"/>
    </row>
    <row r="34" ht="14.25" customHeight="1">
      <c r="A34" s="42" t="s">
        <v>159</v>
      </c>
      <c r="B34" s="135" t="s">
        <v>174</v>
      </c>
      <c r="C34" s="130" t="s">
        <v>161</v>
      </c>
      <c r="D34" s="131">
        <v>455.0</v>
      </c>
      <c r="E34" s="130"/>
      <c r="F34" s="134"/>
      <c r="G34" s="125" t="s">
        <v>161</v>
      </c>
      <c r="H34" s="126">
        <f t="shared" si="5"/>
        <v>1255.8</v>
      </c>
      <c r="I34" s="126">
        <f t="shared" si="6"/>
        <v>1674.4</v>
      </c>
      <c r="J34" s="126">
        <f t="shared" si="7"/>
        <v>254.8</v>
      </c>
      <c r="K34" s="126">
        <f t="shared" si="8"/>
        <v>218.4</v>
      </c>
      <c r="L34" s="130" t="s">
        <v>394</v>
      </c>
      <c r="M34" s="125" t="s">
        <v>161</v>
      </c>
      <c r="N34" s="124"/>
    </row>
    <row r="35" ht="14.25" customHeight="1">
      <c r="A35" s="42" t="s">
        <v>159</v>
      </c>
      <c r="B35" s="135" t="s">
        <v>170</v>
      </c>
      <c r="C35" s="130" t="s">
        <v>161</v>
      </c>
      <c r="D35" s="131">
        <v>44.0</v>
      </c>
      <c r="E35" s="130"/>
      <c r="F35" s="134"/>
      <c r="G35" s="125" t="s">
        <v>161</v>
      </c>
      <c r="H35" s="126">
        <f t="shared" si="5"/>
        <v>121.44</v>
      </c>
      <c r="I35" s="126">
        <f t="shared" si="6"/>
        <v>161.92</v>
      </c>
      <c r="J35" s="126">
        <f t="shared" si="7"/>
        <v>24.64</v>
      </c>
      <c r="K35" s="126">
        <f t="shared" si="8"/>
        <v>21.12</v>
      </c>
      <c r="L35" s="130" t="s">
        <v>395</v>
      </c>
      <c r="M35" s="125" t="s">
        <v>161</v>
      </c>
      <c r="N35" s="124"/>
    </row>
    <row r="36" ht="14.25" customHeight="1">
      <c r="A36" s="42" t="s">
        <v>159</v>
      </c>
      <c r="B36" s="135" t="s">
        <v>185</v>
      </c>
      <c r="C36" s="130" t="s">
        <v>161</v>
      </c>
      <c r="D36" s="131">
        <v>326.0</v>
      </c>
      <c r="E36" s="130"/>
      <c r="F36" s="134"/>
      <c r="G36" s="125" t="s">
        <v>161</v>
      </c>
      <c r="H36" s="126">
        <f t="shared" si="5"/>
        <v>899.76</v>
      </c>
      <c r="I36" s="126">
        <f t="shared" si="6"/>
        <v>1199.68</v>
      </c>
      <c r="J36" s="126">
        <f t="shared" si="7"/>
        <v>182.56</v>
      </c>
      <c r="K36" s="126">
        <f t="shared" si="8"/>
        <v>156.48</v>
      </c>
      <c r="L36" s="130" t="s">
        <v>396</v>
      </c>
      <c r="M36" s="125" t="s">
        <v>161</v>
      </c>
      <c r="N36" s="124"/>
    </row>
    <row r="37" ht="14.25" customHeight="1">
      <c r="A37" s="42" t="s">
        <v>159</v>
      </c>
      <c r="B37" s="135" t="s">
        <v>166</v>
      </c>
      <c r="C37" s="130" t="s">
        <v>161</v>
      </c>
      <c r="D37" s="131">
        <v>164.0</v>
      </c>
      <c r="E37" s="130"/>
      <c r="F37" s="134"/>
      <c r="G37" s="125" t="s">
        <v>161</v>
      </c>
      <c r="H37" s="126">
        <f t="shared" si="5"/>
        <v>452.64</v>
      </c>
      <c r="I37" s="126">
        <f t="shared" si="6"/>
        <v>603.52</v>
      </c>
      <c r="J37" s="126">
        <f t="shared" si="7"/>
        <v>91.84</v>
      </c>
      <c r="K37" s="126">
        <f t="shared" si="8"/>
        <v>78.72</v>
      </c>
      <c r="L37" s="130" t="s">
        <v>397</v>
      </c>
      <c r="M37" s="125" t="s">
        <v>161</v>
      </c>
      <c r="N37" s="124"/>
    </row>
    <row r="38" ht="14.25" customHeight="1">
      <c r="A38" s="42" t="s">
        <v>159</v>
      </c>
      <c r="B38" s="135" t="s">
        <v>160</v>
      </c>
      <c r="C38" s="130" t="s">
        <v>161</v>
      </c>
      <c r="D38" s="131">
        <v>424.0</v>
      </c>
      <c r="E38" s="130"/>
      <c r="F38" s="134"/>
      <c r="G38" s="125" t="s">
        <v>161</v>
      </c>
      <c r="H38" s="126">
        <f t="shared" si="5"/>
        <v>1170.24</v>
      </c>
      <c r="I38" s="126">
        <f t="shared" si="6"/>
        <v>1560.32</v>
      </c>
      <c r="J38" s="126">
        <f t="shared" si="7"/>
        <v>237.44</v>
      </c>
      <c r="K38" s="126">
        <f t="shared" si="8"/>
        <v>203.52</v>
      </c>
      <c r="L38" s="130" t="s">
        <v>398</v>
      </c>
      <c r="M38" s="125" t="s">
        <v>161</v>
      </c>
      <c r="N38" s="124"/>
    </row>
    <row r="39" ht="14.25" customHeight="1">
      <c r="A39" s="99"/>
      <c r="B39" s="88"/>
      <c r="C39" s="136"/>
      <c r="D39" s="136"/>
      <c r="E39" s="136"/>
      <c r="F39" s="137"/>
      <c r="G39" s="129"/>
      <c r="H39" s="126">
        <f t="shared" si="5"/>
        <v>0</v>
      </c>
      <c r="I39" s="126">
        <f t="shared" si="6"/>
        <v>0</v>
      </c>
      <c r="J39" s="126">
        <f t="shared" si="7"/>
        <v>0</v>
      </c>
      <c r="K39" s="126">
        <f t="shared" si="8"/>
        <v>0</v>
      </c>
      <c r="L39" s="129"/>
      <c r="M39" s="129"/>
      <c r="N39" s="129"/>
    </row>
    <row r="40" ht="14.25" customHeight="1">
      <c r="A40" s="35" t="s">
        <v>399</v>
      </c>
      <c r="B40" s="35" t="s">
        <v>354</v>
      </c>
      <c r="C40" s="125" t="s">
        <v>161</v>
      </c>
      <c r="D40" s="125">
        <v>292.0</v>
      </c>
      <c r="E40" s="125" t="s">
        <v>191</v>
      </c>
      <c r="F40" s="125" t="s">
        <v>327</v>
      </c>
      <c r="G40" s="125" t="s">
        <v>161</v>
      </c>
      <c r="H40" s="132">
        <f t="shared" si="5"/>
        <v>805.92</v>
      </c>
      <c r="I40" s="126">
        <f t="shared" si="6"/>
        <v>1074.56</v>
      </c>
      <c r="J40" s="126">
        <f t="shared" si="7"/>
        <v>163.52</v>
      </c>
      <c r="K40" s="133">
        <f t="shared" si="8"/>
        <v>140.16</v>
      </c>
      <c r="L40" s="125" t="s">
        <v>191</v>
      </c>
      <c r="M40" s="125" t="s">
        <v>161</v>
      </c>
      <c r="N40" s="125" t="s">
        <v>325</v>
      </c>
    </row>
    <row r="41" ht="14.25" customHeight="1">
      <c r="A41" s="99"/>
      <c r="B41" s="99"/>
      <c r="C41" s="129"/>
      <c r="D41" s="129"/>
      <c r="E41" s="129"/>
      <c r="F41" s="129"/>
      <c r="G41" s="129"/>
      <c r="H41" s="126">
        <f t="shared" si="5"/>
        <v>0</v>
      </c>
      <c r="I41" s="126">
        <f t="shared" si="6"/>
        <v>0</v>
      </c>
      <c r="J41" s="126">
        <f t="shared" si="7"/>
        <v>0</v>
      </c>
      <c r="K41" s="126">
        <f t="shared" si="8"/>
        <v>0</v>
      </c>
      <c r="L41" s="129"/>
      <c r="M41" s="129"/>
      <c r="N41" s="129"/>
    </row>
    <row r="42" ht="14.25" customHeight="1">
      <c r="A42" s="35" t="s">
        <v>193</v>
      </c>
      <c r="B42" s="35" t="s">
        <v>355</v>
      </c>
      <c r="C42" s="138" t="s">
        <v>132</v>
      </c>
      <c r="D42" s="131">
        <v>834.0</v>
      </c>
      <c r="E42" s="139" t="s">
        <v>400</v>
      </c>
      <c r="F42" s="130" t="s">
        <v>327</v>
      </c>
      <c r="G42" s="130" t="s">
        <v>161</v>
      </c>
      <c r="H42" s="132">
        <f t="shared" si="5"/>
        <v>2301.84</v>
      </c>
      <c r="I42" s="126">
        <f t="shared" si="6"/>
        <v>3069.12</v>
      </c>
      <c r="J42" s="126">
        <f t="shared" si="7"/>
        <v>467.04</v>
      </c>
      <c r="K42" s="133">
        <f t="shared" si="8"/>
        <v>400.32</v>
      </c>
      <c r="L42" s="125" t="s">
        <v>401</v>
      </c>
      <c r="M42" s="130" t="s">
        <v>161</v>
      </c>
      <c r="N42" s="130" t="s">
        <v>325</v>
      </c>
    </row>
    <row r="43" ht="14.25" customHeight="1">
      <c r="A43" s="35" t="s">
        <v>193</v>
      </c>
      <c r="B43" s="35" t="s">
        <v>241</v>
      </c>
      <c r="C43" s="138" t="s">
        <v>132</v>
      </c>
      <c r="D43" s="131">
        <v>455.0</v>
      </c>
      <c r="E43" s="130" t="s">
        <v>402</v>
      </c>
      <c r="F43" s="130" t="s">
        <v>327</v>
      </c>
      <c r="G43" s="130" t="s">
        <v>161</v>
      </c>
      <c r="H43" s="132">
        <f t="shared" si="5"/>
        <v>1255.8</v>
      </c>
      <c r="I43" s="126">
        <f t="shared" si="6"/>
        <v>1674.4</v>
      </c>
      <c r="J43" s="126">
        <f t="shared" si="7"/>
        <v>254.8</v>
      </c>
      <c r="K43" s="133">
        <f t="shared" si="8"/>
        <v>218.4</v>
      </c>
      <c r="L43" s="139" t="s">
        <v>402</v>
      </c>
      <c r="M43" s="130" t="s">
        <v>161</v>
      </c>
      <c r="N43" s="130" t="s">
        <v>350</v>
      </c>
    </row>
    <row r="44" ht="14.25" customHeight="1">
      <c r="A44" s="35" t="s">
        <v>193</v>
      </c>
      <c r="B44" s="35"/>
      <c r="C44" s="138" t="s">
        <v>132</v>
      </c>
      <c r="D44" s="130"/>
      <c r="E44" s="130" t="s">
        <v>403</v>
      </c>
      <c r="F44" s="130" t="s">
        <v>324</v>
      </c>
      <c r="G44" s="130" t="s">
        <v>161</v>
      </c>
      <c r="H44" s="132">
        <f t="shared" si="5"/>
        <v>0</v>
      </c>
      <c r="I44" s="126">
        <f t="shared" si="6"/>
        <v>0</v>
      </c>
      <c r="J44" s="126">
        <f t="shared" si="7"/>
        <v>0</v>
      </c>
      <c r="K44" s="133">
        <f t="shared" si="8"/>
        <v>0</v>
      </c>
      <c r="L44" s="125" t="s">
        <v>403</v>
      </c>
      <c r="M44" s="130" t="s">
        <v>161</v>
      </c>
      <c r="N44" s="130" t="s">
        <v>350</v>
      </c>
    </row>
    <row r="45" ht="14.25" customHeight="1">
      <c r="A45" s="32"/>
      <c r="B45" s="99"/>
      <c r="C45" s="129"/>
      <c r="D45" s="129"/>
      <c r="E45" s="124"/>
      <c r="F45" s="124"/>
      <c r="G45" s="124"/>
      <c r="H45" s="126">
        <f t="shared" si="5"/>
        <v>0</v>
      </c>
      <c r="I45" s="126">
        <f t="shared" si="6"/>
        <v>0</v>
      </c>
      <c r="J45" s="126">
        <f t="shared" si="7"/>
        <v>0</v>
      </c>
      <c r="K45" s="126">
        <f t="shared" si="8"/>
        <v>0</v>
      </c>
      <c r="L45" s="129"/>
      <c r="M45" s="129"/>
      <c r="N45" s="129"/>
    </row>
    <row r="46" ht="30.0" customHeight="1">
      <c r="A46" s="42" t="s">
        <v>200</v>
      </c>
      <c r="B46" s="86" t="s">
        <v>404</v>
      </c>
      <c r="C46" s="130" t="s">
        <v>132</v>
      </c>
      <c r="D46" s="140">
        <v>1113.0</v>
      </c>
      <c r="E46" s="134"/>
      <c r="F46" s="124"/>
      <c r="G46" s="124"/>
      <c r="H46" s="126">
        <f t="shared" si="5"/>
        <v>3071.88</v>
      </c>
      <c r="I46" s="126">
        <f t="shared" si="6"/>
        <v>4095.84</v>
      </c>
      <c r="J46" s="126">
        <f t="shared" si="7"/>
        <v>623.28</v>
      </c>
      <c r="K46" s="133">
        <f t="shared" si="8"/>
        <v>534.24</v>
      </c>
      <c r="L46" s="130" t="s">
        <v>405</v>
      </c>
      <c r="M46" s="130" t="s">
        <v>132</v>
      </c>
      <c r="N46" s="130" t="s">
        <v>350</v>
      </c>
    </row>
    <row r="47" ht="30.0" customHeight="1">
      <c r="A47" s="42" t="s">
        <v>200</v>
      </c>
      <c r="B47" s="87"/>
      <c r="C47" s="130" t="s">
        <v>132</v>
      </c>
      <c r="D47" s="141"/>
      <c r="E47" s="134"/>
      <c r="F47" s="124"/>
      <c r="G47" s="124"/>
      <c r="H47" s="126">
        <f t="shared" si="5"/>
        <v>0</v>
      </c>
      <c r="I47" s="126">
        <f t="shared" si="6"/>
        <v>0</v>
      </c>
      <c r="J47" s="126">
        <f t="shared" si="7"/>
        <v>0</v>
      </c>
      <c r="K47" s="133">
        <f t="shared" si="8"/>
        <v>0</v>
      </c>
      <c r="L47" s="130" t="s">
        <v>406</v>
      </c>
      <c r="M47" s="130" t="s">
        <v>132</v>
      </c>
      <c r="N47" s="130" t="s">
        <v>350</v>
      </c>
    </row>
    <row r="48" ht="14.25" customHeight="1">
      <c r="A48" s="42" t="s">
        <v>200</v>
      </c>
      <c r="B48" s="142" t="s">
        <v>407</v>
      </c>
      <c r="C48" s="130" t="s">
        <v>132</v>
      </c>
      <c r="D48" s="131">
        <v>1674.0</v>
      </c>
      <c r="E48" s="134"/>
      <c r="F48" s="124"/>
      <c r="G48" s="124"/>
      <c r="H48" s="126">
        <f t="shared" si="5"/>
        <v>4620.24</v>
      </c>
      <c r="I48" s="126">
        <f t="shared" si="6"/>
        <v>6160.32</v>
      </c>
      <c r="J48" s="126">
        <f t="shared" si="7"/>
        <v>937.44</v>
      </c>
      <c r="K48" s="133">
        <f t="shared" si="8"/>
        <v>803.52</v>
      </c>
      <c r="L48" s="130"/>
      <c r="M48" s="130"/>
      <c r="N48" s="130"/>
    </row>
    <row r="49" ht="14.25" customHeight="1">
      <c r="A49" s="42" t="s">
        <v>200</v>
      </c>
      <c r="B49" s="142" t="s">
        <v>408</v>
      </c>
      <c r="C49" s="130" t="s">
        <v>132</v>
      </c>
      <c r="D49" s="131">
        <v>1780.0</v>
      </c>
      <c r="E49" s="134"/>
      <c r="F49" s="124"/>
      <c r="G49" s="124"/>
      <c r="H49" s="126">
        <f t="shared" si="5"/>
        <v>4912.8</v>
      </c>
      <c r="I49" s="126">
        <f t="shared" si="6"/>
        <v>6550.4</v>
      </c>
      <c r="J49" s="126">
        <f t="shared" si="7"/>
        <v>996.8</v>
      </c>
      <c r="K49" s="133">
        <f t="shared" si="8"/>
        <v>854.4</v>
      </c>
      <c r="L49" s="130" t="s">
        <v>409</v>
      </c>
      <c r="M49" s="130" t="s">
        <v>132</v>
      </c>
      <c r="N49" s="130" t="s">
        <v>350</v>
      </c>
    </row>
    <row r="50" ht="14.25" customHeight="1">
      <c r="A50" s="42" t="s">
        <v>200</v>
      </c>
      <c r="B50" s="142" t="s">
        <v>242</v>
      </c>
      <c r="C50" s="130" t="s">
        <v>132</v>
      </c>
      <c r="D50" s="131">
        <v>384.0</v>
      </c>
      <c r="E50" s="134"/>
      <c r="F50" s="124"/>
      <c r="G50" s="124"/>
      <c r="H50" s="126">
        <f t="shared" si="5"/>
        <v>1059.84</v>
      </c>
      <c r="I50" s="126">
        <f t="shared" si="6"/>
        <v>1413.12</v>
      </c>
      <c r="J50" s="126">
        <f t="shared" si="7"/>
        <v>215.04</v>
      </c>
      <c r="K50" s="126">
        <f t="shared" si="8"/>
        <v>184.32</v>
      </c>
      <c r="L50" s="124"/>
      <c r="M50" s="124"/>
      <c r="N50" s="124"/>
    </row>
    <row r="51" ht="14.25" customHeight="1">
      <c r="A51" s="42" t="s">
        <v>200</v>
      </c>
      <c r="B51" s="142" t="s">
        <v>246</v>
      </c>
      <c r="C51" s="130" t="s">
        <v>132</v>
      </c>
      <c r="D51" s="131">
        <v>93.0</v>
      </c>
      <c r="E51" s="134"/>
      <c r="F51" s="124"/>
      <c r="G51" s="124"/>
      <c r="H51" s="126">
        <f t="shared" si="5"/>
        <v>256.68</v>
      </c>
      <c r="I51" s="126">
        <f t="shared" si="6"/>
        <v>342.24</v>
      </c>
      <c r="J51" s="126">
        <f t="shared" si="7"/>
        <v>52.08</v>
      </c>
      <c r="K51" s="126">
        <f t="shared" si="8"/>
        <v>44.64</v>
      </c>
      <c r="L51" s="124"/>
      <c r="M51" s="124"/>
      <c r="N51" s="124"/>
    </row>
    <row r="52" ht="14.25" customHeight="1">
      <c r="A52" s="42"/>
      <c r="B52" s="32"/>
      <c r="C52" s="124"/>
      <c r="D52" s="124"/>
      <c r="E52" s="124"/>
      <c r="F52" s="124"/>
      <c r="G52" s="124"/>
      <c r="H52" s="126">
        <f t="shared" si="5"/>
        <v>0</v>
      </c>
      <c r="I52" s="126">
        <f t="shared" si="6"/>
        <v>0</v>
      </c>
      <c r="J52" s="126">
        <f t="shared" si="7"/>
        <v>0</v>
      </c>
      <c r="K52" s="126">
        <f t="shared" si="8"/>
        <v>0</v>
      </c>
      <c r="L52" s="124"/>
      <c r="M52" s="124"/>
      <c r="N52" s="124"/>
    </row>
    <row r="53" ht="14.25" customHeight="1">
      <c r="A53" s="42"/>
      <c r="B53" s="32"/>
      <c r="C53" s="124"/>
      <c r="D53" s="124"/>
      <c r="E53" s="124"/>
      <c r="F53" s="124"/>
      <c r="G53" s="124"/>
      <c r="H53" s="126">
        <f t="shared" si="5"/>
        <v>0</v>
      </c>
      <c r="I53" s="126">
        <f t="shared" si="6"/>
        <v>0</v>
      </c>
      <c r="J53" s="126">
        <f t="shared" si="7"/>
        <v>0</v>
      </c>
      <c r="K53" s="126">
        <f t="shared" si="8"/>
        <v>0</v>
      </c>
      <c r="L53" s="124"/>
      <c r="M53" s="124"/>
      <c r="N53" s="124"/>
    </row>
    <row r="54" ht="14.25" customHeight="1">
      <c r="A54" s="42"/>
      <c r="B54" s="32"/>
      <c r="C54" s="124"/>
      <c r="D54" s="124"/>
      <c r="E54" s="124"/>
      <c r="F54" s="124"/>
      <c r="G54" s="124"/>
      <c r="H54" s="126">
        <f t="shared" si="5"/>
        <v>0</v>
      </c>
      <c r="I54" s="126">
        <f t="shared" si="6"/>
        <v>0</v>
      </c>
      <c r="J54" s="126">
        <f t="shared" si="7"/>
        <v>0</v>
      </c>
      <c r="K54" s="126">
        <f t="shared" si="8"/>
        <v>0</v>
      </c>
      <c r="L54" s="124"/>
      <c r="M54" s="124"/>
      <c r="N54" s="124"/>
    </row>
    <row r="55" ht="14.25" customHeight="1">
      <c r="A55" s="32"/>
      <c r="B55" s="32"/>
      <c r="C55" s="124"/>
      <c r="D55" s="124"/>
      <c r="E55" s="124"/>
      <c r="F55" s="124"/>
      <c r="G55" s="124"/>
      <c r="H55" s="126">
        <f t="shared" si="5"/>
        <v>0</v>
      </c>
      <c r="I55" s="126">
        <f t="shared" si="6"/>
        <v>0</v>
      </c>
      <c r="J55" s="126">
        <f t="shared" si="7"/>
        <v>0</v>
      </c>
      <c r="K55" s="126">
        <f t="shared" si="8"/>
        <v>0</v>
      </c>
      <c r="L55" s="124"/>
      <c r="M55" s="124"/>
      <c r="N55" s="124"/>
    </row>
    <row r="56" ht="14.25" customHeight="1">
      <c r="A56" s="32"/>
      <c r="B56" s="32"/>
      <c r="C56" s="124"/>
      <c r="D56" s="124"/>
      <c r="E56" s="124"/>
      <c r="F56" s="124"/>
      <c r="G56" s="124"/>
      <c r="H56" s="126">
        <f t="shared" si="5"/>
        <v>0</v>
      </c>
      <c r="I56" s="126">
        <f t="shared" si="6"/>
        <v>0</v>
      </c>
      <c r="J56" s="126">
        <f t="shared" si="7"/>
        <v>0</v>
      </c>
      <c r="K56" s="126">
        <f t="shared" si="8"/>
        <v>0</v>
      </c>
      <c r="L56" s="124"/>
      <c r="M56" s="124"/>
      <c r="N56" s="124"/>
    </row>
    <row r="57" ht="14.25" customHeight="1">
      <c r="A57" s="32"/>
      <c r="B57" s="32"/>
      <c r="C57" s="124"/>
      <c r="D57" s="124"/>
      <c r="E57" s="124"/>
      <c r="F57" s="124"/>
      <c r="G57" s="124"/>
      <c r="H57" s="126">
        <f t="shared" si="5"/>
        <v>0</v>
      </c>
      <c r="I57" s="126">
        <f t="shared" si="6"/>
        <v>0</v>
      </c>
      <c r="J57" s="126">
        <f t="shared" si="7"/>
        <v>0</v>
      </c>
      <c r="K57" s="126">
        <f t="shared" si="8"/>
        <v>0</v>
      </c>
      <c r="L57" s="124"/>
      <c r="M57" s="124"/>
      <c r="N57" s="124"/>
    </row>
    <row r="58" ht="14.25" customHeight="1">
      <c r="A58" s="32"/>
      <c r="B58" s="32"/>
      <c r="C58" s="124"/>
      <c r="D58" s="124"/>
      <c r="E58" s="124"/>
      <c r="F58" s="124"/>
      <c r="G58" s="124"/>
      <c r="H58" s="126">
        <f t="shared" si="5"/>
        <v>0</v>
      </c>
      <c r="I58" s="126">
        <f t="shared" si="6"/>
        <v>0</v>
      </c>
      <c r="J58" s="126">
        <f t="shared" si="7"/>
        <v>0</v>
      </c>
      <c r="K58" s="126">
        <f t="shared" si="8"/>
        <v>0</v>
      </c>
      <c r="L58" s="124"/>
      <c r="M58" s="124"/>
      <c r="N58" s="124"/>
    </row>
    <row r="59" ht="14.25" customHeight="1">
      <c r="A59" s="32"/>
      <c r="B59" s="32"/>
      <c r="C59" s="124"/>
      <c r="D59" s="124"/>
      <c r="E59" s="124"/>
      <c r="F59" s="124"/>
      <c r="G59" s="124"/>
      <c r="H59" s="126">
        <f t="shared" si="5"/>
        <v>0</v>
      </c>
      <c r="I59" s="126">
        <f t="shared" si="6"/>
        <v>0</v>
      </c>
      <c r="J59" s="126">
        <f t="shared" si="7"/>
        <v>0</v>
      </c>
      <c r="K59" s="126">
        <f t="shared" si="8"/>
        <v>0</v>
      </c>
      <c r="L59" s="124"/>
      <c r="M59" s="124"/>
      <c r="N59" s="124"/>
    </row>
    <row r="60" ht="14.25" customHeight="1">
      <c r="A60" s="32"/>
      <c r="B60" s="32"/>
      <c r="C60" s="124"/>
      <c r="D60" s="124"/>
      <c r="E60" s="124"/>
      <c r="F60" s="124"/>
      <c r="G60" s="124"/>
      <c r="H60" s="126">
        <f t="shared" si="5"/>
        <v>0</v>
      </c>
      <c r="I60" s="126">
        <f t="shared" si="6"/>
        <v>0</v>
      </c>
      <c r="J60" s="126">
        <f t="shared" si="7"/>
        <v>0</v>
      </c>
      <c r="K60" s="126">
        <f t="shared" si="8"/>
        <v>0</v>
      </c>
      <c r="L60" s="124"/>
      <c r="M60" s="124"/>
      <c r="N60" s="124"/>
    </row>
    <row r="61" ht="14.25" customHeight="1">
      <c r="A61" s="32"/>
      <c r="B61" s="32"/>
      <c r="C61" s="124"/>
      <c r="D61" s="124"/>
      <c r="E61" s="124"/>
      <c r="F61" s="124"/>
      <c r="G61" s="124"/>
      <c r="H61" s="126">
        <f t="shared" si="5"/>
        <v>0</v>
      </c>
      <c r="I61" s="126">
        <f t="shared" si="6"/>
        <v>0</v>
      </c>
      <c r="J61" s="126">
        <f t="shared" si="7"/>
        <v>0</v>
      </c>
      <c r="K61" s="126">
        <f t="shared" si="8"/>
        <v>0</v>
      </c>
      <c r="L61" s="124"/>
      <c r="M61" s="124"/>
      <c r="N61" s="124"/>
    </row>
    <row r="62" ht="14.25" customHeight="1">
      <c r="A62" s="32"/>
      <c r="B62" s="32"/>
      <c r="C62" s="124"/>
      <c r="D62" s="124"/>
      <c r="E62" s="124"/>
      <c r="F62" s="124"/>
      <c r="G62" s="124"/>
      <c r="H62" s="126">
        <f t="shared" si="5"/>
        <v>0</v>
      </c>
      <c r="I62" s="126">
        <f t="shared" si="6"/>
        <v>0</v>
      </c>
      <c r="J62" s="126">
        <f t="shared" si="7"/>
        <v>0</v>
      </c>
      <c r="K62" s="126">
        <f t="shared" si="8"/>
        <v>0</v>
      </c>
      <c r="L62" s="124"/>
      <c r="M62" s="124"/>
      <c r="N62" s="124"/>
    </row>
    <row r="63" ht="14.25" customHeight="1">
      <c r="A63" s="32"/>
      <c r="B63" s="32"/>
      <c r="C63" s="124"/>
      <c r="D63" s="124"/>
      <c r="E63" s="124"/>
      <c r="F63" s="124"/>
      <c r="G63" s="124"/>
      <c r="H63" s="126">
        <f t="shared" si="5"/>
        <v>0</v>
      </c>
      <c r="I63" s="126">
        <f t="shared" si="6"/>
        <v>0</v>
      </c>
      <c r="J63" s="126">
        <f t="shared" si="7"/>
        <v>0</v>
      </c>
      <c r="K63" s="126">
        <f t="shared" si="8"/>
        <v>0</v>
      </c>
      <c r="L63" s="124"/>
      <c r="M63" s="124"/>
      <c r="N63" s="124"/>
    </row>
    <row r="64" ht="14.25" customHeight="1">
      <c r="A64" s="32"/>
      <c r="B64" s="32"/>
      <c r="C64" s="124"/>
      <c r="D64" s="124"/>
      <c r="E64" s="124"/>
      <c r="F64" s="124"/>
      <c r="G64" s="124"/>
      <c r="H64" s="126">
        <f t="shared" si="5"/>
        <v>0</v>
      </c>
      <c r="I64" s="126">
        <f t="shared" si="6"/>
        <v>0</v>
      </c>
      <c r="J64" s="126">
        <f t="shared" si="7"/>
        <v>0</v>
      </c>
      <c r="K64" s="126">
        <f t="shared" si="8"/>
        <v>0</v>
      </c>
      <c r="L64" s="124"/>
      <c r="M64" s="124"/>
      <c r="N64" s="124"/>
    </row>
    <row r="65" ht="14.25" customHeight="1">
      <c r="A65" s="32"/>
      <c r="B65" s="32"/>
      <c r="C65" s="124"/>
      <c r="D65" s="124"/>
      <c r="E65" s="124"/>
      <c r="F65" s="124"/>
      <c r="G65" s="124"/>
      <c r="H65" s="126">
        <f t="shared" si="5"/>
        <v>0</v>
      </c>
      <c r="I65" s="126">
        <f t="shared" si="6"/>
        <v>0</v>
      </c>
      <c r="J65" s="126">
        <f t="shared" si="7"/>
        <v>0</v>
      </c>
      <c r="K65" s="126">
        <f t="shared" si="8"/>
        <v>0</v>
      </c>
      <c r="L65" s="124"/>
      <c r="M65" s="124"/>
      <c r="N65" s="124"/>
    </row>
    <row r="66" ht="14.25" customHeight="1">
      <c r="A66" s="32"/>
      <c r="B66" s="32"/>
      <c r="C66" s="124"/>
      <c r="D66" s="124"/>
      <c r="E66" s="124"/>
      <c r="F66" s="124"/>
      <c r="G66" s="124"/>
      <c r="H66" s="126">
        <f t="shared" si="5"/>
        <v>0</v>
      </c>
      <c r="I66" s="126">
        <f t="shared" si="6"/>
        <v>0</v>
      </c>
      <c r="J66" s="126">
        <f t="shared" si="7"/>
        <v>0</v>
      </c>
      <c r="K66" s="126">
        <f t="shared" si="8"/>
        <v>0</v>
      </c>
      <c r="L66" s="124"/>
      <c r="M66" s="124"/>
      <c r="N66" s="124"/>
    </row>
    <row r="67" ht="14.25" customHeight="1">
      <c r="A67" s="32"/>
      <c r="B67" s="32"/>
      <c r="C67" s="124"/>
      <c r="D67" s="124"/>
      <c r="E67" s="124"/>
      <c r="F67" s="124"/>
      <c r="G67" s="124"/>
      <c r="H67" s="126">
        <f t="shared" si="5"/>
        <v>0</v>
      </c>
      <c r="I67" s="126">
        <f t="shared" si="6"/>
        <v>0</v>
      </c>
      <c r="J67" s="126">
        <f t="shared" si="7"/>
        <v>0</v>
      </c>
      <c r="K67" s="126">
        <f t="shared" si="8"/>
        <v>0</v>
      </c>
      <c r="L67" s="124"/>
      <c r="M67" s="124"/>
      <c r="N67" s="124"/>
    </row>
    <row r="68" ht="14.25" customHeight="1">
      <c r="A68" s="32"/>
      <c r="B68" s="32"/>
      <c r="C68" s="124"/>
      <c r="D68" s="124"/>
      <c r="E68" s="124"/>
      <c r="F68" s="124"/>
      <c r="G68" s="124"/>
      <c r="H68" s="126">
        <f t="shared" si="5"/>
        <v>0</v>
      </c>
      <c r="I68" s="126">
        <f t="shared" si="6"/>
        <v>0</v>
      </c>
      <c r="J68" s="126">
        <f t="shared" si="7"/>
        <v>0</v>
      </c>
      <c r="K68" s="126">
        <f t="shared" si="8"/>
        <v>0</v>
      </c>
      <c r="L68" s="124"/>
      <c r="M68" s="124"/>
      <c r="N68" s="124"/>
    </row>
    <row r="69" ht="14.25" customHeight="1">
      <c r="A69" s="32"/>
      <c r="B69" s="32"/>
      <c r="C69" s="124"/>
      <c r="D69" s="124"/>
      <c r="E69" s="124"/>
      <c r="F69" s="124"/>
      <c r="G69" s="124"/>
      <c r="H69" s="126">
        <f t="shared" si="5"/>
        <v>0</v>
      </c>
      <c r="I69" s="126">
        <f t="shared" si="6"/>
        <v>0</v>
      </c>
      <c r="J69" s="126">
        <f t="shared" si="7"/>
        <v>0</v>
      </c>
      <c r="K69" s="126">
        <f t="shared" si="8"/>
        <v>0</v>
      </c>
      <c r="L69" s="124"/>
      <c r="M69" s="124"/>
      <c r="N69" s="124"/>
    </row>
    <row r="70" ht="14.25" customHeight="1">
      <c r="A70" s="32"/>
      <c r="B70" s="32"/>
      <c r="C70" s="124"/>
      <c r="D70" s="124"/>
      <c r="E70" s="124"/>
      <c r="F70" s="124"/>
      <c r="G70" s="124"/>
      <c r="H70" s="126">
        <f t="shared" si="5"/>
        <v>0</v>
      </c>
      <c r="I70" s="126">
        <f t="shared" si="6"/>
        <v>0</v>
      </c>
      <c r="J70" s="126">
        <f t="shared" si="7"/>
        <v>0</v>
      </c>
      <c r="K70" s="126">
        <f t="shared" si="8"/>
        <v>0</v>
      </c>
      <c r="L70" s="124"/>
      <c r="M70" s="124"/>
      <c r="N70" s="124"/>
    </row>
    <row r="71" ht="14.25" customHeight="1">
      <c r="A71" s="32"/>
      <c r="B71" s="32"/>
      <c r="C71" s="124"/>
      <c r="D71" s="124"/>
      <c r="E71" s="124"/>
      <c r="F71" s="124"/>
      <c r="G71" s="124"/>
      <c r="H71" s="126">
        <f t="shared" si="5"/>
        <v>0</v>
      </c>
      <c r="I71" s="126">
        <f t="shared" si="6"/>
        <v>0</v>
      </c>
      <c r="J71" s="126">
        <f t="shared" si="7"/>
        <v>0</v>
      </c>
      <c r="K71" s="126">
        <f t="shared" si="8"/>
        <v>0</v>
      </c>
      <c r="L71" s="124"/>
      <c r="M71" s="124"/>
      <c r="N71" s="124"/>
    </row>
    <row r="72" ht="14.25" customHeight="1">
      <c r="A72" s="32"/>
      <c r="B72" s="32"/>
      <c r="C72" s="124"/>
      <c r="D72" s="124"/>
      <c r="E72" s="124"/>
      <c r="F72" s="124"/>
      <c r="G72" s="124"/>
      <c r="H72" s="126">
        <f t="shared" si="5"/>
        <v>0</v>
      </c>
      <c r="I72" s="126">
        <f t="shared" si="6"/>
        <v>0</v>
      </c>
      <c r="J72" s="126">
        <f t="shared" si="7"/>
        <v>0</v>
      </c>
      <c r="K72" s="126">
        <f t="shared" si="8"/>
        <v>0</v>
      </c>
      <c r="L72" s="124"/>
      <c r="M72" s="124"/>
      <c r="N72" s="124"/>
    </row>
    <row r="73" ht="14.25" customHeight="1">
      <c r="A73" s="32"/>
      <c r="B73" s="32"/>
      <c r="C73" s="124"/>
      <c r="D73" s="124"/>
      <c r="E73" s="124"/>
      <c r="F73" s="124"/>
      <c r="G73" s="124"/>
      <c r="H73" s="126">
        <f t="shared" si="5"/>
        <v>0</v>
      </c>
      <c r="I73" s="126">
        <f t="shared" si="6"/>
        <v>0</v>
      </c>
      <c r="J73" s="126">
        <f t="shared" si="7"/>
        <v>0</v>
      </c>
      <c r="K73" s="126">
        <f t="shared" si="8"/>
        <v>0</v>
      </c>
      <c r="L73" s="124"/>
      <c r="M73" s="124"/>
      <c r="N73" s="124"/>
    </row>
    <row r="74" ht="14.25" customHeight="1">
      <c r="A74" s="32"/>
      <c r="B74" s="32"/>
      <c r="C74" s="124"/>
      <c r="D74" s="124"/>
      <c r="E74" s="124"/>
      <c r="F74" s="124"/>
      <c r="G74" s="124"/>
      <c r="H74" s="126">
        <f t="shared" si="5"/>
        <v>0</v>
      </c>
      <c r="I74" s="126">
        <f t="shared" si="6"/>
        <v>0</v>
      </c>
      <c r="J74" s="126">
        <f t="shared" si="7"/>
        <v>0</v>
      </c>
      <c r="K74" s="126">
        <f t="shared" si="8"/>
        <v>0</v>
      </c>
      <c r="L74" s="124"/>
      <c r="M74" s="124"/>
      <c r="N74" s="124"/>
    </row>
    <row r="75" ht="14.25" customHeight="1">
      <c r="A75" s="32"/>
      <c r="B75" s="32"/>
      <c r="C75" s="124"/>
      <c r="D75" s="124"/>
      <c r="E75" s="124"/>
      <c r="F75" s="124"/>
      <c r="G75" s="124"/>
      <c r="H75" s="126">
        <f t="shared" si="5"/>
        <v>0</v>
      </c>
      <c r="I75" s="126">
        <f t="shared" si="6"/>
        <v>0</v>
      </c>
      <c r="J75" s="126">
        <f t="shared" si="7"/>
        <v>0</v>
      </c>
      <c r="K75" s="126">
        <f t="shared" si="8"/>
        <v>0</v>
      </c>
      <c r="L75" s="124"/>
      <c r="M75" s="124"/>
      <c r="N75" s="124"/>
    </row>
    <row r="76" ht="14.25" customHeight="1">
      <c r="A76" s="32"/>
      <c r="B76" s="32"/>
      <c r="C76" s="124"/>
      <c r="D76" s="124"/>
      <c r="E76" s="124"/>
      <c r="F76" s="124"/>
      <c r="G76" s="124"/>
      <c r="H76" s="126">
        <f t="shared" si="5"/>
        <v>0</v>
      </c>
      <c r="I76" s="126">
        <f t="shared" si="6"/>
        <v>0</v>
      </c>
      <c r="J76" s="126">
        <f t="shared" si="7"/>
        <v>0</v>
      </c>
      <c r="K76" s="126">
        <f t="shared" si="8"/>
        <v>0</v>
      </c>
      <c r="L76" s="124"/>
      <c r="M76" s="124"/>
      <c r="N76" s="124"/>
    </row>
    <row r="77" ht="14.25" customHeight="1">
      <c r="A77" s="32"/>
      <c r="B77" s="32"/>
      <c r="C77" s="124"/>
      <c r="D77" s="124"/>
      <c r="E77" s="124"/>
      <c r="F77" s="124"/>
      <c r="G77" s="124"/>
      <c r="H77" s="126">
        <f t="shared" si="5"/>
        <v>0</v>
      </c>
      <c r="I77" s="126">
        <f t="shared" si="6"/>
        <v>0</v>
      </c>
      <c r="J77" s="126">
        <f t="shared" si="7"/>
        <v>0</v>
      </c>
      <c r="K77" s="126">
        <f t="shared" si="8"/>
        <v>0</v>
      </c>
      <c r="L77" s="124"/>
      <c r="M77" s="124"/>
      <c r="N77" s="124"/>
    </row>
    <row r="78" ht="14.25" customHeight="1">
      <c r="A78" s="32"/>
      <c r="B78" s="32"/>
      <c r="C78" s="124"/>
      <c r="D78" s="124"/>
      <c r="E78" s="124"/>
      <c r="F78" s="124"/>
      <c r="G78" s="124"/>
      <c r="H78" s="126">
        <f t="shared" si="5"/>
        <v>0</v>
      </c>
      <c r="I78" s="126">
        <f t="shared" si="6"/>
        <v>0</v>
      </c>
      <c r="J78" s="126">
        <f t="shared" si="7"/>
        <v>0</v>
      </c>
      <c r="K78" s="126">
        <f t="shared" si="8"/>
        <v>0</v>
      </c>
      <c r="L78" s="124"/>
      <c r="M78" s="124"/>
      <c r="N78" s="124"/>
    </row>
    <row r="79" ht="14.25" customHeight="1">
      <c r="A79" s="32"/>
      <c r="B79" s="32"/>
      <c r="C79" s="124"/>
      <c r="D79" s="124"/>
      <c r="E79" s="124"/>
      <c r="F79" s="124"/>
      <c r="G79" s="124"/>
      <c r="H79" s="126">
        <f t="shared" si="5"/>
        <v>0</v>
      </c>
      <c r="I79" s="126">
        <f t="shared" si="6"/>
        <v>0</v>
      </c>
      <c r="J79" s="126">
        <f t="shared" si="7"/>
        <v>0</v>
      </c>
      <c r="K79" s="126">
        <f t="shared" si="8"/>
        <v>0</v>
      </c>
      <c r="L79" s="124"/>
      <c r="M79" s="124"/>
      <c r="N79" s="124"/>
    </row>
    <row r="80" ht="14.25" customHeight="1">
      <c r="A80" s="32"/>
      <c r="B80" s="32"/>
      <c r="C80" s="124"/>
      <c r="D80" s="124"/>
      <c r="E80" s="124"/>
      <c r="F80" s="124"/>
      <c r="G80" s="124"/>
      <c r="H80" s="126">
        <f t="shared" si="5"/>
        <v>0</v>
      </c>
      <c r="I80" s="126">
        <f t="shared" si="6"/>
        <v>0</v>
      </c>
      <c r="J80" s="126">
        <f t="shared" si="7"/>
        <v>0</v>
      </c>
      <c r="K80" s="126">
        <f t="shared" si="8"/>
        <v>0</v>
      </c>
      <c r="L80" s="124"/>
      <c r="M80" s="124"/>
      <c r="N80" s="124"/>
    </row>
    <row r="81" ht="14.25" customHeight="1">
      <c r="A81" s="32"/>
      <c r="B81" s="32"/>
      <c r="C81" s="124"/>
      <c r="D81" s="124"/>
      <c r="E81" s="124"/>
      <c r="F81" s="124"/>
      <c r="G81" s="124"/>
      <c r="H81" s="126">
        <f t="shared" si="5"/>
        <v>0</v>
      </c>
      <c r="I81" s="126">
        <f t="shared" si="6"/>
        <v>0</v>
      </c>
      <c r="J81" s="126">
        <f t="shared" si="7"/>
        <v>0</v>
      </c>
      <c r="K81" s="126">
        <f t="shared" si="8"/>
        <v>0</v>
      </c>
      <c r="L81" s="124"/>
      <c r="M81" s="124"/>
      <c r="N81" s="124"/>
    </row>
    <row r="82" ht="14.25" customHeight="1">
      <c r="A82" s="32"/>
      <c r="B82" s="32"/>
      <c r="C82" s="124"/>
      <c r="D82" s="124"/>
      <c r="E82" s="124"/>
      <c r="F82" s="124"/>
      <c r="G82" s="124"/>
      <c r="H82" s="126">
        <f t="shared" si="5"/>
        <v>0</v>
      </c>
      <c r="I82" s="126">
        <f t="shared" si="6"/>
        <v>0</v>
      </c>
      <c r="J82" s="126">
        <f t="shared" si="7"/>
        <v>0</v>
      </c>
      <c r="K82" s="126">
        <f t="shared" si="8"/>
        <v>0</v>
      </c>
      <c r="L82" s="124"/>
      <c r="M82" s="124"/>
      <c r="N82" s="124"/>
    </row>
    <row r="83" ht="14.25" customHeight="1">
      <c r="A83" s="32"/>
      <c r="B83" s="32"/>
      <c r="C83" s="124"/>
      <c r="D83" s="124"/>
      <c r="E83" s="124"/>
      <c r="F83" s="124"/>
      <c r="G83" s="124"/>
      <c r="H83" s="126">
        <f t="shared" si="5"/>
        <v>0</v>
      </c>
      <c r="I83" s="126">
        <f t="shared" si="6"/>
        <v>0</v>
      </c>
      <c r="J83" s="126">
        <f t="shared" si="7"/>
        <v>0</v>
      </c>
      <c r="K83" s="126">
        <f t="shared" si="8"/>
        <v>0</v>
      </c>
      <c r="L83" s="124"/>
      <c r="M83" s="124"/>
      <c r="N83" s="124"/>
    </row>
    <row r="84" ht="14.25" customHeight="1">
      <c r="A84" s="32"/>
      <c r="B84" s="32"/>
      <c r="C84" s="124"/>
      <c r="D84" s="124"/>
      <c r="E84" s="124"/>
      <c r="F84" s="124"/>
      <c r="G84" s="124"/>
      <c r="H84" s="126">
        <f t="shared" si="5"/>
        <v>0</v>
      </c>
      <c r="I84" s="126">
        <f t="shared" si="6"/>
        <v>0</v>
      </c>
      <c r="J84" s="126">
        <f t="shared" si="7"/>
        <v>0</v>
      </c>
      <c r="K84" s="126">
        <f t="shared" si="8"/>
        <v>0</v>
      </c>
      <c r="L84" s="124"/>
      <c r="M84" s="124"/>
      <c r="N84" s="124"/>
    </row>
    <row r="85" ht="14.25" customHeight="1">
      <c r="A85" s="32"/>
      <c r="B85" s="32"/>
      <c r="C85" s="124"/>
      <c r="D85" s="124"/>
      <c r="E85" s="124"/>
      <c r="F85" s="124"/>
      <c r="G85" s="124"/>
      <c r="H85" s="126">
        <f t="shared" si="5"/>
        <v>0</v>
      </c>
      <c r="I85" s="126">
        <f t="shared" si="6"/>
        <v>0</v>
      </c>
      <c r="J85" s="126">
        <f t="shared" si="7"/>
        <v>0</v>
      </c>
      <c r="K85" s="126">
        <f t="shared" si="8"/>
        <v>0</v>
      </c>
      <c r="L85" s="124"/>
      <c r="M85" s="124"/>
      <c r="N85" s="124"/>
    </row>
    <row r="86" ht="14.25" customHeight="1">
      <c r="A86" s="32"/>
      <c r="B86" s="32"/>
      <c r="C86" s="124"/>
      <c r="D86" s="124"/>
      <c r="E86" s="124"/>
      <c r="F86" s="124"/>
      <c r="G86" s="124"/>
      <c r="H86" s="126">
        <f t="shared" si="5"/>
        <v>0</v>
      </c>
      <c r="I86" s="126">
        <f t="shared" si="6"/>
        <v>0</v>
      </c>
      <c r="J86" s="126">
        <f t="shared" si="7"/>
        <v>0</v>
      </c>
      <c r="K86" s="126">
        <f t="shared" si="8"/>
        <v>0</v>
      </c>
      <c r="L86" s="124"/>
      <c r="M86" s="124"/>
      <c r="N86" s="124"/>
    </row>
    <row r="87" ht="14.25" customHeight="1">
      <c r="A87" s="32"/>
      <c r="B87" s="32"/>
      <c r="C87" s="124"/>
      <c r="D87" s="124"/>
      <c r="E87" s="124"/>
      <c r="F87" s="124"/>
      <c r="G87" s="124"/>
      <c r="H87" s="126">
        <f t="shared" si="5"/>
        <v>0</v>
      </c>
      <c r="I87" s="126">
        <f t="shared" si="6"/>
        <v>0</v>
      </c>
      <c r="J87" s="126">
        <f t="shared" si="7"/>
        <v>0</v>
      </c>
      <c r="K87" s="126">
        <f t="shared" si="8"/>
        <v>0</v>
      </c>
      <c r="L87" s="124"/>
      <c r="M87" s="124"/>
      <c r="N87" s="124"/>
    </row>
    <row r="88" ht="14.25" customHeight="1">
      <c r="A88" s="32"/>
      <c r="B88" s="32"/>
      <c r="C88" s="124"/>
      <c r="D88" s="124"/>
      <c r="E88" s="124"/>
      <c r="F88" s="124"/>
      <c r="G88" s="124"/>
      <c r="H88" s="126">
        <f t="shared" si="5"/>
        <v>0</v>
      </c>
      <c r="I88" s="126">
        <f t="shared" si="6"/>
        <v>0</v>
      </c>
      <c r="J88" s="126">
        <f t="shared" si="7"/>
        <v>0</v>
      </c>
      <c r="K88" s="126">
        <f t="shared" si="8"/>
        <v>0</v>
      </c>
      <c r="L88" s="124"/>
      <c r="M88" s="124"/>
      <c r="N88" s="124"/>
    </row>
    <row r="89" ht="14.25" customHeight="1">
      <c r="A89" s="32"/>
      <c r="B89" s="32"/>
      <c r="C89" s="124"/>
      <c r="D89" s="124"/>
      <c r="E89" s="124"/>
      <c r="F89" s="124"/>
      <c r="G89" s="124"/>
      <c r="H89" s="126">
        <f t="shared" si="5"/>
        <v>0</v>
      </c>
      <c r="I89" s="126">
        <f t="shared" si="6"/>
        <v>0</v>
      </c>
      <c r="J89" s="126">
        <f t="shared" si="7"/>
        <v>0</v>
      </c>
      <c r="K89" s="126">
        <f t="shared" si="8"/>
        <v>0</v>
      </c>
      <c r="L89" s="124"/>
      <c r="M89" s="124"/>
      <c r="N89" s="124"/>
    </row>
    <row r="90" ht="14.25" customHeight="1">
      <c r="A90" s="32"/>
      <c r="B90" s="32"/>
      <c r="C90" s="124"/>
      <c r="D90" s="124"/>
      <c r="E90" s="124"/>
      <c r="F90" s="124"/>
      <c r="G90" s="124"/>
      <c r="H90" s="126">
        <f t="shared" si="5"/>
        <v>0</v>
      </c>
      <c r="I90" s="126">
        <f t="shared" si="6"/>
        <v>0</v>
      </c>
      <c r="J90" s="126">
        <f t="shared" si="7"/>
        <v>0</v>
      </c>
      <c r="K90" s="126">
        <f t="shared" si="8"/>
        <v>0</v>
      </c>
      <c r="L90" s="124"/>
      <c r="M90" s="124"/>
      <c r="N90" s="124"/>
    </row>
    <row r="91" ht="14.25" customHeight="1">
      <c r="A91" s="32"/>
      <c r="B91" s="32"/>
      <c r="C91" s="124"/>
      <c r="D91" s="124"/>
      <c r="E91" s="124"/>
      <c r="F91" s="124"/>
      <c r="G91" s="124"/>
      <c r="H91" s="126">
        <f t="shared" si="5"/>
        <v>0</v>
      </c>
      <c r="I91" s="126">
        <f t="shared" si="6"/>
        <v>0</v>
      </c>
      <c r="J91" s="126">
        <f t="shared" si="7"/>
        <v>0</v>
      </c>
      <c r="K91" s="126">
        <f t="shared" si="8"/>
        <v>0</v>
      </c>
      <c r="L91" s="124"/>
      <c r="M91" s="124"/>
      <c r="N91" s="124"/>
    </row>
    <row r="92" ht="14.25" customHeight="1">
      <c r="A92" s="32"/>
      <c r="B92" s="32"/>
      <c r="C92" s="124"/>
      <c r="D92" s="124"/>
      <c r="E92" s="124"/>
      <c r="F92" s="124"/>
      <c r="G92" s="124"/>
      <c r="H92" s="126">
        <f t="shared" si="5"/>
        <v>0</v>
      </c>
      <c r="I92" s="126">
        <f t="shared" si="6"/>
        <v>0</v>
      </c>
      <c r="J92" s="126">
        <f t="shared" si="7"/>
        <v>0</v>
      </c>
      <c r="K92" s="126">
        <f t="shared" si="8"/>
        <v>0</v>
      </c>
      <c r="L92" s="124"/>
      <c r="M92" s="124"/>
      <c r="N92" s="124"/>
    </row>
    <row r="93" ht="14.25" customHeight="1">
      <c r="A93" s="32"/>
      <c r="B93" s="32"/>
      <c r="C93" s="124"/>
      <c r="D93" s="124"/>
      <c r="E93" s="124"/>
      <c r="F93" s="124"/>
      <c r="G93" s="124"/>
      <c r="H93" s="126">
        <f t="shared" si="5"/>
        <v>0</v>
      </c>
      <c r="I93" s="126">
        <f t="shared" si="6"/>
        <v>0</v>
      </c>
      <c r="J93" s="126">
        <f t="shared" si="7"/>
        <v>0</v>
      </c>
      <c r="K93" s="126">
        <f t="shared" si="8"/>
        <v>0</v>
      </c>
      <c r="L93" s="124"/>
      <c r="M93" s="124"/>
      <c r="N93" s="124"/>
    </row>
    <row r="94" ht="14.25" customHeight="1">
      <c r="A94" s="32"/>
      <c r="B94" s="32"/>
      <c r="C94" s="124"/>
      <c r="D94" s="124"/>
      <c r="E94" s="124"/>
      <c r="F94" s="124"/>
      <c r="G94" s="124"/>
      <c r="H94" s="126">
        <f t="shared" si="5"/>
        <v>0</v>
      </c>
      <c r="I94" s="126">
        <f t="shared" si="6"/>
        <v>0</v>
      </c>
      <c r="J94" s="126">
        <f t="shared" si="7"/>
        <v>0</v>
      </c>
      <c r="K94" s="126">
        <f t="shared" si="8"/>
        <v>0</v>
      </c>
      <c r="L94" s="124"/>
      <c r="M94" s="124"/>
      <c r="N94" s="124"/>
    </row>
    <row r="95" ht="14.25" customHeight="1">
      <c r="A95" s="32"/>
      <c r="B95" s="32"/>
      <c r="C95" s="124"/>
      <c r="D95" s="124"/>
      <c r="E95" s="124"/>
      <c r="F95" s="124"/>
      <c r="G95" s="124"/>
      <c r="H95" s="126">
        <f t="shared" si="5"/>
        <v>0</v>
      </c>
      <c r="I95" s="126">
        <f t="shared" si="6"/>
        <v>0</v>
      </c>
      <c r="J95" s="126">
        <f t="shared" si="7"/>
        <v>0</v>
      </c>
      <c r="K95" s="126">
        <f t="shared" si="8"/>
        <v>0</v>
      </c>
      <c r="L95" s="124"/>
      <c r="M95" s="124"/>
      <c r="N95" s="124"/>
    </row>
    <row r="96" ht="14.25" customHeight="1">
      <c r="A96" s="32"/>
      <c r="B96" s="32"/>
      <c r="C96" s="124"/>
      <c r="D96" s="124"/>
      <c r="E96" s="124"/>
      <c r="F96" s="124"/>
      <c r="G96" s="124"/>
      <c r="H96" s="126">
        <f t="shared" si="5"/>
        <v>0</v>
      </c>
      <c r="I96" s="126">
        <f t="shared" si="6"/>
        <v>0</v>
      </c>
      <c r="J96" s="126">
        <f t="shared" si="7"/>
        <v>0</v>
      </c>
      <c r="K96" s="126">
        <f t="shared" si="8"/>
        <v>0</v>
      </c>
      <c r="L96" s="124"/>
      <c r="M96" s="124"/>
      <c r="N96" s="124"/>
    </row>
    <row r="97" ht="14.25" customHeight="1">
      <c r="A97" s="32"/>
      <c r="B97" s="32"/>
      <c r="C97" s="124"/>
      <c r="D97" s="124"/>
      <c r="E97" s="124"/>
      <c r="F97" s="124"/>
      <c r="G97" s="124"/>
      <c r="H97" s="126">
        <f t="shared" si="5"/>
        <v>0</v>
      </c>
      <c r="I97" s="126">
        <f t="shared" si="6"/>
        <v>0</v>
      </c>
      <c r="J97" s="126">
        <f t="shared" si="7"/>
        <v>0</v>
      </c>
      <c r="K97" s="126">
        <f t="shared" si="8"/>
        <v>0</v>
      </c>
      <c r="L97" s="124"/>
      <c r="M97" s="124"/>
      <c r="N97" s="124"/>
    </row>
    <row r="98" ht="14.25" customHeight="1">
      <c r="A98" s="32"/>
      <c r="B98" s="32"/>
      <c r="C98" s="124"/>
      <c r="D98" s="124"/>
      <c r="E98" s="124"/>
      <c r="F98" s="124"/>
      <c r="G98" s="124"/>
      <c r="H98" s="126">
        <f t="shared" si="5"/>
        <v>0</v>
      </c>
      <c r="I98" s="126">
        <f t="shared" si="6"/>
        <v>0</v>
      </c>
      <c r="J98" s="126">
        <f t="shared" si="7"/>
        <v>0</v>
      </c>
      <c r="K98" s="126">
        <f t="shared" si="8"/>
        <v>0</v>
      </c>
      <c r="L98" s="124"/>
      <c r="M98" s="124"/>
      <c r="N98" s="124"/>
    </row>
    <row r="99" ht="14.25" customHeight="1">
      <c r="A99" s="32"/>
      <c r="B99" s="32"/>
      <c r="C99" s="124"/>
      <c r="D99" s="124"/>
      <c r="E99" s="124"/>
      <c r="F99" s="124"/>
      <c r="G99" s="124"/>
      <c r="H99" s="126">
        <f t="shared" si="5"/>
        <v>0</v>
      </c>
      <c r="I99" s="126">
        <f t="shared" si="6"/>
        <v>0</v>
      </c>
      <c r="J99" s="126">
        <f t="shared" si="7"/>
        <v>0</v>
      </c>
      <c r="K99" s="126">
        <f t="shared" si="8"/>
        <v>0</v>
      </c>
      <c r="L99" s="124"/>
      <c r="M99" s="124"/>
      <c r="N99" s="124"/>
    </row>
    <row r="100" ht="14.25" customHeight="1">
      <c r="A100" s="32"/>
      <c r="B100" s="32"/>
      <c r="C100" s="124"/>
      <c r="D100" s="124"/>
      <c r="E100" s="124"/>
      <c r="F100" s="124"/>
      <c r="G100" s="124"/>
      <c r="H100" s="126">
        <f t="shared" si="5"/>
        <v>0</v>
      </c>
      <c r="I100" s="126">
        <f t="shared" si="6"/>
        <v>0</v>
      </c>
      <c r="J100" s="126">
        <f t="shared" si="7"/>
        <v>0</v>
      </c>
      <c r="K100" s="126">
        <f t="shared" si="8"/>
        <v>0</v>
      </c>
      <c r="L100" s="124"/>
      <c r="M100" s="124"/>
      <c r="N100" s="124"/>
    </row>
    <row r="101" ht="14.25" customHeight="1">
      <c r="A101" s="32"/>
      <c r="B101" s="32"/>
      <c r="C101" s="124"/>
      <c r="D101" s="124"/>
      <c r="E101" s="124"/>
      <c r="F101" s="124"/>
      <c r="G101" s="124"/>
      <c r="H101" s="126">
        <f t="shared" si="5"/>
        <v>0</v>
      </c>
      <c r="I101" s="126">
        <f t="shared" si="6"/>
        <v>0</v>
      </c>
      <c r="J101" s="126">
        <f t="shared" si="7"/>
        <v>0</v>
      </c>
      <c r="K101" s="126">
        <f t="shared" si="8"/>
        <v>0</v>
      </c>
      <c r="L101" s="124"/>
      <c r="M101" s="124"/>
      <c r="N101" s="124"/>
    </row>
    <row r="102" ht="14.25" customHeight="1">
      <c r="A102" s="32"/>
      <c r="B102" s="32"/>
      <c r="C102" s="124"/>
      <c r="D102" s="124"/>
      <c r="E102" s="124"/>
      <c r="F102" s="124"/>
      <c r="G102" s="124"/>
      <c r="H102" s="126">
        <f t="shared" si="5"/>
        <v>0</v>
      </c>
      <c r="I102" s="126">
        <f t="shared" si="6"/>
        <v>0</v>
      </c>
      <c r="J102" s="126">
        <f t="shared" si="7"/>
        <v>0</v>
      </c>
      <c r="K102" s="126">
        <f t="shared" si="8"/>
        <v>0</v>
      </c>
      <c r="L102" s="124"/>
      <c r="M102" s="124"/>
      <c r="N102" s="124"/>
    </row>
    <row r="103" ht="14.25" customHeight="1">
      <c r="A103" s="32"/>
      <c r="B103" s="32"/>
      <c r="C103" s="124"/>
      <c r="D103" s="124"/>
      <c r="E103" s="124"/>
      <c r="F103" s="124"/>
      <c r="G103" s="124"/>
      <c r="H103" s="126">
        <f t="shared" si="5"/>
        <v>0</v>
      </c>
      <c r="I103" s="126">
        <f t="shared" si="6"/>
        <v>0</v>
      </c>
      <c r="J103" s="126">
        <f t="shared" si="7"/>
        <v>0</v>
      </c>
      <c r="K103" s="126">
        <f t="shared" si="8"/>
        <v>0</v>
      </c>
      <c r="L103" s="124"/>
      <c r="M103" s="124"/>
      <c r="N103" s="124"/>
    </row>
    <row r="104" ht="14.25" customHeight="1">
      <c r="A104" s="32"/>
      <c r="B104" s="32"/>
      <c r="C104" s="124"/>
      <c r="D104" s="124"/>
      <c r="E104" s="124"/>
      <c r="F104" s="124"/>
      <c r="G104" s="124"/>
      <c r="H104" s="126">
        <f t="shared" si="5"/>
        <v>0</v>
      </c>
      <c r="I104" s="126">
        <f t="shared" si="6"/>
        <v>0</v>
      </c>
      <c r="J104" s="126">
        <f t="shared" si="7"/>
        <v>0</v>
      </c>
      <c r="K104" s="126">
        <f t="shared" si="8"/>
        <v>0</v>
      </c>
      <c r="L104" s="124"/>
      <c r="M104" s="124"/>
      <c r="N104" s="124"/>
    </row>
    <row r="105" ht="14.25" customHeight="1">
      <c r="A105" s="32"/>
      <c r="B105" s="32"/>
      <c r="C105" s="124"/>
      <c r="D105" s="124"/>
      <c r="E105" s="124"/>
      <c r="F105" s="124"/>
      <c r="G105" s="124"/>
      <c r="H105" s="126">
        <f t="shared" si="5"/>
        <v>0</v>
      </c>
      <c r="I105" s="126">
        <f t="shared" si="6"/>
        <v>0</v>
      </c>
      <c r="J105" s="126">
        <f t="shared" si="7"/>
        <v>0</v>
      </c>
      <c r="K105" s="126">
        <f t="shared" si="8"/>
        <v>0</v>
      </c>
      <c r="L105" s="124"/>
      <c r="M105" s="124"/>
      <c r="N105" s="124"/>
    </row>
    <row r="106" ht="14.25" customHeight="1">
      <c r="A106" s="32"/>
      <c r="B106" s="32"/>
      <c r="C106" s="124"/>
      <c r="D106" s="124"/>
      <c r="E106" s="124"/>
      <c r="F106" s="124"/>
      <c r="G106" s="124"/>
      <c r="H106" s="126">
        <f t="shared" si="5"/>
        <v>0</v>
      </c>
      <c r="I106" s="126">
        <f t="shared" si="6"/>
        <v>0</v>
      </c>
      <c r="J106" s="126">
        <f t="shared" si="7"/>
        <v>0</v>
      </c>
      <c r="K106" s="126">
        <f t="shared" si="8"/>
        <v>0</v>
      </c>
      <c r="L106" s="124"/>
      <c r="M106" s="124"/>
      <c r="N106" s="124"/>
    </row>
    <row r="107" ht="14.25" customHeight="1">
      <c r="A107" s="32"/>
      <c r="B107" s="32"/>
      <c r="C107" s="124"/>
      <c r="D107" s="124"/>
      <c r="E107" s="124"/>
      <c r="F107" s="124"/>
      <c r="G107" s="124"/>
      <c r="H107" s="126">
        <f t="shared" si="5"/>
        <v>0</v>
      </c>
      <c r="I107" s="126">
        <f t="shared" si="6"/>
        <v>0</v>
      </c>
      <c r="J107" s="126">
        <f t="shared" si="7"/>
        <v>0</v>
      </c>
      <c r="K107" s="126">
        <f t="shared" si="8"/>
        <v>0</v>
      </c>
      <c r="L107" s="124"/>
      <c r="M107" s="124"/>
      <c r="N107" s="124"/>
    </row>
    <row r="108" ht="14.25" customHeight="1">
      <c r="A108" s="32"/>
      <c r="B108" s="32"/>
      <c r="C108" s="124"/>
      <c r="D108" s="124"/>
      <c r="E108" s="124"/>
      <c r="F108" s="124"/>
      <c r="G108" s="124"/>
      <c r="H108" s="126">
        <f t="shared" si="5"/>
        <v>0</v>
      </c>
      <c r="I108" s="126">
        <f t="shared" si="6"/>
        <v>0</v>
      </c>
      <c r="J108" s="126">
        <f t="shared" si="7"/>
        <v>0</v>
      </c>
      <c r="K108" s="126">
        <f t="shared" si="8"/>
        <v>0</v>
      </c>
      <c r="L108" s="124"/>
      <c r="M108" s="124"/>
      <c r="N108" s="124"/>
    </row>
    <row r="109" ht="14.25" customHeight="1">
      <c r="A109" s="32"/>
      <c r="B109" s="32"/>
      <c r="C109" s="124"/>
      <c r="D109" s="124"/>
      <c r="E109" s="124"/>
      <c r="F109" s="124"/>
      <c r="G109" s="124"/>
      <c r="H109" s="126">
        <f t="shared" si="5"/>
        <v>0</v>
      </c>
      <c r="I109" s="126">
        <f t="shared" si="6"/>
        <v>0</v>
      </c>
      <c r="J109" s="126">
        <f t="shared" si="7"/>
        <v>0</v>
      </c>
      <c r="K109" s="126">
        <f t="shared" si="8"/>
        <v>0</v>
      </c>
      <c r="L109" s="124"/>
      <c r="M109" s="124"/>
      <c r="N109" s="124"/>
    </row>
    <row r="110" ht="14.25" customHeight="1">
      <c r="A110" s="32"/>
      <c r="B110" s="32"/>
      <c r="C110" s="124"/>
      <c r="D110" s="124"/>
      <c r="E110" s="124"/>
      <c r="F110" s="124"/>
      <c r="G110" s="124"/>
      <c r="H110" s="126">
        <f t="shared" si="5"/>
        <v>0</v>
      </c>
      <c r="I110" s="126">
        <f t="shared" si="6"/>
        <v>0</v>
      </c>
      <c r="J110" s="126">
        <f t="shared" si="7"/>
        <v>0</v>
      </c>
      <c r="K110" s="126">
        <f t="shared" si="8"/>
        <v>0</v>
      </c>
      <c r="L110" s="124"/>
      <c r="M110" s="124"/>
      <c r="N110" s="124"/>
    </row>
    <row r="111" ht="14.25" customHeight="1">
      <c r="A111" s="32"/>
      <c r="B111" s="32"/>
      <c r="C111" s="124"/>
      <c r="D111" s="124"/>
      <c r="E111" s="124"/>
      <c r="F111" s="124"/>
      <c r="G111" s="124"/>
      <c r="H111" s="126">
        <f t="shared" si="5"/>
        <v>0</v>
      </c>
      <c r="I111" s="126">
        <f t="shared" si="6"/>
        <v>0</v>
      </c>
      <c r="J111" s="126">
        <f t="shared" si="7"/>
        <v>0</v>
      </c>
      <c r="K111" s="126">
        <f t="shared" si="8"/>
        <v>0</v>
      </c>
      <c r="L111" s="124"/>
      <c r="M111" s="124"/>
      <c r="N111" s="124"/>
    </row>
    <row r="112" ht="14.25" customHeight="1">
      <c r="A112" s="32"/>
      <c r="B112" s="32"/>
      <c r="C112" s="124"/>
      <c r="D112" s="124"/>
      <c r="E112" s="124"/>
      <c r="F112" s="124"/>
      <c r="G112" s="124"/>
      <c r="H112" s="126">
        <f t="shared" si="5"/>
        <v>0</v>
      </c>
      <c r="I112" s="126">
        <f t="shared" si="6"/>
        <v>0</v>
      </c>
      <c r="J112" s="126">
        <f t="shared" si="7"/>
        <v>0</v>
      </c>
      <c r="K112" s="126">
        <f t="shared" si="8"/>
        <v>0</v>
      </c>
      <c r="L112" s="124"/>
      <c r="M112" s="124"/>
      <c r="N112" s="124"/>
    </row>
    <row r="113" ht="14.25" customHeight="1">
      <c r="A113" s="32"/>
      <c r="B113" s="32"/>
      <c r="C113" s="124"/>
      <c r="D113" s="124"/>
      <c r="E113" s="124"/>
      <c r="F113" s="124"/>
      <c r="G113" s="124"/>
      <c r="H113" s="126">
        <f t="shared" si="5"/>
        <v>0</v>
      </c>
      <c r="I113" s="126">
        <f t="shared" si="6"/>
        <v>0</v>
      </c>
      <c r="J113" s="126">
        <f t="shared" si="7"/>
        <v>0</v>
      </c>
      <c r="K113" s="126">
        <f t="shared" si="8"/>
        <v>0</v>
      </c>
      <c r="L113" s="124"/>
      <c r="M113" s="124"/>
      <c r="N113" s="124"/>
    </row>
    <row r="114" ht="14.25" customHeight="1">
      <c r="A114" s="32"/>
      <c r="B114" s="32"/>
      <c r="C114" s="124"/>
      <c r="D114" s="124"/>
      <c r="E114" s="124"/>
      <c r="F114" s="124"/>
      <c r="G114" s="124"/>
      <c r="H114" s="126">
        <f t="shared" si="5"/>
        <v>0</v>
      </c>
      <c r="I114" s="126">
        <f t="shared" si="6"/>
        <v>0</v>
      </c>
      <c r="J114" s="126">
        <f t="shared" si="7"/>
        <v>0</v>
      </c>
      <c r="K114" s="126">
        <f t="shared" si="8"/>
        <v>0</v>
      </c>
      <c r="L114" s="124"/>
      <c r="M114" s="124"/>
      <c r="N114" s="124"/>
    </row>
    <row r="115" ht="14.25" customHeight="1">
      <c r="A115" s="32"/>
      <c r="B115" s="32"/>
      <c r="C115" s="124"/>
      <c r="D115" s="124"/>
      <c r="E115" s="124"/>
      <c r="F115" s="124"/>
      <c r="G115" s="124"/>
      <c r="H115" s="126">
        <f t="shared" si="5"/>
        <v>0</v>
      </c>
      <c r="I115" s="126">
        <f t="shared" si="6"/>
        <v>0</v>
      </c>
      <c r="J115" s="126">
        <f t="shared" si="7"/>
        <v>0</v>
      </c>
      <c r="K115" s="126">
        <f t="shared" si="8"/>
        <v>0</v>
      </c>
      <c r="L115" s="124"/>
      <c r="M115" s="124"/>
      <c r="N115" s="124"/>
    </row>
    <row r="116" ht="14.25" customHeight="1">
      <c r="A116" s="32"/>
      <c r="B116" s="32"/>
      <c r="C116" s="124"/>
      <c r="D116" s="124"/>
      <c r="E116" s="124"/>
      <c r="F116" s="124"/>
      <c r="G116" s="124"/>
      <c r="H116" s="126">
        <f t="shared" si="5"/>
        <v>0</v>
      </c>
      <c r="I116" s="126">
        <f t="shared" si="6"/>
        <v>0</v>
      </c>
      <c r="J116" s="126">
        <f t="shared" si="7"/>
        <v>0</v>
      </c>
      <c r="K116" s="126">
        <f t="shared" si="8"/>
        <v>0</v>
      </c>
      <c r="L116" s="124"/>
      <c r="M116" s="124"/>
      <c r="N116" s="124"/>
    </row>
    <row r="117" ht="14.25" customHeight="1">
      <c r="A117" s="32"/>
      <c r="B117" s="32"/>
      <c r="C117" s="124"/>
      <c r="D117" s="124"/>
      <c r="E117" s="124"/>
      <c r="F117" s="124"/>
      <c r="G117" s="124"/>
      <c r="H117" s="126">
        <f t="shared" si="5"/>
        <v>0</v>
      </c>
      <c r="I117" s="126">
        <f t="shared" si="6"/>
        <v>0</v>
      </c>
      <c r="J117" s="126">
        <f t="shared" si="7"/>
        <v>0</v>
      </c>
      <c r="K117" s="126">
        <f t="shared" si="8"/>
        <v>0</v>
      </c>
      <c r="L117" s="124"/>
      <c r="M117" s="124"/>
      <c r="N117" s="124"/>
    </row>
    <row r="118" ht="14.25" customHeight="1">
      <c r="A118" s="32"/>
      <c r="B118" s="32"/>
      <c r="C118" s="124"/>
      <c r="D118" s="124"/>
      <c r="E118" s="124"/>
      <c r="F118" s="124"/>
      <c r="G118" s="124"/>
      <c r="H118" s="126">
        <f t="shared" si="5"/>
        <v>0</v>
      </c>
      <c r="I118" s="126">
        <f t="shared" si="6"/>
        <v>0</v>
      </c>
      <c r="J118" s="126">
        <f t="shared" si="7"/>
        <v>0</v>
      </c>
      <c r="K118" s="126">
        <f t="shared" si="8"/>
        <v>0</v>
      </c>
      <c r="L118" s="124"/>
      <c r="M118" s="124"/>
      <c r="N118" s="124"/>
    </row>
    <row r="119" ht="14.25" customHeight="1">
      <c r="A119" s="32"/>
      <c r="B119" s="32"/>
      <c r="C119" s="124"/>
      <c r="D119" s="124"/>
      <c r="E119" s="124"/>
      <c r="F119" s="124"/>
      <c r="G119" s="124"/>
      <c r="H119" s="126">
        <f t="shared" si="5"/>
        <v>0</v>
      </c>
      <c r="I119" s="126">
        <f t="shared" si="6"/>
        <v>0</v>
      </c>
      <c r="J119" s="126">
        <f t="shared" si="7"/>
        <v>0</v>
      </c>
      <c r="K119" s="126">
        <f t="shared" si="8"/>
        <v>0</v>
      </c>
      <c r="L119" s="124"/>
      <c r="M119" s="124"/>
      <c r="N119" s="124"/>
    </row>
    <row r="120" ht="14.25" customHeight="1">
      <c r="A120" s="32"/>
      <c r="B120" s="32"/>
      <c r="C120" s="124"/>
      <c r="D120" s="124"/>
      <c r="E120" s="124"/>
      <c r="F120" s="124"/>
      <c r="G120" s="124"/>
      <c r="H120" s="126">
        <f t="shared" si="5"/>
        <v>0</v>
      </c>
      <c r="I120" s="126">
        <f t="shared" si="6"/>
        <v>0</v>
      </c>
      <c r="J120" s="126">
        <f t="shared" si="7"/>
        <v>0</v>
      </c>
      <c r="K120" s="126">
        <f t="shared" si="8"/>
        <v>0</v>
      </c>
      <c r="L120" s="124"/>
      <c r="M120" s="124"/>
      <c r="N120" s="124"/>
    </row>
    <row r="121" ht="14.25" customHeight="1">
      <c r="A121" s="32"/>
      <c r="B121" s="32"/>
      <c r="C121" s="124"/>
      <c r="D121" s="124"/>
      <c r="E121" s="124"/>
      <c r="F121" s="124"/>
      <c r="G121" s="124"/>
      <c r="H121" s="126">
        <f t="shared" si="5"/>
        <v>0</v>
      </c>
      <c r="I121" s="126">
        <f t="shared" si="6"/>
        <v>0</v>
      </c>
      <c r="J121" s="126">
        <f t="shared" si="7"/>
        <v>0</v>
      </c>
      <c r="K121" s="126">
        <f t="shared" si="8"/>
        <v>0</v>
      </c>
      <c r="L121" s="124"/>
      <c r="M121" s="124"/>
      <c r="N121" s="124"/>
    </row>
    <row r="122" ht="14.25" customHeight="1">
      <c r="A122" s="32"/>
      <c r="B122" s="32"/>
      <c r="C122" s="124"/>
      <c r="D122" s="124"/>
      <c r="E122" s="124"/>
      <c r="F122" s="124"/>
      <c r="G122" s="124"/>
      <c r="H122" s="126">
        <f t="shared" si="5"/>
        <v>0</v>
      </c>
      <c r="I122" s="126">
        <f t="shared" si="6"/>
        <v>0</v>
      </c>
      <c r="J122" s="126">
        <f t="shared" si="7"/>
        <v>0</v>
      </c>
      <c r="K122" s="126">
        <f t="shared" si="8"/>
        <v>0</v>
      </c>
      <c r="L122" s="124"/>
      <c r="M122" s="124"/>
      <c r="N122" s="124"/>
    </row>
    <row r="123" ht="14.25" customHeight="1">
      <c r="A123" s="32"/>
      <c r="B123" s="32"/>
      <c r="C123" s="124"/>
      <c r="D123" s="124"/>
      <c r="E123" s="124"/>
      <c r="F123" s="124"/>
      <c r="G123" s="124"/>
      <c r="H123" s="126">
        <f t="shared" si="5"/>
        <v>0</v>
      </c>
      <c r="I123" s="126">
        <f t="shared" si="6"/>
        <v>0</v>
      </c>
      <c r="J123" s="126">
        <f t="shared" si="7"/>
        <v>0</v>
      </c>
      <c r="K123" s="126">
        <f t="shared" si="8"/>
        <v>0</v>
      </c>
      <c r="L123" s="124"/>
      <c r="M123" s="124"/>
      <c r="N123" s="124"/>
    </row>
    <row r="124" ht="14.25" customHeight="1">
      <c r="A124" s="32"/>
      <c r="B124" s="32"/>
      <c r="C124" s="124"/>
      <c r="D124" s="124"/>
      <c r="E124" s="124"/>
      <c r="F124" s="124"/>
      <c r="G124" s="124"/>
      <c r="H124" s="126">
        <f t="shared" si="5"/>
        <v>0</v>
      </c>
      <c r="I124" s="126">
        <f t="shared" si="6"/>
        <v>0</v>
      </c>
      <c r="J124" s="126">
        <f t="shared" si="7"/>
        <v>0</v>
      </c>
      <c r="K124" s="126">
        <f t="shared" si="8"/>
        <v>0</v>
      </c>
      <c r="L124" s="124"/>
      <c r="M124" s="124"/>
      <c r="N124" s="124"/>
    </row>
    <row r="125" ht="14.25" customHeight="1">
      <c r="A125" s="32"/>
      <c r="B125" s="32"/>
      <c r="C125" s="124"/>
      <c r="D125" s="124"/>
      <c r="E125" s="124"/>
      <c r="F125" s="124"/>
      <c r="G125" s="124"/>
      <c r="H125" s="126">
        <f t="shared" si="5"/>
        <v>0</v>
      </c>
      <c r="I125" s="126">
        <f t="shared" si="6"/>
        <v>0</v>
      </c>
      <c r="J125" s="126">
        <f t="shared" si="7"/>
        <v>0</v>
      </c>
      <c r="K125" s="126">
        <f t="shared" si="8"/>
        <v>0</v>
      </c>
      <c r="L125" s="124"/>
      <c r="M125" s="124"/>
      <c r="N125" s="124"/>
    </row>
    <row r="126" ht="14.25" customHeight="1">
      <c r="A126" s="32"/>
      <c r="B126" s="32"/>
      <c r="C126" s="124"/>
      <c r="D126" s="124"/>
      <c r="E126" s="124"/>
      <c r="F126" s="124"/>
      <c r="G126" s="124"/>
      <c r="H126" s="126">
        <f t="shared" si="5"/>
        <v>0</v>
      </c>
      <c r="I126" s="126">
        <f t="shared" si="6"/>
        <v>0</v>
      </c>
      <c r="J126" s="126">
        <f t="shared" si="7"/>
        <v>0</v>
      </c>
      <c r="K126" s="126">
        <f t="shared" si="8"/>
        <v>0</v>
      </c>
      <c r="L126" s="124"/>
      <c r="M126" s="124"/>
      <c r="N126" s="124"/>
    </row>
    <row r="127" ht="14.25" customHeight="1">
      <c r="A127" s="32"/>
      <c r="B127" s="32"/>
      <c r="C127" s="124"/>
      <c r="D127" s="124"/>
      <c r="E127" s="124"/>
      <c r="F127" s="124"/>
      <c r="G127" s="124"/>
      <c r="H127" s="126">
        <f t="shared" si="5"/>
        <v>0</v>
      </c>
      <c r="I127" s="126">
        <f t="shared" si="6"/>
        <v>0</v>
      </c>
      <c r="J127" s="126">
        <f t="shared" si="7"/>
        <v>0</v>
      </c>
      <c r="K127" s="126">
        <f t="shared" si="8"/>
        <v>0</v>
      </c>
      <c r="L127" s="124"/>
      <c r="M127" s="124"/>
      <c r="N127" s="124"/>
    </row>
    <row r="128" ht="14.25" customHeight="1">
      <c r="A128" s="32"/>
      <c r="B128" s="32"/>
      <c r="C128" s="124"/>
      <c r="D128" s="124"/>
      <c r="E128" s="124"/>
      <c r="F128" s="124"/>
      <c r="G128" s="124"/>
      <c r="H128" s="126">
        <f t="shared" si="5"/>
        <v>0</v>
      </c>
      <c r="I128" s="126">
        <f t="shared" si="6"/>
        <v>0</v>
      </c>
      <c r="J128" s="126">
        <f t="shared" si="7"/>
        <v>0</v>
      </c>
      <c r="K128" s="126">
        <f t="shared" si="8"/>
        <v>0</v>
      </c>
      <c r="L128" s="124"/>
      <c r="M128" s="124"/>
      <c r="N128" s="124"/>
    </row>
    <row r="129" ht="14.25" customHeight="1">
      <c r="A129" s="32"/>
      <c r="B129" s="32"/>
      <c r="C129" s="124"/>
      <c r="D129" s="124"/>
      <c r="E129" s="124"/>
      <c r="F129" s="124"/>
      <c r="G129" s="124"/>
      <c r="H129" s="126">
        <f t="shared" si="5"/>
        <v>0</v>
      </c>
      <c r="I129" s="126">
        <f t="shared" si="6"/>
        <v>0</v>
      </c>
      <c r="J129" s="126">
        <f t="shared" si="7"/>
        <v>0</v>
      </c>
      <c r="K129" s="126">
        <f t="shared" si="8"/>
        <v>0</v>
      </c>
      <c r="L129" s="124"/>
      <c r="M129" s="124"/>
      <c r="N129" s="124"/>
    </row>
    <row r="130" ht="14.25" customHeight="1">
      <c r="A130" s="32"/>
      <c r="B130" s="32"/>
      <c r="C130" s="124"/>
      <c r="D130" s="124"/>
      <c r="E130" s="124"/>
      <c r="F130" s="124"/>
      <c r="G130" s="124"/>
      <c r="H130" s="126">
        <f t="shared" si="5"/>
        <v>0</v>
      </c>
      <c r="I130" s="126">
        <f t="shared" si="6"/>
        <v>0</v>
      </c>
      <c r="J130" s="126">
        <f t="shared" si="7"/>
        <v>0</v>
      </c>
      <c r="K130" s="126">
        <f t="shared" si="8"/>
        <v>0</v>
      </c>
      <c r="L130" s="124"/>
      <c r="M130" s="124"/>
      <c r="N130" s="124"/>
    </row>
    <row r="131" ht="14.25" customHeight="1">
      <c r="A131" s="32"/>
      <c r="B131" s="32"/>
      <c r="C131" s="124"/>
      <c r="D131" s="124"/>
      <c r="E131" s="124"/>
      <c r="F131" s="124"/>
      <c r="G131" s="124"/>
      <c r="H131" s="126">
        <f t="shared" si="5"/>
        <v>0</v>
      </c>
      <c r="I131" s="126">
        <f t="shared" si="6"/>
        <v>0</v>
      </c>
      <c r="J131" s="126">
        <f t="shared" si="7"/>
        <v>0</v>
      </c>
      <c r="K131" s="126">
        <f t="shared" si="8"/>
        <v>0</v>
      </c>
      <c r="L131" s="124"/>
      <c r="M131" s="124"/>
      <c r="N131" s="124"/>
    </row>
    <row r="132" ht="14.25" customHeight="1">
      <c r="A132" s="32"/>
      <c r="B132" s="32"/>
      <c r="C132" s="124"/>
      <c r="D132" s="124"/>
      <c r="E132" s="124"/>
      <c r="F132" s="124"/>
      <c r="G132" s="124"/>
      <c r="H132" s="126">
        <f t="shared" si="5"/>
        <v>0</v>
      </c>
      <c r="I132" s="126">
        <f t="shared" si="6"/>
        <v>0</v>
      </c>
      <c r="J132" s="126">
        <f t="shared" si="7"/>
        <v>0</v>
      </c>
      <c r="K132" s="126">
        <f t="shared" si="8"/>
        <v>0</v>
      </c>
      <c r="L132" s="124"/>
      <c r="M132" s="124"/>
      <c r="N132" s="124"/>
    </row>
    <row r="133" ht="14.25" customHeight="1">
      <c r="A133" s="32"/>
      <c r="B133" s="32"/>
      <c r="C133" s="124"/>
      <c r="D133" s="124"/>
      <c r="E133" s="124"/>
      <c r="F133" s="124"/>
      <c r="G133" s="124"/>
      <c r="H133" s="126">
        <f t="shared" si="5"/>
        <v>0</v>
      </c>
      <c r="I133" s="126">
        <f t="shared" si="6"/>
        <v>0</v>
      </c>
      <c r="J133" s="126">
        <f t="shared" si="7"/>
        <v>0</v>
      </c>
      <c r="K133" s="126">
        <f t="shared" si="8"/>
        <v>0</v>
      </c>
      <c r="L133" s="124"/>
      <c r="M133" s="124"/>
      <c r="N133" s="124"/>
    </row>
    <row r="134" ht="14.25" customHeight="1">
      <c r="A134" s="32"/>
      <c r="B134" s="32"/>
      <c r="C134" s="124"/>
      <c r="D134" s="124"/>
      <c r="E134" s="124"/>
      <c r="F134" s="124"/>
      <c r="G134" s="124"/>
      <c r="H134" s="126">
        <f t="shared" si="5"/>
        <v>0</v>
      </c>
      <c r="I134" s="126">
        <f t="shared" si="6"/>
        <v>0</v>
      </c>
      <c r="J134" s="126">
        <f t="shared" si="7"/>
        <v>0</v>
      </c>
      <c r="K134" s="126">
        <f t="shared" si="8"/>
        <v>0</v>
      </c>
      <c r="L134" s="124"/>
      <c r="M134" s="124"/>
      <c r="N134" s="124"/>
    </row>
    <row r="135" ht="14.25" customHeight="1">
      <c r="A135" s="32"/>
      <c r="B135" s="32"/>
      <c r="C135" s="124"/>
      <c r="D135" s="124"/>
      <c r="E135" s="124"/>
      <c r="F135" s="124"/>
      <c r="G135" s="124"/>
      <c r="H135" s="126">
        <f t="shared" si="5"/>
        <v>0</v>
      </c>
      <c r="I135" s="126">
        <f t="shared" si="6"/>
        <v>0</v>
      </c>
      <c r="J135" s="126">
        <f t="shared" si="7"/>
        <v>0</v>
      </c>
      <c r="K135" s="126">
        <f t="shared" si="8"/>
        <v>0</v>
      </c>
      <c r="L135" s="124"/>
      <c r="M135" s="124"/>
      <c r="N135" s="124"/>
    </row>
    <row r="136" ht="14.25" customHeight="1">
      <c r="A136" s="32"/>
      <c r="B136" s="32"/>
      <c r="C136" s="124"/>
      <c r="D136" s="124"/>
      <c r="E136" s="124"/>
      <c r="F136" s="124"/>
      <c r="G136" s="124"/>
      <c r="H136" s="126">
        <f t="shared" si="5"/>
        <v>0</v>
      </c>
      <c r="I136" s="126">
        <f t="shared" si="6"/>
        <v>0</v>
      </c>
      <c r="J136" s="126">
        <f t="shared" si="7"/>
        <v>0</v>
      </c>
      <c r="K136" s="126">
        <f t="shared" si="8"/>
        <v>0</v>
      </c>
      <c r="L136" s="124"/>
      <c r="M136" s="124"/>
      <c r="N136" s="124"/>
    </row>
    <row r="137" ht="14.25" customHeight="1">
      <c r="A137" s="32"/>
      <c r="B137" s="32"/>
      <c r="C137" s="124"/>
      <c r="D137" s="124"/>
      <c r="E137" s="124"/>
      <c r="F137" s="124"/>
      <c r="G137" s="124"/>
      <c r="H137" s="126">
        <f t="shared" si="5"/>
        <v>0</v>
      </c>
      <c r="I137" s="126">
        <f t="shared" si="6"/>
        <v>0</v>
      </c>
      <c r="J137" s="126">
        <f t="shared" si="7"/>
        <v>0</v>
      </c>
      <c r="K137" s="126">
        <f t="shared" si="8"/>
        <v>0</v>
      </c>
      <c r="L137" s="124"/>
      <c r="M137" s="124"/>
      <c r="N137" s="124"/>
    </row>
    <row r="138" ht="14.25" customHeight="1">
      <c r="A138" s="32"/>
      <c r="B138" s="32"/>
      <c r="C138" s="124"/>
      <c r="D138" s="124"/>
      <c r="E138" s="124"/>
      <c r="F138" s="124"/>
      <c r="G138" s="124"/>
      <c r="H138" s="126">
        <f t="shared" si="5"/>
        <v>0</v>
      </c>
      <c r="I138" s="126">
        <f t="shared" si="6"/>
        <v>0</v>
      </c>
      <c r="J138" s="126">
        <f t="shared" si="7"/>
        <v>0</v>
      </c>
      <c r="K138" s="126">
        <f t="shared" si="8"/>
        <v>0</v>
      </c>
      <c r="L138" s="124"/>
      <c r="M138" s="124"/>
      <c r="N138" s="124"/>
    </row>
    <row r="139" ht="14.25" customHeight="1">
      <c r="A139" s="32"/>
      <c r="B139" s="32"/>
      <c r="C139" s="124"/>
      <c r="D139" s="124"/>
      <c r="E139" s="124"/>
      <c r="F139" s="124"/>
      <c r="G139" s="124"/>
      <c r="H139" s="126">
        <f t="shared" si="5"/>
        <v>0</v>
      </c>
      <c r="I139" s="126">
        <f t="shared" si="6"/>
        <v>0</v>
      </c>
      <c r="J139" s="126">
        <f t="shared" si="7"/>
        <v>0</v>
      </c>
      <c r="K139" s="126">
        <f t="shared" si="8"/>
        <v>0</v>
      </c>
      <c r="L139" s="124"/>
      <c r="M139" s="124"/>
      <c r="N139" s="124"/>
    </row>
    <row r="140" ht="14.25" customHeight="1">
      <c r="A140" s="32"/>
      <c r="B140" s="32"/>
      <c r="C140" s="124"/>
      <c r="D140" s="124"/>
      <c r="E140" s="124"/>
      <c r="F140" s="124"/>
      <c r="G140" s="124"/>
      <c r="H140" s="126">
        <f t="shared" si="5"/>
        <v>0</v>
      </c>
      <c r="I140" s="126">
        <f t="shared" si="6"/>
        <v>0</v>
      </c>
      <c r="J140" s="126">
        <f t="shared" si="7"/>
        <v>0</v>
      </c>
      <c r="K140" s="126">
        <f t="shared" si="8"/>
        <v>0</v>
      </c>
      <c r="L140" s="124"/>
      <c r="M140" s="124"/>
      <c r="N140" s="124"/>
    </row>
    <row r="141" ht="14.25" customHeight="1">
      <c r="A141" s="32"/>
      <c r="B141" s="32"/>
      <c r="C141" s="124"/>
      <c r="D141" s="124"/>
      <c r="E141" s="124"/>
      <c r="F141" s="124"/>
      <c r="G141" s="124"/>
      <c r="H141" s="126">
        <f t="shared" si="5"/>
        <v>0</v>
      </c>
      <c r="I141" s="126">
        <f t="shared" si="6"/>
        <v>0</v>
      </c>
      <c r="J141" s="126">
        <f t="shared" si="7"/>
        <v>0</v>
      </c>
      <c r="K141" s="126">
        <f t="shared" si="8"/>
        <v>0</v>
      </c>
      <c r="L141" s="124"/>
      <c r="M141" s="124"/>
      <c r="N141" s="124"/>
    </row>
    <row r="142" ht="14.25" customHeight="1">
      <c r="A142" s="32"/>
      <c r="B142" s="32"/>
      <c r="C142" s="124"/>
      <c r="D142" s="124"/>
      <c r="E142" s="124"/>
      <c r="F142" s="124"/>
      <c r="G142" s="124"/>
      <c r="H142" s="126">
        <f t="shared" si="5"/>
        <v>0</v>
      </c>
      <c r="I142" s="126">
        <f t="shared" si="6"/>
        <v>0</v>
      </c>
      <c r="J142" s="126">
        <f t="shared" si="7"/>
        <v>0</v>
      </c>
      <c r="K142" s="126">
        <f t="shared" si="8"/>
        <v>0</v>
      </c>
      <c r="L142" s="124"/>
      <c r="M142" s="124"/>
      <c r="N142" s="124"/>
    </row>
    <row r="143" ht="14.25" customHeight="1">
      <c r="A143" s="32"/>
      <c r="B143" s="32"/>
      <c r="C143" s="124"/>
      <c r="D143" s="124"/>
      <c r="E143" s="124"/>
      <c r="F143" s="124"/>
      <c r="G143" s="124"/>
      <c r="H143" s="126">
        <f t="shared" si="5"/>
        <v>0</v>
      </c>
      <c r="I143" s="126">
        <f t="shared" si="6"/>
        <v>0</v>
      </c>
      <c r="J143" s="126">
        <f t="shared" si="7"/>
        <v>0</v>
      </c>
      <c r="K143" s="126">
        <f t="shared" si="8"/>
        <v>0</v>
      </c>
      <c r="L143" s="124"/>
      <c r="M143" s="124"/>
      <c r="N143" s="124"/>
    </row>
    <row r="144" ht="14.25" customHeight="1">
      <c r="A144" s="32"/>
      <c r="B144" s="32"/>
      <c r="C144" s="124"/>
      <c r="D144" s="124"/>
      <c r="E144" s="124"/>
      <c r="F144" s="124"/>
      <c r="G144" s="124"/>
      <c r="H144" s="126">
        <f t="shared" si="5"/>
        <v>0</v>
      </c>
      <c r="I144" s="126">
        <f t="shared" si="6"/>
        <v>0</v>
      </c>
      <c r="J144" s="126">
        <f t="shared" si="7"/>
        <v>0</v>
      </c>
      <c r="K144" s="126">
        <f t="shared" si="8"/>
        <v>0</v>
      </c>
      <c r="L144" s="124"/>
      <c r="M144" s="124"/>
      <c r="N144" s="124"/>
    </row>
    <row r="145" ht="14.25" customHeight="1">
      <c r="A145" s="32"/>
      <c r="B145" s="32"/>
      <c r="C145" s="124"/>
      <c r="D145" s="124"/>
      <c r="E145" s="124"/>
      <c r="F145" s="124"/>
      <c r="G145" s="124"/>
      <c r="H145" s="126">
        <f t="shared" si="5"/>
        <v>0</v>
      </c>
      <c r="I145" s="126">
        <f t="shared" si="6"/>
        <v>0</v>
      </c>
      <c r="J145" s="126">
        <f t="shared" si="7"/>
        <v>0</v>
      </c>
      <c r="K145" s="126">
        <f t="shared" si="8"/>
        <v>0</v>
      </c>
      <c r="L145" s="124"/>
      <c r="M145" s="124"/>
      <c r="N145" s="124"/>
    </row>
    <row r="146" ht="14.25" customHeight="1">
      <c r="A146" s="32"/>
      <c r="B146" s="32"/>
      <c r="C146" s="124"/>
      <c r="D146" s="124"/>
      <c r="E146" s="124"/>
      <c r="F146" s="124"/>
      <c r="G146" s="124"/>
      <c r="H146" s="126">
        <f t="shared" si="5"/>
        <v>0</v>
      </c>
      <c r="I146" s="126">
        <f t="shared" si="6"/>
        <v>0</v>
      </c>
      <c r="J146" s="126">
        <f t="shared" si="7"/>
        <v>0</v>
      </c>
      <c r="K146" s="126">
        <f t="shared" si="8"/>
        <v>0</v>
      </c>
      <c r="L146" s="124"/>
      <c r="M146" s="124"/>
      <c r="N146" s="124"/>
    </row>
    <row r="147" ht="14.25" customHeight="1">
      <c r="A147" s="32"/>
      <c r="B147" s="32"/>
      <c r="C147" s="124"/>
      <c r="D147" s="124"/>
      <c r="E147" s="124"/>
      <c r="F147" s="124"/>
      <c r="G147" s="124"/>
      <c r="H147" s="126">
        <f t="shared" si="5"/>
        <v>0</v>
      </c>
      <c r="I147" s="126">
        <f t="shared" si="6"/>
        <v>0</v>
      </c>
      <c r="J147" s="126">
        <f t="shared" si="7"/>
        <v>0</v>
      </c>
      <c r="K147" s="126">
        <f t="shared" si="8"/>
        <v>0</v>
      </c>
      <c r="L147" s="124"/>
      <c r="M147" s="124"/>
      <c r="N147" s="124"/>
    </row>
    <row r="148" ht="14.25" customHeight="1">
      <c r="A148" s="32"/>
      <c r="B148" s="32"/>
      <c r="C148" s="124"/>
      <c r="D148" s="124"/>
      <c r="E148" s="124"/>
      <c r="F148" s="124"/>
      <c r="G148" s="124"/>
      <c r="H148" s="126">
        <f t="shared" si="5"/>
        <v>0</v>
      </c>
      <c r="I148" s="126">
        <f t="shared" si="6"/>
        <v>0</v>
      </c>
      <c r="J148" s="126">
        <f t="shared" si="7"/>
        <v>0</v>
      </c>
      <c r="K148" s="126">
        <f t="shared" si="8"/>
        <v>0</v>
      </c>
      <c r="L148" s="124"/>
      <c r="M148" s="124"/>
      <c r="N148" s="124"/>
    </row>
    <row r="149" ht="14.25" customHeight="1">
      <c r="A149" s="32"/>
      <c r="B149" s="32"/>
      <c r="C149" s="124"/>
      <c r="D149" s="124"/>
      <c r="E149" s="124"/>
      <c r="F149" s="124"/>
      <c r="G149" s="124"/>
      <c r="H149" s="126">
        <f t="shared" si="5"/>
        <v>0</v>
      </c>
      <c r="I149" s="126">
        <f t="shared" si="6"/>
        <v>0</v>
      </c>
      <c r="J149" s="126">
        <f t="shared" si="7"/>
        <v>0</v>
      </c>
      <c r="K149" s="126">
        <f t="shared" si="8"/>
        <v>0</v>
      </c>
      <c r="L149" s="124"/>
      <c r="M149" s="124"/>
      <c r="N149" s="124"/>
    </row>
    <row r="150" ht="14.25" customHeight="1">
      <c r="A150" s="32"/>
      <c r="B150" s="32"/>
      <c r="C150" s="124"/>
      <c r="D150" s="124"/>
      <c r="E150" s="124"/>
      <c r="F150" s="124"/>
      <c r="G150" s="124"/>
      <c r="H150" s="126">
        <f t="shared" si="5"/>
        <v>0</v>
      </c>
      <c r="I150" s="126">
        <f t="shared" si="6"/>
        <v>0</v>
      </c>
      <c r="J150" s="126">
        <f t="shared" si="7"/>
        <v>0</v>
      </c>
      <c r="K150" s="126">
        <f t="shared" si="8"/>
        <v>0</v>
      </c>
      <c r="L150" s="124"/>
      <c r="M150" s="124"/>
      <c r="N150" s="124"/>
    </row>
    <row r="151" ht="14.25" customHeight="1">
      <c r="A151" s="32"/>
      <c r="B151" s="32"/>
      <c r="C151" s="124"/>
      <c r="D151" s="124"/>
      <c r="E151" s="124"/>
      <c r="F151" s="124"/>
      <c r="G151" s="124"/>
      <c r="H151" s="126">
        <f t="shared" si="5"/>
        <v>0</v>
      </c>
      <c r="I151" s="126">
        <f t="shared" si="6"/>
        <v>0</v>
      </c>
      <c r="J151" s="126">
        <f t="shared" si="7"/>
        <v>0</v>
      </c>
      <c r="K151" s="126">
        <f t="shared" si="8"/>
        <v>0</v>
      </c>
      <c r="L151" s="124"/>
      <c r="M151" s="124"/>
      <c r="N151" s="124"/>
    </row>
    <row r="152" ht="14.25" customHeight="1">
      <c r="A152" s="32"/>
      <c r="B152" s="32"/>
      <c r="C152" s="124"/>
      <c r="D152" s="124"/>
      <c r="E152" s="124"/>
      <c r="F152" s="124"/>
      <c r="G152" s="124"/>
      <c r="H152" s="126">
        <f t="shared" si="5"/>
        <v>0</v>
      </c>
      <c r="I152" s="126">
        <f t="shared" si="6"/>
        <v>0</v>
      </c>
      <c r="J152" s="126">
        <f t="shared" si="7"/>
        <v>0</v>
      </c>
      <c r="K152" s="126">
        <f t="shared" si="8"/>
        <v>0</v>
      </c>
      <c r="L152" s="124"/>
      <c r="M152" s="124"/>
      <c r="N152" s="124"/>
    </row>
    <row r="153" ht="14.25" customHeight="1">
      <c r="A153" s="32"/>
      <c r="B153" s="32"/>
      <c r="C153" s="124"/>
      <c r="D153" s="124"/>
      <c r="E153" s="124"/>
      <c r="F153" s="124"/>
      <c r="G153" s="124"/>
      <c r="H153" s="126">
        <f t="shared" si="5"/>
        <v>0</v>
      </c>
      <c r="I153" s="126">
        <f t="shared" si="6"/>
        <v>0</v>
      </c>
      <c r="J153" s="126">
        <f t="shared" si="7"/>
        <v>0</v>
      </c>
      <c r="K153" s="126">
        <f t="shared" si="8"/>
        <v>0</v>
      </c>
      <c r="L153" s="124"/>
      <c r="M153" s="124"/>
      <c r="N153" s="124"/>
    </row>
    <row r="154" ht="14.25" customHeight="1">
      <c r="A154" s="32"/>
      <c r="B154" s="32"/>
      <c r="C154" s="124"/>
      <c r="D154" s="124"/>
      <c r="E154" s="124"/>
      <c r="F154" s="124"/>
      <c r="G154" s="124"/>
      <c r="H154" s="126">
        <f t="shared" si="5"/>
        <v>0</v>
      </c>
      <c r="I154" s="126">
        <f t="shared" si="6"/>
        <v>0</v>
      </c>
      <c r="J154" s="126">
        <f t="shared" si="7"/>
        <v>0</v>
      </c>
      <c r="K154" s="126">
        <f t="shared" si="8"/>
        <v>0</v>
      </c>
      <c r="L154" s="124"/>
      <c r="M154" s="124"/>
      <c r="N154" s="124"/>
    </row>
    <row r="155" ht="14.25" customHeight="1">
      <c r="A155" s="32"/>
      <c r="B155" s="32"/>
      <c r="C155" s="124"/>
      <c r="D155" s="124"/>
      <c r="E155" s="124"/>
      <c r="F155" s="124"/>
      <c r="G155" s="124"/>
      <c r="H155" s="126">
        <f t="shared" si="5"/>
        <v>0</v>
      </c>
      <c r="I155" s="126">
        <f t="shared" si="6"/>
        <v>0</v>
      </c>
      <c r="J155" s="126">
        <f t="shared" si="7"/>
        <v>0</v>
      </c>
      <c r="K155" s="126">
        <f t="shared" si="8"/>
        <v>0</v>
      </c>
      <c r="L155" s="124"/>
      <c r="M155" s="124"/>
      <c r="N155" s="124"/>
    </row>
    <row r="156" ht="14.25" customHeight="1">
      <c r="A156" s="32"/>
      <c r="B156" s="32"/>
      <c r="C156" s="124"/>
      <c r="D156" s="124"/>
      <c r="E156" s="124"/>
      <c r="F156" s="124"/>
      <c r="G156" s="124"/>
      <c r="H156" s="126">
        <f t="shared" si="5"/>
        <v>0</v>
      </c>
      <c r="I156" s="126">
        <f t="shared" si="6"/>
        <v>0</v>
      </c>
      <c r="J156" s="126">
        <f t="shared" si="7"/>
        <v>0</v>
      </c>
      <c r="K156" s="126">
        <f t="shared" si="8"/>
        <v>0</v>
      </c>
      <c r="L156" s="124"/>
      <c r="M156" s="124"/>
      <c r="N156" s="124"/>
    </row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3:N3"/>
    <mergeCell ref="A10:H10"/>
    <mergeCell ref="A16:N17"/>
    <mergeCell ref="B21:B22"/>
    <mergeCell ref="L21:L22"/>
    <mergeCell ref="B25:B26"/>
    <mergeCell ref="B31:B32"/>
    <mergeCell ref="B46:B4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0.43"/>
    <col customWidth="1" min="3" max="4" width="8.57"/>
    <col customWidth="1" min="5" max="5" width="11.29"/>
    <col customWidth="1" min="6" max="6" width="8.29"/>
    <col customWidth="1" min="7" max="9" width="8.14"/>
    <col customWidth="1" min="10" max="10" width="8.0"/>
    <col customWidth="1" min="11" max="14" width="8.29"/>
    <col customWidth="1" min="15" max="15" width="6.86"/>
    <col customWidth="1" min="16" max="16" width="9.29"/>
    <col customWidth="1" min="17" max="17" width="6.86"/>
    <col customWidth="1" min="18" max="18" width="7.0"/>
    <col customWidth="1" min="19" max="19" width="8.57"/>
    <col customWidth="1" min="20" max="20" width="12.29"/>
    <col customWidth="1" min="21" max="21" width="8.71"/>
  </cols>
  <sheetData>
    <row r="1" ht="14.25" customHeight="1"/>
    <row r="2" ht="14.25" customHeight="1"/>
    <row r="3" ht="14.25" customHeight="1">
      <c r="M3" s="144"/>
      <c r="N3" s="144"/>
      <c r="O3" s="144"/>
      <c r="P3" s="144"/>
      <c r="Q3" s="144"/>
      <c r="R3" s="144"/>
      <c r="U3" s="144"/>
      <c r="V3" s="144"/>
      <c r="W3" s="144"/>
      <c r="X3" s="144"/>
      <c r="Y3" s="144"/>
      <c r="Z3" s="144"/>
    </row>
    <row r="4" ht="14.25" customHeight="1">
      <c r="M4" s="114"/>
      <c r="N4" s="114"/>
      <c r="O4" s="114"/>
      <c r="P4" s="114"/>
      <c r="Q4" s="114"/>
      <c r="R4" s="114"/>
    </row>
    <row r="5" ht="14.25" customHeight="1">
      <c r="M5" s="114"/>
      <c r="N5" s="114"/>
      <c r="O5" s="114"/>
      <c r="P5" s="114"/>
      <c r="Q5" s="114"/>
      <c r="R5" s="114"/>
    </row>
    <row r="6" ht="14.25" customHeight="1">
      <c r="M6" s="114"/>
      <c r="N6" s="114"/>
      <c r="O6" s="114"/>
      <c r="P6" s="114"/>
      <c r="Q6" s="114"/>
      <c r="R6" s="114"/>
    </row>
    <row r="7" ht="14.25" customHeight="1">
      <c r="M7" s="114"/>
      <c r="N7" s="114"/>
      <c r="O7" s="114"/>
      <c r="P7" s="114"/>
      <c r="Q7" s="114"/>
      <c r="R7" s="114"/>
    </row>
    <row r="8" ht="14.25" customHeight="1">
      <c r="M8" s="114"/>
      <c r="N8" s="114"/>
      <c r="O8" s="114"/>
      <c r="P8" s="114"/>
      <c r="Q8" s="114"/>
      <c r="R8" s="114"/>
    </row>
    <row r="9" ht="14.25" customHeight="1">
      <c r="M9" s="114"/>
      <c r="N9" s="114"/>
      <c r="O9" s="114"/>
      <c r="P9" s="114"/>
      <c r="Q9" s="114"/>
      <c r="R9" s="114"/>
    </row>
    <row r="10" ht="14.25" customHeight="1">
      <c r="M10" s="114"/>
      <c r="N10" s="114"/>
      <c r="O10" s="114"/>
      <c r="P10" s="114"/>
      <c r="Q10" s="114"/>
      <c r="R10" s="114"/>
    </row>
    <row r="11" ht="14.25" customHeight="1">
      <c r="M11" s="114"/>
      <c r="N11" s="114"/>
      <c r="O11" s="114"/>
      <c r="P11" s="114"/>
      <c r="Q11" s="114"/>
      <c r="R11" s="114"/>
    </row>
    <row r="12" ht="14.25" customHeight="1">
      <c r="M12" s="114"/>
      <c r="N12" s="114"/>
      <c r="O12" s="114"/>
      <c r="P12" s="114"/>
      <c r="Q12" s="114"/>
      <c r="R12" s="114"/>
    </row>
    <row r="13" ht="14.25" customHeight="1">
      <c r="M13" s="114"/>
      <c r="N13" s="114"/>
      <c r="O13" s="114"/>
      <c r="P13" s="114"/>
      <c r="Q13" s="114"/>
      <c r="R13" s="114"/>
    </row>
    <row r="14" ht="14.25" customHeight="1">
      <c r="M14" s="114"/>
      <c r="N14" s="114"/>
      <c r="O14" s="114"/>
      <c r="P14" s="114"/>
      <c r="Q14" s="114"/>
      <c r="R14" s="114"/>
    </row>
    <row r="15" ht="14.25" customHeight="1">
      <c r="M15" s="114"/>
      <c r="N15" s="114"/>
      <c r="O15" s="114"/>
      <c r="P15" s="114"/>
      <c r="Q15" s="114"/>
      <c r="R15" s="114"/>
    </row>
    <row r="16" ht="14.25" customHeight="1">
      <c r="M16" s="114"/>
      <c r="N16" s="114"/>
      <c r="O16" s="114"/>
      <c r="P16" s="114"/>
      <c r="Q16" s="114"/>
      <c r="R16" s="114"/>
    </row>
    <row r="17" ht="14.25" customHeight="1">
      <c r="M17" s="114"/>
      <c r="N17" s="114"/>
      <c r="O17" s="114"/>
      <c r="P17" s="114"/>
      <c r="Q17" s="114"/>
      <c r="R17" s="114"/>
    </row>
    <row r="18" ht="14.25" customHeight="1">
      <c r="M18" s="114"/>
      <c r="N18" s="114"/>
      <c r="O18" s="114"/>
      <c r="P18" s="114"/>
      <c r="Q18" s="114"/>
      <c r="R18" s="114"/>
    </row>
    <row r="19" ht="14.25" customHeight="1">
      <c r="M19" s="114"/>
      <c r="N19" s="114"/>
      <c r="O19" s="114"/>
      <c r="P19" s="114"/>
      <c r="Q19" s="114"/>
      <c r="R19" s="114"/>
    </row>
    <row r="20" ht="14.25" customHeight="1">
      <c r="M20" s="114"/>
      <c r="N20" s="114"/>
      <c r="O20" s="114"/>
      <c r="P20" s="114"/>
      <c r="Q20" s="114"/>
      <c r="R20" s="114"/>
    </row>
    <row r="21" ht="14.25" customHeight="1">
      <c r="M21" s="114"/>
      <c r="N21" s="114"/>
      <c r="O21" s="114"/>
      <c r="P21" s="114"/>
      <c r="Q21" s="114"/>
      <c r="R21" s="114"/>
    </row>
    <row r="22" ht="14.25" customHeight="1">
      <c r="M22" s="114"/>
      <c r="N22" s="114"/>
      <c r="O22" s="114"/>
      <c r="P22" s="114"/>
      <c r="Q22" s="114"/>
      <c r="R22" s="114"/>
    </row>
    <row r="23" ht="14.25" customHeight="1">
      <c r="M23" s="114"/>
      <c r="N23" s="114"/>
      <c r="O23" s="114"/>
      <c r="P23" s="114"/>
      <c r="Q23" s="114"/>
      <c r="R23" s="114"/>
    </row>
    <row r="24" ht="14.25" customHeight="1">
      <c r="M24" s="114"/>
      <c r="N24" s="114"/>
      <c r="O24" s="114"/>
      <c r="P24" s="114"/>
      <c r="Q24" s="114"/>
      <c r="R24" s="114"/>
    </row>
    <row r="25" ht="14.25" customHeight="1">
      <c r="M25" s="114"/>
      <c r="N25" s="114"/>
      <c r="O25" s="114"/>
      <c r="P25" s="114"/>
      <c r="Q25" s="114"/>
      <c r="R25" s="114"/>
    </row>
    <row r="26" ht="14.25" customHeight="1">
      <c r="M26" s="114"/>
      <c r="N26" s="114"/>
      <c r="O26" s="114"/>
      <c r="P26" s="114"/>
      <c r="Q26" s="114"/>
      <c r="R26" s="114"/>
    </row>
    <row r="27" ht="14.25" customHeight="1">
      <c r="M27" s="114"/>
      <c r="N27" s="114"/>
      <c r="O27" s="114"/>
      <c r="P27" s="114"/>
      <c r="Q27" s="114"/>
      <c r="R27" s="114"/>
    </row>
    <row r="28" ht="14.25" customHeight="1">
      <c r="M28" s="114"/>
      <c r="N28" s="114"/>
      <c r="O28" s="114"/>
      <c r="P28" s="114"/>
      <c r="Q28" s="114"/>
      <c r="R28" s="114"/>
    </row>
    <row r="29" ht="14.25" customHeight="1">
      <c r="M29" s="114"/>
      <c r="N29" s="114"/>
      <c r="O29" s="114"/>
      <c r="P29" s="114"/>
      <c r="Q29" s="114"/>
      <c r="R29" s="114"/>
    </row>
    <row r="30" ht="14.25" customHeight="1">
      <c r="M30" s="114"/>
      <c r="N30" s="114"/>
      <c r="O30" s="114"/>
      <c r="P30" s="114"/>
      <c r="Q30" s="114"/>
      <c r="R30" s="114"/>
    </row>
    <row r="31" ht="14.25" customHeight="1">
      <c r="M31" s="114"/>
      <c r="N31" s="114"/>
      <c r="O31" s="114"/>
      <c r="P31" s="114"/>
      <c r="Q31" s="114"/>
      <c r="R31" s="114"/>
    </row>
    <row r="32" ht="14.25" customHeight="1">
      <c r="M32" s="114"/>
      <c r="N32" s="114"/>
      <c r="O32" s="114"/>
      <c r="P32" s="114"/>
      <c r="Q32" s="114"/>
      <c r="R32" s="114"/>
    </row>
    <row r="33" ht="14.25" customHeight="1">
      <c r="M33" s="114"/>
      <c r="N33" s="114"/>
      <c r="O33" s="114"/>
      <c r="P33" s="114"/>
      <c r="Q33" s="114"/>
      <c r="R33" s="114"/>
    </row>
    <row r="34" ht="14.25" customHeight="1">
      <c r="M34" s="114"/>
      <c r="N34" s="114"/>
      <c r="O34" s="114"/>
      <c r="P34" s="114"/>
      <c r="Q34" s="114"/>
      <c r="R34" s="114"/>
    </row>
    <row r="35" ht="14.25" customHeight="1">
      <c r="M35" s="114"/>
      <c r="N35" s="114"/>
      <c r="O35" s="114"/>
      <c r="P35" s="114"/>
      <c r="Q35" s="114"/>
      <c r="R35" s="114"/>
    </row>
    <row r="36" ht="14.25" customHeight="1">
      <c r="M36" s="114"/>
      <c r="N36" s="114"/>
      <c r="O36" s="114"/>
      <c r="P36" s="114"/>
      <c r="Q36" s="114"/>
      <c r="R36" s="114"/>
    </row>
    <row r="37" ht="14.25" customHeight="1">
      <c r="M37" s="114"/>
      <c r="N37" s="114"/>
      <c r="O37" s="114"/>
      <c r="P37" s="114"/>
      <c r="Q37" s="114"/>
      <c r="R37" s="114"/>
    </row>
    <row r="38" ht="14.25" customHeight="1">
      <c r="M38" s="114"/>
      <c r="N38" s="114"/>
      <c r="O38" s="114"/>
      <c r="P38" s="114"/>
      <c r="Q38" s="114"/>
      <c r="R38" s="114"/>
    </row>
    <row r="39" ht="14.25" customHeight="1">
      <c r="M39" s="114"/>
      <c r="N39" s="114"/>
      <c r="O39" s="114"/>
      <c r="P39" s="114"/>
      <c r="Q39" s="114"/>
      <c r="R39" s="114"/>
    </row>
    <row r="40" ht="14.25" customHeight="1">
      <c r="M40" s="114"/>
      <c r="N40" s="114"/>
      <c r="O40" s="114"/>
      <c r="P40" s="114"/>
      <c r="Q40" s="114"/>
      <c r="R40" s="114"/>
    </row>
    <row r="41" ht="14.25" customHeight="1">
      <c r="M41" s="114"/>
      <c r="N41" s="114"/>
      <c r="O41" s="114"/>
      <c r="P41" s="114"/>
      <c r="Q41" s="114"/>
      <c r="R41" s="114"/>
    </row>
    <row r="42" ht="14.25" customHeight="1">
      <c r="M42" s="114"/>
      <c r="N42" s="114"/>
      <c r="O42" s="114"/>
      <c r="P42" s="114"/>
      <c r="Q42" s="114"/>
      <c r="R42" s="114"/>
    </row>
    <row r="43" ht="14.25" customHeight="1">
      <c r="M43" s="114"/>
      <c r="N43" s="114"/>
      <c r="O43" s="114"/>
      <c r="P43" s="114"/>
      <c r="Q43" s="114"/>
      <c r="R43" s="114"/>
    </row>
    <row r="44" ht="14.25" customHeight="1">
      <c r="M44" s="114"/>
      <c r="N44" s="114"/>
      <c r="O44" s="114"/>
      <c r="P44" s="114"/>
      <c r="Q44" s="114"/>
      <c r="R44" s="114"/>
    </row>
    <row r="45" ht="14.25" customHeight="1">
      <c r="M45" s="114"/>
      <c r="N45" s="114"/>
      <c r="O45" s="114"/>
      <c r="P45" s="114"/>
      <c r="Q45" s="114"/>
      <c r="R45" s="114"/>
    </row>
    <row r="46" ht="14.25" customHeight="1">
      <c r="M46" s="114"/>
      <c r="N46" s="114"/>
      <c r="O46" s="114"/>
      <c r="P46" s="114"/>
      <c r="Q46" s="114"/>
      <c r="R46" s="114"/>
    </row>
    <row r="47" ht="14.25" customHeight="1">
      <c r="M47" s="114"/>
      <c r="N47" s="114"/>
      <c r="O47" s="114"/>
      <c r="P47" s="114"/>
      <c r="Q47" s="114"/>
      <c r="R47" s="114"/>
    </row>
    <row r="48" ht="14.25" customHeight="1">
      <c r="M48" s="114"/>
      <c r="N48" s="114"/>
      <c r="O48" s="114"/>
      <c r="P48" s="114"/>
      <c r="Q48" s="114"/>
      <c r="R48" s="114"/>
    </row>
    <row r="49" ht="14.25" customHeight="1">
      <c r="M49" s="114"/>
      <c r="N49" s="114"/>
      <c r="O49" s="114"/>
      <c r="P49" s="114"/>
      <c r="Q49" s="114"/>
      <c r="R49" s="114"/>
    </row>
    <row r="50" ht="14.25" customHeight="1">
      <c r="M50" s="114"/>
      <c r="N50" s="114"/>
      <c r="O50" s="114"/>
      <c r="P50" s="114"/>
      <c r="Q50" s="114"/>
      <c r="R50" s="114"/>
    </row>
    <row r="51" ht="14.25" customHeight="1">
      <c r="M51" s="114"/>
      <c r="N51" s="114"/>
      <c r="O51" s="114"/>
      <c r="P51" s="114"/>
      <c r="Q51" s="114"/>
      <c r="R51" s="114"/>
    </row>
    <row r="52" ht="14.25" customHeight="1">
      <c r="M52" s="114"/>
      <c r="N52" s="114"/>
      <c r="O52" s="114"/>
      <c r="P52" s="114"/>
      <c r="Q52" s="114"/>
      <c r="R52" s="114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21.71"/>
    <col customWidth="1" min="3" max="3" width="39.86"/>
    <col customWidth="1" min="4" max="4" width="13.0"/>
    <col customWidth="1" min="5" max="5" width="11.29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107" t="s">
        <v>103</v>
      </c>
      <c r="B1" s="108" t="str">
        <f>'Tabela 1 APS - Descr.'!B1</f>
        <v>RRAS 06</v>
      </c>
    </row>
    <row r="2" ht="14.25" customHeight="1"/>
    <row r="3" ht="14.25" customHeight="1">
      <c r="A3" s="146" t="s">
        <v>458</v>
      </c>
    </row>
    <row r="4" ht="14.25" customHeight="1">
      <c r="A4" s="146"/>
    </row>
    <row r="5" ht="15.0" customHeight="1">
      <c r="A5" s="147" t="s">
        <v>459</v>
      </c>
      <c r="B5" s="148"/>
      <c r="C5" s="148"/>
      <c r="D5" s="148"/>
      <c r="E5" s="148"/>
      <c r="F5" s="148"/>
      <c r="G5" s="148"/>
      <c r="H5" s="149"/>
    </row>
    <row r="6" ht="14.25" customHeight="1">
      <c r="A6" s="150" t="s">
        <v>460</v>
      </c>
      <c r="B6" s="12"/>
      <c r="C6" s="12"/>
      <c r="D6" s="12"/>
      <c r="E6" s="12"/>
      <c r="F6" s="12"/>
      <c r="G6" s="12"/>
      <c r="H6" s="13"/>
    </row>
    <row r="7" ht="14.25" customHeight="1">
      <c r="A7" s="151" t="s">
        <v>461</v>
      </c>
      <c r="B7" s="22"/>
      <c r="C7" s="22"/>
      <c r="D7" s="22"/>
      <c r="E7" s="22"/>
      <c r="F7" s="22"/>
      <c r="G7" s="22"/>
      <c r="H7" s="23"/>
    </row>
    <row r="8" ht="14.25" customHeight="1">
      <c r="A8" s="146"/>
    </row>
    <row r="9" ht="14.25" customHeight="1"/>
    <row r="10" ht="14.25" customHeight="1">
      <c r="F10" s="152" t="s">
        <v>462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153"/>
    </row>
    <row r="11" ht="14.25" customHeight="1"/>
    <row r="12" ht="89.25" customHeight="1">
      <c r="A12" s="154" t="s">
        <v>312</v>
      </c>
      <c r="B12" s="155" t="s">
        <v>119</v>
      </c>
      <c r="C12" s="155" t="s">
        <v>463</v>
      </c>
      <c r="D12" s="155" t="s">
        <v>120</v>
      </c>
      <c r="E12" s="155" t="s">
        <v>317</v>
      </c>
      <c r="F12" s="156" t="s">
        <v>464</v>
      </c>
      <c r="G12" s="157" t="s">
        <v>465</v>
      </c>
      <c r="H12" s="157" t="s">
        <v>466</v>
      </c>
      <c r="I12" s="157" t="s">
        <v>467</v>
      </c>
      <c r="J12" s="157" t="s">
        <v>468</v>
      </c>
      <c r="K12" s="157" t="s">
        <v>469</v>
      </c>
      <c r="L12" s="157" t="s">
        <v>470</v>
      </c>
      <c r="M12" s="157" t="s">
        <v>471</v>
      </c>
      <c r="N12" s="157" t="s">
        <v>472</v>
      </c>
      <c r="O12" s="158" t="s">
        <v>473</v>
      </c>
      <c r="P12" s="158" t="s">
        <v>474</v>
      </c>
      <c r="Q12" s="158" t="s">
        <v>475</v>
      </c>
      <c r="R12" s="158" t="s">
        <v>476</v>
      </c>
      <c r="S12" s="159" t="s">
        <v>477</v>
      </c>
      <c r="T12" s="159" t="s">
        <v>478</v>
      </c>
      <c r="U12" s="159" t="s">
        <v>479</v>
      </c>
      <c r="V12" s="158" t="s">
        <v>480</v>
      </c>
    </row>
    <row r="13" ht="52.5" customHeight="1">
      <c r="A13" s="160" t="s">
        <v>321</v>
      </c>
      <c r="B13" s="160" t="s">
        <v>443</v>
      </c>
      <c r="C13" s="161" t="s">
        <v>328</v>
      </c>
      <c r="D13" s="161" t="s">
        <v>161</v>
      </c>
      <c r="E13" s="161" t="s">
        <v>327</v>
      </c>
      <c r="F13" s="162">
        <v>29.0</v>
      </c>
      <c r="G13" s="163">
        <v>0.0</v>
      </c>
      <c r="H13" s="163">
        <v>0.0</v>
      </c>
      <c r="I13" s="163">
        <v>1.0</v>
      </c>
      <c r="J13" s="163">
        <v>47.0</v>
      </c>
      <c r="K13" s="163">
        <v>0.0</v>
      </c>
      <c r="L13" s="163">
        <v>10.0</v>
      </c>
      <c r="M13" s="163">
        <v>27.0</v>
      </c>
      <c r="N13" s="163">
        <v>3.0</v>
      </c>
      <c r="O13" s="163">
        <v>0.0</v>
      </c>
      <c r="P13" s="163">
        <v>0.0</v>
      </c>
      <c r="Q13" s="163">
        <v>0.0</v>
      </c>
      <c r="R13" s="164">
        <v>0.0</v>
      </c>
      <c r="S13" s="165">
        <v>0.0</v>
      </c>
      <c r="T13" s="165">
        <v>0.0</v>
      </c>
      <c r="U13" s="165">
        <v>0.0</v>
      </c>
      <c r="V13" s="166">
        <v>0.0</v>
      </c>
    </row>
    <row r="14" ht="42.75" customHeight="1">
      <c r="A14" s="160" t="s">
        <v>321</v>
      </c>
      <c r="B14" s="167" t="s">
        <v>440</v>
      </c>
      <c r="C14" s="168" t="s">
        <v>137</v>
      </c>
      <c r="D14" s="161" t="s">
        <v>161</v>
      </c>
      <c r="E14" s="168" t="s">
        <v>327</v>
      </c>
      <c r="F14" s="169">
        <v>40.0</v>
      </c>
      <c r="G14" s="170">
        <v>0.0</v>
      </c>
      <c r="H14" s="170">
        <v>0.0</v>
      </c>
      <c r="I14" s="170">
        <v>0.0</v>
      </c>
      <c r="J14" s="170">
        <v>20.0</v>
      </c>
      <c r="K14" s="170">
        <v>6.0</v>
      </c>
      <c r="L14" s="170">
        <v>0.0</v>
      </c>
      <c r="M14" s="170">
        <v>12.0</v>
      </c>
      <c r="N14" s="170">
        <v>4.0</v>
      </c>
      <c r="O14" s="170">
        <v>0.0</v>
      </c>
      <c r="P14" s="170">
        <v>0.0</v>
      </c>
      <c r="Q14" s="170">
        <v>0.0</v>
      </c>
      <c r="R14" s="171">
        <v>0.0</v>
      </c>
      <c r="S14" s="165">
        <v>0.0</v>
      </c>
      <c r="T14" s="165">
        <v>0.0</v>
      </c>
      <c r="U14" s="165">
        <v>0.0</v>
      </c>
      <c r="V14" s="166">
        <v>0.0</v>
      </c>
    </row>
    <row r="15" ht="39.0" customHeight="1">
      <c r="A15" s="160" t="s">
        <v>321</v>
      </c>
      <c r="B15" s="160" t="s">
        <v>426</v>
      </c>
      <c r="C15" s="168" t="s">
        <v>323</v>
      </c>
      <c r="D15" s="161" t="s">
        <v>161</v>
      </c>
      <c r="E15" s="168" t="s">
        <v>324</v>
      </c>
      <c r="F15" s="169">
        <v>86.0</v>
      </c>
      <c r="G15" s="170">
        <v>0.0</v>
      </c>
      <c r="H15" s="170">
        <v>20.0</v>
      </c>
      <c r="I15" s="170">
        <v>0.0</v>
      </c>
      <c r="J15" s="170">
        <v>7.0</v>
      </c>
      <c r="K15" s="170">
        <v>30.0</v>
      </c>
      <c r="L15" s="170">
        <v>0.0</v>
      </c>
      <c r="M15" s="170">
        <v>26.0</v>
      </c>
      <c r="N15" s="170">
        <v>4.0</v>
      </c>
      <c r="O15" s="172">
        <v>1.0</v>
      </c>
      <c r="P15" s="170">
        <v>0.0</v>
      </c>
      <c r="Q15" s="170">
        <v>0.0</v>
      </c>
      <c r="R15" s="171">
        <v>0.0</v>
      </c>
      <c r="S15" s="165">
        <v>0.0</v>
      </c>
      <c r="T15" s="165">
        <v>0.0</v>
      </c>
      <c r="U15" s="165">
        <v>1.0</v>
      </c>
      <c r="V15" s="166">
        <v>1.0</v>
      </c>
    </row>
    <row r="16" ht="39.75" customHeight="1">
      <c r="A16" s="160" t="s">
        <v>321</v>
      </c>
      <c r="B16" s="160" t="s">
        <v>443</v>
      </c>
      <c r="C16" s="168" t="s">
        <v>329</v>
      </c>
      <c r="D16" s="161" t="s">
        <v>161</v>
      </c>
      <c r="E16" s="168" t="s">
        <v>324</v>
      </c>
      <c r="F16" s="169">
        <v>35.0</v>
      </c>
      <c r="G16" s="170">
        <v>0.0</v>
      </c>
      <c r="H16" s="170">
        <v>0.0</v>
      </c>
      <c r="I16" s="170">
        <v>0.0</v>
      </c>
      <c r="J16" s="170">
        <v>0.0</v>
      </c>
      <c r="K16" s="170">
        <v>0.0</v>
      </c>
      <c r="L16" s="170">
        <v>0.0</v>
      </c>
      <c r="M16" s="170">
        <v>0.0</v>
      </c>
      <c r="N16" s="170">
        <v>0.0</v>
      </c>
      <c r="O16" s="170">
        <v>0.0</v>
      </c>
      <c r="P16" s="170">
        <v>0.0</v>
      </c>
      <c r="Q16" s="170">
        <v>0.0</v>
      </c>
      <c r="R16" s="171">
        <v>0.0</v>
      </c>
      <c r="S16" s="165">
        <v>0.0</v>
      </c>
      <c r="T16" s="165">
        <v>0.0</v>
      </c>
      <c r="U16" s="165">
        <v>0.0</v>
      </c>
      <c r="V16" s="166">
        <v>0.0</v>
      </c>
    </row>
    <row r="17" ht="39.75" customHeight="1">
      <c r="A17" s="160" t="s">
        <v>321</v>
      </c>
      <c r="B17" s="160" t="s">
        <v>451</v>
      </c>
      <c r="C17" s="168" t="s">
        <v>481</v>
      </c>
      <c r="D17" s="161" t="s">
        <v>161</v>
      </c>
      <c r="E17" s="168" t="s">
        <v>324</v>
      </c>
      <c r="F17" s="169">
        <v>18.0</v>
      </c>
      <c r="G17" s="170">
        <v>0.0</v>
      </c>
      <c r="H17" s="170">
        <v>0.0</v>
      </c>
      <c r="I17" s="170">
        <v>0.0</v>
      </c>
      <c r="J17" s="170">
        <v>10.0</v>
      </c>
      <c r="K17" s="170">
        <v>5.0</v>
      </c>
      <c r="L17" s="170">
        <v>0.0</v>
      </c>
      <c r="M17" s="170">
        <v>16.0</v>
      </c>
      <c r="N17" s="170">
        <v>0.0</v>
      </c>
      <c r="O17" s="172">
        <v>1.0</v>
      </c>
      <c r="P17" s="170">
        <v>0.0</v>
      </c>
      <c r="Q17" s="170">
        <v>0.0</v>
      </c>
      <c r="R17" s="171">
        <v>0.0</v>
      </c>
      <c r="S17" s="165">
        <v>0.0</v>
      </c>
      <c r="T17" s="165">
        <v>0.0</v>
      </c>
      <c r="U17" s="165">
        <v>0.0</v>
      </c>
      <c r="V17" s="166">
        <v>0.0</v>
      </c>
    </row>
    <row r="18" ht="21.75" customHeight="1">
      <c r="A18" s="160"/>
      <c r="B18" s="160"/>
      <c r="C18" s="168"/>
      <c r="D18" s="161"/>
      <c r="E18" s="168"/>
      <c r="F18" s="169"/>
      <c r="G18" s="169"/>
      <c r="H18" s="169"/>
      <c r="I18" s="169"/>
      <c r="J18" s="169"/>
      <c r="K18" s="169"/>
      <c r="L18" s="169"/>
      <c r="M18" s="169"/>
      <c r="N18" s="169"/>
      <c r="O18" s="170"/>
      <c r="P18" s="170"/>
      <c r="Q18" s="170"/>
      <c r="R18" s="171"/>
      <c r="S18" s="165"/>
      <c r="T18" s="165"/>
      <c r="U18" s="165"/>
      <c r="V18" s="166"/>
    </row>
    <row r="19" ht="14.25" customHeight="1">
      <c r="A19" s="160" t="s">
        <v>330</v>
      </c>
      <c r="B19" s="160" t="s">
        <v>424</v>
      </c>
      <c r="C19" s="168" t="s">
        <v>387</v>
      </c>
      <c r="D19" s="161" t="s">
        <v>161</v>
      </c>
      <c r="E19" s="168" t="s">
        <v>327</v>
      </c>
      <c r="F19" s="169">
        <v>28.0</v>
      </c>
      <c r="G19" s="170">
        <v>0.0</v>
      </c>
      <c r="H19" s="170">
        <v>0.0</v>
      </c>
      <c r="I19" s="170">
        <v>0.0</v>
      </c>
      <c r="J19" s="170">
        <v>24.0</v>
      </c>
      <c r="K19" s="170">
        <v>6.0</v>
      </c>
      <c r="L19" s="170">
        <v>0.0</v>
      </c>
      <c r="M19" s="170">
        <v>9.0</v>
      </c>
      <c r="N19" s="170">
        <v>1.0</v>
      </c>
      <c r="O19" s="170">
        <v>0.0</v>
      </c>
      <c r="P19" s="170">
        <v>0.0</v>
      </c>
      <c r="Q19" s="172">
        <v>1.0</v>
      </c>
      <c r="R19" s="171">
        <v>0.0</v>
      </c>
      <c r="S19" s="165">
        <v>0.0</v>
      </c>
      <c r="T19" s="165">
        <v>0.0</v>
      </c>
      <c r="U19" s="165">
        <v>0.0</v>
      </c>
      <c r="V19" s="166">
        <v>0.0</v>
      </c>
    </row>
    <row r="20" ht="14.25" customHeight="1">
      <c r="A20" s="160" t="s">
        <v>330</v>
      </c>
      <c r="B20" s="160" t="s">
        <v>424</v>
      </c>
      <c r="C20" s="161" t="s">
        <v>388</v>
      </c>
      <c r="D20" s="161" t="s">
        <v>161</v>
      </c>
      <c r="E20" s="168" t="s">
        <v>327</v>
      </c>
      <c r="F20" s="165">
        <v>34.0</v>
      </c>
      <c r="G20" s="165">
        <v>0.0</v>
      </c>
      <c r="H20" s="165">
        <v>19.0</v>
      </c>
      <c r="I20" s="165">
        <v>0.0</v>
      </c>
      <c r="J20" s="165">
        <v>4.0</v>
      </c>
      <c r="K20" s="165">
        <v>10.0</v>
      </c>
      <c r="L20" s="165">
        <v>0.0</v>
      </c>
      <c r="M20" s="165">
        <v>25.0</v>
      </c>
      <c r="N20" s="165">
        <v>3.0</v>
      </c>
      <c r="O20" s="165">
        <v>1.0</v>
      </c>
      <c r="P20" s="165">
        <v>0.0</v>
      </c>
      <c r="Q20" s="165">
        <v>0.0</v>
      </c>
      <c r="R20" s="165">
        <v>0.0</v>
      </c>
      <c r="S20" s="165">
        <v>0.0</v>
      </c>
      <c r="T20" s="165">
        <v>0.0</v>
      </c>
      <c r="U20" s="165">
        <v>0.0</v>
      </c>
      <c r="V20" s="166">
        <v>1.0</v>
      </c>
    </row>
    <row r="21" ht="14.25" customHeight="1">
      <c r="A21" s="160" t="s">
        <v>330</v>
      </c>
      <c r="B21" s="160" t="s">
        <v>445</v>
      </c>
      <c r="C21" s="161" t="s">
        <v>389</v>
      </c>
      <c r="D21" s="161" t="s">
        <v>161</v>
      </c>
      <c r="E21" s="168" t="s">
        <v>327</v>
      </c>
      <c r="F21" s="165">
        <v>38.0</v>
      </c>
      <c r="G21" s="165">
        <v>0.0</v>
      </c>
      <c r="H21" s="165">
        <v>8.0</v>
      </c>
      <c r="I21" s="165">
        <v>0.0</v>
      </c>
      <c r="J21" s="165">
        <v>23.0</v>
      </c>
      <c r="K21" s="165">
        <v>0.0</v>
      </c>
      <c r="L21" s="165">
        <v>12.0</v>
      </c>
      <c r="M21" s="165">
        <v>19.0</v>
      </c>
      <c r="N21" s="165">
        <v>4.0</v>
      </c>
      <c r="O21" s="165">
        <v>0.0</v>
      </c>
      <c r="P21" s="165">
        <v>0.0</v>
      </c>
      <c r="Q21" s="165">
        <v>0.0</v>
      </c>
      <c r="R21" s="173">
        <v>1.0</v>
      </c>
      <c r="S21" s="165">
        <v>0.0</v>
      </c>
      <c r="T21" s="165">
        <v>0.0</v>
      </c>
      <c r="U21" s="165">
        <v>0.0</v>
      </c>
      <c r="V21" s="166">
        <v>1.0</v>
      </c>
    </row>
    <row r="22" ht="14.25" customHeight="1">
      <c r="A22" s="160" t="s">
        <v>330</v>
      </c>
      <c r="B22" s="160" t="s">
        <v>434</v>
      </c>
      <c r="C22" s="161" t="s">
        <v>482</v>
      </c>
      <c r="D22" s="161" t="s">
        <v>161</v>
      </c>
      <c r="E22" s="174" t="s">
        <v>324</v>
      </c>
      <c r="F22" s="165">
        <v>48.0</v>
      </c>
      <c r="G22" s="165"/>
      <c r="H22" s="165"/>
      <c r="I22" s="165">
        <v>0.0</v>
      </c>
      <c r="J22" s="165">
        <v>20.0</v>
      </c>
      <c r="K22" s="165">
        <v>10.0</v>
      </c>
      <c r="L22" s="165">
        <v>0.0</v>
      </c>
      <c r="M22" s="165">
        <v>0.0</v>
      </c>
      <c r="N22" s="165">
        <v>0.0</v>
      </c>
      <c r="O22" s="165">
        <v>0.0</v>
      </c>
      <c r="P22" s="173">
        <v>1.0</v>
      </c>
      <c r="Q22" s="165">
        <v>0.0</v>
      </c>
      <c r="R22" s="165">
        <v>0.0</v>
      </c>
      <c r="S22" s="165">
        <v>0.0</v>
      </c>
      <c r="T22" s="165">
        <v>0.0</v>
      </c>
      <c r="U22" s="165">
        <v>0.0</v>
      </c>
      <c r="V22" s="166">
        <v>0.0</v>
      </c>
    </row>
    <row r="23" ht="14.25" customHeight="1">
      <c r="A23" s="160" t="s">
        <v>330</v>
      </c>
      <c r="B23" s="160" t="s">
        <v>434</v>
      </c>
      <c r="C23" s="161" t="s">
        <v>483</v>
      </c>
      <c r="D23" s="161" t="s">
        <v>161</v>
      </c>
      <c r="E23" s="174" t="s">
        <v>324</v>
      </c>
      <c r="F23" s="165">
        <v>6.0</v>
      </c>
      <c r="G23" s="165">
        <v>0.0</v>
      </c>
      <c r="H23" s="165">
        <v>0.0</v>
      </c>
      <c r="I23" s="165">
        <v>0.0</v>
      </c>
      <c r="J23" s="165">
        <v>0.0</v>
      </c>
      <c r="K23" s="165">
        <v>0.0</v>
      </c>
      <c r="L23" s="165">
        <v>0.0</v>
      </c>
      <c r="M23" s="165">
        <v>0.0</v>
      </c>
      <c r="N23" s="165">
        <v>0.0</v>
      </c>
      <c r="O23" s="165">
        <v>0.0</v>
      </c>
      <c r="P23" s="165">
        <v>0.0</v>
      </c>
      <c r="Q23" s="165">
        <v>0.0</v>
      </c>
      <c r="R23" s="165">
        <v>0.0</v>
      </c>
      <c r="S23" s="165">
        <v>0.0</v>
      </c>
      <c r="T23" s="165">
        <v>0.0</v>
      </c>
      <c r="U23" s="165">
        <v>0.0</v>
      </c>
      <c r="V23" s="166">
        <v>0.0</v>
      </c>
    </row>
    <row r="24" ht="14.25" customHeight="1">
      <c r="A24" s="160" t="s">
        <v>330</v>
      </c>
      <c r="B24" s="160" t="s">
        <v>438</v>
      </c>
      <c r="C24" s="161" t="s">
        <v>484</v>
      </c>
      <c r="D24" s="161" t="s">
        <v>161</v>
      </c>
      <c r="E24" s="174" t="s">
        <v>324</v>
      </c>
      <c r="F24" s="165">
        <v>47.0</v>
      </c>
      <c r="G24" s="165">
        <v>0.0</v>
      </c>
      <c r="H24" s="165">
        <v>0.0</v>
      </c>
      <c r="I24" s="165">
        <v>0.0</v>
      </c>
      <c r="J24" s="165">
        <v>20.0</v>
      </c>
      <c r="K24" s="165">
        <v>0.0</v>
      </c>
      <c r="L24" s="165">
        <v>0.0</v>
      </c>
      <c r="M24" s="165">
        <v>0.0</v>
      </c>
      <c r="N24" s="165">
        <v>0.0</v>
      </c>
      <c r="O24" s="165">
        <v>0.0</v>
      </c>
      <c r="P24" s="165">
        <v>0.0</v>
      </c>
      <c r="Q24" s="165">
        <v>0.0</v>
      </c>
      <c r="R24" s="165">
        <v>0.0</v>
      </c>
      <c r="S24" s="165">
        <v>0.0</v>
      </c>
      <c r="T24" s="165">
        <v>0.0</v>
      </c>
      <c r="U24" s="165">
        <v>0.0</v>
      </c>
      <c r="V24" s="166">
        <v>0.0</v>
      </c>
    </row>
    <row r="25" ht="14.25" customHeight="1">
      <c r="A25" s="160" t="s">
        <v>330</v>
      </c>
      <c r="B25" s="160" t="s">
        <v>422</v>
      </c>
      <c r="C25" s="161" t="s">
        <v>485</v>
      </c>
      <c r="D25" s="161" t="s">
        <v>161</v>
      </c>
      <c r="E25" s="174" t="s">
        <v>324</v>
      </c>
      <c r="F25" s="165">
        <v>40.0</v>
      </c>
      <c r="G25" s="165">
        <v>0.0</v>
      </c>
      <c r="H25" s="165">
        <v>8.0</v>
      </c>
      <c r="I25" s="165">
        <v>0.0</v>
      </c>
      <c r="J25" s="165">
        <v>40.0</v>
      </c>
      <c r="K25" s="165">
        <v>10.0</v>
      </c>
      <c r="L25" s="165">
        <v>0.0</v>
      </c>
      <c r="M25" s="165">
        <v>0.0</v>
      </c>
      <c r="N25" s="165">
        <v>0.0</v>
      </c>
      <c r="O25" s="165">
        <v>0.0</v>
      </c>
      <c r="P25" s="165">
        <v>0.0</v>
      </c>
      <c r="Q25" s="165">
        <v>0.0</v>
      </c>
      <c r="R25" s="165">
        <v>0.0</v>
      </c>
      <c r="S25" s="165">
        <v>0.0</v>
      </c>
      <c r="T25" s="165">
        <v>0.0</v>
      </c>
      <c r="U25" s="165">
        <v>0.0</v>
      </c>
      <c r="V25" s="166">
        <v>1.0</v>
      </c>
    </row>
    <row r="26" ht="14.25" customHeight="1">
      <c r="A26" s="160"/>
      <c r="B26" s="175"/>
      <c r="C26" s="174"/>
      <c r="D26" s="161"/>
      <c r="E26" s="174"/>
      <c r="F26" s="165">
        <f t="shared" ref="F26:N26" si="1">SUM(F19,F20,F21,F22,F23,F24,F25)</f>
        <v>241</v>
      </c>
      <c r="G26" s="165">
        <f t="shared" si="1"/>
        <v>0</v>
      </c>
      <c r="H26" s="165">
        <f t="shared" si="1"/>
        <v>35</v>
      </c>
      <c r="I26" s="165">
        <f t="shared" si="1"/>
        <v>0</v>
      </c>
      <c r="J26" s="165">
        <f t="shared" si="1"/>
        <v>131</v>
      </c>
      <c r="K26" s="165">
        <f t="shared" si="1"/>
        <v>36</v>
      </c>
      <c r="L26" s="165">
        <f t="shared" si="1"/>
        <v>12</v>
      </c>
      <c r="M26" s="165">
        <f t="shared" si="1"/>
        <v>53</v>
      </c>
      <c r="N26" s="165">
        <f t="shared" si="1"/>
        <v>8</v>
      </c>
      <c r="O26" s="165"/>
      <c r="P26" s="165"/>
      <c r="Q26" s="165"/>
      <c r="R26" s="165"/>
      <c r="S26" s="165"/>
      <c r="T26" s="165"/>
      <c r="U26" s="165"/>
      <c r="V26" s="166"/>
    </row>
    <row r="27" ht="14.25" customHeight="1">
      <c r="A27" s="167" t="s">
        <v>159</v>
      </c>
      <c r="B27" s="176" t="s">
        <v>178</v>
      </c>
      <c r="C27" s="177" t="s">
        <v>486</v>
      </c>
      <c r="D27" s="161" t="s">
        <v>161</v>
      </c>
      <c r="E27" s="174" t="s">
        <v>327</v>
      </c>
      <c r="F27" s="165">
        <v>25.0</v>
      </c>
      <c r="G27" s="165">
        <v>0.0</v>
      </c>
      <c r="H27" s="165">
        <v>8.0</v>
      </c>
      <c r="I27" s="165">
        <v>0.0</v>
      </c>
      <c r="J27" s="165">
        <v>58.0</v>
      </c>
      <c r="K27" s="165">
        <v>0.0</v>
      </c>
      <c r="L27" s="165">
        <v>9.0</v>
      </c>
      <c r="M27" s="165">
        <v>6.0</v>
      </c>
      <c r="N27" s="165">
        <v>2.0</v>
      </c>
      <c r="O27" s="165">
        <v>0.0</v>
      </c>
      <c r="P27" s="165">
        <v>0.0</v>
      </c>
      <c r="Q27" s="165">
        <v>0.0</v>
      </c>
      <c r="R27" s="165">
        <v>0.0</v>
      </c>
      <c r="S27" s="165">
        <v>0.0</v>
      </c>
      <c r="T27" s="165">
        <v>0.0</v>
      </c>
      <c r="U27" s="165">
        <v>0.0</v>
      </c>
      <c r="V27" s="166">
        <v>0.0</v>
      </c>
    </row>
    <row r="28" ht="14.25" customHeight="1">
      <c r="A28" s="167" t="s">
        <v>159</v>
      </c>
      <c r="B28" s="176" t="s">
        <v>178</v>
      </c>
      <c r="C28" s="177" t="s">
        <v>487</v>
      </c>
      <c r="D28" s="161" t="s">
        <v>161</v>
      </c>
      <c r="E28" s="174" t="s">
        <v>324</v>
      </c>
      <c r="F28" s="165">
        <v>51.0</v>
      </c>
      <c r="G28" s="165">
        <v>0.0</v>
      </c>
      <c r="H28" s="165">
        <v>0.0</v>
      </c>
      <c r="I28" s="165">
        <v>0.0</v>
      </c>
      <c r="J28" s="165">
        <v>6.0</v>
      </c>
      <c r="K28" s="165">
        <v>6.0</v>
      </c>
      <c r="L28" s="165">
        <v>0.0</v>
      </c>
      <c r="M28" s="165">
        <v>20.0</v>
      </c>
      <c r="N28" s="165">
        <v>0.0</v>
      </c>
      <c r="O28" s="165">
        <v>0.0</v>
      </c>
      <c r="P28" s="165">
        <v>0.0</v>
      </c>
      <c r="Q28" s="165">
        <v>0.0</v>
      </c>
      <c r="R28" s="165">
        <v>0.0</v>
      </c>
      <c r="S28" s="165">
        <v>0.0</v>
      </c>
      <c r="T28" s="165">
        <v>0.0</v>
      </c>
      <c r="U28" s="165">
        <v>0.0</v>
      </c>
      <c r="V28" s="166">
        <v>0.0</v>
      </c>
    </row>
    <row r="29" ht="14.25" customHeight="1">
      <c r="A29" s="167" t="s">
        <v>159</v>
      </c>
      <c r="B29" s="176" t="s">
        <v>182</v>
      </c>
      <c r="C29" s="177" t="s">
        <v>488</v>
      </c>
      <c r="D29" s="161" t="s">
        <v>161</v>
      </c>
      <c r="E29" s="174" t="s">
        <v>327</v>
      </c>
      <c r="F29" s="165">
        <v>38.0</v>
      </c>
      <c r="G29" s="165">
        <v>0.0</v>
      </c>
      <c r="H29" s="165">
        <v>0.0</v>
      </c>
      <c r="I29" s="165">
        <v>0.0</v>
      </c>
      <c r="J29" s="165">
        <v>14.0</v>
      </c>
      <c r="K29" s="165">
        <v>10.0</v>
      </c>
      <c r="L29" s="165">
        <v>0.0</v>
      </c>
      <c r="M29" s="165">
        <v>16.0</v>
      </c>
      <c r="N29" s="165">
        <v>0.0</v>
      </c>
      <c r="O29" s="165">
        <v>0.0</v>
      </c>
      <c r="P29" s="165">
        <v>1.0</v>
      </c>
      <c r="Q29" s="165">
        <v>0.0</v>
      </c>
      <c r="R29" s="165">
        <v>0.0</v>
      </c>
      <c r="S29" s="165">
        <v>0.0</v>
      </c>
      <c r="T29" s="165">
        <v>0.0</v>
      </c>
      <c r="U29" s="165">
        <v>0.0</v>
      </c>
      <c r="V29" s="166">
        <v>0.0</v>
      </c>
    </row>
    <row r="30" ht="14.25" customHeight="1">
      <c r="A30" s="167" t="s">
        <v>159</v>
      </c>
      <c r="B30" s="176" t="s">
        <v>174</v>
      </c>
      <c r="C30" s="177" t="s">
        <v>489</v>
      </c>
      <c r="D30" s="161" t="s">
        <v>161</v>
      </c>
      <c r="E30" s="174" t="s">
        <v>327</v>
      </c>
      <c r="F30" s="165">
        <v>38.0</v>
      </c>
      <c r="G30" s="165">
        <v>0.0</v>
      </c>
      <c r="H30" s="165">
        <v>0.0</v>
      </c>
      <c r="I30" s="165">
        <v>0.0</v>
      </c>
      <c r="J30" s="165">
        <v>20.0</v>
      </c>
      <c r="K30" s="165">
        <v>16.0</v>
      </c>
      <c r="L30" s="165">
        <v>0.0</v>
      </c>
      <c r="M30" s="165">
        <v>16.0</v>
      </c>
      <c r="N30" s="165">
        <v>2.0</v>
      </c>
      <c r="O30" s="165">
        <v>1.0</v>
      </c>
      <c r="P30" s="165">
        <v>0.0</v>
      </c>
      <c r="Q30" s="165">
        <v>0.0</v>
      </c>
      <c r="R30" s="165">
        <v>0.0</v>
      </c>
      <c r="S30" s="165">
        <v>0.0</v>
      </c>
      <c r="T30" s="165">
        <v>0.0</v>
      </c>
      <c r="U30" s="165">
        <v>0.0</v>
      </c>
      <c r="V30" s="166">
        <v>0.0</v>
      </c>
    </row>
    <row r="31" ht="14.25" customHeight="1">
      <c r="A31" s="167" t="s">
        <v>159</v>
      </c>
      <c r="B31" s="176" t="s">
        <v>170</v>
      </c>
      <c r="C31" s="177" t="s">
        <v>490</v>
      </c>
      <c r="D31" s="161" t="s">
        <v>161</v>
      </c>
      <c r="E31" s="174" t="s">
        <v>327</v>
      </c>
      <c r="F31" s="165">
        <v>48.0</v>
      </c>
      <c r="G31" s="165">
        <v>0.0</v>
      </c>
      <c r="H31" s="165">
        <v>0.0</v>
      </c>
      <c r="I31" s="165">
        <v>0.0</v>
      </c>
      <c r="J31" s="165">
        <v>20.0</v>
      </c>
      <c r="K31" s="165">
        <v>8.0</v>
      </c>
      <c r="L31" s="165">
        <v>16.0</v>
      </c>
      <c r="M31" s="165">
        <v>0.0</v>
      </c>
      <c r="N31" s="165">
        <v>0.0</v>
      </c>
      <c r="O31" s="165">
        <v>0.0</v>
      </c>
      <c r="P31" s="165">
        <v>0.0</v>
      </c>
      <c r="Q31" s="165">
        <v>0.0</v>
      </c>
      <c r="R31" s="165">
        <v>0.0</v>
      </c>
      <c r="S31" s="165">
        <v>0.0</v>
      </c>
      <c r="T31" s="165">
        <v>0.0</v>
      </c>
      <c r="U31" s="165">
        <v>0.0</v>
      </c>
      <c r="V31" s="166">
        <v>0.0</v>
      </c>
    </row>
    <row r="32" ht="14.25" customHeight="1">
      <c r="A32" s="167" t="s">
        <v>159</v>
      </c>
      <c r="B32" s="176" t="s">
        <v>166</v>
      </c>
      <c r="C32" s="177" t="s">
        <v>491</v>
      </c>
      <c r="D32" s="161" t="s">
        <v>161</v>
      </c>
      <c r="E32" s="174" t="s">
        <v>324</v>
      </c>
      <c r="F32" s="165">
        <v>40.0</v>
      </c>
      <c r="G32" s="165">
        <v>1.0</v>
      </c>
      <c r="H32" s="165">
        <v>0.0</v>
      </c>
      <c r="I32" s="165">
        <v>0.0</v>
      </c>
      <c r="J32" s="165">
        <v>30.0</v>
      </c>
      <c r="K32" s="165">
        <v>6.0</v>
      </c>
      <c r="L32" s="165">
        <v>0.0</v>
      </c>
      <c r="M32" s="165">
        <v>0.0</v>
      </c>
      <c r="N32" s="165">
        <v>0.0</v>
      </c>
      <c r="O32" s="165">
        <v>0.0</v>
      </c>
      <c r="P32" s="165">
        <v>0.0</v>
      </c>
      <c r="Q32" s="165">
        <v>0.0</v>
      </c>
      <c r="R32" s="165">
        <v>0.0</v>
      </c>
      <c r="S32" s="165">
        <v>0.0</v>
      </c>
      <c r="T32" s="165">
        <v>0.0</v>
      </c>
      <c r="U32" s="165">
        <v>0.0</v>
      </c>
      <c r="V32" s="166">
        <v>1.0</v>
      </c>
    </row>
    <row r="33" ht="14.25" customHeight="1">
      <c r="A33" s="167" t="s">
        <v>159</v>
      </c>
      <c r="B33" s="176" t="s">
        <v>449</v>
      </c>
      <c r="C33" s="177" t="s">
        <v>492</v>
      </c>
      <c r="D33" s="161" t="s">
        <v>161</v>
      </c>
      <c r="E33" s="174" t="s">
        <v>324</v>
      </c>
      <c r="F33" s="165">
        <v>38.0</v>
      </c>
      <c r="G33" s="165">
        <v>0.0</v>
      </c>
      <c r="H33" s="165">
        <v>0.0</v>
      </c>
      <c r="I33" s="165">
        <v>0.0</v>
      </c>
      <c r="J33" s="165">
        <v>10.0</v>
      </c>
      <c r="K33" s="165">
        <v>10.0</v>
      </c>
      <c r="L33" s="165">
        <v>0.0</v>
      </c>
      <c r="M33" s="165">
        <v>10.0</v>
      </c>
      <c r="N33" s="165">
        <v>5.0</v>
      </c>
      <c r="O33" s="165">
        <v>0.0</v>
      </c>
      <c r="P33" s="165">
        <v>0.0</v>
      </c>
      <c r="Q33" s="165">
        <v>0.0</v>
      </c>
      <c r="R33" s="165">
        <v>0.0</v>
      </c>
      <c r="S33" s="165">
        <v>0.0</v>
      </c>
      <c r="T33" s="165">
        <v>0.0</v>
      </c>
      <c r="U33" s="165">
        <v>0.0</v>
      </c>
      <c r="V33" s="166">
        <v>0.0</v>
      </c>
    </row>
    <row r="34" ht="14.25" customHeight="1">
      <c r="A34" s="167" t="s">
        <v>159</v>
      </c>
      <c r="B34" s="176" t="s">
        <v>185</v>
      </c>
      <c r="C34" s="178" t="s">
        <v>493</v>
      </c>
      <c r="D34" s="161" t="s">
        <v>161</v>
      </c>
      <c r="E34" s="174" t="s">
        <v>324</v>
      </c>
      <c r="F34" s="165">
        <v>32.0</v>
      </c>
      <c r="G34" s="165">
        <v>0.0</v>
      </c>
      <c r="H34" s="165">
        <v>0.0</v>
      </c>
      <c r="I34" s="165">
        <v>0.0</v>
      </c>
      <c r="J34" s="165">
        <v>7.0</v>
      </c>
      <c r="K34" s="165">
        <v>5.0</v>
      </c>
      <c r="L34" s="165">
        <v>0.0</v>
      </c>
      <c r="M34" s="165">
        <v>6.0</v>
      </c>
      <c r="N34" s="165">
        <v>4.0</v>
      </c>
      <c r="O34" s="165">
        <v>0.0</v>
      </c>
      <c r="P34" s="165">
        <v>1.0</v>
      </c>
      <c r="Q34" s="165">
        <v>0.0</v>
      </c>
      <c r="R34" s="165">
        <v>0.0</v>
      </c>
      <c r="S34" s="165">
        <v>0.0</v>
      </c>
      <c r="T34" s="165">
        <v>0.0</v>
      </c>
      <c r="U34" s="165">
        <v>0.0</v>
      </c>
      <c r="V34" s="166">
        <v>0.0</v>
      </c>
    </row>
    <row r="35" ht="14.25" customHeight="1">
      <c r="A35" s="160"/>
      <c r="B35" s="160"/>
      <c r="C35" s="174"/>
      <c r="D35" s="174"/>
      <c r="E35" s="174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6"/>
    </row>
    <row r="36" ht="14.25" customHeight="1">
      <c r="A36" s="160" t="s">
        <v>399</v>
      </c>
      <c r="B36" s="160" t="s">
        <v>190</v>
      </c>
      <c r="C36" s="178" t="s">
        <v>191</v>
      </c>
      <c r="D36" s="174" t="s">
        <v>161</v>
      </c>
      <c r="E36" s="174" t="s">
        <v>327</v>
      </c>
      <c r="F36" s="165">
        <v>24.0</v>
      </c>
      <c r="G36" s="165">
        <v>0.0</v>
      </c>
      <c r="H36" s="165">
        <v>6.0</v>
      </c>
      <c r="I36" s="165">
        <v>0.0</v>
      </c>
      <c r="J36" s="165">
        <v>55.0</v>
      </c>
      <c r="K36" s="165">
        <v>0.0</v>
      </c>
      <c r="L36" s="165">
        <v>15.0</v>
      </c>
      <c r="M36" s="165">
        <v>12.0</v>
      </c>
      <c r="N36" s="165">
        <v>0.0</v>
      </c>
      <c r="O36" s="165">
        <v>0.0</v>
      </c>
      <c r="P36" s="165">
        <v>0.0</v>
      </c>
      <c r="Q36" s="173">
        <v>1.0</v>
      </c>
      <c r="R36" s="165">
        <v>0.0</v>
      </c>
      <c r="S36" s="165">
        <v>0.0</v>
      </c>
      <c r="T36" s="165">
        <v>0.0</v>
      </c>
      <c r="U36" s="165">
        <v>0.0</v>
      </c>
      <c r="V36" s="166">
        <v>1.0</v>
      </c>
    </row>
    <row r="37" ht="14.25" customHeight="1">
      <c r="A37" s="160"/>
      <c r="B37" s="160"/>
      <c r="C37" s="174"/>
      <c r="D37" s="174"/>
      <c r="E37" s="174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6"/>
    </row>
    <row r="38" ht="14.25" customHeight="1">
      <c r="A38" s="160" t="s">
        <v>193</v>
      </c>
      <c r="B38" s="160" t="s">
        <v>194</v>
      </c>
      <c r="C38" s="161" t="s">
        <v>356</v>
      </c>
      <c r="D38" s="174" t="s">
        <v>161</v>
      </c>
      <c r="E38" s="174" t="s">
        <v>327</v>
      </c>
      <c r="F38" s="165">
        <v>46.0</v>
      </c>
      <c r="G38" s="165">
        <v>0.0</v>
      </c>
      <c r="H38" s="165">
        <v>10.0</v>
      </c>
      <c r="I38" s="165">
        <v>0.0</v>
      </c>
      <c r="J38" s="165">
        <v>128.0</v>
      </c>
      <c r="K38" s="165">
        <v>0.0</v>
      </c>
      <c r="L38" s="165">
        <v>40.0</v>
      </c>
      <c r="M38" s="165">
        <v>4.0</v>
      </c>
      <c r="N38" s="165">
        <v>4.0</v>
      </c>
      <c r="O38" s="165">
        <v>0.0</v>
      </c>
      <c r="P38" s="165">
        <v>0.0</v>
      </c>
      <c r="Q38" s="173">
        <v>1.0</v>
      </c>
      <c r="R38" s="165">
        <v>0.0</v>
      </c>
      <c r="S38" s="165">
        <v>0.0</v>
      </c>
      <c r="T38" s="165">
        <v>0.0</v>
      </c>
      <c r="U38" s="165">
        <v>0.0</v>
      </c>
      <c r="V38" s="166">
        <v>1.0</v>
      </c>
    </row>
    <row r="39" ht="14.25" customHeight="1">
      <c r="A39" s="160" t="s">
        <v>193</v>
      </c>
      <c r="B39" s="160" t="s">
        <v>197</v>
      </c>
      <c r="C39" s="161" t="s">
        <v>494</v>
      </c>
      <c r="D39" s="174" t="s">
        <v>161</v>
      </c>
      <c r="E39" s="174" t="s">
        <v>324</v>
      </c>
      <c r="F39" s="165">
        <v>23.0</v>
      </c>
      <c r="G39" s="165">
        <v>0.0</v>
      </c>
      <c r="H39" s="165">
        <v>7.0</v>
      </c>
      <c r="I39" s="165">
        <v>0.0</v>
      </c>
      <c r="J39" s="165">
        <v>10.0</v>
      </c>
      <c r="K39" s="165">
        <v>6.0</v>
      </c>
      <c r="L39" s="165">
        <v>0.0</v>
      </c>
      <c r="M39" s="165">
        <v>7.0</v>
      </c>
      <c r="N39" s="165">
        <v>2.0</v>
      </c>
      <c r="O39" s="173">
        <v>1.0</v>
      </c>
      <c r="P39" s="165">
        <v>0.0</v>
      </c>
      <c r="Q39" s="165">
        <v>0.0</v>
      </c>
      <c r="R39" s="165">
        <v>0.0</v>
      </c>
      <c r="S39" s="165">
        <v>0.0</v>
      </c>
      <c r="T39" s="165">
        <v>0.0</v>
      </c>
      <c r="U39" s="165">
        <v>0.0</v>
      </c>
      <c r="V39" s="166">
        <v>0.0</v>
      </c>
    </row>
    <row r="40" ht="14.25" customHeight="1">
      <c r="A40" s="160" t="s">
        <v>193</v>
      </c>
      <c r="B40" s="160" t="s">
        <v>197</v>
      </c>
      <c r="C40" s="179" t="s">
        <v>495</v>
      </c>
      <c r="D40" s="174" t="s">
        <v>161</v>
      </c>
      <c r="E40" s="174" t="s">
        <v>327</v>
      </c>
      <c r="F40" s="165">
        <v>35.0</v>
      </c>
      <c r="G40" s="165">
        <v>0.0</v>
      </c>
      <c r="H40" s="165">
        <v>0.0</v>
      </c>
      <c r="I40" s="165">
        <v>0.0</v>
      </c>
      <c r="J40" s="165">
        <v>12.0</v>
      </c>
      <c r="K40" s="165">
        <v>0.0</v>
      </c>
      <c r="L40" s="165">
        <v>0.0</v>
      </c>
      <c r="M40" s="165">
        <v>16.0</v>
      </c>
      <c r="N40" s="165">
        <v>4.0</v>
      </c>
      <c r="O40" s="165">
        <v>0.0</v>
      </c>
      <c r="P40" s="165">
        <v>0.0</v>
      </c>
      <c r="Q40" s="165">
        <v>0.0</v>
      </c>
      <c r="R40" s="173">
        <v>1.0</v>
      </c>
      <c r="S40" s="165">
        <v>0.0</v>
      </c>
      <c r="T40" s="165">
        <v>0.0</v>
      </c>
      <c r="U40" s="165">
        <v>0.0</v>
      </c>
      <c r="V40" s="166">
        <v>1.0</v>
      </c>
    </row>
    <row r="41" ht="14.25" customHeight="1">
      <c r="A41" s="160"/>
      <c r="B41" s="160"/>
      <c r="C41" s="174"/>
      <c r="D41" s="174"/>
      <c r="E41" s="174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6"/>
    </row>
    <row r="42" ht="14.25" customHeight="1">
      <c r="A42" s="160" t="s">
        <v>200</v>
      </c>
      <c r="B42" s="160" t="s">
        <v>453</v>
      </c>
      <c r="C42" s="161" t="s">
        <v>496</v>
      </c>
      <c r="D42" s="174" t="s">
        <v>161</v>
      </c>
      <c r="E42" s="174" t="s">
        <v>327</v>
      </c>
      <c r="F42" s="165">
        <v>27.0</v>
      </c>
      <c r="G42" s="165">
        <v>0.0</v>
      </c>
      <c r="H42" s="165">
        <v>0.0</v>
      </c>
      <c r="I42" s="165">
        <v>0.0</v>
      </c>
      <c r="J42" s="165">
        <v>74.0</v>
      </c>
      <c r="K42" s="165">
        <v>0.0</v>
      </c>
      <c r="L42" s="165">
        <v>17.0</v>
      </c>
      <c r="M42" s="165">
        <v>9.0</v>
      </c>
      <c r="N42" s="165">
        <v>6.0</v>
      </c>
      <c r="O42" s="165">
        <v>0.0</v>
      </c>
      <c r="P42" s="165">
        <v>0.0</v>
      </c>
      <c r="Q42" s="165">
        <v>0.0</v>
      </c>
      <c r="R42" s="165">
        <v>0.0</v>
      </c>
      <c r="S42" s="165">
        <v>0.0</v>
      </c>
      <c r="T42" s="165">
        <v>0.0</v>
      </c>
      <c r="U42" s="165">
        <v>0.0</v>
      </c>
      <c r="V42" s="166">
        <v>1.0</v>
      </c>
    </row>
    <row r="43" ht="14.25" customHeight="1">
      <c r="A43" s="160" t="s">
        <v>200</v>
      </c>
      <c r="B43" s="160" t="s">
        <v>436</v>
      </c>
      <c r="C43" s="161" t="s">
        <v>497</v>
      </c>
      <c r="D43" s="174" t="s">
        <v>161</v>
      </c>
      <c r="E43" s="174" t="s">
        <v>327</v>
      </c>
      <c r="F43" s="165">
        <v>66.0</v>
      </c>
      <c r="G43" s="165">
        <v>0.0</v>
      </c>
      <c r="H43" s="165">
        <v>15.0</v>
      </c>
      <c r="I43" s="165">
        <v>0.0</v>
      </c>
      <c r="J43" s="165">
        <v>6.0</v>
      </c>
      <c r="K43" s="165">
        <v>14.0</v>
      </c>
      <c r="L43" s="165">
        <v>0.0</v>
      </c>
      <c r="M43" s="165">
        <v>22.0</v>
      </c>
      <c r="N43" s="165">
        <v>8.0</v>
      </c>
      <c r="O43" s="165">
        <v>0.0</v>
      </c>
      <c r="P43" s="165">
        <v>0.0</v>
      </c>
      <c r="Q43" s="165">
        <v>1.0</v>
      </c>
      <c r="R43" s="165">
        <v>0.0</v>
      </c>
      <c r="S43" s="165">
        <v>0.0</v>
      </c>
      <c r="T43" s="165">
        <v>0.0</v>
      </c>
      <c r="U43" s="165">
        <v>0.0</v>
      </c>
      <c r="V43" s="166">
        <v>1.0</v>
      </c>
    </row>
    <row r="44" ht="14.25" customHeight="1">
      <c r="A44" s="160" t="s">
        <v>200</v>
      </c>
      <c r="B44" s="160" t="s">
        <v>201</v>
      </c>
      <c r="C44" s="161" t="s">
        <v>498</v>
      </c>
      <c r="D44" s="174" t="s">
        <v>161</v>
      </c>
      <c r="E44" s="174" t="s">
        <v>327</v>
      </c>
      <c r="F44" s="165">
        <v>47.0</v>
      </c>
      <c r="G44" s="165">
        <v>15.0</v>
      </c>
      <c r="H44" s="165">
        <v>0.0</v>
      </c>
      <c r="I44" s="165">
        <v>1.0</v>
      </c>
      <c r="J44" s="165">
        <v>22.0</v>
      </c>
      <c r="K44" s="165">
        <v>10.0</v>
      </c>
      <c r="L44" s="165">
        <v>0.0</v>
      </c>
      <c r="M44" s="165">
        <v>9.0</v>
      </c>
      <c r="N44" s="165">
        <v>0.0</v>
      </c>
      <c r="O44" s="165">
        <v>0.0</v>
      </c>
      <c r="P44" s="165">
        <v>0.0</v>
      </c>
      <c r="Q44" s="165">
        <v>0.0</v>
      </c>
      <c r="R44" s="173">
        <v>1.0</v>
      </c>
      <c r="S44" s="165">
        <v>0.0</v>
      </c>
      <c r="T44" s="165">
        <v>0.0</v>
      </c>
      <c r="U44" s="165">
        <v>0.0</v>
      </c>
      <c r="V44" s="166">
        <v>1.0</v>
      </c>
    </row>
    <row r="45" ht="14.25" customHeight="1">
      <c r="A45" s="160" t="s">
        <v>200</v>
      </c>
      <c r="B45" s="160" t="s">
        <v>455</v>
      </c>
      <c r="C45" s="161" t="s">
        <v>499</v>
      </c>
      <c r="D45" s="174" t="s">
        <v>161</v>
      </c>
      <c r="E45" s="174" t="s">
        <v>327</v>
      </c>
      <c r="F45" s="165">
        <v>34.0</v>
      </c>
      <c r="G45" s="165">
        <v>0.0</v>
      </c>
      <c r="H45" s="165">
        <v>7.0</v>
      </c>
      <c r="I45" s="165">
        <v>0.0</v>
      </c>
      <c r="J45" s="165">
        <v>20.0</v>
      </c>
      <c r="K45" s="165">
        <v>11.0</v>
      </c>
      <c r="L45" s="165">
        <v>0.0</v>
      </c>
      <c r="M45" s="165">
        <v>6.0</v>
      </c>
      <c r="N45" s="165">
        <v>4.0</v>
      </c>
      <c r="O45" s="173">
        <v>1.0</v>
      </c>
      <c r="P45" s="165">
        <v>0.0</v>
      </c>
      <c r="Q45" s="165">
        <v>0.0</v>
      </c>
      <c r="R45" s="165">
        <v>0.0</v>
      </c>
      <c r="S45" s="165">
        <v>0.0</v>
      </c>
      <c r="T45" s="165">
        <v>0.0</v>
      </c>
      <c r="U45" s="165">
        <v>0.0</v>
      </c>
      <c r="V45" s="166">
        <v>0.0</v>
      </c>
    </row>
    <row r="46" ht="14.25" customHeight="1">
      <c r="A46" s="160" t="s">
        <v>200</v>
      </c>
      <c r="B46" s="160" t="s">
        <v>455</v>
      </c>
      <c r="C46" s="161" t="s">
        <v>500</v>
      </c>
      <c r="D46" s="174" t="s">
        <v>161</v>
      </c>
      <c r="E46" s="174" t="s">
        <v>327</v>
      </c>
      <c r="F46" s="165">
        <v>33.0</v>
      </c>
      <c r="G46" s="165">
        <v>0.0</v>
      </c>
      <c r="H46" s="165">
        <v>1.0</v>
      </c>
      <c r="I46" s="165">
        <v>0.0</v>
      </c>
      <c r="J46" s="165">
        <v>20.0</v>
      </c>
      <c r="K46" s="165">
        <v>10.0</v>
      </c>
      <c r="L46" s="165">
        <v>0.0</v>
      </c>
      <c r="M46" s="165">
        <v>8.0</v>
      </c>
      <c r="N46" s="165">
        <v>2.0</v>
      </c>
      <c r="O46" s="165">
        <v>0.0</v>
      </c>
      <c r="P46" s="173">
        <v>1.0</v>
      </c>
      <c r="Q46" s="165">
        <v>0.0</v>
      </c>
      <c r="R46" s="165">
        <v>0.0</v>
      </c>
      <c r="S46" s="165">
        <v>0.0</v>
      </c>
      <c r="T46" s="165">
        <v>0.0</v>
      </c>
      <c r="U46" s="165">
        <v>0.0</v>
      </c>
      <c r="V46" s="166">
        <v>0.0</v>
      </c>
    </row>
    <row r="47" ht="14.25" customHeight="1">
      <c r="A47" s="160" t="s">
        <v>200</v>
      </c>
      <c r="B47" s="160" t="s">
        <v>453</v>
      </c>
      <c r="C47" s="161" t="s">
        <v>501</v>
      </c>
      <c r="D47" s="174" t="s">
        <v>161</v>
      </c>
      <c r="E47" s="174" t="s">
        <v>324</v>
      </c>
      <c r="F47" s="165">
        <v>34.0</v>
      </c>
      <c r="G47" s="165">
        <v>0.0</v>
      </c>
      <c r="H47" s="165">
        <v>0.0</v>
      </c>
      <c r="I47" s="165">
        <v>0.0</v>
      </c>
      <c r="J47" s="165">
        <v>40.0</v>
      </c>
      <c r="K47" s="165">
        <v>0.0</v>
      </c>
      <c r="L47" s="165">
        <v>0.0</v>
      </c>
      <c r="M47" s="165">
        <v>0.0</v>
      </c>
      <c r="N47" s="165">
        <v>0.0</v>
      </c>
      <c r="O47" s="173">
        <v>1.0</v>
      </c>
      <c r="P47" s="165">
        <v>0.0</v>
      </c>
      <c r="Q47" s="165">
        <v>0.0</v>
      </c>
      <c r="R47" s="165">
        <v>0.0</v>
      </c>
      <c r="S47" s="165">
        <v>0.0</v>
      </c>
      <c r="T47" s="165">
        <v>0.0</v>
      </c>
      <c r="U47" s="165">
        <v>0.0</v>
      </c>
      <c r="V47" s="166">
        <v>0.0</v>
      </c>
    </row>
    <row r="48" ht="14.25" customHeight="1">
      <c r="A48" s="160" t="s">
        <v>200</v>
      </c>
      <c r="B48" s="160" t="s">
        <v>436</v>
      </c>
      <c r="C48" s="161" t="s">
        <v>502</v>
      </c>
      <c r="D48" s="174" t="s">
        <v>161</v>
      </c>
      <c r="E48" s="174" t="s">
        <v>324</v>
      </c>
      <c r="F48" s="165">
        <v>30.0</v>
      </c>
      <c r="G48" s="165">
        <v>0.0</v>
      </c>
      <c r="H48" s="165">
        <v>0.0</v>
      </c>
      <c r="I48" s="165">
        <v>0.0</v>
      </c>
      <c r="J48" s="165">
        <v>0.0</v>
      </c>
      <c r="K48" s="165">
        <v>8.0</v>
      </c>
      <c r="L48" s="165">
        <v>0.0</v>
      </c>
      <c r="M48" s="165">
        <v>6.0</v>
      </c>
      <c r="N48" s="165">
        <v>0.0</v>
      </c>
      <c r="O48" s="173">
        <v>1.0</v>
      </c>
      <c r="P48" s="165">
        <v>0.0</v>
      </c>
      <c r="Q48" s="165">
        <v>0.0</v>
      </c>
      <c r="R48" s="165">
        <v>0.0</v>
      </c>
      <c r="S48" s="165">
        <v>0.0</v>
      </c>
      <c r="T48" s="165">
        <v>0.0</v>
      </c>
      <c r="U48" s="165">
        <v>0.0</v>
      </c>
      <c r="V48" s="166">
        <v>0.0</v>
      </c>
    </row>
    <row r="49" ht="14.25" customHeight="1">
      <c r="A49" s="160" t="s">
        <v>200</v>
      </c>
      <c r="B49" s="160" t="s">
        <v>453</v>
      </c>
      <c r="C49" s="161" t="s">
        <v>503</v>
      </c>
      <c r="D49" s="174" t="s">
        <v>161</v>
      </c>
      <c r="E49" s="174" t="s">
        <v>324</v>
      </c>
      <c r="F49" s="165">
        <v>57.0</v>
      </c>
      <c r="G49" s="165">
        <v>0.0</v>
      </c>
      <c r="H49" s="165">
        <v>0.0</v>
      </c>
      <c r="I49" s="165">
        <v>0.0</v>
      </c>
      <c r="J49" s="165">
        <v>0.0</v>
      </c>
      <c r="K49" s="165">
        <v>10.0</v>
      </c>
      <c r="L49" s="165">
        <v>0.0</v>
      </c>
      <c r="M49" s="165">
        <v>8.0</v>
      </c>
      <c r="N49" s="165">
        <v>5.0</v>
      </c>
      <c r="O49" s="165">
        <v>0.0</v>
      </c>
      <c r="P49" s="173">
        <v>1.0</v>
      </c>
      <c r="Q49" s="165">
        <v>0.0</v>
      </c>
      <c r="R49" s="165">
        <v>0.0</v>
      </c>
      <c r="S49" s="165">
        <v>0.0</v>
      </c>
      <c r="T49" s="165">
        <v>0.0</v>
      </c>
      <c r="U49" s="165">
        <v>0.0</v>
      </c>
      <c r="V49" s="166">
        <v>0.0</v>
      </c>
    </row>
    <row r="50" ht="14.25" customHeight="1">
      <c r="A50" s="160" t="s">
        <v>200</v>
      </c>
      <c r="B50" s="160" t="s">
        <v>455</v>
      </c>
      <c r="C50" s="161" t="s">
        <v>504</v>
      </c>
      <c r="D50" s="174" t="s">
        <v>161</v>
      </c>
      <c r="E50" s="174" t="s">
        <v>324</v>
      </c>
      <c r="F50" s="165">
        <v>5.0</v>
      </c>
      <c r="G50" s="165">
        <v>0.0</v>
      </c>
      <c r="H50" s="165">
        <v>0.0</v>
      </c>
      <c r="I50" s="165">
        <v>0.0</v>
      </c>
      <c r="J50" s="165">
        <v>0.0</v>
      </c>
      <c r="K50" s="165">
        <v>0.0</v>
      </c>
      <c r="L50" s="165">
        <v>0.0</v>
      </c>
      <c r="M50" s="165">
        <v>0.0</v>
      </c>
      <c r="N50" s="165">
        <v>0.0</v>
      </c>
      <c r="O50" s="165">
        <v>0.0</v>
      </c>
      <c r="P50" s="165">
        <v>0.0</v>
      </c>
      <c r="Q50" s="165">
        <v>0.0</v>
      </c>
      <c r="R50" s="165">
        <v>0.0</v>
      </c>
      <c r="S50" s="165">
        <v>0.0</v>
      </c>
      <c r="T50" s="165">
        <v>0.0</v>
      </c>
      <c r="U50" s="165">
        <v>0.0</v>
      </c>
      <c r="V50" s="166">
        <v>0.0</v>
      </c>
    </row>
    <row r="51" ht="14.25" customHeight="1">
      <c r="A51" s="160"/>
      <c r="B51" s="160"/>
      <c r="C51" s="174"/>
      <c r="D51" s="174"/>
      <c r="E51" s="174"/>
      <c r="F51" s="165">
        <f t="shared" ref="F51:N51" si="2">SUM(F42,F43,F44,F45,F46,F47,F48,F49,F50)</f>
        <v>333</v>
      </c>
      <c r="G51" s="165">
        <f t="shared" si="2"/>
        <v>15</v>
      </c>
      <c r="H51" s="165">
        <f t="shared" si="2"/>
        <v>23</v>
      </c>
      <c r="I51" s="165">
        <f t="shared" si="2"/>
        <v>1</v>
      </c>
      <c r="J51" s="165">
        <f t="shared" si="2"/>
        <v>182</v>
      </c>
      <c r="K51" s="165">
        <f t="shared" si="2"/>
        <v>63</v>
      </c>
      <c r="L51" s="165">
        <f t="shared" si="2"/>
        <v>17</v>
      </c>
      <c r="M51" s="165">
        <f t="shared" si="2"/>
        <v>68</v>
      </c>
      <c r="N51" s="165">
        <f t="shared" si="2"/>
        <v>25</v>
      </c>
      <c r="O51" s="165"/>
      <c r="P51" s="165"/>
      <c r="Q51" s="165"/>
      <c r="R51" s="165"/>
      <c r="S51" s="165"/>
      <c r="T51" s="165"/>
      <c r="U51" s="165"/>
      <c r="V51" s="166"/>
    </row>
    <row r="52" ht="14.25" customHeight="1">
      <c r="A52" s="160"/>
      <c r="B52" s="160"/>
      <c r="C52" s="174"/>
      <c r="D52" s="174"/>
      <c r="E52" s="174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6"/>
    </row>
    <row r="53" ht="14.25" customHeight="1">
      <c r="A53" s="160"/>
      <c r="B53" s="160"/>
      <c r="C53" s="174"/>
      <c r="D53" s="174"/>
      <c r="E53" s="174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6"/>
    </row>
    <row r="54" ht="14.25" customHeight="1">
      <c r="A54" s="160"/>
      <c r="B54" s="160"/>
      <c r="C54" s="174"/>
      <c r="D54" s="174"/>
      <c r="E54" s="174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6"/>
    </row>
    <row r="55" ht="14.25" customHeight="1">
      <c r="A55" s="160"/>
      <c r="B55" s="160"/>
      <c r="C55" s="174"/>
      <c r="D55" s="174"/>
      <c r="E55" s="174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6"/>
    </row>
    <row r="56" ht="14.25" customHeight="1">
      <c r="A56" s="160"/>
      <c r="B56" s="160"/>
      <c r="C56" s="174"/>
      <c r="D56" s="174"/>
      <c r="E56" s="174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6"/>
    </row>
    <row r="57" ht="14.25" customHeight="1">
      <c r="A57" s="160"/>
      <c r="B57" s="160"/>
      <c r="C57" s="174"/>
      <c r="D57" s="174"/>
      <c r="E57" s="174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6"/>
    </row>
    <row r="58" ht="14.25" customHeight="1">
      <c r="A58" s="160"/>
      <c r="B58" s="160"/>
      <c r="C58" s="174"/>
      <c r="D58" s="174"/>
      <c r="E58" s="174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6"/>
    </row>
    <row r="59" ht="14.25" customHeight="1">
      <c r="A59" s="160"/>
      <c r="B59" s="160"/>
      <c r="C59" s="174"/>
      <c r="D59" s="174"/>
      <c r="E59" s="174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6"/>
    </row>
    <row r="60" ht="14.25" customHeight="1">
      <c r="A60" s="160"/>
      <c r="B60" s="160"/>
      <c r="C60" s="174"/>
      <c r="D60" s="174"/>
      <c r="E60" s="174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6"/>
    </row>
    <row r="61" ht="14.25" customHeight="1">
      <c r="A61" s="160"/>
      <c r="B61" s="160"/>
      <c r="C61" s="174"/>
      <c r="D61" s="174"/>
      <c r="E61" s="174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6"/>
    </row>
    <row r="62" ht="14.25" customHeight="1">
      <c r="A62" s="160"/>
      <c r="B62" s="160"/>
      <c r="C62" s="174"/>
      <c r="D62" s="174"/>
      <c r="E62" s="174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6"/>
    </row>
    <row r="63" ht="14.25" customHeight="1">
      <c r="A63" s="160"/>
      <c r="B63" s="160"/>
      <c r="C63" s="174"/>
      <c r="D63" s="174"/>
      <c r="E63" s="174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6"/>
    </row>
    <row r="64" ht="14.25" customHeight="1">
      <c r="A64" s="160"/>
      <c r="B64" s="160"/>
      <c r="C64" s="174"/>
      <c r="D64" s="174"/>
      <c r="E64" s="174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6"/>
    </row>
    <row r="65" ht="14.25" customHeight="1">
      <c r="A65" s="160"/>
      <c r="B65" s="160"/>
      <c r="C65" s="174"/>
      <c r="D65" s="174"/>
      <c r="E65" s="174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6"/>
    </row>
    <row r="66" ht="14.25" customHeight="1">
      <c r="A66" s="160"/>
      <c r="B66" s="160"/>
      <c r="C66" s="174"/>
      <c r="D66" s="174"/>
      <c r="E66" s="174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6"/>
    </row>
    <row r="67" ht="14.25" customHeight="1">
      <c r="A67" s="160"/>
      <c r="B67" s="160"/>
      <c r="C67" s="174"/>
      <c r="D67" s="174"/>
      <c r="E67" s="174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6"/>
    </row>
    <row r="68" ht="14.25" customHeight="1">
      <c r="A68" s="160"/>
      <c r="B68" s="160"/>
      <c r="C68" s="174"/>
      <c r="D68" s="174"/>
      <c r="E68" s="174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6"/>
    </row>
    <row r="69" ht="14.25" customHeight="1">
      <c r="A69" s="160"/>
      <c r="B69" s="160"/>
      <c r="C69" s="174"/>
      <c r="D69" s="174"/>
      <c r="E69" s="174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6"/>
    </row>
    <row r="70" ht="14.25" customHeight="1">
      <c r="A70" s="160"/>
      <c r="B70" s="160"/>
      <c r="C70" s="174"/>
      <c r="D70" s="174"/>
      <c r="E70" s="174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6"/>
    </row>
    <row r="71" ht="14.25" customHeight="1">
      <c r="A71" s="160"/>
      <c r="B71" s="160"/>
      <c r="C71" s="174"/>
      <c r="D71" s="174"/>
      <c r="E71" s="174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6"/>
    </row>
    <row r="72" ht="14.25" customHeight="1">
      <c r="A72" s="160"/>
      <c r="B72" s="160"/>
      <c r="C72" s="174"/>
      <c r="D72" s="174"/>
      <c r="E72" s="174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6"/>
    </row>
    <row r="73" ht="14.25" customHeight="1">
      <c r="A73" s="160"/>
      <c r="B73" s="160"/>
      <c r="C73" s="174"/>
      <c r="D73" s="174"/>
      <c r="E73" s="174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6"/>
    </row>
    <row r="74" ht="14.25" customHeight="1">
      <c r="A74" s="160"/>
      <c r="B74" s="160"/>
      <c r="C74" s="174"/>
      <c r="D74" s="174"/>
      <c r="E74" s="174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6"/>
    </row>
    <row r="75" ht="14.25" customHeight="1">
      <c r="A75" s="160"/>
      <c r="B75" s="160"/>
      <c r="C75" s="174"/>
      <c r="D75" s="174"/>
      <c r="E75" s="174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6"/>
    </row>
    <row r="76" ht="14.25" customHeight="1">
      <c r="A76" s="160"/>
      <c r="B76" s="160"/>
      <c r="C76" s="174"/>
      <c r="D76" s="174"/>
      <c r="E76" s="174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6"/>
    </row>
    <row r="77" ht="14.25" customHeight="1">
      <c r="A77" s="160"/>
      <c r="B77" s="160"/>
      <c r="C77" s="174"/>
      <c r="D77" s="174"/>
      <c r="E77" s="174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6"/>
    </row>
    <row r="78" ht="14.25" customHeight="1">
      <c r="A78" s="160"/>
      <c r="B78" s="160"/>
      <c r="C78" s="174"/>
      <c r="D78" s="174"/>
      <c r="E78" s="174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6"/>
    </row>
    <row r="79" ht="14.25" customHeight="1">
      <c r="A79" s="160"/>
      <c r="B79" s="160"/>
      <c r="C79" s="174"/>
      <c r="D79" s="174"/>
      <c r="E79" s="174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6"/>
    </row>
    <row r="80" ht="14.25" customHeight="1">
      <c r="A80" s="160"/>
      <c r="B80" s="160"/>
      <c r="C80" s="174"/>
      <c r="D80" s="174"/>
      <c r="E80" s="174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6"/>
    </row>
    <row r="81" ht="14.25" customHeight="1">
      <c r="A81" s="160"/>
      <c r="B81" s="160"/>
      <c r="C81" s="174"/>
      <c r="D81" s="174"/>
      <c r="E81" s="174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6"/>
    </row>
    <row r="82" ht="14.25" customHeight="1">
      <c r="A82" s="160"/>
      <c r="B82" s="160"/>
      <c r="C82" s="174"/>
      <c r="D82" s="174"/>
      <c r="E82" s="174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6"/>
    </row>
    <row r="83" ht="14.25" customHeight="1">
      <c r="A83" s="160"/>
      <c r="B83" s="160"/>
      <c r="C83" s="174"/>
      <c r="D83" s="174"/>
      <c r="E83" s="174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6"/>
    </row>
    <row r="84" ht="14.25" customHeight="1">
      <c r="A84" s="160"/>
      <c r="B84" s="160"/>
      <c r="C84" s="174"/>
      <c r="D84" s="174"/>
      <c r="E84" s="174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6"/>
    </row>
    <row r="85" ht="14.25" customHeight="1">
      <c r="A85" s="160"/>
      <c r="B85" s="160"/>
      <c r="C85" s="174"/>
      <c r="D85" s="174"/>
      <c r="E85" s="174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6"/>
    </row>
    <row r="86" ht="14.25" customHeight="1">
      <c r="A86" s="160"/>
      <c r="B86" s="160"/>
      <c r="C86" s="174"/>
      <c r="D86" s="174"/>
      <c r="E86" s="174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6"/>
    </row>
    <row r="87" ht="14.25" customHeight="1">
      <c r="A87" s="160"/>
      <c r="B87" s="160"/>
      <c r="C87" s="174"/>
      <c r="D87" s="174"/>
      <c r="E87" s="174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6"/>
    </row>
    <row r="88" ht="14.25" customHeight="1">
      <c r="A88" s="160"/>
      <c r="B88" s="160"/>
      <c r="C88" s="174"/>
      <c r="D88" s="174"/>
      <c r="E88" s="174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6"/>
    </row>
    <row r="89" ht="14.25" customHeight="1">
      <c r="A89" s="160"/>
      <c r="B89" s="160"/>
      <c r="C89" s="174"/>
      <c r="D89" s="174"/>
      <c r="E89" s="174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6"/>
    </row>
    <row r="90" ht="14.25" customHeight="1">
      <c r="A90" s="160"/>
      <c r="B90" s="160"/>
      <c r="C90" s="174"/>
      <c r="D90" s="174"/>
      <c r="E90" s="174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6"/>
    </row>
    <row r="91" ht="14.25" customHeight="1">
      <c r="A91" s="160"/>
      <c r="B91" s="160"/>
      <c r="C91" s="174"/>
      <c r="D91" s="174"/>
      <c r="E91" s="174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6"/>
    </row>
    <row r="92" ht="14.25" customHeight="1">
      <c r="A92" s="160"/>
      <c r="B92" s="160"/>
      <c r="C92" s="174"/>
      <c r="D92" s="174"/>
      <c r="E92" s="174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6"/>
    </row>
    <row r="93" ht="14.25" customHeight="1">
      <c r="A93" s="160"/>
      <c r="B93" s="160"/>
      <c r="C93" s="174"/>
      <c r="D93" s="174"/>
      <c r="E93" s="174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6"/>
    </row>
    <row r="94" ht="14.25" customHeight="1">
      <c r="A94" s="160"/>
      <c r="B94" s="160"/>
      <c r="C94" s="174"/>
      <c r="D94" s="174"/>
      <c r="E94" s="174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6"/>
    </row>
    <row r="95" ht="14.25" customHeight="1">
      <c r="A95" s="160"/>
      <c r="B95" s="160"/>
      <c r="C95" s="174"/>
      <c r="D95" s="174"/>
      <c r="E95" s="174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6"/>
    </row>
    <row r="96" ht="14.25" customHeight="1">
      <c r="A96" s="160"/>
      <c r="B96" s="160"/>
      <c r="C96" s="174"/>
      <c r="D96" s="174"/>
      <c r="E96" s="174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6"/>
    </row>
    <row r="97" ht="14.25" customHeight="1">
      <c r="A97" s="160"/>
      <c r="B97" s="160"/>
      <c r="C97" s="174"/>
      <c r="D97" s="174"/>
      <c r="E97" s="174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6"/>
    </row>
    <row r="98" ht="14.25" customHeight="1">
      <c r="A98" s="160"/>
      <c r="B98" s="160"/>
      <c r="C98" s="174"/>
      <c r="D98" s="174"/>
      <c r="E98" s="174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6"/>
    </row>
    <row r="99" ht="14.25" customHeight="1">
      <c r="A99" s="160"/>
      <c r="B99" s="160"/>
      <c r="C99" s="174"/>
      <c r="D99" s="174"/>
      <c r="E99" s="174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6"/>
    </row>
    <row r="100" ht="14.25" customHeight="1">
      <c r="A100" s="160"/>
      <c r="B100" s="160"/>
      <c r="C100" s="174"/>
      <c r="D100" s="174"/>
      <c r="E100" s="174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6"/>
    </row>
    <row r="101" ht="14.25" customHeight="1">
      <c r="A101" s="160"/>
      <c r="B101" s="160"/>
      <c r="C101" s="174"/>
      <c r="D101" s="174"/>
      <c r="E101" s="174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6"/>
    </row>
    <row r="102" ht="14.25" customHeight="1">
      <c r="A102" s="160"/>
      <c r="B102" s="160"/>
      <c r="C102" s="174"/>
      <c r="D102" s="174"/>
      <c r="E102" s="174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6"/>
    </row>
    <row r="103" ht="14.25" customHeight="1">
      <c r="A103" s="160"/>
      <c r="B103" s="160"/>
      <c r="C103" s="174"/>
      <c r="D103" s="174"/>
      <c r="E103" s="174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6"/>
    </row>
    <row r="104" ht="14.25" customHeight="1">
      <c r="A104" s="160"/>
      <c r="B104" s="160"/>
      <c r="C104" s="174"/>
      <c r="D104" s="174"/>
      <c r="E104" s="174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6"/>
    </row>
    <row r="105" ht="14.25" customHeight="1">
      <c r="A105" s="160"/>
      <c r="B105" s="160"/>
      <c r="C105" s="174"/>
      <c r="D105" s="174"/>
      <c r="E105" s="174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6"/>
    </row>
    <row r="106" ht="14.25" customHeight="1">
      <c r="A106" s="160"/>
      <c r="B106" s="160"/>
      <c r="C106" s="174"/>
      <c r="D106" s="174"/>
      <c r="E106" s="174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6"/>
    </row>
    <row r="107" ht="14.25" customHeight="1">
      <c r="A107" s="160"/>
      <c r="B107" s="160"/>
      <c r="C107" s="174"/>
      <c r="D107" s="174"/>
      <c r="E107" s="174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6"/>
    </row>
    <row r="108" ht="14.25" customHeight="1">
      <c r="A108" s="160"/>
      <c r="B108" s="160"/>
      <c r="C108" s="174"/>
      <c r="D108" s="174"/>
      <c r="E108" s="174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6"/>
    </row>
    <row r="109" ht="14.25" customHeight="1">
      <c r="A109" s="160"/>
      <c r="B109" s="160"/>
      <c r="C109" s="174"/>
      <c r="D109" s="174"/>
      <c r="E109" s="174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6"/>
    </row>
    <row r="110" ht="14.25" customHeight="1">
      <c r="A110" s="160"/>
      <c r="B110" s="160"/>
      <c r="C110" s="174"/>
      <c r="D110" s="174"/>
      <c r="E110" s="174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6"/>
    </row>
    <row r="111" ht="14.25" customHeight="1">
      <c r="A111" s="160"/>
      <c r="B111" s="160"/>
      <c r="C111" s="174"/>
      <c r="D111" s="174"/>
      <c r="E111" s="174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6"/>
    </row>
    <row r="112" ht="14.25" customHeight="1">
      <c r="A112" s="160"/>
      <c r="B112" s="160"/>
      <c r="C112" s="174"/>
      <c r="D112" s="174"/>
      <c r="E112" s="174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6"/>
    </row>
    <row r="113" ht="14.25" customHeight="1">
      <c r="A113" s="160"/>
      <c r="B113" s="160"/>
      <c r="C113" s="174"/>
      <c r="D113" s="174"/>
      <c r="E113" s="174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6"/>
    </row>
    <row r="114" ht="14.25" customHeight="1">
      <c r="A114" s="160"/>
      <c r="B114" s="160"/>
      <c r="C114" s="174"/>
      <c r="D114" s="174"/>
      <c r="E114" s="174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6"/>
    </row>
    <row r="115" ht="14.25" customHeight="1">
      <c r="A115" s="160"/>
      <c r="B115" s="160"/>
      <c r="C115" s="174"/>
      <c r="D115" s="174"/>
      <c r="E115" s="174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6"/>
    </row>
    <row r="116" ht="14.25" customHeight="1">
      <c r="A116" s="160"/>
      <c r="B116" s="160"/>
      <c r="C116" s="174"/>
      <c r="D116" s="174"/>
      <c r="E116" s="174"/>
      <c r="F116" s="165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6"/>
    </row>
    <row r="117" ht="14.25" customHeight="1">
      <c r="A117" s="160"/>
      <c r="B117" s="160"/>
      <c r="C117" s="174"/>
      <c r="D117" s="174"/>
      <c r="E117" s="174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6"/>
    </row>
    <row r="118" ht="14.25" customHeight="1">
      <c r="A118" s="160"/>
      <c r="B118" s="160"/>
      <c r="C118" s="174"/>
      <c r="D118" s="174"/>
      <c r="E118" s="174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6"/>
    </row>
    <row r="119" ht="14.25" customHeight="1">
      <c r="A119" s="160"/>
      <c r="B119" s="160"/>
      <c r="C119" s="174"/>
      <c r="D119" s="174"/>
      <c r="E119" s="174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6"/>
    </row>
    <row r="120" ht="14.25" customHeight="1">
      <c r="A120" s="160"/>
      <c r="B120" s="160"/>
      <c r="C120" s="174"/>
      <c r="D120" s="174"/>
      <c r="E120" s="174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6"/>
    </row>
    <row r="121" ht="14.25" customHeight="1">
      <c r="A121" s="160"/>
      <c r="B121" s="160"/>
      <c r="C121" s="174"/>
      <c r="D121" s="174"/>
      <c r="E121" s="174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6"/>
    </row>
    <row r="122" ht="14.25" customHeight="1">
      <c r="A122" s="160"/>
      <c r="B122" s="160"/>
      <c r="C122" s="174"/>
      <c r="D122" s="174"/>
      <c r="E122" s="174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6"/>
    </row>
    <row r="123" ht="14.25" customHeight="1">
      <c r="A123" s="160"/>
      <c r="B123" s="160"/>
      <c r="C123" s="174"/>
      <c r="D123" s="174"/>
      <c r="E123" s="174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6"/>
    </row>
    <row r="124" ht="14.25" customHeight="1">
      <c r="A124" s="160"/>
      <c r="B124" s="160"/>
      <c r="C124" s="174"/>
      <c r="D124" s="174"/>
      <c r="E124" s="174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6"/>
    </row>
    <row r="125" ht="14.25" customHeight="1">
      <c r="A125" s="160"/>
      <c r="B125" s="160"/>
      <c r="C125" s="174"/>
      <c r="D125" s="174"/>
      <c r="E125" s="174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6"/>
    </row>
    <row r="126" ht="14.25" customHeight="1">
      <c r="A126" s="160"/>
      <c r="B126" s="160"/>
      <c r="C126" s="174"/>
      <c r="D126" s="174"/>
      <c r="E126" s="174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6"/>
    </row>
    <row r="127" ht="14.25" customHeight="1">
      <c r="A127" s="160"/>
      <c r="B127" s="160"/>
      <c r="C127" s="174"/>
      <c r="D127" s="174"/>
      <c r="E127" s="174"/>
      <c r="F127" s="165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6"/>
    </row>
    <row r="128" ht="14.25" customHeight="1">
      <c r="A128" s="160"/>
      <c r="B128" s="160"/>
      <c r="C128" s="174"/>
      <c r="D128" s="174"/>
      <c r="E128" s="174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6"/>
    </row>
    <row r="129" ht="14.25" customHeight="1">
      <c r="A129" s="160"/>
      <c r="B129" s="160"/>
      <c r="C129" s="174"/>
      <c r="D129" s="174"/>
      <c r="E129" s="174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6"/>
    </row>
    <row r="130" ht="14.25" customHeight="1">
      <c r="A130" s="160"/>
      <c r="B130" s="160"/>
      <c r="C130" s="174"/>
      <c r="D130" s="174"/>
      <c r="E130" s="174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6"/>
    </row>
    <row r="131" ht="14.25" customHeight="1">
      <c r="A131" s="160"/>
      <c r="B131" s="160"/>
      <c r="C131" s="174"/>
      <c r="D131" s="174"/>
      <c r="E131" s="174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6"/>
    </row>
    <row r="132" ht="14.25" customHeight="1">
      <c r="A132" s="160"/>
      <c r="B132" s="160"/>
      <c r="C132" s="174"/>
      <c r="D132" s="174"/>
      <c r="E132" s="174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6"/>
    </row>
    <row r="133" ht="14.25" customHeight="1">
      <c r="A133" s="160"/>
      <c r="B133" s="160"/>
      <c r="C133" s="174"/>
      <c r="D133" s="174"/>
      <c r="E133" s="174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6"/>
    </row>
    <row r="134" ht="14.25" customHeight="1">
      <c r="A134" s="160"/>
      <c r="B134" s="160"/>
      <c r="C134" s="174"/>
      <c r="D134" s="174"/>
      <c r="E134" s="174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6"/>
    </row>
    <row r="135" ht="14.25" customHeight="1">
      <c r="A135" s="160"/>
      <c r="B135" s="160"/>
      <c r="C135" s="174"/>
      <c r="D135" s="174"/>
      <c r="E135" s="174"/>
      <c r="F135" s="165"/>
      <c r="G135" s="165"/>
      <c r="H135" s="165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6"/>
    </row>
    <row r="136" ht="14.25" customHeight="1">
      <c r="A136" s="160"/>
      <c r="B136" s="160"/>
      <c r="C136" s="174"/>
      <c r="D136" s="174"/>
      <c r="E136" s="174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6"/>
    </row>
    <row r="137" ht="14.25" customHeight="1">
      <c r="A137" s="160"/>
      <c r="B137" s="160"/>
      <c r="C137" s="174"/>
      <c r="D137" s="174"/>
      <c r="E137" s="174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6"/>
    </row>
    <row r="138" ht="14.25" customHeight="1">
      <c r="A138" s="160"/>
      <c r="B138" s="160"/>
      <c r="C138" s="174"/>
      <c r="D138" s="174"/>
      <c r="E138" s="174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6"/>
    </row>
    <row r="139" ht="14.25" customHeight="1">
      <c r="A139" s="160"/>
      <c r="B139" s="160"/>
      <c r="C139" s="174"/>
      <c r="D139" s="174"/>
      <c r="E139" s="174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6"/>
    </row>
    <row r="140" ht="14.25" customHeight="1">
      <c r="A140" s="160"/>
      <c r="B140" s="160"/>
      <c r="C140" s="174"/>
      <c r="D140" s="174"/>
      <c r="E140" s="174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6"/>
    </row>
    <row r="141" ht="14.25" customHeight="1">
      <c r="A141" s="160"/>
      <c r="B141" s="160"/>
      <c r="C141" s="174"/>
      <c r="D141" s="174"/>
      <c r="E141" s="174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6"/>
    </row>
    <row r="142" ht="14.25" customHeight="1">
      <c r="A142" s="160"/>
      <c r="B142" s="160"/>
      <c r="C142" s="174"/>
      <c r="D142" s="174"/>
      <c r="E142" s="174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6"/>
    </row>
    <row r="143" ht="14.25" customHeight="1">
      <c r="A143" s="160"/>
      <c r="B143" s="160"/>
      <c r="C143" s="174"/>
      <c r="D143" s="174"/>
      <c r="E143" s="174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6"/>
    </row>
    <row r="144" ht="14.25" customHeight="1">
      <c r="A144" s="160"/>
      <c r="B144" s="160"/>
      <c r="C144" s="174"/>
      <c r="D144" s="174"/>
      <c r="E144" s="174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6"/>
    </row>
    <row r="145" ht="14.25" customHeight="1">
      <c r="A145" s="160"/>
      <c r="B145" s="160"/>
      <c r="C145" s="174"/>
      <c r="D145" s="174"/>
      <c r="E145" s="174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6"/>
    </row>
    <row r="146" ht="14.25" customHeight="1">
      <c r="A146" s="160"/>
      <c r="B146" s="160"/>
      <c r="C146" s="174"/>
      <c r="D146" s="174"/>
      <c r="E146" s="174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6"/>
    </row>
    <row r="147" ht="14.25" customHeight="1">
      <c r="A147" s="160"/>
      <c r="B147" s="160"/>
      <c r="C147" s="174"/>
      <c r="D147" s="174"/>
      <c r="E147" s="174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6"/>
    </row>
    <row r="148" ht="14.25" customHeight="1">
      <c r="A148" s="160"/>
      <c r="B148" s="160"/>
      <c r="C148" s="174"/>
      <c r="D148" s="174"/>
      <c r="E148" s="174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6"/>
    </row>
    <row r="149" ht="14.25" customHeight="1">
      <c r="A149" s="160"/>
      <c r="B149" s="160"/>
      <c r="C149" s="174"/>
      <c r="D149" s="174"/>
      <c r="E149" s="174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6"/>
    </row>
    <row r="150" ht="14.25" customHeight="1">
      <c r="A150" s="160"/>
      <c r="B150" s="160"/>
      <c r="C150" s="174"/>
      <c r="D150" s="174"/>
      <c r="E150" s="174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6"/>
    </row>
    <row r="151" ht="14.25" customHeight="1">
      <c r="A151" s="160"/>
      <c r="B151" s="160"/>
      <c r="C151" s="174"/>
      <c r="D151" s="174"/>
      <c r="E151" s="174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6"/>
    </row>
    <row r="152" ht="14.25" customHeight="1">
      <c r="A152" s="160"/>
      <c r="B152" s="160"/>
      <c r="C152" s="174"/>
      <c r="D152" s="174"/>
      <c r="E152" s="174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6"/>
    </row>
    <row r="153" ht="14.25" customHeight="1">
      <c r="A153" s="160"/>
      <c r="B153" s="160"/>
      <c r="C153" s="174"/>
      <c r="D153" s="174"/>
      <c r="E153" s="174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6"/>
    </row>
    <row r="154" ht="14.25" customHeight="1">
      <c r="A154" s="160"/>
      <c r="B154" s="160"/>
      <c r="C154" s="174"/>
      <c r="D154" s="174"/>
      <c r="E154" s="174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6"/>
    </row>
    <row r="155" ht="14.25" customHeight="1">
      <c r="A155" s="160"/>
      <c r="B155" s="160"/>
      <c r="C155" s="174"/>
      <c r="D155" s="174"/>
      <c r="E155" s="174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6"/>
    </row>
    <row r="156" ht="14.25" customHeight="1">
      <c r="A156" s="160"/>
      <c r="B156" s="160"/>
      <c r="C156" s="174"/>
      <c r="D156" s="174"/>
      <c r="E156" s="174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6"/>
    </row>
    <row r="157" ht="14.25" customHeight="1">
      <c r="A157" s="160"/>
      <c r="B157" s="160"/>
      <c r="C157" s="174"/>
      <c r="D157" s="174"/>
      <c r="E157" s="174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6"/>
    </row>
    <row r="158" ht="14.25" customHeight="1">
      <c r="A158" s="160"/>
      <c r="B158" s="160"/>
      <c r="C158" s="174"/>
      <c r="D158" s="174"/>
      <c r="E158" s="174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6"/>
    </row>
    <row r="159" ht="14.25" customHeight="1">
      <c r="A159" s="160"/>
      <c r="B159" s="160"/>
      <c r="C159" s="174"/>
      <c r="D159" s="174"/>
      <c r="E159" s="174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6"/>
    </row>
    <row r="160" ht="14.25" customHeight="1">
      <c r="A160" s="160"/>
      <c r="B160" s="160"/>
      <c r="C160" s="174"/>
      <c r="D160" s="174"/>
      <c r="E160" s="174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6"/>
    </row>
    <row r="161" ht="14.25" customHeight="1">
      <c r="A161" s="160"/>
      <c r="B161" s="160"/>
      <c r="C161" s="174"/>
      <c r="D161" s="174"/>
      <c r="E161" s="174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6"/>
    </row>
    <row r="162" ht="14.25" customHeight="1">
      <c r="A162" s="160"/>
      <c r="B162" s="160"/>
      <c r="C162" s="174"/>
      <c r="D162" s="174"/>
      <c r="E162" s="174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6"/>
    </row>
    <row r="163" ht="14.25" customHeight="1">
      <c r="A163" s="160"/>
      <c r="B163" s="160"/>
      <c r="C163" s="174"/>
      <c r="D163" s="174"/>
      <c r="E163" s="174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6"/>
    </row>
    <row r="164" ht="14.25" customHeight="1">
      <c r="A164" s="160"/>
      <c r="B164" s="160"/>
      <c r="C164" s="174"/>
      <c r="D164" s="174"/>
      <c r="E164" s="174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6"/>
    </row>
    <row r="165" ht="14.25" customHeight="1">
      <c r="A165" s="160"/>
      <c r="B165" s="160"/>
      <c r="C165" s="174"/>
      <c r="D165" s="174"/>
      <c r="E165" s="174"/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6"/>
    </row>
    <row r="166" ht="14.25" customHeight="1">
      <c r="A166" s="160"/>
      <c r="B166" s="160"/>
      <c r="C166" s="174"/>
      <c r="D166" s="174"/>
      <c r="E166" s="174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6"/>
    </row>
    <row r="167" ht="14.25" customHeight="1">
      <c r="A167" s="160"/>
      <c r="B167" s="160"/>
      <c r="C167" s="174"/>
      <c r="D167" s="174"/>
      <c r="E167" s="174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6"/>
    </row>
    <row r="168" ht="14.25" customHeight="1">
      <c r="A168" s="160"/>
      <c r="B168" s="160"/>
      <c r="C168" s="174"/>
      <c r="D168" s="174"/>
      <c r="E168" s="174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6"/>
    </row>
    <row r="169" ht="14.25" customHeight="1">
      <c r="A169" s="160"/>
      <c r="B169" s="160"/>
      <c r="C169" s="174"/>
      <c r="D169" s="174"/>
      <c r="E169" s="174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6"/>
    </row>
    <row r="170" ht="14.25" customHeight="1">
      <c r="A170" s="160"/>
      <c r="B170" s="160"/>
      <c r="C170" s="174"/>
      <c r="D170" s="174"/>
      <c r="E170" s="174"/>
      <c r="F170" s="165"/>
      <c r="G170" s="165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6"/>
    </row>
    <row r="171" ht="14.25" customHeight="1">
      <c r="A171" s="160"/>
      <c r="B171" s="160"/>
      <c r="C171" s="174"/>
      <c r="D171" s="174"/>
      <c r="E171" s="174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6"/>
    </row>
    <row r="172" ht="14.25" customHeight="1">
      <c r="A172" s="160"/>
      <c r="B172" s="160"/>
      <c r="C172" s="174"/>
      <c r="D172" s="174"/>
      <c r="E172" s="174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6"/>
    </row>
    <row r="173" ht="14.25" customHeight="1">
      <c r="A173" s="160"/>
      <c r="B173" s="160"/>
      <c r="C173" s="174"/>
      <c r="D173" s="174"/>
      <c r="E173" s="174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6"/>
    </row>
    <row r="174" ht="14.25" customHeight="1">
      <c r="A174" s="160"/>
      <c r="B174" s="160"/>
      <c r="C174" s="174"/>
      <c r="D174" s="174"/>
      <c r="E174" s="174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6"/>
    </row>
    <row r="175" ht="14.25" customHeight="1">
      <c r="A175" s="160"/>
      <c r="B175" s="160"/>
      <c r="C175" s="174"/>
      <c r="D175" s="174"/>
      <c r="E175" s="174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6"/>
    </row>
    <row r="176" ht="14.25" customHeight="1">
      <c r="A176" s="160"/>
      <c r="B176" s="160"/>
      <c r="C176" s="174"/>
      <c r="D176" s="174"/>
      <c r="E176" s="174"/>
      <c r="F176" s="165"/>
      <c r="G176" s="165"/>
      <c r="H176" s="165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6"/>
    </row>
    <row r="177" ht="14.25" customHeight="1">
      <c r="A177" s="160"/>
      <c r="B177" s="160"/>
      <c r="C177" s="174"/>
      <c r="D177" s="174"/>
      <c r="E177" s="174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6"/>
    </row>
    <row r="178" ht="14.25" customHeight="1">
      <c r="A178" s="160"/>
      <c r="B178" s="160"/>
      <c r="C178" s="174"/>
      <c r="D178" s="174"/>
      <c r="E178" s="174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6"/>
    </row>
    <row r="179" ht="14.25" customHeight="1">
      <c r="A179" s="160"/>
      <c r="B179" s="160"/>
      <c r="C179" s="174"/>
      <c r="D179" s="174"/>
      <c r="E179" s="174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6"/>
    </row>
    <row r="180" ht="14.25" customHeight="1">
      <c r="A180" s="160"/>
      <c r="B180" s="160"/>
      <c r="C180" s="174"/>
      <c r="D180" s="174"/>
      <c r="E180" s="174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6"/>
    </row>
    <row r="181" ht="14.25" customHeight="1">
      <c r="A181" s="160"/>
      <c r="B181" s="160"/>
      <c r="C181" s="174"/>
      <c r="D181" s="174"/>
      <c r="E181" s="174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6"/>
    </row>
    <row r="182" ht="14.25" customHeight="1">
      <c r="A182" s="160"/>
      <c r="B182" s="160"/>
      <c r="C182" s="174"/>
      <c r="D182" s="174"/>
      <c r="E182" s="174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6"/>
    </row>
    <row r="183" ht="14.25" customHeight="1">
      <c r="A183" s="160"/>
      <c r="B183" s="160"/>
      <c r="C183" s="174"/>
      <c r="D183" s="174"/>
      <c r="E183" s="174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6"/>
    </row>
    <row r="184" ht="14.25" customHeight="1">
      <c r="A184" s="160"/>
      <c r="B184" s="160"/>
      <c r="C184" s="174"/>
      <c r="D184" s="174"/>
      <c r="E184" s="174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6"/>
    </row>
    <row r="185" ht="14.25" customHeight="1">
      <c r="A185" s="160"/>
      <c r="B185" s="160"/>
      <c r="C185" s="174"/>
      <c r="D185" s="174"/>
      <c r="E185" s="174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6"/>
    </row>
    <row r="186" ht="14.25" customHeight="1">
      <c r="A186" s="160"/>
      <c r="B186" s="160"/>
      <c r="C186" s="174"/>
      <c r="D186" s="174"/>
      <c r="E186" s="174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6"/>
    </row>
    <row r="187" ht="14.25" customHeight="1">
      <c r="A187" s="160"/>
      <c r="B187" s="160"/>
      <c r="C187" s="174"/>
      <c r="D187" s="174"/>
      <c r="E187" s="174"/>
      <c r="F187" s="165"/>
      <c r="G187" s="165"/>
      <c r="H187" s="165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6"/>
    </row>
    <row r="188" ht="14.25" customHeight="1">
      <c r="A188" s="160"/>
      <c r="B188" s="160"/>
      <c r="C188" s="174"/>
      <c r="D188" s="174"/>
      <c r="E188" s="174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6"/>
    </row>
    <row r="189" ht="14.25" customHeight="1">
      <c r="A189" s="160"/>
      <c r="B189" s="160"/>
      <c r="C189" s="174"/>
      <c r="D189" s="174"/>
      <c r="E189" s="174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6"/>
    </row>
    <row r="190" ht="14.25" customHeight="1">
      <c r="A190" s="160"/>
      <c r="B190" s="160"/>
      <c r="C190" s="174"/>
      <c r="D190" s="174"/>
      <c r="E190" s="174"/>
      <c r="F190" s="165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6"/>
    </row>
    <row r="191" ht="14.25" customHeight="1">
      <c r="A191" s="160"/>
      <c r="B191" s="160"/>
      <c r="C191" s="174"/>
      <c r="D191" s="174"/>
      <c r="E191" s="174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6"/>
    </row>
    <row r="192" ht="14.25" customHeight="1">
      <c r="A192" s="160"/>
      <c r="B192" s="160"/>
      <c r="C192" s="174"/>
      <c r="D192" s="174"/>
      <c r="E192" s="174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6"/>
    </row>
    <row r="193" ht="14.25" customHeight="1">
      <c r="A193" s="160"/>
      <c r="B193" s="160"/>
      <c r="C193" s="174"/>
      <c r="D193" s="174"/>
      <c r="E193" s="174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6"/>
    </row>
    <row r="194" ht="14.25" customHeight="1">
      <c r="A194" s="160"/>
      <c r="B194" s="160"/>
      <c r="C194" s="174"/>
      <c r="D194" s="174"/>
      <c r="E194" s="174"/>
      <c r="F194" s="165"/>
      <c r="G194" s="165"/>
      <c r="H194" s="165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6"/>
    </row>
    <row r="195" ht="14.25" customHeight="1">
      <c r="A195" s="160"/>
      <c r="B195" s="160"/>
      <c r="C195" s="174"/>
      <c r="D195" s="174"/>
      <c r="E195" s="174"/>
      <c r="F195" s="165"/>
      <c r="G195" s="165"/>
      <c r="H195" s="165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6"/>
    </row>
    <row r="196" ht="14.25" customHeight="1">
      <c r="A196" s="160"/>
      <c r="B196" s="160"/>
      <c r="C196" s="174"/>
      <c r="D196" s="174"/>
      <c r="E196" s="174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6"/>
    </row>
    <row r="197" ht="14.25" customHeight="1">
      <c r="A197" s="160"/>
      <c r="B197" s="160"/>
      <c r="C197" s="174"/>
      <c r="D197" s="174"/>
      <c r="E197" s="174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6"/>
    </row>
    <row r="198" ht="14.25" customHeight="1">
      <c r="A198" s="160"/>
      <c r="B198" s="160"/>
      <c r="C198" s="180"/>
      <c r="D198" s="180"/>
      <c r="E198" s="180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2"/>
    </row>
    <row r="199" ht="14.25" customHeight="1"/>
    <row r="200" ht="14.25" customHeight="1">
      <c r="A200" s="183"/>
      <c r="B200" s="183"/>
      <c r="C200" s="183"/>
      <c r="D200" s="183"/>
      <c r="E200" s="183"/>
      <c r="F200" s="184">
        <f>SUBTOTAL(109,'tabela 4  leitos existentes'!$F$13:$F$198)</f>
        <v>1794</v>
      </c>
      <c r="G200" s="184"/>
      <c r="H200" s="184">
        <f>SUBTOTAL(109,'tabela 4  leitos existentes'!$H$13:$H$198)</f>
        <v>167</v>
      </c>
      <c r="I200" s="184"/>
      <c r="J200" s="184">
        <f>SUBTOTAL(109,'tabela 4  leitos existentes'!$J$13:$J$198)</f>
        <v>1080</v>
      </c>
      <c r="K200" s="184">
        <f>SUBTOTAL(109,'tabela 4  leitos existentes'!$K$13:$K$198)</f>
        <v>306</v>
      </c>
      <c r="L200" s="184">
        <f>SUBTOTAL(109,'tabela 4  leitos existentes'!$L$13:$L$198)</f>
        <v>148</v>
      </c>
      <c r="M200" s="184">
        <f>SUBTOTAL(109,'tabela 4  leitos existentes'!$M$13:$M$198)</f>
        <v>436</v>
      </c>
      <c r="N200" s="184"/>
      <c r="O200" s="184"/>
      <c r="P200" s="184"/>
      <c r="Q200" s="184"/>
      <c r="R200" s="184"/>
      <c r="S200" s="184"/>
      <c r="T200" s="184"/>
      <c r="U200" s="184"/>
      <c r="V200" s="184"/>
      <c r="W200" s="185"/>
      <c r="X200" s="185"/>
      <c r="Y200" s="185"/>
      <c r="Z200" s="185"/>
    </row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